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anteen302.sharepoint.com/sites/-IP2/Shared Documents/02_公募期間/02_提出フォーマット類/"/>
    </mc:Choice>
  </mc:AlternateContent>
  <xr:revisionPtr revIDLastSave="16" documentId="13_ncr:1_{25530FC6-9624-4004-BA14-69EB90A3683B}" xr6:coauthVersionLast="47" xr6:coauthVersionMax="47" xr10:uidLastSave="{F9A17857-B2F1-4F82-B00C-F2D4DAF61484}"/>
  <bookViews>
    <workbookView xWindow="-108" yWindow="-108" windowWidth="23256" windowHeight="13896" tabRatio="948" xr2:uid="{00000000-000D-0000-FFFF-FFFF00000000}"/>
  </bookViews>
  <sheets>
    <sheet name="提出書類" sheetId="12" r:id="rId1"/>
    <sheet name="記載項目" sheetId="26" r:id="rId2"/>
    <sheet name="基礎情報" sheetId="8" r:id="rId3"/>
    <sheet name="財務情報" sheetId="9" r:id="rId4"/>
    <sheet name="新規IP企画（プロジェクト詳細）" sheetId="23" r:id="rId5"/>
    <sheet name="収支計画書・実施体制" sheetId="17" r:id="rId6"/>
    <sheet name="選択肢（編集不可）" sheetId="1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 i="23" l="1"/>
  <c r="I22" i="23"/>
  <c r="J22" i="23"/>
  <c r="K22" i="23"/>
  <c r="L22" i="23"/>
  <c r="K32" i="17"/>
  <c r="K31" i="17"/>
  <c r="K30" i="17"/>
  <c r="K28" i="17"/>
  <c r="K27" i="17"/>
  <c r="K26" i="17"/>
  <c r="K25" i="17"/>
  <c r="K24" i="17"/>
  <c r="K23" i="17"/>
  <c r="K22" i="17"/>
  <c r="K9" i="17"/>
  <c r="K4" i="17"/>
  <c r="K21" i="17" l="1"/>
  <c r="I9" i="9"/>
  <c r="J9" i="9"/>
  <c r="K9" i="9"/>
  <c r="L9" i="9"/>
  <c r="M9" i="9"/>
  <c r="H9" i="9"/>
  <c r="F28" i="23" l="1"/>
  <c r="G27" i="23"/>
  <c r="H28" i="23"/>
  <c r="F27" i="23"/>
  <c r="L68" i="9"/>
  <c r="K68" i="9"/>
  <c r="J68" i="9"/>
  <c r="M68" i="9"/>
  <c r="I68" i="9"/>
  <c r="H68" i="9"/>
  <c r="F68" i="9"/>
  <c r="D22" i="23"/>
  <c r="F29" i="23"/>
  <c r="I55" i="9"/>
  <c r="L28" i="23"/>
  <c r="K28" i="23"/>
  <c r="J28" i="23"/>
  <c r="I28" i="23"/>
  <c r="H4" i="23"/>
  <c r="I4" i="23" s="1"/>
  <c r="J4" i="23" s="1"/>
  <c r="K4" i="23" s="1"/>
  <c r="L4" i="23" s="1"/>
  <c r="F22" i="23"/>
  <c r="F24" i="23"/>
  <c r="L24" i="23"/>
  <c r="K24" i="23"/>
  <c r="J24" i="23"/>
  <c r="I24" i="23"/>
  <c r="H24" i="23"/>
  <c r="I19" i="23"/>
  <c r="J19" i="23"/>
  <c r="K19" i="23"/>
  <c r="L19" i="23"/>
  <c r="F19" i="23"/>
  <c r="H19" i="23"/>
  <c r="I17" i="23"/>
  <c r="L17" i="23"/>
  <c r="K17" i="23"/>
  <c r="J17" i="23"/>
  <c r="H17" i="23"/>
  <c r="F17" i="23"/>
  <c r="H71" i="9"/>
  <c r="I71" i="9" s="1"/>
  <c r="J71" i="9" s="1"/>
  <c r="K71" i="9" s="1"/>
  <c r="L71" i="9" s="1"/>
  <c r="M71" i="9" s="1"/>
  <c r="H70" i="9"/>
  <c r="I70" i="9" s="1"/>
  <c r="J70" i="9" s="1"/>
  <c r="K70" i="9" s="1"/>
  <c r="L70" i="9" s="1"/>
  <c r="M70" i="9" s="1"/>
  <c r="H4" i="9"/>
  <c r="I4" i="9" s="1"/>
  <c r="J4" i="9" s="1"/>
  <c r="K4" i="9" s="1"/>
  <c r="L4" i="9" s="1"/>
  <c r="M4" i="9" s="1"/>
  <c r="H3" i="9"/>
  <c r="I3" i="9" s="1"/>
  <c r="J3" i="9" s="1"/>
  <c r="K3" i="9" s="1"/>
  <c r="L3" i="9" s="1"/>
  <c r="M3" i="9" s="1"/>
  <c r="H2" i="9"/>
  <c r="I2" i="9" s="1"/>
  <c r="J2" i="9" s="1"/>
  <c r="K2" i="9" s="1"/>
  <c r="L2" i="9" s="1"/>
  <c r="M2" i="9" s="1"/>
  <c r="I93" i="9"/>
  <c r="J93" i="9"/>
  <c r="K93" i="9"/>
  <c r="L93" i="9"/>
  <c r="M93" i="9"/>
  <c r="I94" i="9"/>
  <c r="J94" i="9"/>
  <c r="K94" i="9"/>
  <c r="L94" i="9"/>
  <c r="M94" i="9"/>
  <c r="H94" i="9"/>
  <c r="H93" i="9"/>
  <c r="F94" i="9"/>
  <c r="F93" i="9"/>
  <c r="I66" i="9"/>
  <c r="J66" i="9"/>
  <c r="K66" i="9"/>
  <c r="L66" i="9"/>
  <c r="M66" i="9"/>
  <c r="I67" i="9"/>
  <c r="J67" i="9"/>
  <c r="K67" i="9"/>
  <c r="L67" i="9"/>
  <c r="M67" i="9"/>
  <c r="H67" i="9"/>
  <c r="H66" i="9"/>
  <c r="F66" i="9"/>
  <c r="F67" i="9"/>
  <c r="H55" i="9"/>
  <c r="F55" i="9"/>
  <c r="H44" i="9"/>
  <c r="H43" i="9"/>
  <c r="F37" i="9"/>
  <c r="H37" i="9"/>
  <c r="F20" i="9"/>
  <c r="H20" i="9"/>
  <c r="H18" i="9" s="1"/>
  <c r="H41" i="9" s="1"/>
  <c r="H5" i="9"/>
  <c r="H17" i="9" s="1"/>
  <c r="F9" i="9"/>
  <c r="G28" i="23" l="1"/>
  <c r="H57" i="9"/>
  <c r="H56" i="9"/>
  <c r="F65" i="9" l="1"/>
  <c r="F69" i="9" s="1"/>
  <c r="H3" i="23"/>
  <c r="I3" i="23" s="1"/>
  <c r="J3" i="23" s="1"/>
  <c r="K3" i="23" s="1"/>
  <c r="L3" i="23" s="1"/>
  <c r="F2" i="23" l="1"/>
  <c r="G2" i="23"/>
  <c r="H2" i="23" s="1"/>
  <c r="I2" i="23" s="1"/>
  <c r="J2" i="23" s="1"/>
  <c r="K2" i="23" s="1"/>
  <c r="L2" i="23" s="1"/>
  <c r="K29" i="23"/>
  <c r="I29" i="23"/>
  <c r="H29" i="23"/>
  <c r="L30" i="23"/>
  <c r="K30" i="23"/>
  <c r="I30" i="23"/>
  <c r="H30" i="23"/>
  <c r="J30" i="23"/>
  <c r="D24" i="23"/>
  <c r="D23" i="23"/>
  <c r="D21" i="23"/>
  <c r="D20" i="23"/>
  <c r="I47" i="9"/>
  <c r="M47" i="9"/>
  <c r="L47" i="9"/>
  <c r="K47" i="9"/>
  <c r="J47" i="9"/>
  <c r="H47" i="9"/>
  <c r="F47" i="9"/>
  <c r="F44" i="9"/>
  <c r="F43" i="9"/>
  <c r="J29" i="23" l="1"/>
  <c r="L29" i="23"/>
  <c r="J55" i="9"/>
  <c r="K55" i="9"/>
  <c r="L55" i="9"/>
  <c r="M55" i="9"/>
  <c r="I60" i="9"/>
  <c r="J60" i="9"/>
  <c r="K60" i="9"/>
  <c r="L60" i="9"/>
  <c r="M60" i="9"/>
  <c r="I61" i="9"/>
  <c r="J61" i="9"/>
  <c r="K61" i="9"/>
  <c r="L61" i="9"/>
  <c r="M61" i="9"/>
  <c r="I65" i="9"/>
  <c r="I69" i="9" s="1"/>
  <c r="J65" i="9"/>
  <c r="J69" i="9" s="1"/>
  <c r="K65" i="9"/>
  <c r="K69" i="9" s="1"/>
  <c r="L65" i="9"/>
  <c r="L69" i="9" s="1"/>
  <c r="M65" i="9"/>
  <c r="M69" i="9" s="1"/>
  <c r="H65" i="9"/>
  <c r="H69" i="9" s="1"/>
  <c r="H61" i="9"/>
  <c r="H60" i="9"/>
  <c r="F61" i="9"/>
  <c r="F60" i="9"/>
  <c r="F53" i="9"/>
  <c r="F18" i="9" l="1"/>
  <c r="F59" i="9" s="1"/>
  <c r="F92" i="9"/>
  <c r="F95" i="9" s="1"/>
  <c r="F88" i="9"/>
  <c r="F89" i="9" s="1"/>
  <c r="F87" i="9"/>
  <c r="F82" i="9"/>
  <c r="F74" i="9"/>
  <c r="F72" i="9" s="1"/>
  <c r="F85" i="9" s="1"/>
  <c r="F5" i="9"/>
  <c r="F41" i="9" l="1"/>
  <c r="F58" i="9"/>
  <c r="F17" i="9"/>
  <c r="F30" i="23"/>
  <c r="K18" i="17"/>
  <c r="K17" i="17"/>
  <c r="K16" i="17"/>
  <c r="K15" i="17"/>
  <c r="K14" i="17"/>
  <c r="K13" i="17"/>
  <c r="K12" i="17"/>
  <c r="K10" i="17"/>
  <c r="K8" i="17"/>
  <c r="K7" i="17"/>
  <c r="K6" i="17"/>
  <c r="K5" i="17"/>
  <c r="K38" i="17"/>
  <c r="K39" i="17"/>
  <c r="K40" i="17"/>
  <c r="K41" i="17"/>
  <c r="K42" i="17"/>
  <c r="K43" i="17"/>
  <c r="K44" i="17"/>
  <c r="K33" i="17"/>
  <c r="K34" i="17"/>
  <c r="K35" i="17"/>
  <c r="K36" i="17"/>
  <c r="K11" i="17" l="1"/>
  <c r="K3" i="17"/>
  <c r="F57" i="9"/>
  <c r="F56" i="9"/>
  <c r="K29" i="17"/>
  <c r="K20" i="17" s="1"/>
  <c r="K37" i="17"/>
  <c r="F54" i="9"/>
  <c r="K92" i="9"/>
  <c r="K95" i="9" s="1"/>
  <c r="I92" i="9"/>
  <c r="I95" i="9" s="1"/>
  <c r="H92" i="9"/>
  <c r="H95" i="9" s="1"/>
  <c r="H88" i="9"/>
  <c r="H89" i="9" s="1"/>
  <c r="H87" i="9"/>
  <c r="M82" i="9"/>
  <c r="L82" i="9"/>
  <c r="K82" i="9"/>
  <c r="J82" i="9"/>
  <c r="I82" i="9"/>
  <c r="H82" i="9"/>
  <c r="H74" i="9"/>
  <c r="H72" i="9" s="1"/>
  <c r="H53" i="9"/>
  <c r="I37" i="9"/>
  <c r="J37" i="9"/>
  <c r="K37" i="9"/>
  <c r="L37" i="9"/>
  <c r="M37" i="9"/>
  <c r="H59" i="9"/>
  <c r="H58" i="9" s="1"/>
  <c r="I5" i="9"/>
  <c r="I17" i="9" s="1"/>
  <c r="K19" i="17" l="1"/>
  <c r="K2" i="17"/>
  <c r="I57" i="9"/>
  <c r="I54" i="9"/>
  <c r="I56" i="9"/>
  <c r="H54" i="9"/>
  <c r="H85" i="9"/>
  <c r="M92" i="9" l="1"/>
  <c r="M95" i="9" s="1"/>
  <c r="L92" i="9"/>
  <c r="L95" i="9" s="1"/>
  <c r="J92" i="9"/>
  <c r="J95" i="9" s="1"/>
  <c r="M88" i="9"/>
  <c r="M89" i="9" s="1"/>
  <c r="L88" i="9"/>
  <c r="L89" i="9" s="1"/>
  <c r="K88" i="9"/>
  <c r="K89" i="9" s="1"/>
  <c r="J88" i="9"/>
  <c r="J89" i="9" s="1"/>
  <c r="I88" i="9"/>
  <c r="I89" i="9" s="1"/>
  <c r="M87" i="9"/>
  <c r="L87" i="9"/>
  <c r="K87" i="9"/>
  <c r="J87" i="9"/>
  <c r="I87" i="9"/>
  <c r="M74" i="9"/>
  <c r="M72" i="9" s="1"/>
  <c r="L74" i="9"/>
  <c r="L72" i="9" s="1"/>
  <c r="K74" i="9"/>
  <c r="K72" i="9" s="1"/>
  <c r="J74" i="9"/>
  <c r="J72" i="9" s="1"/>
  <c r="I74" i="9"/>
  <c r="I72" i="9" s="1"/>
  <c r="I85" i="9" s="1"/>
  <c r="M5" i="9"/>
  <c r="M17" i="9" s="1"/>
  <c r="M57" i="9" s="1"/>
  <c r="L5" i="9"/>
  <c r="L17" i="9" s="1"/>
  <c r="L57" i="9" s="1"/>
  <c r="K5" i="9"/>
  <c r="K17" i="9" s="1"/>
  <c r="K57" i="9" s="1"/>
  <c r="J5" i="9"/>
  <c r="J17" i="9" s="1"/>
  <c r="J57" i="9" s="1"/>
  <c r="I44" i="9"/>
  <c r="I53" i="9" s="1"/>
  <c r="M44" i="9"/>
  <c r="M53" i="9" s="1"/>
  <c r="L44" i="9"/>
  <c r="L53" i="9" s="1"/>
  <c r="K44" i="9"/>
  <c r="K53" i="9" s="1"/>
  <c r="J44" i="9"/>
  <c r="J53" i="9" s="1"/>
  <c r="M43" i="9"/>
  <c r="L43" i="9"/>
  <c r="K43" i="9"/>
  <c r="J43" i="9"/>
  <c r="I43" i="9"/>
  <c r="M20" i="9"/>
  <c r="M18" i="9" s="1"/>
  <c r="M59" i="9" s="1"/>
  <c r="M58" i="9" s="1"/>
  <c r="L20" i="9"/>
  <c r="L18" i="9" s="1"/>
  <c r="L59" i="9" s="1"/>
  <c r="L58" i="9" s="1"/>
  <c r="K20" i="9"/>
  <c r="K18" i="9" s="1"/>
  <c r="K59" i="9" s="1"/>
  <c r="K58" i="9" s="1"/>
  <c r="J20" i="9"/>
  <c r="J18" i="9" s="1"/>
  <c r="J59" i="9" s="1"/>
  <c r="J58" i="9" s="1"/>
  <c r="I20" i="9"/>
  <c r="I18" i="9" s="1"/>
  <c r="I59" i="9" s="1"/>
  <c r="I58" i="9" s="1"/>
  <c r="J56" i="9" l="1"/>
  <c r="J54" i="9"/>
  <c r="K56" i="9"/>
  <c r="K54" i="9"/>
  <c r="L56" i="9"/>
  <c r="L54" i="9"/>
  <c r="M54" i="9"/>
  <c r="M56" i="9"/>
  <c r="J85" i="9"/>
  <c r="K85" i="9"/>
  <c r="L85" i="9"/>
  <c r="M85" i="9"/>
  <c r="J41" i="9"/>
  <c r="K41" i="9"/>
  <c r="L41" i="9"/>
  <c r="M41" i="9"/>
  <c r="I4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Ayami Mase</author>
    <author>Ayaka Shindo</author>
  </authors>
  <commentList>
    <comment ref="I1" authorId="0" shapeId="0" xr:uid="{EA296F56-737D-442A-8ADE-5A4DC60BFB11}">
      <text>
        <r>
          <rPr>
            <b/>
            <sz val="9"/>
            <color indexed="81"/>
            <rFont val="MS P ゴシック"/>
            <family val="2"/>
          </rPr>
          <t>Ayami Mase:</t>
        </r>
        <r>
          <rPr>
            <sz val="9"/>
            <color indexed="81"/>
            <rFont val="MS P ゴシック"/>
            <family val="2"/>
          </rPr>
          <t xml:space="preserve">
</t>
        </r>
        <r>
          <rPr>
            <sz val="9"/>
            <color indexed="81"/>
            <rFont val="ＭＳ Ｐゴシック"/>
            <family val="3"/>
            <charset val="128"/>
          </rPr>
          <t>全て税別でご記載ください。</t>
        </r>
      </text>
    </comment>
    <comment ref="J1" authorId="1" shapeId="0" xr:uid="{580F0455-D861-47D0-A76D-393126392065}">
      <text>
        <r>
          <rPr>
            <b/>
            <sz val="9"/>
            <color indexed="81"/>
            <rFont val="MS P ゴシック"/>
            <family val="2"/>
          </rPr>
          <t>Ayaka Shindo:</t>
        </r>
        <r>
          <rPr>
            <sz val="9"/>
            <color indexed="81"/>
            <rFont val="MS P ゴシック"/>
            <family val="2"/>
          </rPr>
          <t xml:space="preserve">
</t>
        </r>
        <r>
          <rPr>
            <sz val="9"/>
            <color indexed="81"/>
            <rFont val="ＭＳ Ｐゴシック"/>
            <family val="3"/>
            <charset val="128"/>
          </rPr>
          <t>税別でご記載ください。</t>
        </r>
      </text>
    </comment>
    <comment ref="B3" authorId="0" shapeId="0" xr:uid="{112C5661-6C0D-4155-A1A4-6424404C569B}">
      <text>
        <r>
          <rPr>
            <b/>
            <sz val="9"/>
            <color indexed="81"/>
            <rFont val="MS P ゴシック"/>
            <family val="2"/>
          </rPr>
          <t>Ayami Mase:</t>
        </r>
        <r>
          <rPr>
            <sz val="9"/>
            <color indexed="81"/>
            <rFont val="MS P ゴシック"/>
            <family val="2"/>
          </rPr>
          <t xml:space="preserve">
</t>
        </r>
        <r>
          <rPr>
            <sz val="9"/>
            <color indexed="81"/>
            <rFont val="ＭＳ Ｐゴシック"/>
            <family val="3"/>
            <charset val="128"/>
          </rPr>
          <t>・他の行政機関からの補助・助成等を受けている場合、その詳細を記載する。
・他の行政機関からの補助・助成等を受けていない場合、何も記載しない。
解説：他の行政機関からの重複支援を確認するために、収入計画の記載を設けているものである。</t>
        </r>
        <r>
          <rPr>
            <sz val="9"/>
            <color indexed="81"/>
            <rFont val="MS P ゴシック"/>
            <family val="2"/>
          </rPr>
          <t xml:space="preserve"> </t>
        </r>
        <r>
          <rPr>
            <sz val="9"/>
            <color indexed="81"/>
            <rFont val="ＭＳ Ｐゴシック"/>
            <family val="3"/>
            <charset val="128"/>
          </rPr>
          <t>したがって、製作委員会による制作予算などは、収入に計上する必要はない。</t>
        </r>
      </text>
    </comment>
    <comment ref="B21" authorId="0" shapeId="0" xr:uid="{B36A45E1-A172-4E4D-8D58-C4ACEEF364E5}">
      <text>
        <r>
          <rPr>
            <b/>
            <sz val="9"/>
            <color indexed="81"/>
            <rFont val="MS P ゴシック"/>
            <family val="2"/>
          </rPr>
          <t>Ayami Mase:</t>
        </r>
        <r>
          <rPr>
            <sz val="9"/>
            <color indexed="81"/>
            <rFont val="MS P ゴシック"/>
            <family val="2"/>
          </rPr>
          <t xml:space="preserve">
</t>
        </r>
        <r>
          <rPr>
            <sz val="9"/>
            <color indexed="81"/>
            <rFont val="ＭＳ Ｐゴシック"/>
            <family val="3"/>
            <charset val="128"/>
          </rPr>
          <t>補助対象経費は以下の通りです。</t>
        </r>
        <r>
          <rPr>
            <sz val="9"/>
            <color indexed="81"/>
            <rFont val="MS P ゴシック"/>
            <family val="2"/>
          </rPr>
          <t xml:space="preserve"> 
</t>
        </r>
        <r>
          <rPr>
            <sz val="9"/>
            <color indexed="81"/>
            <rFont val="ＭＳ Ｐゴシック"/>
            <family val="3"/>
            <charset val="128"/>
          </rPr>
          <t>①人件費</t>
        </r>
        <r>
          <rPr>
            <sz val="9"/>
            <color indexed="81"/>
            <rFont val="MS P ゴシック"/>
            <family val="2"/>
          </rPr>
          <t xml:space="preserve"> </t>
        </r>
        <r>
          <rPr>
            <sz val="9"/>
            <color indexed="81"/>
            <rFont val="ＭＳ Ｐゴシック"/>
            <family val="3"/>
            <charset val="128"/>
          </rPr>
          <t>：事業に従事する者の作業時間に対する人件費
②補助員人件費</t>
        </r>
        <r>
          <rPr>
            <sz val="9"/>
            <color indexed="81"/>
            <rFont val="MS P ゴシック"/>
            <family val="2"/>
          </rPr>
          <t xml:space="preserve"> </t>
        </r>
        <r>
          <rPr>
            <sz val="9"/>
            <color indexed="81"/>
            <rFont val="ＭＳ Ｐゴシック"/>
            <family val="3"/>
            <charset val="128"/>
          </rPr>
          <t>：事業を実施するために必要な補助員（アルバイト等）に係る経費</t>
        </r>
        <r>
          <rPr>
            <sz val="9"/>
            <color indexed="81"/>
            <rFont val="MS P ゴシック"/>
            <family val="2"/>
          </rPr>
          <t xml:space="preserve"> 
</t>
        </r>
        <r>
          <rPr>
            <sz val="9"/>
            <color indexed="81"/>
            <rFont val="ＭＳ Ｐゴシック"/>
            <family val="3"/>
            <charset val="128"/>
          </rPr>
          <t>③旅費：事業を行うために必要な国内出張及び海外出張に係る経費</t>
        </r>
        <r>
          <rPr>
            <sz val="9"/>
            <color indexed="81"/>
            <rFont val="MS P ゴシック"/>
            <family val="2"/>
          </rPr>
          <t xml:space="preserve"> 
</t>
        </r>
        <r>
          <rPr>
            <sz val="9"/>
            <color indexed="81"/>
            <rFont val="ＭＳ Ｐゴシック"/>
            <family val="3"/>
            <charset val="128"/>
          </rPr>
          <t>④備品費：事業を行うために必要な物品（ただし、</t>
        </r>
        <r>
          <rPr>
            <sz val="9"/>
            <color indexed="81"/>
            <rFont val="MS P ゴシック"/>
            <family val="2"/>
          </rPr>
          <t xml:space="preserve">1 </t>
        </r>
        <r>
          <rPr>
            <sz val="9"/>
            <color indexed="81"/>
            <rFont val="ＭＳ Ｐゴシック"/>
            <family val="3"/>
            <charset val="128"/>
          </rPr>
          <t>年以上継続して使用できるも</t>
        </r>
        <r>
          <rPr>
            <sz val="9"/>
            <color indexed="81"/>
            <rFont val="MS P ゴシック"/>
            <family val="2"/>
          </rPr>
          <t xml:space="preserve"> </t>
        </r>
        <r>
          <rPr>
            <sz val="9"/>
            <color indexed="81"/>
            <rFont val="ＭＳ Ｐゴシック"/>
            <family val="3"/>
            <charset val="128"/>
          </rPr>
          <t>の）の購入、製造に必要な経費
⑤借料及び損料：事業を行うために必要な機械器具等のリース・レンタルに要する経費</t>
        </r>
        <r>
          <rPr>
            <sz val="9"/>
            <color indexed="81"/>
            <rFont val="MS P ゴシック"/>
            <family val="2"/>
          </rPr>
          <t xml:space="preserve"> </t>
        </r>
        <r>
          <rPr>
            <sz val="9"/>
            <color indexed="81"/>
            <rFont val="ＭＳ Ｐゴシック"/>
            <family val="3"/>
            <charset val="128"/>
          </rPr>
          <t>通信費</t>
        </r>
        <r>
          <rPr>
            <sz val="9"/>
            <color indexed="81"/>
            <rFont val="MS P ゴシック"/>
            <family val="2"/>
          </rPr>
          <t xml:space="preserve"> </t>
        </r>
        <r>
          <rPr>
            <sz val="9"/>
            <color indexed="81"/>
            <rFont val="ＭＳ Ｐゴシック"/>
            <family val="3"/>
            <charset val="128"/>
          </rPr>
          <t>事業を行うために必要な通信に係る経費</t>
        </r>
        <r>
          <rPr>
            <sz val="9"/>
            <color indexed="81"/>
            <rFont val="MS P ゴシック"/>
            <family val="2"/>
          </rPr>
          <t xml:space="preserve"> 
</t>
        </r>
        <r>
          <rPr>
            <sz val="9"/>
            <color indexed="81"/>
            <rFont val="ＭＳ Ｐゴシック"/>
            <family val="3"/>
            <charset val="128"/>
          </rPr>
          <t>⑥運搬費：事業を行うために必要な運送に係る経費</t>
        </r>
        <r>
          <rPr>
            <sz val="9"/>
            <color indexed="81"/>
            <rFont val="MS P ゴシック"/>
            <family val="2"/>
          </rPr>
          <t xml:space="preserve"> 
</t>
        </r>
        <r>
          <rPr>
            <sz val="9"/>
            <color indexed="81"/>
            <rFont val="ＭＳ Ｐゴシック"/>
            <family val="3"/>
            <charset val="128"/>
          </rPr>
          <t>⑦諸経費</t>
        </r>
        <r>
          <rPr>
            <sz val="9"/>
            <color indexed="81"/>
            <rFont val="MS P ゴシック"/>
            <family val="2"/>
          </rPr>
          <t xml:space="preserve"> </t>
        </r>
        <r>
          <rPr>
            <sz val="9"/>
            <color indexed="81"/>
            <rFont val="ＭＳ Ｐゴシック"/>
            <family val="3"/>
            <charset val="128"/>
          </rPr>
          <t>消耗品費、印刷製本費、その他事業の実施に必要であり、当該事業のために使用されることが特定・確認できる経費
⑧委託・外注費</t>
        </r>
        <r>
          <rPr>
            <sz val="9"/>
            <color indexed="81"/>
            <rFont val="MS P ゴシック"/>
            <family val="2"/>
          </rPr>
          <t xml:space="preserve"> </t>
        </r>
        <r>
          <rPr>
            <sz val="9"/>
            <color indexed="81"/>
            <rFont val="ＭＳ Ｐゴシック"/>
            <family val="3"/>
            <charset val="128"/>
          </rPr>
          <t>他の事業者に委託・外注するために必要な経費</t>
        </r>
      </text>
    </comment>
    <comment ref="B29" authorId="0" shapeId="0" xr:uid="{CD596FF7-FBFE-46C3-AF9E-DB067CDFFD60}">
      <text>
        <r>
          <rPr>
            <b/>
            <sz val="9"/>
            <color indexed="81"/>
            <rFont val="MS P ゴシック"/>
            <family val="2"/>
          </rPr>
          <t>Ayami Mase:</t>
        </r>
        <r>
          <rPr>
            <sz val="9"/>
            <color indexed="81"/>
            <rFont val="MS P ゴシック"/>
            <family val="2"/>
          </rPr>
          <t xml:space="preserve">
G</t>
        </r>
        <r>
          <rPr>
            <sz val="9"/>
            <color indexed="81"/>
            <rFont val="ＭＳ Ｐゴシック"/>
            <family val="3"/>
            <charset val="128"/>
          </rPr>
          <t>列「支出経費」のプルダウンに該当費目がない場合は、ブランクとした上で、</t>
        </r>
        <r>
          <rPr>
            <sz val="9"/>
            <color indexed="81"/>
            <rFont val="MS P ゴシック"/>
            <family val="2"/>
          </rPr>
          <t>H</t>
        </r>
        <r>
          <rPr>
            <sz val="9"/>
            <color indexed="81"/>
            <rFont val="ＭＳ Ｐゴシック"/>
            <family val="3"/>
            <charset val="128"/>
          </rPr>
          <t>列「細目」または</t>
        </r>
        <r>
          <rPr>
            <sz val="9"/>
            <color indexed="81"/>
            <rFont val="MS P ゴシック"/>
            <family val="2"/>
          </rPr>
          <t>L</t>
        </r>
        <r>
          <rPr>
            <sz val="9"/>
            <color indexed="81"/>
            <rFont val="ＭＳ Ｐゴシック"/>
            <family val="3"/>
            <charset val="128"/>
          </rPr>
          <t>列「内容」に詳細を追記ください。</t>
        </r>
      </text>
    </comment>
  </commentList>
</comments>
</file>

<file path=xl/sharedStrings.xml><?xml version="1.0" encoding="utf-8"?>
<sst xmlns="http://schemas.openxmlformats.org/spreadsheetml/2006/main" count="1854" uniqueCount="939">
  <si>
    <t>分野</t>
    <rPh sb="0" eb="2">
      <t>ブンヤ</t>
    </rPh>
    <phoneticPr fontId="2"/>
  </si>
  <si>
    <t>資金調達比率</t>
    <rPh sb="0" eb="2">
      <t>シキン</t>
    </rPh>
    <rPh sb="2" eb="4">
      <t>チョウタツ</t>
    </rPh>
    <rPh sb="4" eb="6">
      <t>ヒリツ</t>
    </rPh>
    <phoneticPr fontId="2"/>
  </si>
  <si>
    <t>単位</t>
    <rPh sb="0" eb="2">
      <t>タンイ</t>
    </rPh>
    <phoneticPr fontId="2"/>
  </si>
  <si>
    <t>%</t>
    <phoneticPr fontId="2"/>
  </si>
  <si>
    <t>自由記述</t>
    <rPh sb="0" eb="2">
      <t>ジユウ</t>
    </rPh>
    <rPh sb="2" eb="4">
      <t>キジュツ</t>
    </rPh>
    <phoneticPr fontId="2"/>
  </si>
  <si>
    <t>選択肢</t>
    <rPh sb="0" eb="3">
      <t>センタクシ</t>
    </rPh>
    <phoneticPr fontId="2"/>
  </si>
  <si>
    <t>大項目</t>
    <rPh sb="0" eb="3">
      <t>ダイコウモク</t>
    </rPh>
    <phoneticPr fontId="2"/>
  </si>
  <si>
    <t>中項目</t>
    <rPh sb="0" eb="3">
      <t>チュウコウモク</t>
    </rPh>
    <phoneticPr fontId="2"/>
  </si>
  <si>
    <t>小項目</t>
    <rPh sb="0" eb="3">
      <t>ショウコウモク</t>
    </rPh>
    <phoneticPr fontId="2"/>
  </si>
  <si>
    <t>作品概要</t>
    <rPh sb="0" eb="2">
      <t>サクヒン</t>
    </rPh>
    <rPh sb="2" eb="4">
      <t>ガイヨウ</t>
    </rPh>
    <phoneticPr fontId="2"/>
  </si>
  <si>
    <t>定義又は要件</t>
    <rPh sb="0" eb="2">
      <t>テイギ</t>
    </rPh>
    <rPh sb="2" eb="3">
      <t>マタ</t>
    </rPh>
    <rPh sb="4" eb="6">
      <t>ヨウケン</t>
    </rPh>
    <phoneticPr fontId="2"/>
  </si>
  <si>
    <t>補助金</t>
    <rPh sb="0" eb="3">
      <t>ホジョキン</t>
    </rPh>
    <phoneticPr fontId="2"/>
  </si>
  <si>
    <t>補助対象経費</t>
    <rPh sb="0" eb="2">
      <t>ホジョ</t>
    </rPh>
    <rPh sb="2" eb="4">
      <t>タイショウ</t>
    </rPh>
    <rPh sb="4" eb="6">
      <t>ケイヒ</t>
    </rPh>
    <phoneticPr fontId="2"/>
  </si>
  <si>
    <t>補助率</t>
    <rPh sb="0" eb="3">
      <t>ホジョリツ</t>
    </rPh>
    <phoneticPr fontId="2"/>
  </si>
  <si>
    <t>合計</t>
    <rPh sb="0" eb="2">
      <t>ゴウケイ</t>
    </rPh>
    <phoneticPr fontId="2"/>
  </si>
  <si>
    <t>補助金額</t>
    <rPh sb="0" eb="3">
      <t>ホジョキン</t>
    </rPh>
    <rPh sb="3" eb="4">
      <t>ガク</t>
    </rPh>
    <phoneticPr fontId="2"/>
  </si>
  <si>
    <t>ROI</t>
    <phoneticPr fontId="2"/>
  </si>
  <si>
    <t>百万円</t>
    <rPh sb="0" eb="2">
      <t>ヒャクマン</t>
    </rPh>
    <rPh sb="2" eb="3">
      <t>エン</t>
    </rPh>
    <phoneticPr fontId="2"/>
  </si>
  <si>
    <t>分数</t>
    <rPh sb="0" eb="2">
      <t>ブンスウ</t>
    </rPh>
    <phoneticPr fontId="2"/>
  </si>
  <si>
    <t>年月日</t>
    <rPh sb="0" eb="3">
      <t>ネンガッピ</t>
    </rPh>
    <phoneticPr fontId="2"/>
  </si>
  <si>
    <t>名称</t>
    <rPh sb="0" eb="2">
      <t>メイショウ</t>
    </rPh>
    <phoneticPr fontId="2"/>
  </si>
  <si>
    <t>外注費</t>
    <rPh sb="0" eb="3">
      <t>ガイチュウヒ</t>
    </rPh>
    <phoneticPr fontId="2"/>
  </si>
  <si>
    <t>就業環境</t>
    <rPh sb="0" eb="2">
      <t>シュウギョウ</t>
    </rPh>
    <rPh sb="2" eb="4">
      <t>カンキョウ</t>
    </rPh>
    <phoneticPr fontId="2"/>
  </si>
  <si>
    <t>海外販売</t>
    <rPh sb="0" eb="2">
      <t>カイガイ</t>
    </rPh>
    <rPh sb="2" eb="4">
      <t>ハンバイ</t>
    </rPh>
    <phoneticPr fontId="2"/>
  </si>
  <si>
    <t>ローカライズ</t>
    <phoneticPr fontId="2"/>
  </si>
  <si>
    <t>FY2020</t>
    <phoneticPr fontId="2"/>
  </si>
  <si>
    <t>FY2021</t>
    <phoneticPr fontId="2"/>
  </si>
  <si>
    <t>FY2022</t>
  </si>
  <si>
    <t>FY2023</t>
  </si>
  <si>
    <t>FY2024</t>
  </si>
  <si>
    <t>FY2025</t>
    <phoneticPr fontId="2"/>
  </si>
  <si>
    <t>収支</t>
    <rPh sb="0" eb="2">
      <t>シュウシ</t>
    </rPh>
    <phoneticPr fontId="2"/>
  </si>
  <si>
    <t>総経費</t>
    <rPh sb="0" eb="3">
      <t>ソウケイヒ</t>
    </rPh>
    <phoneticPr fontId="2"/>
  </si>
  <si>
    <t>その他</t>
    <rPh sb="2" eb="3">
      <t>ホカ</t>
    </rPh>
    <phoneticPr fontId="2"/>
  </si>
  <si>
    <t>日</t>
    <rPh sb="0" eb="1">
      <t>ニチ</t>
    </rPh>
    <phoneticPr fontId="2"/>
  </si>
  <si>
    <t>売上高ROI</t>
    <rPh sb="0" eb="2">
      <t>ウリア</t>
    </rPh>
    <rPh sb="2" eb="3">
      <t>タカ</t>
    </rPh>
    <phoneticPr fontId="2"/>
  </si>
  <si>
    <t>法人概要</t>
    <rPh sb="0" eb="2">
      <t>ホウジン</t>
    </rPh>
    <rPh sb="2" eb="4">
      <t>ガイヨウ</t>
    </rPh>
    <phoneticPr fontId="1"/>
  </si>
  <si>
    <t>本店所在地</t>
    <rPh sb="0" eb="2">
      <t>ホンテン</t>
    </rPh>
    <rPh sb="2" eb="5">
      <t>ショザイチ</t>
    </rPh>
    <phoneticPr fontId="1"/>
  </si>
  <si>
    <t>担当者1</t>
    <rPh sb="0" eb="3">
      <t>タントウシャ</t>
    </rPh>
    <phoneticPr fontId="1"/>
  </si>
  <si>
    <t>担当者2</t>
    <rPh sb="0" eb="3">
      <t>タントウシャ</t>
    </rPh>
    <phoneticPr fontId="1"/>
  </si>
  <si>
    <t>資本金</t>
    <rPh sb="0" eb="3">
      <t>シホンキン</t>
    </rPh>
    <phoneticPr fontId="1"/>
  </si>
  <si>
    <t>郵便番号</t>
    <rPh sb="0" eb="2">
      <t>ユウビン</t>
    </rPh>
    <rPh sb="2" eb="4">
      <t>バンゴウ</t>
    </rPh>
    <phoneticPr fontId="1"/>
  </si>
  <si>
    <t>都道府県</t>
    <rPh sb="0" eb="4">
      <t>トドウフケン</t>
    </rPh>
    <phoneticPr fontId="1"/>
  </si>
  <si>
    <t>市区町村</t>
    <rPh sb="0" eb="4">
      <t>シクチョウソン</t>
    </rPh>
    <phoneticPr fontId="1"/>
  </si>
  <si>
    <t>その他住所</t>
    <rPh sb="2" eb="3">
      <t>ホカ</t>
    </rPh>
    <rPh sb="3" eb="5">
      <t>ジュウショ</t>
    </rPh>
    <phoneticPr fontId="1"/>
  </si>
  <si>
    <t>役職</t>
    <rPh sb="0" eb="2">
      <t>ヤクショク</t>
    </rPh>
    <phoneticPr fontId="1"/>
  </si>
  <si>
    <t>所属部署</t>
    <rPh sb="0" eb="2">
      <t>ショゾク</t>
    </rPh>
    <rPh sb="2" eb="4">
      <t>ブショ</t>
    </rPh>
    <phoneticPr fontId="1"/>
  </si>
  <si>
    <t>電話番号</t>
    <rPh sb="0" eb="2">
      <t>デンワ</t>
    </rPh>
    <rPh sb="2" eb="4">
      <t>バンゴウ</t>
    </rPh>
    <phoneticPr fontId="1"/>
  </si>
  <si>
    <t>メールアドレス</t>
  </si>
  <si>
    <t>株主名</t>
    <rPh sb="0" eb="2">
      <t>カブヌシ</t>
    </rPh>
    <rPh sb="2" eb="3">
      <t>メイ</t>
    </rPh>
    <phoneticPr fontId="1"/>
  </si>
  <si>
    <t>株主持株比率</t>
    <rPh sb="2" eb="4">
      <t>ヒリツ</t>
    </rPh>
    <phoneticPr fontId="1"/>
  </si>
  <si>
    <t>株主1</t>
    <rPh sb="0" eb="2">
      <t>カブヌシ</t>
    </rPh>
    <phoneticPr fontId="1"/>
  </si>
  <si>
    <t>株主2</t>
    <rPh sb="0" eb="2">
      <t>カブヌシ</t>
    </rPh>
    <phoneticPr fontId="1"/>
  </si>
  <si>
    <t>株主3</t>
    <rPh sb="0" eb="2">
      <t>カブヌシ</t>
    </rPh>
    <phoneticPr fontId="1"/>
  </si>
  <si>
    <t>株主4</t>
    <rPh sb="0" eb="2">
      <t>カブヌシ</t>
    </rPh>
    <phoneticPr fontId="1"/>
  </si>
  <si>
    <t>株主5</t>
    <rPh sb="0" eb="2">
      <t>カブヌシ</t>
    </rPh>
    <phoneticPr fontId="1"/>
  </si>
  <si>
    <t>性別</t>
    <rPh sb="0" eb="2">
      <t>セイベツ</t>
    </rPh>
    <phoneticPr fontId="2"/>
  </si>
  <si>
    <t>生年月日</t>
    <rPh sb="0" eb="2">
      <t>セイネン</t>
    </rPh>
    <rPh sb="2" eb="4">
      <t>ガッピ</t>
    </rPh>
    <phoneticPr fontId="2"/>
  </si>
  <si>
    <t>役職</t>
    <rPh sb="0" eb="2">
      <t>ヤクショク</t>
    </rPh>
    <phoneticPr fontId="2"/>
  </si>
  <si>
    <t>姓（漢字）</t>
    <rPh sb="0" eb="1">
      <t>セイ</t>
    </rPh>
    <rPh sb="2" eb="4">
      <t>カンジ</t>
    </rPh>
    <phoneticPr fontId="2"/>
  </si>
  <si>
    <t>名（漢字）</t>
    <rPh sb="0" eb="1">
      <t>ナ</t>
    </rPh>
    <rPh sb="2" eb="4">
      <t>カンジ</t>
    </rPh>
    <phoneticPr fontId="2"/>
  </si>
  <si>
    <t>姓（漢字）</t>
    <rPh sb="0" eb="1">
      <t>セイ</t>
    </rPh>
    <rPh sb="2" eb="4">
      <t>カンジ</t>
    </rPh>
    <phoneticPr fontId="1"/>
  </si>
  <si>
    <t>名（漢字）</t>
    <rPh sb="0" eb="1">
      <t>メイ</t>
    </rPh>
    <rPh sb="2" eb="4">
      <t>カンジ</t>
    </rPh>
    <phoneticPr fontId="1"/>
  </si>
  <si>
    <t>代表者</t>
    <rPh sb="0" eb="3">
      <t>ダイヒョウシャ</t>
    </rPh>
    <phoneticPr fontId="2"/>
  </si>
  <si>
    <t>バリューチェーン</t>
    <phoneticPr fontId="2"/>
  </si>
  <si>
    <t>資産総額</t>
    <rPh sb="0" eb="2">
      <t>シサン</t>
    </rPh>
    <rPh sb="2" eb="4">
      <t>ソウガク</t>
    </rPh>
    <phoneticPr fontId="3"/>
  </si>
  <si>
    <t>流動資産</t>
    <rPh sb="0" eb="2">
      <t>リュウドウ</t>
    </rPh>
    <rPh sb="2" eb="4">
      <t>シサン</t>
    </rPh>
    <phoneticPr fontId="3"/>
  </si>
  <si>
    <t>固定資産</t>
    <rPh sb="0" eb="2">
      <t>コテイ</t>
    </rPh>
    <rPh sb="2" eb="4">
      <t>シサン</t>
    </rPh>
    <phoneticPr fontId="3"/>
  </si>
  <si>
    <t>純資産総額</t>
    <rPh sb="0" eb="3">
      <t>ジュンシサン</t>
    </rPh>
    <rPh sb="1" eb="3">
      <t>シサン</t>
    </rPh>
    <rPh sb="3" eb="5">
      <t>ソウガク</t>
    </rPh>
    <phoneticPr fontId="3"/>
  </si>
  <si>
    <t>資産</t>
    <rPh sb="0" eb="2">
      <t>シサン</t>
    </rPh>
    <phoneticPr fontId="3"/>
  </si>
  <si>
    <t>負債</t>
    <rPh sb="0" eb="2">
      <t>フサイ</t>
    </rPh>
    <phoneticPr fontId="2"/>
  </si>
  <si>
    <t>負債総額</t>
    <rPh sb="0" eb="2">
      <t>フサイ</t>
    </rPh>
    <rPh sb="2" eb="4">
      <t>ソウガク</t>
    </rPh>
    <phoneticPr fontId="2"/>
  </si>
  <si>
    <t>純資産</t>
    <rPh sb="0" eb="3">
      <t>ジュンシサンシサン</t>
    </rPh>
    <phoneticPr fontId="3"/>
  </si>
  <si>
    <t>売上高</t>
    <rPh sb="0" eb="2">
      <t>ウリア</t>
    </rPh>
    <rPh sb="2" eb="3">
      <t>タカ</t>
    </rPh>
    <phoneticPr fontId="3"/>
  </si>
  <si>
    <t>売上原価</t>
    <rPh sb="0" eb="2">
      <t>ウリア</t>
    </rPh>
    <rPh sb="2" eb="4">
      <t>ゲンカ</t>
    </rPh>
    <phoneticPr fontId="3"/>
  </si>
  <si>
    <t>営業利益</t>
    <rPh sb="0" eb="2">
      <t>エイギョウ</t>
    </rPh>
    <rPh sb="2" eb="4">
      <t>リエキ</t>
    </rPh>
    <phoneticPr fontId="3"/>
  </si>
  <si>
    <t>支出</t>
    <rPh sb="0" eb="2">
      <t>シシュツ</t>
    </rPh>
    <phoneticPr fontId="2"/>
  </si>
  <si>
    <t>売上総利益</t>
    <rPh sb="0" eb="2">
      <t>ウリア</t>
    </rPh>
    <rPh sb="2" eb="5">
      <t>ソウリエキ</t>
    </rPh>
    <phoneticPr fontId="3"/>
  </si>
  <si>
    <t>EBITDA</t>
    <phoneticPr fontId="2"/>
  </si>
  <si>
    <t>税引前純利益</t>
    <rPh sb="0" eb="2">
      <t>ゼイビ</t>
    </rPh>
    <rPh sb="2" eb="3">
      <t>マエ</t>
    </rPh>
    <rPh sb="3" eb="6">
      <t>ジュンリエキ</t>
    </rPh>
    <phoneticPr fontId="2"/>
  </si>
  <si>
    <t>税引後純利益</t>
    <rPh sb="0" eb="2">
      <t>ゼイビ</t>
    </rPh>
    <rPh sb="2" eb="3">
      <t>ノチ</t>
    </rPh>
    <rPh sb="3" eb="6">
      <t>ジュンリエキ</t>
    </rPh>
    <phoneticPr fontId="2"/>
  </si>
  <si>
    <t>付加価値額</t>
    <rPh sb="0" eb="2">
      <t>フカ</t>
    </rPh>
    <rPh sb="2" eb="5">
      <t>カチガク</t>
    </rPh>
    <phoneticPr fontId="2"/>
  </si>
  <si>
    <t>国内売上高</t>
    <rPh sb="0" eb="2">
      <t>コクナイ</t>
    </rPh>
    <rPh sb="2" eb="4">
      <t>ウリア</t>
    </rPh>
    <rPh sb="4" eb="5">
      <t>タカ</t>
    </rPh>
    <phoneticPr fontId="2"/>
  </si>
  <si>
    <t>海外売上高</t>
    <rPh sb="0" eb="2">
      <t>カイガイ</t>
    </rPh>
    <rPh sb="2" eb="4">
      <t>ウリア</t>
    </rPh>
    <rPh sb="4" eb="5">
      <t>タカ</t>
    </rPh>
    <phoneticPr fontId="2"/>
  </si>
  <si>
    <t>売上高</t>
    <rPh sb="0" eb="2">
      <t>ウリア</t>
    </rPh>
    <rPh sb="2" eb="3">
      <t>タカ</t>
    </rPh>
    <phoneticPr fontId="2"/>
  </si>
  <si>
    <t>利益</t>
    <rPh sb="0" eb="2">
      <t>リエキ</t>
    </rPh>
    <phoneticPr fontId="2"/>
  </si>
  <si>
    <t>海外売上高（日本法人）</t>
    <rPh sb="0" eb="2">
      <t>カイガイ</t>
    </rPh>
    <rPh sb="2" eb="4">
      <t>ウリア</t>
    </rPh>
    <rPh sb="4" eb="5">
      <t>タカ</t>
    </rPh>
    <rPh sb="6" eb="8">
      <t>ニホン</t>
    </rPh>
    <rPh sb="8" eb="10">
      <t>ホウジン</t>
    </rPh>
    <phoneticPr fontId="2"/>
  </si>
  <si>
    <t>減価償却費</t>
    <rPh sb="0" eb="2">
      <t>ゲンカ</t>
    </rPh>
    <rPh sb="2" eb="5">
      <t>ショウキャクヒ</t>
    </rPh>
    <phoneticPr fontId="2"/>
  </si>
  <si>
    <t>給与支給総額</t>
    <rPh sb="0" eb="2">
      <t>キュウヨ</t>
    </rPh>
    <rPh sb="2" eb="4">
      <t>シキュウ</t>
    </rPh>
    <rPh sb="4" eb="6">
      <t>ソウガク</t>
    </rPh>
    <phoneticPr fontId="2"/>
  </si>
  <si>
    <t>平均年収</t>
    <rPh sb="0" eb="2">
      <t>ヘイキン</t>
    </rPh>
    <rPh sb="2" eb="4">
      <t>ネンシュウ</t>
    </rPh>
    <phoneticPr fontId="2"/>
  </si>
  <si>
    <t>従業員数</t>
    <rPh sb="0" eb="3">
      <t>ジュウギョウイン</t>
    </rPh>
    <rPh sb="3" eb="4">
      <t>スウ</t>
    </rPh>
    <phoneticPr fontId="2"/>
  </si>
  <si>
    <t>労働生産性</t>
    <rPh sb="0" eb="2">
      <t>ロウドウ</t>
    </rPh>
    <rPh sb="2" eb="5">
      <t>セイサンセイ</t>
    </rPh>
    <phoneticPr fontId="3"/>
  </si>
  <si>
    <t>ROIC</t>
  </si>
  <si>
    <t>CCC</t>
  </si>
  <si>
    <t>ROE</t>
    <phoneticPr fontId="2"/>
  </si>
  <si>
    <t>売上債権回転日数</t>
    <rPh sb="0" eb="2">
      <t>ウリア</t>
    </rPh>
    <rPh sb="2" eb="4">
      <t>サイケン</t>
    </rPh>
    <rPh sb="4" eb="6">
      <t>カイテン</t>
    </rPh>
    <rPh sb="6" eb="8">
      <t>ニッスウ</t>
    </rPh>
    <phoneticPr fontId="3"/>
  </si>
  <si>
    <t>棚卸資産回転日数</t>
    <rPh sb="0" eb="2">
      <t>タナオロ</t>
    </rPh>
    <rPh sb="2" eb="4">
      <t>シサン</t>
    </rPh>
    <rPh sb="4" eb="6">
      <t>カイテン</t>
    </rPh>
    <rPh sb="6" eb="8">
      <t>ニッスウ</t>
    </rPh>
    <phoneticPr fontId="3"/>
  </si>
  <si>
    <t>仕入債務回転日数</t>
    <rPh sb="0" eb="2">
      <t>シイ</t>
    </rPh>
    <rPh sb="2" eb="4">
      <t>サイム</t>
    </rPh>
    <rPh sb="4" eb="6">
      <t>カイテン</t>
    </rPh>
    <rPh sb="6" eb="8">
      <t>ニッスウ</t>
    </rPh>
    <phoneticPr fontId="3"/>
  </si>
  <si>
    <t>IP投資額</t>
    <rPh sb="2" eb="5">
      <t>トウシガク</t>
    </rPh>
    <phoneticPr fontId="2"/>
  </si>
  <si>
    <t>人材投資額</t>
    <rPh sb="0" eb="2">
      <t>ジンザイ</t>
    </rPh>
    <rPh sb="2" eb="5">
      <t>トウシガク</t>
    </rPh>
    <phoneticPr fontId="2"/>
  </si>
  <si>
    <t>申請メニュー</t>
    <rPh sb="0" eb="2">
      <t>シンセイ</t>
    </rPh>
    <phoneticPr fontId="1"/>
  </si>
  <si>
    <t>％</t>
    <phoneticPr fontId="2"/>
  </si>
  <si>
    <t>履歴事項全部証明書等に記載の会社法人等番号</t>
    <rPh sb="0" eb="2">
      <t>リレキ</t>
    </rPh>
    <rPh sb="2" eb="4">
      <t>ジコウ</t>
    </rPh>
    <rPh sb="4" eb="6">
      <t>ゼンブ</t>
    </rPh>
    <rPh sb="6" eb="9">
      <t>ショウメイショ</t>
    </rPh>
    <rPh sb="9" eb="10">
      <t>トウ</t>
    </rPh>
    <rPh sb="11" eb="13">
      <t>キサイ</t>
    </rPh>
    <rPh sb="14" eb="16">
      <t>カイシャ</t>
    </rPh>
    <rPh sb="16" eb="18">
      <t>ホウジン</t>
    </rPh>
    <rPh sb="18" eb="19">
      <t>トウ</t>
    </rPh>
    <rPh sb="19" eb="21">
      <t>バンゴウ</t>
    </rPh>
    <phoneticPr fontId="2"/>
  </si>
  <si>
    <t>法人番号</t>
    <rPh sb="0" eb="2">
      <t>ホウジン</t>
    </rPh>
    <rPh sb="2" eb="4">
      <t>バンゴウ</t>
    </rPh>
    <phoneticPr fontId="2"/>
  </si>
  <si>
    <t>履歴事項全部証明書等に記載の商号</t>
    <rPh sb="14" eb="16">
      <t>ショウゴウ</t>
    </rPh>
    <phoneticPr fontId="2"/>
  </si>
  <si>
    <t>法人名</t>
    <rPh sb="0" eb="2">
      <t>ホウジン</t>
    </rPh>
    <rPh sb="2" eb="3">
      <t>メイ</t>
    </rPh>
    <phoneticPr fontId="1"/>
  </si>
  <si>
    <t>履歴事項全部証明書等に記載の会社設立の年月日</t>
    <rPh sb="14" eb="16">
      <t>カイシャ</t>
    </rPh>
    <rPh sb="16" eb="18">
      <t>セツリツ</t>
    </rPh>
    <rPh sb="19" eb="22">
      <t>ネンガッピ</t>
    </rPh>
    <phoneticPr fontId="2"/>
  </si>
  <si>
    <t>基本情報</t>
    <rPh sb="0" eb="2">
      <t>キホン</t>
    </rPh>
    <rPh sb="2" eb="4">
      <t>ジョウホウ</t>
    </rPh>
    <phoneticPr fontId="2"/>
  </si>
  <si>
    <t>履歴事項全部証明書等に記載の本店の住所のうち郵便番号</t>
    <rPh sb="0" eb="9">
      <t>リレキジコウゼンブショウメイショ</t>
    </rPh>
    <rPh sb="9" eb="10">
      <t>トウ</t>
    </rPh>
    <rPh sb="11" eb="13">
      <t>キサイ</t>
    </rPh>
    <rPh sb="14" eb="16">
      <t>ホンテン</t>
    </rPh>
    <rPh sb="17" eb="19">
      <t>ジュウショ</t>
    </rPh>
    <rPh sb="22" eb="24">
      <t>ユウビン</t>
    </rPh>
    <rPh sb="24" eb="26">
      <t>バンゴウ</t>
    </rPh>
    <phoneticPr fontId="2"/>
  </si>
  <si>
    <t>履歴事項全部証明書等に記載の本店の住所のうち都道府県</t>
    <rPh sb="0" eb="9">
      <t>リレキジコウゼンブショウメイショ</t>
    </rPh>
    <rPh sb="9" eb="10">
      <t>トウ</t>
    </rPh>
    <rPh sb="11" eb="13">
      <t>キサイ</t>
    </rPh>
    <rPh sb="14" eb="16">
      <t>ホンテン</t>
    </rPh>
    <rPh sb="17" eb="19">
      <t>ジュウショ</t>
    </rPh>
    <rPh sb="22" eb="26">
      <t>トドウフケン</t>
    </rPh>
    <phoneticPr fontId="2"/>
  </si>
  <si>
    <t>履歴事項全部証明書等に記載の本店の住所のうち市区町村</t>
    <rPh sb="0" eb="9">
      <t>リレキジコウゼンブショウメイショ</t>
    </rPh>
    <rPh sb="9" eb="10">
      <t>トウ</t>
    </rPh>
    <rPh sb="11" eb="13">
      <t>キサイ</t>
    </rPh>
    <rPh sb="14" eb="16">
      <t>ホンテン</t>
    </rPh>
    <rPh sb="17" eb="19">
      <t>ジュウショ</t>
    </rPh>
    <rPh sb="22" eb="26">
      <t>シクチョウソン</t>
    </rPh>
    <phoneticPr fontId="2"/>
  </si>
  <si>
    <t>事業分類</t>
    <rPh sb="0" eb="2">
      <t>ジギョウ</t>
    </rPh>
    <rPh sb="2" eb="4">
      <t>ブンルイ</t>
    </rPh>
    <phoneticPr fontId="2"/>
  </si>
  <si>
    <t>日本標準産業分類上の自社の事業の中分類</t>
    <rPh sb="0" eb="2">
      <t>ニホン</t>
    </rPh>
    <rPh sb="2" eb="4">
      <t>ヒョウジュン</t>
    </rPh>
    <rPh sb="4" eb="6">
      <t>サンギョウ</t>
    </rPh>
    <rPh sb="6" eb="8">
      <t>ブンルイ</t>
    </rPh>
    <rPh sb="8" eb="9">
      <t>ウエ</t>
    </rPh>
    <rPh sb="10" eb="12">
      <t>ジシャ</t>
    </rPh>
    <rPh sb="13" eb="15">
      <t>ジギョウ</t>
    </rPh>
    <rPh sb="16" eb="19">
      <t>チュウブンルイ</t>
    </rPh>
    <phoneticPr fontId="2"/>
  </si>
  <si>
    <t>親会社</t>
    <rPh sb="0" eb="1">
      <t>オヤ</t>
    </rPh>
    <rPh sb="1" eb="3">
      <t>カイシャ</t>
    </rPh>
    <phoneticPr fontId="1"/>
  </si>
  <si>
    <t>株主持株比率が1位の株主の商号</t>
    <rPh sb="0" eb="2">
      <t>カブヌシ</t>
    </rPh>
    <rPh sb="2" eb="3">
      <t>モ</t>
    </rPh>
    <rPh sb="3" eb="4">
      <t>カブ</t>
    </rPh>
    <rPh sb="4" eb="6">
      <t>ヒリツ</t>
    </rPh>
    <rPh sb="8" eb="9">
      <t>クライ</t>
    </rPh>
    <rPh sb="10" eb="12">
      <t>カブヌシ</t>
    </rPh>
    <rPh sb="13" eb="15">
      <t>ショウゴウ</t>
    </rPh>
    <phoneticPr fontId="2"/>
  </si>
  <si>
    <t>株主持株比率が2位の株主の商号</t>
    <rPh sb="0" eb="2">
      <t>カブヌシ</t>
    </rPh>
    <rPh sb="2" eb="3">
      <t>モ</t>
    </rPh>
    <rPh sb="3" eb="4">
      <t>カブ</t>
    </rPh>
    <rPh sb="4" eb="6">
      <t>ヒリツ</t>
    </rPh>
    <rPh sb="8" eb="9">
      <t>クライ</t>
    </rPh>
    <rPh sb="10" eb="12">
      <t>カブヌシ</t>
    </rPh>
    <rPh sb="13" eb="15">
      <t>ショウゴウ</t>
    </rPh>
    <phoneticPr fontId="2"/>
  </si>
  <si>
    <t>株主持株比率が3位の株主の商号</t>
    <rPh sb="0" eb="2">
      <t>カブヌシ</t>
    </rPh>
    <rPh sb="2" eb="3">
      <t>モ</t>
    </rPh>
    <rPh sb="3" eb="4">
      <t>カブ</t>
    </rPh>
    <rPh sb="4" eb="6">
      <t>ヒリツ</t>
    </rPh>
    <rPh sb="8" eb="9">
      <t>クライ</t>
    </rPh>
    <rPh sb="10" eb="12">
      <t>カブヌシ</t>
    </rPh>
    <rPh sb="13" eb="15">
      <t>ショウゴウ</t>
    </rPh>
    <phoneticPr fontId="2"/>
  </si>
  <si>
    <t>株主持株比率が4位の株主の商号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</si>
  <si>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</si>
  <si>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株主持株比率が5位の株主の株主持株比率</t>
    <rPh sb="0" eb="2">
      <t>カブヌシ</t>
    </rPh>
    <rPh sb="2" eb="3">
      <t>モ</t>
    </rPh>
    <rPh sb="3" eb="4">
      <t>カブ</t>
    </rPh>
    <rPh sb="4" eb="6">
      <t>ヒリツ</t>
    </rPh>
    <rPh sb="8" eb="9">
      <t>クライ</t>
    </rPh>
    <rPh sb="10" eb="12">
      <t>カブヌシ</t>
    </rPh>
    <phoneticPr fontId="2"/>
  </si>
  <si>
    <t>株主持株比率が4位の株主の株主持株比率</t>
    <rPh sb="0" eb="2">
      <t>カブヌシ</t>
    </rPh>
    <rPh sb="2" eb="3">
      <t>モ</t>
    </rPh>
    <rPh sb="3" eb="4">
      <t>カブ</t>
    </rPh>
    <rPh sb="4" eb="6">
      <t>ヒリツ</t>
    </rPh>
    <rPh sb="8" eb="9">
      <t>クライ</t>
    </rPh>
    <rPh sb="10" eb="12">
      <t>カブヌシ</t>
    </rPh>
    <phoneticPr fontId="2"/>
  </si>
  <si>
    <t>株主持株比率が3位の株主の株主持株比率</t>
    <rPh sb="0" eb="2">
      <t>カブヌシ</t>
    </rPh>
    <rPh sb="2" eb="3">
      <t>モ</t>
    </rPh>
    <rPh sb="3" eb="4">
      <t>カブ</t>
    </rPh>
    <rPh sb="4" eb="6">
      <t>ヒリツ</t>
    </rPh>
    <rPh sb="8" eb="9">
      <t>クライ</t>
    </rPh>
    <rPh sb="10" eb="12">
      <t>カブヌシ</t>
    </rPh>
    <phoneticPr fontId="2"/>
  </si>
  <si>
    <t>株主持株比率が2位の株主の株主持株比率</t>
    <rPh sb="0" eb="2">
      <t>カブヌシ</t>
    </rPh>
    <rPh sb="2" eb="3">
      <t>モ</t>
    </rPh>
    <rPh sb="3" eb="4">
      <t>カブ</t>
    </rPh>
    <rPh sb="4" eb="6">
      <t>ヒリツ</t>
    </rPh>
    <rPh sb="8" eb="9">
      <t>クライ</t>
    </rPh>
    <rPh sb="10" eb="12">
      <t>カブヌシ</t>
    </rPh>
    <phoneticPr fontId="2"/>
  </si>
  <si>
    <t>株主持株比率が1位の株主の株主持株比率</t>
    <rPh sb="0" eb="2">
      <t>カブヌシ</t>
    </rPh>
    <rPh sb="2" eb="3">
      <t>モ</t>
    </rPh>
    <rPh sb="3" eb="4">
      <t>カブ</t>
    </rPh>
    <rPh sb="4" eb="6">
      <t>ヒリツ</t>
    </rPh>
    <rPh sb="8" eb="9">
      <t>クライ</t>
    </rPh>
    <rPh sb="10" eb="12">
      <t>カブヌシ</t>
    </rPh>
    <phoneticPr fontId="2"/>
  </si>
  <si>
    <t>関係者</t>
    <rPh sb="0" eb="3">
      <t>カンケイシャ</t>
    </rPh>
    <phoneticPr fontId="2"/>
  </si>
  <si>
    <t>法人の代表者の役職</t>
    <rPh sb="0" eb="2">
      <t>ホウジン</t>
    </rPh>
    <rPh sb="3" eb="6">
      <t>ダイヒョウシャ</t>
    </rPh>
    <rPh sb="7" eb="9">
      <t>ヤクショク</t>
    </rPh>
    <phoneticPr fontId="2"/>
  </si>
  <si>
    <t>法人の代表者の姓名のうち姓の漢字</t>
    <rPh sb="0" eb="2">
      <t>ホウジン</t>
    </rPh>
    <rPh sb="3" eb="6">
      <t>ダイヒョウシャ</t>
    </rPh>
    <rPh sb="7" eb="9">
      <t>セイメイ</t>
    </rPh>
    <rPh sb="12" eb="13">
      <t>セイ</t>
    </rPh>
    <rPh sb="14" eb="16">
      <t>カンジ</t>
    </rPh>
    <phoneticPr fontId="2"/>
  </si>
  <si>
    <t>法人の代表者の姓名のうち名の漢字</t>
    <rPh sb="0" eb="2">
      <t>ホウジン</t>
    </rPh>
    <rPh sb="3" eb="6">
      <t>ダイヒョウシャ</t>
    </rPh>
    <rPh sb="7" eb="9">
      <t>セイメイ</t>
    </rPh>
    <rPh sb="12" eb="13">
      <t>メイ</t>
    </rPh>
    <rPh sb="14" eb="16">
      <t>カンジ</t>
    </rPh>
    <phoneticPr fontId="2"/>
  </si>
  <si>
    <t>主たる担当者の役職</t>
    <rPh sb="0" eb="1">
      <t>シュ</t>
    </rPh>
    <rPh sb="3" eb="6">
      <t>タントウシャ</t>
    </rPh>
    <rPh sb="7" eb="9">
      <t>ヤクショク</t>
    </rPh>
    <phoneticPr fontId="2"/>
  </si>
  <si>
    <t>主たる担当者の所属部署</t>
    <rPh sb="0" eb="1">
      <t>シュ</t>
    </rPh>
    <rPh sb="3" eb="6">
      <t>タントウシャ</t>
    </rPh>
    <rPh sb="7" eb="9">
      <t>ショゾク</t>
    </rPh>
    <rPh sb="9" eb="11">
      <t>ブショ</t>
    </rPh>
    <phoneticPr fontId="2"/>
  </si>
  <si>
    <t>法人の代表者の性別</t>
    <rPh sb="7" eb="9">
      <t>セイベツ</t>
    </rPh>
    <phoneticPr fontId="2"/>
  </si>
  <si>
    <t>法人の代表者の生年月日</t>
    <rPh sb="7" eb="9">
      <t>セイネン</t>
    </rPh>
    <rPh sb="9" eb="11">
      <t>ガッピ</t>
    </rPh>
    <phoneticPr fontId="2"/>
  </si>
  <si>
    <t>主たる担当者の姓名のうち姓の漢字</t>
    <rPh sb="0" eb="1">
      <t>シュ</t>
    </rPh>
    <rPh sb="3" eb="6">
      <t>タントウシャ</t>
    </rPh>
    <rPh sb="7" eb="9">
      <t>セイメイ</t>
    </rPh>
    <rPh sb="12" eb="13">
      <t>セイ</t>
    </rPh>
    <rPh sb="14" eb="16">
      <t>カンジ</t>
    </rPh>
    <phoneticPr fontId="2"/>
  </si>
  <si>
    <t>主たる担当者の姓名のうち名の漢字</t>
    <rPh sb="0" eb="1">
      <t>シュ</t>
    </rPh>
    <rPh sb="3" eb="6">
      <t>タントウシャ</t>
    </rPh>
    <rPh sb="7" eb="9">
      <t>セイメイ</t>
    </rPh>
    <rPh sb="12" eb="13">
      <t>メイ</t>
    </rPh>
    <rPh sb="14" eb="16">
      <t>カンジ</t>
    </rPh>
    <phoneticPr fontId="2"/>
  </si>
  <si>
    <t>主たる担当者の連絡先となる電話番号</t>
    <rPh sb="0" eb="1">
      <t>シュ</t>
    </rPh>
    <rPh sb="3" eb="6">
      <t>タントウシャ</t>
    </rPh>
    <rPh sb="7" eb="10">
      <t>レンラクサキ</t>
    </rPh>
    <rPh sb="13" eb="15">
      <t>デンワ</t>
    </rPh>
    <rPh sb="15" eb="17">
      <t>バンゴウ</t>
    </rPh>
    <phoneticPr fontId="2"/>
  </si>
  <si>
    <t>主たる担当者の連絡先となるメールアドレス</t>
    <rPh sb="0" eb="1">
      <t>シュ</t>
    </rPh>
    <rPh sb="3" eb="6">
      <t>タントウシャ</t>
    </rPh>
    <rPh sb="7" eb="10">
      <t>レンラクサキ</t>
    </rPh>
    <phoneticPr fontId="2"/>
  </si>
  <si>
    <t>主たる担当者の勤務地の住所のうち郵便番号</t>
    <rPh sb="7" eb="10">
      <t>キンムチ</t>
    </rPh>
    <phoneticPr fontId="2"/>
  </si>
  <si>
    <t>主たる担当者の勤務地の住所のうち都道府県</t>
    <rPh sb="7" eb="10">
      <t>キンムチ</t>
    </rPh>
    <rPh sb="16" eb="20">
      <t>トドウフケン</t>
    </rPh>
    <phoneticPr fontId="2"/>
  </si>
  <si>
    <t>主たる担当者の勤務地の住所のうち市区町村</t>
    <rPh sb="7" eb="10">
      <t>キンムチ</t>
    </rPh>
    <rPh sb="16" eb="20">
      <t>シクチョウソン</t>
    </rPh>
    <phoneticPr fontId="2"/>
  </si>
  <si>
    <t>主たる担当者の勤務地の住所のうち市区町村に続く住所</t>
    <rPh sb="7" eb="10">
      <t>キンムチ</t>
    </rPh>
    <phoneticPr fontId="2"/>
  </si>
  <si>
    <t>他の担当者の所属部署</t>
    <rPh sb="0" eb="1">
      <t>ホカ</t>
    </rPh>
    <rPh sb="2" eb="5">
      <t>タントウシャ</t>
    </rPh>
    <rPh sb="6" eb="8">
      <t>ショゾク</t>
    </rPh>
    <rPh sb="8" eb="10">
      <t>ブショ</t>
    </rPh>
    <phoneticPr fontId="2"/>
  </si>
  <si>
    <t>他の担当者の役職</t>
    <rPh sb="2" eb="5">
      <t>タントウシャ</t>
    </rPh>
    <rPh sb="6" eb="8">
      <t>ヤクショク</t>
    </rPh>
    <phoneticPr fontId="2"/>
  </si>
  <si>
    <t>他の担当者の姓名のうち姓の漢字</t>
    <rPh sb="0" eb="1">
      <t>ホカ</t>
    </rPh>
    <rPh sb="2" eb="5">
      <t>タントウシャ</t>
    </rPh>
    <rPh sb="6" eb="8">
      <t>セイメイ</t>
    </rPh>
    <rPh sb="11" eb="12">
      <t>セイ</t>
    </rPh>
    <rPh sb="13" eb="15">
      <t>カンジ</t>
    </rPh>
    <phoneticPr fontId="2"/>
  </si>
  <si>
    <t>他の担当者の姓名のうち名の漢字</t>
    <rPh sb="0" eb="1">
      <t>ホカ</t>
    </rPh>
    <rPh sb="2" eb="5">
      <t>タントウシャ</t>
    </rPh>
    <rPh sb="6" eb="8">
      <t>セイメイ</t>
    </rPh>
    <rPh sb="11" eb="12">
      <t>メイ</t>
    </rPh>
    <rPh sb="13" eb="15">
      <t>カンジ</t>
    </rPh>
    <phoneticPr fontId="2"/>
  </si>
  <si>
    <t>他の担当者の連絡先となる電話番号</t>
    <rPh sb="0" eb="1">
      <t>ホカ</t>
    </rPh>
    <rPh sb="2" eb="5">
      <t>タントウシャ</t>
    </rPh>
    <rPh sb="6" eb="9">
      <t>レンラクサキ</t>
    </rPh>
    <rPh sb="12" eb="14">
      <t>デンワ</t>
    </rPh>
    <rPh sb="14" eb="16">
      <t>バンゴウ</t>
    </rPh>
    <phoneticPr fontId="2"/>
  </si>
  <si>
    <t>他の担当者の連絡先となるメールアドレス</t>
    <rPh sb="0" eb="1">
      <t>ホカ</t>
    </rPh>
    <rPh sb="2" eb="5">
      <t>タントウシャ</t>
    </rPh>
    <rPh sb="6" eb="9">
      <t>レンラクサキ</t>
    </rPh>
    <phoneticPr fontId="2"/>
  </si>
  <si>
    <t>他の担当者の勤務地の住所のうち郵便番号</t>
    <rPh sb="6" eb="9">
      <t>キンムチ</t>
    </rPh>
    <phoneticPr fontId="2"/>
  </si>
  <si>
    <t>他の担当者の勤務地の住所のうち都道府県</t>
    <rPh sb="6" eb="9">
      <t>キンムチ</t>
    </rPh>
    <rPh sb="15" eb="19">
      <t>トドウフケン</t>
    </rPh>
    <phoneticPr fontId="2"/>
  </si>
  <si>
    <t>他の担当者の勤務地の住所のうち市区町村</t>
    <rPh sb="6" eb="9">
      <t>キンムチ</t>
    </rPh>
    <rPh sb="15" eb="19">
      <t>シクチョウソン</t>
    </rPh>
    <phoneticPr fontId="2"/>
  </si>
  <si>
    <t>他の担当者の勤務地の住所のうち市区町村に続く住所</t>
    <rPh sb="6" eb="9">
      <t>キンムチ</t>
    </rPh>
    <phoneticPr fontId="2"/>
  </si>
  <si>
    <t>申請する補助金のメニュー</t>
    <rPh sb="0" eb="2">
      <t>シンセイ</t>
    </rPh>
    <rPh sb="4" eb="7">
      <t>ホジョキン</t>
    </rPh>
    <phoneticPr fontId="2"/>
  </si>
  <si>
    <t>同意事項</t>
    <rPh sb="0" eb="2">
      <t>ドウイ</t>
    </rPh>
    <rPh sb="2" eb="4">
      <t>ジコウ</t>
    </rPh>
    <phoneticPr fontId="2"/>
  </si>
  <si>
    <t>連結グループの最上位に位置する親会社の会社法人等番号（自らが最上位の親会社の場合には自社のものを記載）</t>
    <rPh sb="0" eb="2">
      <t>レンケツ</t>
    </rPh>
    <rPh sb="7" eb="10">
      <t>サイジョウイ</t>
    </rPh>
    <rPh sb="11" eb="13">
      <t>イチ</t>
    </rPh>
    <rPh sb="15" eb="16">
      <t>オヤ</t>
    </rPh>
    <rPh sb="16" eb="18">
      <t>カイシャ</t>
    </rPh>
    <rPh sb="19" eb="21">
      <t>カイシャ</t>
    </rPh>
    <rPh sb="21" eb="24">
      <t>ホウジンナド</t>
    </rPh>
    <rPh sb="24" eb="26">
      <t>バンゴウ</t>
    </rPh>
    <rPh sb="27" eb="28">
      <t>ミズカ</t>
    </rPh>
    <rPh sb="30" eb="33">
      <t>サイジョウイ</t>
    </rPh>
    <rPh sb="34" eb="35">
      <t>オヤ</t>
    </rPh>
    <rPh sb="35" eb="37">
      <t>カイシャ</t>
    </rPh>
    <rPh sb="38" eb="40">
      <t>バアイ</t>
    </rPh>
    <rPh sb="42" eb="44">
      <t>ジシャ</t>
    </rPh>
    <rPh sb="48" eb="50">
      <t>キサイ</t>
    </rPh>
    <phoneticPr fontId="2"/>
  </si>
  <si>
    <t>開発プラットフォーム、コンテンツ製作、流通プラットフォーム、その他から最も近い事業のバリューチェーンを選択</t>
    <rPh sb="0" eb="2">
      <t>カイハツ</t>
    </rPh>
    <rPh sb="16" eb="18">
      <t>セイサク</t>
    </rPh>
    <rPh sb="19" eb="21">
      <t>リュウツウ</t>
    </rPh>
    <rPh sb="32" eb="33">
      <t>ホカ</t>
    </rPh>
    <rPh sb="35" eb="36">
      <t>モット</t>
    </rPh>
    <rPh sb="37" eb="38">
      <t>チカ</t>
    </rPh>
    <rPh sb="39" eb="41">
      <t>ジギョウ</t>
    </rPh>
    <rPh sb="51" eb="53">
      <t>センタク</t>
    </rPh>
    <phoneticPr fontId="2"/>
  </si>
  <si>
    <t>法人全体の事業概要</t>
    <rPh sb="0" eb="2">
      <t>ホウジン</t>
    </rPh>
    <rPh sb="2" eb="4">
      <t>ゼンタイ</t>
    </rPh>
    <rPh sb="5" eb="9">
      <t>ジギョウガイヨウ</t>
    </rPh>
    <phoneticPr fontId="2"/>
  </si>
  <si>
    <t>法人全体の賃貸借対照表（B/S）</t>
    <rPh sb="0" eb="2">
      <t>ホウジン</t>
    </rPh>
    <rPh sb="2" eb="4">
      <t>ゼンタイ</t>
    </rPh>
    <rPh sb="5" eb="8">
      <t>チンタイシャク</t>
    </rPh>
    <rPh sb="8" eb="11">
      <t>タイショウヒョウ</t>
    </rPh>
    <phoneticPr fontId="1"/>
  </si>
  <si>
    <t>法人全体の損益計算書（P/L）</t>
    <rPh sb="0" eb="2">
      <t>ホウジン</t>
    </rPh>
    <rPh sb="2" eb="4">
      <t>ゼンタイ</t>
    </rPh>
    <rPh sb="5" eb="7">
      <t>ソンエキ</t>
    </rPh>
    <rPh sb="7" eb="10">
      <t>ケイサンショ</t>
    </rPh>
    <phoneticPr fontId="1"/>
  </si>
  <si>
    <t>賃貸借対照表に記載の資産総額</t>
    <rPh sb="0" eb="6">
      <t>チンタイシャクタイショウヒョウ</t>
    </rPh>
    <rPh sb="7" eb="9">
      <t>キサイ</t>
    </rPh>
    <rPh sb="10" eb="12">
      <t>シサン</t>
    </rPh>
    <rPh sb="12" eb="14">
      <t>ソウガク</t>
    </rPh>
    <phoneticPr fontId="2"/>
  </si>
  <si>
    <t>賃貸借対照表に記載の流動資産の額</t>
    <rPh sb="0" eb="6">
      <t>チンタイシャクタイショウヒョウ</t>
    </rPh>
    <rPh sb="7" eb="9">
      <t>キサイ</t>
    </rPh>
    <rPh sb="10" eb="12">
      <t>リュウドウ</t>
    </rPh>
    <rPh sb="12" eb="14">
      <t>シサン</t>
    </rPh>
    <rPh sb="15" eb="16">
      <t>ガク</t>
    </rPh>
    <phoneticPr fontId="2"/>
  </si>
  <si>
    <t>賃貸借対照表に記載の固定資産の額</t>
    <rPh sb="0" eb="6">
      <t>チンタイシャクタイショウヒョウ</t>
    </rPh>
    <rPh sb="7" eb="9">
      <t>キサイ</t>
    </rPh>
    <rPh sb="10" eb="14">
      <t>コテイシサン</t>
    </rPh>
    <rPh sb="15" eb="16">
      <t>ガク</t>
    </rPh>
    <phoneticPr fontId="2"/>
  </si>
  <si>
    <t>賃貸借対照表に記載の負債総額</t>
    <rPh sb="0" eb="6">
      <t>チンタイシャクタイショウヒョウ</t>
    </rPh>
    <rPh sb="7" eb="9">
      <t>キサイ</t>
    </rPh>
    <rPh sb="10" eb="12">
      <t>フサイ</t>
    </rPh>
    <rPh sb="12" eb="14">
      <t>ソウガク</t>
    </rPh>
    <phoneticPr fontId="2"/>
  </si>
  <si>
    <t>賃貸借対照表に記載の仕入債務の額</t>
    <rPh sb="10" eb="12">
      <t>シイ</t>
    </rPh>
    <rPh sb="12" eb="14">
      <t>サイム</t>
    </rPh>
    <rPh sb="15" eb="16">
      <t>ガク</t>
    </rPh>
    <phoneticPr fontId="2"/>
  </si>
  <si>
    <t>賃貸借対照表に記載の有利子負債の額</t>
    <rPh sb="10" eb="13">
      <t>ユウリシ</t>
    </rPh>
    <rPh sb="13" eb="15">
      <t>フサイ</t>
    </rPh>
    <rPh sb="16" eb="17">
      <t>ガク</t>
    </rPh>
    <phoneticPr fontId="2"/>
  </si>
  <si>
    <t>仕入債務</t>
    <rPh sb="0" eb="2">
      <t>シイ</t>
    </rPh>
    <rPh sb="2" eb="4">
      <t>サイム</t>
    </rPh>
    <phoneticPr fontId="3"/>
  </si>
  <si>
    <t>有利子負債</t>
    <rPh sb="0" eb="3">
      <t>ユウリシ</t>
    </rPh>
    <rPh sb="3" eb="5">
      <t>フサイ</t>
    </rPh>
    <phoneticPr fontId="3"/>
  </si>
  <si>
    <t>賃貸借対照表に記載の純資産総額</t>
    <rPh sb="10" eb="13">
      <t>ジュンシサン</t>
    </rPh>
    <rPh sb="13" eb="15">
      <t>ソウガク</t>
    </rPh>
    <phoneticPr fontId="2"/>
  </si>
  <si>
    <t>損益計算書に記載の売上高</t>
    <rPh sb="0" eb="2">
      <t>ソンエキ</t>
    </rPh>
    <rPh sb="2" eb="5">
      <t>ケイサンショ</t>
    </rPh>
    <rPh sb="6" eb="8">
      <t>キサイ</t>
    </rPh>
    <rPh sb="9" eb="12">
      <t>ウリアゲダカ</t>
    </rPh>
    <phoneticPr fontId="2"/>
  </si>
  <si>
    <t>売上高のうち国内での売上高</t>
    <rPh sb="0" eb="2">
      <t>ウリア</t>
    </rPh>
    <rPh sb="2" eb="3">
      <t>タカ</t>
    </rPh>
    <rPh sb="6" eb="8">
      <t>コクナイ</t>
    </rPh>
    <rPh sb="10" eb="12">
      <t>ウリア</t>
    </rPh>
    <rPh sb="12" eb="13">
      <t>タカ</t>
    </rPh>
    <phoneticPr fontId="2"/>
  </si>
  <si>
    <t>売上高のうち海外での売上高</t>
    <rPh sb="0" eb="2">
      <t>ウリア</t>
    </rPh>
    <rPh sb="2" eb="3">
      <t>タカ</t>
    </rPh>
    <rPh sb="6" eb="8">
      <t>カイガイ</t>
    </rPh>
    <rPh sb="10" eb="12">
      <t>ウリア</t>
    </rPh>
    <rPh sb="12" eb="13">
      <t>タカ</t>
    </rPh>
    <phoneticPr fontId="2"/>
  </si>
  <si>
    <t>日本法人が計上している海外売上高</t>
    <rPh sb="0" eb="2">
      <t>ニホン</t>
    </rPh>
    <rPh sb="2" eb="4">
      <t>ホウジン</t>
    </rPh>
    <rPh sb="5" eb="7">
      <t>ケイジョウ</t>
    </rPh>
    <rPh sb="11" eb="13">
      <t>カイガイ</t>
    </rPh>
    <rPh sb="13" eb="15">
      <t>ウリア</t>
    </rPh>
    <rPh sb="15" eb="16">
      <t>タカ</t>
    </rPh>
    <phoneticPr fontId="2"/>
  </si>
  <si>
    <t>海外の現地法人が計上している海外売上高</t>
    <rPh sb="0" eb="2">
      <t>カイガイ</t>
    </rPh>
    <rPh sb="3" eb="5">
      <t>ゲンチ</t>
    </rPh>
    <phoneticPr fontId="2"/>
  </si>
  <si>
    <t>海外売上高（重複）</t>
    <rPh sb="0" eb="2">
      <t>カイガイ</t>
    </rPh>
    <rPh sb="2" eb="4">
      <t>ウリア</t>
    </rPh>
    <rPh sb="4" eb="5">
      <t>タカ</t>
    </rPh>
    <rPh sb="6" eb="8">
      <t>チョウフク</t>
    </rPh>
    <phoneticPr fontId="2"/>
  </si>
  <si>
    <t>海外売上高（海外現地法人）</t>
    <rPh sb="0" eb="2">
      <t>カイガイ</t>
    </rPh>
    <rPh sb="2" eb="4">
      <t>ウリア</t>
    </rPh>
    <rPh sb="4" eb="5">
      <t>タカ</t>
    </rPh>
    <rPh sb="6" eb="8">
      <t>カイガイ</t>
    </rPh>
    <rPh sb="8" eb="10">
      <t>ゲンチ</t>
    </rPh>
    <rPh sb="10" eb="12">
      <t>ホウジン</t>
    </rPh>
    <phoneticPr fontId="2"/>
  </si>
  <si>
    <t>日本法人が海外の現地法人に対して計上している海外売上高</t>
    <rPh sb="0" eb="2">
      <t>ニホン</t>
    </rPh>
    <rPh sb="2" eb="4">
      <t>ホウジン</t>
    </rPh>
    <rPh sb="5" eb="7">
      <t>カイガイ</t>
    </rPh>
    <rPh sb="8" eb="10">
      <t>ゲンチ</t>
    </rPh>
    <rPh sb="10" eb="12">
      <t>ホウジン</t>
    </rPh>
    <rPh sb="13" eb="14">
      <t>タイ</t>
    </rPh>
    <rPh sb="16" eb="18">
      <t>ケイジョウ</t>
    </rPh>
    <rPh sb="22" eb="24">
      <t>カイガイ</t>
    </rPh>
    <rPh sb="24" eb="26">
      <t>ウリア</t>
    </rPh>
    <rPh sb="26" eb="27">
      <t>タカ</t>
    </rPh>
    <phoneticPr fontId="2"/>
  </si>
  <si>
    <t>損益計算書に記載の売上原価</t>
    <rPh sb="0" eb="2">
      <t>ソンエキ</t>
    </rPh>
    <rPh sb="2" eb="5">
      <t>ケイサンショ</t>
    </rPh>
    <rPh sb="6" eb="8">
      <t>キサイ</t>
    </rPh>
    <rPh sb="9" eb="11">
      <t>ウリアゲ</t>
    </rPh>
    <rPh sb="11" eb="13">
      <t>ゲンカ</t>
    </rPh>
    <phoneticPr fontId="2"/>
  </si>
  <si>
    <t>給与支給総額を従業員数で割った額</t>
    <rPh sb="0" eb="2">
      <t>キュウヨ</t>
    </rPh>
    <rPh sb="2" eb="4">
      <t>シキュウ</t>
    </rPh>
    <rPh sb="4" eb="6">
      <t>ソウガク</t>
    </rPh>
    <rPh sb="7" eb="10">
      <t>ジュウギョウイン</t>
    </rPh>
    <rPh sb="10" eb="11">
      <t>スウ</t>
    </rPh>
    <rPh sb="12" eb="13">
      <t>ワ</t>
    </rPh>
    <rPh sb="15" eb="16">
      <t>ガク</t>
    </rPh>
    <phoneticPr fontId="2"/>
  </si>
  <si>
    <t>万円</t>
    <rPh sb="0" eb="1">
      <t>マン</t>
    </rPh>
    <rPh sb="1" eb="2">
      <t>エン</t>
    </rPh>
    <phoneticPr fontId="2"/>
  </si>
  <si>
    <t>営業利益</t>
    <rPh sb="0" eb="2">
      <t>エイギョウ</t>
    </rPh>
    <rPh sb="2" eb="4">
      <t>リエキ</t>
    </rPh>
    <phoneticPr fontId="2"/>
  </si>
  <si>
    <t>法人税等を支払う前の利益</t>
    <rPh sb="0" eb="3">
      <t>ホウジンゼイ</t>
    </rPh>
    <rPh sb="3" eb="4">
      <t>トウ</t>
    </rPh>
    <rPh sb="5" eb="7">
      <t>シハラ</t>
    </rPh>
    <rPh sb="8" eb="9">
      <t>マエ</t>
    </rPh>
    <rPh sb="10" eb="12">
      <t>リエキ</t>
    </rPh>
    <phoneticPr fontId="2"/>
  </si>
  <si>
    <t>法人税等を支払った後の利益</t>
    <rPh sb="9" eb="10">
      <t>アト</t>
    </rPh>
    <phoneticPr fontId="2"/>
  </si>
  <si>
    <t>売上高債権÷（売上高÷365日）</t>
    <rPh sb="0" eb="2">
      <t>ウリア</t>
    </rPh>
    <rPh sb="2" eb="3">
      <t>タカ</t>
    </rPh>
    <rPh sb="3" eb="5">
      <t>サイケン</t>
    </rPh>
    <rPh sb="7" eb="9">
      <t>ウリア</t>
    </rPh>
    <rPh sb="9" eb="10">
      <t>タカ</t>
    </rPh>
    <rPh sb="14" eb="15">
      <t>ニチ</t>
    </rPh>
    <phoneticPr fontId="2"/>
  </si>
  <si>
    <t>売上債権回転日数+棚卸資産回転日数+仕入債務回転日数</t>
    <rPh sb="0" eb="2">
      <t>ウリア</t>
    </rPh>
    <rPh sb="2" eb="4">
      <t>サイケン</t>
    </rPh>
    <rPh sb="4" eb="6">
      <t>カイテン</t>
    </rPh>
    <rPh sb="6" eb="8">
      <t>ニッスウ</t>
    </rPh>
    <rPh sb="9" eb="10">
      <t>タナ</t>
    </rPh>
    <rPh sb="10" eb="11">
      <t>オロシ</t>
    </rPh>
    <rPh sb="11" eb="13">
      <t>シサン</t>
    </rPh>
    <rPh sb="13" eb="15">
      <t>カイテン</t>
    </rPh>
    <rPh sb="15" eb="17">
      <t>ニッスウ</t>
    </rPh>
    <rPh sb="18" eb="20">
      <t>シイ</t>
    </rPh>
    <rPh sb="20" eb="22">
      <t>サイム</t>
    </rPh>
    <rPh sb="22" eb="24">
      <t>カイテン</t>
    </rPh>
    <rPh sb="24" eb="26">
      <t>ニッスウ</t>
    </rPh>
    <phoneticPr fontId="2"/>
  </si>
  <si>
    <t>税引後営業利益÷（純資産総額+有利子負債）</t>
    <rPh sb="0" eb="2">
      <t>ゼイビ</t>
    </rPh>
    <rPh sb="2" eb="3">
      <t>ノチ</t>
    </rPh>
    <rPh sb="3" eb="5">
      <t>エイギョウ</t>
    </rPh>
    <rPh sb="5" eb="7">
      <t>リエキ</t>
    </rPh>
    <rPh sb="9" eb="12">
      <t>ジュンシサン</t>
    </rPh>
    <rPh sb="12" eb="14">
      <t>ソウガク</t>
    </rPh>
    <rPh sb="15" eb="18">
      <t>ユウリシ</t>
    </rPh>
    <rPh sb="18" eb="20">
      <t>フサイ</t>
    </rPh>
    <phoneticPr fontId="2"/>
  </si>
  <si>
    <t>税引後純利益÷純資産総額</t>
    <rPh sb="0" eb="2">
      <t>ゼイビ</t>
    </rPh>
    <rPh sb="2" eb="3">
      <t>ゴ</t>
    </rPh>
    <rPh sb="3" eb="6">
      <t>ジュンリエキ</t>
    </rPh>
    <rPh sb="7" eb="10">
      <t>ジュンシサン</t>
    </rPh>
    <rPh sb="10" eb="12">
      <t>ソウガク</t>
    </rPh>
    <phoneticPr fontId="2"/>
  </si>
  <si>
    <t>付加価値額÷従業員数</t>
    <rPh sb="0" eb="2">
      <t>フカ</t>
    </rPh>
    <rPh sb="2" eb="5">
      <t>カチガク</t>
    </rPh>
    <rPh sb="6" eb="9">
      <t>ジュウギョウイン</t>
    </rPh>
    <rPh sb="9" eb="10">
      <t>スウ</t>
    </rPh>
    <phoneticPr fontId="2"/>
  </si>
  <si>
    <t>仕入債務÷（売上原価÷365日）</t>
    <rPh sb="0" eb="2">
      <t>シイ</t>
    </rPh>
    <rPh sb="2" eb="4">
      <t>サイム</t>
    </rPh>
    <rPh sb="6" eb="8">
      <t>ウリア</t>
    </rPh>
    <rPh sb="8" eb="10">
      <t>ゲンカ</t>
    </rPh>
    <rPh sb="14" eb="15">
      <t>ニチ</t>
    </rPh>
    <phoneticPr fontId="2"/>
  </si>
  <si>
    <t>万円</t>
    <rPh sb="0" eb="2">
      <t>マンエン</t>
    </rPh>
    <phoneticPr fontId="2"/>
  </si>
  <si>
    <t>売上債権</t>
    <rPh sb="0" eb="2">
      <t>ウリア</t>
    </rPh>
    <rPh sb="2" eb="4">
      <t>サイケン</t>
    </rPh>
    <phoneticPr fontId="3"/>
  </si>
  <si>
    <t>賃貸借対照表に記載の売上債権の額</t>
    <rPh sb="0" eb="6">
      <t>チンタイシャクタイショウヒョウ</t>
    </rPh>
    <rPh sb="7" eb="9">
      <t>キサイ</t>
    </rPh>
    <rPh sb="10" eb="12">
      <t>ウリア</t>
    </rPh>
    <rPh sb="12" eb="14">
      <t>サイケン</t>
    </rPh>
    <rPh sb="15" eb="16">
      <t>ガク</t>
    </rPh>
    <phoneticPr fontId="2"/>
  </si>
  <si>
    <t>棚卸資産÷（売上原価÷365日）</t>
    <rPh sb="0" eb="2">
      <t>タナオロ</t>
    </rPh>
    <rPh sb="2" eb="4">
      <t>シサン</t>
    </rPh>
    <rPh sb="6" eb="8">
      <t>ウリア</t>
    </rPh>
    <rPh sb="8" eb="10">
      <t>ゲンカ</t>
    </rPh>
    <rPh sb="14" eb="15">
      <t>ニチ</t>
    </rPh>
    <phoneticPr fontId="2"/>
  </si>
  <si>
    <t>棚卸資産</t>
    <rPh sb="0" eb="2">
      <t>タナオロ</t>
    </rPh>
    <rPh sb="2" eb="4">
      <t>シサン</t>
    </rPh>
    <phoneticPr fontId="3"/>
  </si>
  <si>
    <t>賃貸借対照表に記載の棚卸資産の額</t>
    <rPh sb="0" eb="6">
      <t>チンタイシャクタイショウヒョウ</t>
    </rPh>
    <rPh sb="7" eb="9">
      <t>キサイ</t>
    </rPh>
    <rPh sb="10" eb="12">
      <t>タナオロ</t>
    </rPh>
    <rPh sb="12" eb="14">
      <t>シサン</t>
    </rPh>
    <rPh sb="15" eb="16">
      <t>ガク</t>
    </rPh>
    <phoneticPr fontId="2"/>
  </si>
  <si>
    <t>生産性指標</t>
    <rPh sb="0" eb="3">
      <t>セイサンセイ</t>
    </rPh>
    <rPh sb="3" eb="5">
      <t>シヒョウ</t>
    </rPh>
    <phoneticPr fontId="2"/>
  </si>
  <si>
    <t>収益性指標</t>
    <rPh sb="0" eb="3">
      <t>シュウエキセイ</t>
    </rPh>
    <rPh sb="3" eb="5">
      <t>シヒョウ</t>
    </rPh>
    <phoneticPr fontId="2"/>
  </si>
  <si>
    <t>回転日数指標</t>
    <rPh sb="0" eb="2">
      <t>カイテン</t>
    </rPh>
    <rPh sb="2" eb="4">
      <t>ニッスウ</t>
    </rPh>
    <rPh sb="4" eb="6">
      <t>シヒョウ</t>
    </rPh>
    <phoneticPr fontId="2"/>
  </si>
  <si>
    <t>財務健全性指標</t>
    <rPh sb="0" eb="2">
      <t>ザイム</t>
    </rPh>
    <rPh sb="2" eb="5">
      <t>ケンゼンセイ</t>
    </rPh>
    <rPh sb="5" eb="7">
      <t>シヒョウ</t>
    </rPh>
    <phoneticPr fontId="2"/>
  </si>
  <si>
    <t>自己資本比率</t>
    <rPh sb="0" eb="2">
      <t>ジコ</t>
    </rPh>
    <rPh sb="2" eb="4">
      <t>シホン</t>
    </rPh>
    <rPh sb="4" eb="6">
      <t>ヒリツ</t>
    </rPh>
    <phoneticPr fontId="2"/>
  </si>
  <si>
    <t>純資産総額÷総資産額</t>
    <rPh sb="0" eb="3">
      <t>ジュンシサン</t>
    </rPh>
    <rPh sb="3" eb="5">
      <t>ソウガク</t>
    </rPh>
    <rPh sb="6" eb="9">
      <t>ソウシサン</t>
    </rPh>
    <rPh sb="9" eb="10">
      <t>ガク</t>
    </rPh>
    <phoneticPr fontId="2"/>
  </si>
  <si>
    <t>法人全体の経営指標</t>
    <rPh sb="0" eb="2">
      <t>ホウジン</t>
    </rPh>
    <rPh sb="2" eb="4">
      <t>ゼンタイ</t>
    </rPh>
    <rPh sb="5" eb="7">
      <t>ケイエイ</t>
    </rPh>
    <rPh sb="7" eb="9">
      <t>シヒョウ</t>
    </rPh>
    <phoneticPr fontId="2"/>
  </si>
  <si>
    <t>無形固定資産</t>
    <rPh sb="0" eb="2">
      <t>ムケイ</t>
    </rPh>
    <rPh sb="2" eb="6">
      <t>コテイシサン</t>
    </rPh>
    <phoneticPr fontId="2"/>
  </si>
  <si>
    <t>有形固定資産</t>
    <rPh sb="0" eb="2">
      <t>ユウケイ</t>
    </rPh>
    <rPh sb="2" eb="6">
      <t>コテイシサン</t>
    </rPh>
    <phoneticPr fontId="2"/>
  </si>
  <si>
    <t>ソフトウェア</t>
    <phoneticPr fontId="2"/>
  </si>
  <si>
    <t>賃貸借対照表に記載の有形固定資産の額</t>
    <rPh sb="0" eb="6">
      <t>チンタイシャクタイショウヒョウ</t>
    </rPh>
    <rPh sb="7" eb="9">
      <t>キサイ</t>
    </rPh>
    <rPh sb="10" eb="12">
      <t>ユウケイ</t>
    </rPh>
    <rPh sb="12" eb="16">
      <t>コテイシサン</t>
    </rPh>
    <rPh sb="17" eb="18">
      <t>ガク</t>
    </rPh>
    <phoneticPr fontId="2"/>
  </si>
  <si>
    <t>賃貸借対照表に記載の無形固定資産の額</t>
    <rPh sb="0" eb="6">
      <t>チンタイシャクタイショウヒョウ</t>
    </rPh>
    <rPh sb="7" eb="9">
      <t>キサイ</t>
    </rPh>
    <rPh sb="10" eb="12">
      <t>ムケイ</t>
    </rPh>
    <rPh sb="12" eb="16">
      <t>コテイシサン</t>
    </rPh>
    <rPh sb="17" eb="18">
      <t>ガク</t>
    </rPh>
    <phoneticPr fontId="2"/>
  </si>
  <si>
    <t>投資指標</t>
    <rPh sb="0" eb="2">
      <t>トウシ</t>
    </rPh>
    <rPh sb="2" eb="4">
      <t>シヒョウ</t>
    </rPh>
    <phoneticPr fontId="2"/>
  </si>
  <si>
    <t>法人全体のキャッシュフロー計算書（C/F）</t>
    <rPh sb="0" eb="2">
      <t>ホウジン</t>
    </rPh>
    <rPh sb="2" eb="4">
      <t>ゼンタイ</t>
    </rPh>
    <rPh sb="13" eb="16">
      <t>ケイサンショ</t>
    </rPh>
    <phoneticPr fontId="2"/>
  </si>
  <si>
    <t>投資活動によるキャッシュフロー</t>
    <rPh sb="0" eb="2">
      <t>トウシ</t>
    </rPh>
    <rPh sb="2" eb="4">
      <t>カツドウ</t>
    </rPh>
    <phoneticPr fontId="2"/>
  </si>
  <si>
    <t>営業活動によるキャッシュフロー</t>
    <rPh sb="0" eb="2">
      <t>エイギョウ</t>
    </rPh>
    <rPh sb="2" eb="4">
      <t>カツドウ</t>
    </rPh>
    <phoneticPr fontId="2"/>
  </si>
  <si>
    <t>フリーキャッシュフロー</t>
    <phoneticPr fontId="2"/>
  </si>
  <si>
    <t>営業活動によるキャッシュフロー－投資活動によるキャッシュフロー</t>
    <rPh sb="0" eb="2">
      <t>エイギョウ</t>
    </rPh>
    <rPh sb="2" eb="4">
      <t>カツドウ</t>
    </rPh>
    <phoneticPr fontId="2"/>
  </si>
  <si>
    <t>キャッシュフロー</t>
    <phoneticPr fontId="2"/>
  </si>
  <si>
    <t>投資</t>
    <rPh sb="0" eb="2">
      <t>トウシ</t>
    </rPh>
    <phoneticPr fontId="2"/>
  </si>
  <si>
    <t>キャッシュフロー計算書に記載の現金及び現金同等物の期末残高</t>
    <rPh sb="12" eb="14">
      <t>キサイ</t>
    </rPh>
    <phoneticPr fontId="2"/>
  </si>
  <si>
    <t>現金同等物残高</t>
    <rPh sb="0" eb="2">
      <t>ゲンキン</t>
    </rPh>
    <rPh sb="2" eb="5">
      <t>ドウトウブツ</t>
    </rPh>
    <rPh sb="5" eb="7">
      <t>ザンダカ</t>
    </rPh>
    <phoneticPr fontId="2"/>
  </si>
  <si>
    <t>キャッシュストック</t>
    <phoneticPr fontId="2"/>
  </si>
  <si>
    <t>キャッシュフロー計算書に記載の有形固定資産の取得による支出の額</t>
    <rPh sb="30" eb="31">
      <t>ガク</t>
    </rPh>
    <phoneticPr fontId="2"/>
  </si>
  <si>
    <t>キャッシュフロー計算書に記載の営業活動によるキャッシュフローの額</t>
    <rPh sb="12" eb="14">
      <t>キサイ</t>
    </rPh>
    <rPh sb="15" eb="17">
      <t>エイギョウ</t>
    </rPh>
    <rPh sb="17" eb="19">
      <t>カツドウ</t>
    </rPh>
    <rPh sb="31" eb="32">
      <t>ガク</t>
    </rPh>
    <phoneticPr fontId="2"/>
  </si>
  <si>
    <t>キャッシュフロー計算書に記載の投資活動によるキャッシュフローの額</t>
    <rPh sb="12" eb="14">
      <t>キサイ</t>
    </rPh>
    <rPh sb="15" eb="17">
      <t>トウシ</t>
    </rPh>
    <rPh sb="17" eb="19">
      <t>カツドウ</t>
    </rPh>
    <rPh sb="31" eb="32">
      <t>ガク</t>
    </rPh>
    <phoneticPr fontId="2"/>
  </si>
  <si>
    <t>キャッシュフロー計算書に記載の無形固定資産の取得による支出の額</t>
    <rPh sb="15" eb="17">
      <t>ムケイ</t>
    </rPh>
    <phoneticPr fontId="2"/>
  </si>
  <si>
    <t>有形固定資産投資</t>
    <rPh sb="6" eb="8">
      <t>トウシ</t>
    </rPh>
    <phoneticPr fontId="2"/>
  </si>
  <si>
    <t>無形固定資産投資</t>
    <rPh sb="0" eb="2">
      <t>ムケイ</t>
    </rPh>
    <rPh sb="2" eb="6">
      <t>コテイシサン</t>
    </rPh>
    <rPh sb="6" eb="8">
      <t>トウシ</t>
    </rPh>
    <phoneticPr fontId="2"/>
  </si>
  <si>
    <t>法定福利費</t>
    <rPh sb="0" eb="2">
      <t>ホウテイ</t>
    </rPh>
    <rPh sb="2" eb="5">
      <t>フクリヒ</t>
    </rPh>
    <phoneticPr fontId="2"/>
  </si>
  <si>
    <t>福利厚生費</t>
    <rPh sb="0" eb="2">
      <t>フクリ</t>
    </rPh>
    <rPh sb="2" eb="5">
      <t>コウセイヒ</t>
    </rPh>
    <phoneticPr fontId="2"/>
  </si>
  <si>
    <t>従業員の給料・賞与及び役員報酬その他給与の総額</t>
    <rPh sb="0" eb="3">
      <t>ジュウギョウイン</t>
    </rPh>
    <rPh sb="4" eb="6">
      <t>キュウリョウ</t>
    </rPh>
    <rPh sb="7" eb="9">
      <t>ショウヨ</t>
    </rPh>
    <rPh sb="9" eb="10">
      <t>オヨ</t>
    </rPh>
    <rPh sb="11" eb="13">
      <t>ヤクイン</t>
    </rPh>
    <rPh sb="13" eb="15">
      <t>ホウシュウ</t>
    </rPh>
    <rPh sb="17" eb="18">
      <t>ホカ</t>
    </rPh>
    <rPh sb="18" eb="20">
      <t>キュウヨ</t>
    </rPh>
    <rPh sb="21" eb="23">
      <t>ソウガク</t>
    </rPh>
    <phoneticPr fontId="2"/>
  </si>
  <si>
    <t>健康保険料、介護保険料、厚生年金保険料、雇用保険料、労災保険料等の法定福利費</t>
    <rPh sb="0" eb="2">
      <t>ケンコウ</t>
    </rPh>
    <rPh sb="2" eb="5">
      <t>ホケンリョウ</t>
    </rPh>
    <rPh sb="6" eb="8">
      <t>カイゴ</t>
    </rPh>
    <rPh sb="8" eb="11">
      <t>ホケンリョウ</t>
    </rPh>
    <rPh sb="12" eb="14">
      <t>コウセイ</t>
    </rPh>
    <rPh sb="14" eb="16">
      <t>ネンキン</t>
    </rPh>
    <rPh sb="16" eb="19">
      <t>ホケンリョウ</t>
    </rPh>
    <rPh sb="20" eb="22">
      <t>コヨウ</t>
    </rPh>
    <rPh sb="22" eb="25">
      <t>ホケンリョウ</t>
    </rPh>
    <rPh sb="26" eb="28">
      <t>ロウサイ</t>
    </rPh>
    <rPh sb="28" eb="30">
      <t>ホケン</t>
    </rPh>
    <rPh sb="30" eb="31">
      <t>リョウ</t>
    </rPh>
    <rPh sb="31" eb="32">
      <t>トウ</t>
    </rPh>
    <rPh sb="33" eb="35">
      <t>ホウテイ</t>
    </rPh>
    <rPh sb="35" eb="38">
      <t>フクリヒ</t>
    </rPh>
    <phoneticPr fontId="2"/>
  </si>
  <si>
    <t>健康診断費用、結婚・出産祝等の福利厚生費</t>
    <rPh sb="0" eb="2">
      <t>ケンコウ</t>
    </rPh>
    <rPh sb="2" eb="4">
      <t>シンダン</t>
    </rPh>
    <rPh sb="4" eb="6">
      <t>ヒヨウ</t>
    </rPh>
    <rPh sb="7" eb="9">
      <t>ケッコン</t>
    </rPh>
    <rPh sb="10" eb="13">
      <t>シュッサンイワ</t>
    </rPh>
    <rPh sb="13" eb="14">
      <t>トウ</t>
    </rPh>
    <rPh sb="15" eb="17">
      <t>フクリ</t>
    </rPh>
    <rPh sb="17" eb="20">
      <t>コウセイヒ</t>
    </rPh>
    <phoneticPr fontId="2"/>
  </si>
  <si>
    <t>給与支給総額＋法定福利費＋福利厚生費</t>
    <rPh sb="0" eb="2">
      <t>キュウヨ</t>
    </rPh>
    <rPh sb="2" eb="4">
      <t>シキュウ</t>
    </rPh>
    <rPh sb="4" eb="6">
      <t>ソウガク</t>
    </rPh>
    <rPh sb="7" eb="9">
      <t>ホウテイ</t>
    </rPh>
    <rPh sb="9" eb="12">
      <t>フクリヒ</t>
    </rPh>
    <rPh sb="13" eb="15">
      <t>フクリ</t>
    </rPh>
    <rPh sb="15" eb="18">
      <t>コウセイヒ</t>
    </rPh>
    <phoneticPr fontId="2"/>
  </si>
  <si>
    <t>一人あたりIP投資額</t>
    <rPh sb="0" eb="2">
      <t>ヒトリ</t>
    </rPh>
    <rPh sb="7" eb="10">
      <t>トウシガク</t>
    </rPh>
    <phoneticPr fontId="2"/>
  </si>
  <si>
    <t>一人あたり人材投資額</t>
    <rPh sb="5" eb="7">
      <t>ジンザイ</t>
    </rPh>
    <rPh sb="7" eb="10">
      <t>トウシガク</t>
    </rPh>
    <phoneticPr fontId="2"/>
  </si>
  <si>
    <t>IP投資額÷従業員数</t>
    <rPh sb="2" eb="5">
      <t>トウシガク</t>
    </rPh>
    <rPh sb="6" eb="9">
      <t>ジュウギョウイン</t>
    </rPh>
    <rPh sb="9" eb="10">
      <t>スウ</t>
    </rPh>
    <phoneticPr fontId="2"/>
  </si>
  <si>
    <t>人材投資額÷従業員数</t>
    <rPh sb="0" eb="2">
      <t>ジンザイ</t>
    </rPh>
    <rPh sb="2" eb="5">
      <t>トウシガク</t>
    </rPh>
    <rPh sb="6" eb="9">
      <t>ジュウギョウイン</t>
    </rPh>
    <rPh sb="9" eb="10">
      <t>スウ</t>
    </rPh>
    <phoneticPr fontId="2"/>
  </si>
  <si>
    <t>セグメントの損益計算書（P/L）</t>
    <rPh sb="6" eb="8">
      <t>ソンエキ</t>
    </rPh>
    <rPh sb="8" eb="11">
      <t>ケイサンショ</t>
    </rPh>
    <phoneticPr fontId="1"/>
  </si>
  <si>
    <t>セグメントの経営指標</t>
    <rPh sb="6" eb="8">
      <t>ケイエイ</t>
    </rPh>
    <rPh sb="8" eb="10">
      <t>シヒョウ</t>
    </rPh>
    <phoneticPr fontId="2"/>
  </si>
  <si>
    <t>セグメントの事業概要</t>
    <rPh sb="6" eb="10">
      <t>ジギョウガイヨウ</t>
    </rPh>
    <phoneticPr fontId="2"/>
  </si>
  <si>
    <t>出資比率</t>
    <rPh sb="0" eb="2">
      <t>シュッシ</t>
    </rPh>
    <rPh sb="2" eb="4">
      <t>ヒリツ</t>
    </rPh>
    <phoneticPr fontId="2"/>
  </si>
  <si>
    <t>社内ベンチャー</t>
    <rPh sb="0" eb="2">
      <t>シャナイ</t>
    </rPh>
    <phoneticPr fontId="2"/>
  </si>
  <si>
    <t>連結グループの最上位に位置する親会社の商号（自らが最上位の親会社の場合には自社のものを記載）</t>
    <rPh sb="0" eb="2">
      <t>レンケツ</t>
    </rPh>
    <rPh sb="7" eb="10">
      <t>サイジョウイ</t>
    </rPh>
    <rPh sb="11" eb="13">
      <t>イチ</t>
    </rPh>
    <rPh sb="15" eb="16">
      <t>オヤ</t>
    </rPh>
    <rPh sb="16" eb="18">
      <t>カイシャ</t>
    </rPh>
    <rPh sb="19" eb="21">
      <t>ショウゴウ</t>
    </rPh>
    <phoneticPr fontId="2"/>
  </si>
  <si>
    <t>事業費</t>
    <rPh sb="0" eb="3">
      <t>ジギョウヒ</t>
    </rPh>
    <phoneticPr fontId="2"/>
  </si>
  <si>
    <t>収入</t>
    <rPh sb="0" eb="2">
      <t>シュウニュウ</t>
    </rPh>
    <phoneticPr fontId="2"/>
  </si>
  <si>
    <t>人</t>
    <rPh sb="0" eb="1">
      <t>ニン</t>
    </rPh>
    <phoneticPr fontId="2"/>
  </si>
  <si>
    <t>無形固定資産のうちソフトウェアの額</t>
    <rPh sb="0" eb="2">
      <t>ムケイ</t>
    </rPh>
    <rPh sb="2" eb="6">
      <t>コテイシサン</t>
    </rPh>
    <rPh sb="16" eb="17">
      <t>ガク</t>
    </rPh>
    <phoneticPr fontId="2"/>
  </si>
  <si>
    <t>給与支給総額÷従業員数</t>
    <rPh sb="0" eb="2">
      <t>キュウヨ</t>
    </rPh>
    <rPh sb="2" eb="4">
      <t>シキュウ</t>
    </rPh>
    <rPh sb="4" eb="6">
      <t>ソウガク</t>
    </rPh>
    <rPh sb="7" eb="10">
      <t>ジュウギョウイン</t>
    </rPh>
    <rPh sb="10" eb="11">
      <t>スウ</t>
    </rPh>
    <phoneticPr fontId="2"/>
  </si>
  <si>
    <t>給与支給総額＋法定福利費＋福利厚生費+人材育成費</t>
    <rPh sb="0" eb="2">
      <t>キュウヨ</t>
    </rPh>
    <rPh sb="2" eb="4">
      <t>シキュウ</t>
    </rPh>
    <rPh sb="4" eb="6">
      <t>ソウガク</t>
    </rPh>
    <rPh sb="7" eb="9">
      <t>ホウテイ</t>
    </rPh>
    <rPh sb="9" eb="12">
      <t>フクリヒ</t>
    </rPh>
    <rPh sb="13" eb="15">
      <t>フクリ</t>
    </rPh>
    <rPh sb="15" eb="18">
      <t>コウセイヒ</t>
    </rPh>
    <rPh sb="19" eb="21">
      <t>ジンザイ</t>
    </rPh>
    <rPh sb="21" eb="23">
      <t>イクセイ</t>
    </rPh>
    <rPh sb="23" eb="24">
      <t>ヒ</t>
    </rPh>
    <phoneticPr fontId="2"/>
  </si>
  <si>
    <t>教育研修費</t>
    <rPh sb="0" eb="2">
      <t>キョウイク</t>
    </rPh>
    <rPh sb="2" eb="4">
      <t>ケンシュウ</t>
    </rPh>
    <rPh sb="4" eb="5">
      <t>ヒ</t>
    </rPh>
    <phoneticPr fontId="2"/>
  </si>
  <si>
    <t>従業員の能力開発等のために支出した額</t>
    <rPh sb="0" eb="3">
      <t>ジュウギョウイン</t>
    </rPh>
    <rPh sb="4" eb="6">
      <t>ノウリョク</t>
    </rPh>
    <rPh sb="6" eb="8">
      <t>カイハツ</t>
    </rPh>
    <rPh sb="8" eb="9">
      <t>トウ</t>
    </rPh>
    <rPh sb="13" eb="15">
      <t>シシュツ</t>
    </rPh>
    <rPh sb="17" eb="18">
      <t>ガク</t>
    </rPh>
    <phoneticPr fontId="2"/>
  </si>
  <si>
    <t>続編</t>
    <rPh sb="0" eb="2">
      <t>ゾクヘン</t>
    </rPh>
    <phoneticPr fontId="2"/>
  </si>
  <si>
    <t>人件費</t>
    <rPh sb="0" eb="3">
      <t>ジンケンヒ</t>
    </rPh>
    <phoneticPr fontId="2"/>
  </si>
  <si>
    <t>株主所在地</t>
    <rPh sb="0" eb="2">
      <t>カブヌシ</t>
    </rPh>
    <rPh sb="2" eb="5">
      <t>ショザイチ</t>
    </rPh>
    <phoneticPr fontId="1"/>
  </si>
  <si>
    <t>新規性</t>
    <rPh sb="0" eb="3">
      <t>シンキセイ</t>
    </rPh>
    <phoneticPr fontId="2"/>
  </si>
  <si>
    <t>TV</t>
    <phoneticPr fontId="2"/>
  </si>
  <si>
    <t>OTT</t>
    <phoneticPr fontId="2"/>
  </si>
  <si>
    <t>PC</t>
    <phoneticPr fontId="2"/>
  </si>
  <si>
    <t>モバイル</t>
    <phoneticPr fontId="2"/>
  </si>
  <si>
    <t>コンソール</t>
    <phoneticPr fontId="2"/>
  </si>
  <si>
    <t>百万円</t>
    <rPh sb="0" eb="3">
      <t>ヒャクマンエン</t>
    </rPh>
    <phoneticPr fontId="2"/>
  </si>
  <si>
    <t>言語</t>
    <rPh sb="0" eb="2">
      <t>ゲンゴ</t>
    </rPh>
    <phoneticPr fontId="2"/>
  </si>
  <si>
    <t>●</t>
    <phoneticPr fontId="2"/>
  </si>
  <si>
    <t>ー</t>
    <phoneticPr fontId="2"/>
  </si>
  <si>
    <t>実施体制</t>
    <rPh sb="0" eb="2">
      <t>ジッシ</t>
    </rPh>
    <rPh sb="2" eb="4">
      <t>タイセイ</t>
    </rPh>
    <phoneticPr fontId="2"/>
  </si>
  <si>
    <t>補助上限額</t>
    <rPh sb="0" eb="2">
      <t>ホジョ</t>
    </rPh>
    <rPh sb="2" eb="5">
      <t>ジョウゲンガク</t>
    </rPh>
    <phoneticPr fontId="2"/>
  </si>
  <si>
    <t>IP新規創出支援（スタートアップ支援）</t>
    <rPh sb="16" eb="18">
      <t>シエン</t>
    </rPh>
    <phoneticPr fontId="2"/>
  </si>
  <si>
    <t>IP新規創出支援（新規IP企画支援）</t>
    <rPh sb="2" eb="4">
      <t>シンキ</t>
    </rPh>
    <rPh sb="4" eb="6">
      <t>ソウシュツ</t>
    </rPh>
    <rPh sb="6" eb="8">
      <t>シエン</t>
    </rPh>
    <rPh sb="9" eb="11">
      <t>シンキ</t>
    </rPh>
    <rPh sb="13" eb="15">
      <t>キカク</t>
    </rPh>
    <rPh sb="15" eb="17">
      <t>シエン</t>
    </rPh>
    <phoneticPr fontId="2"/>
  </si>
  <si>
    <t>大規模作品製作支援（ロケ誘致支援）</t>
    <rPh sb="0" eb="3">
      <t>ダイキボ</t>
    </rPh>
    <rPh sb="3" eb="5">
      <t>サクヒン</t>
    </rPh>
    <rPh sb="5" eb="7">
      <t>セイサク</t>
    </rPh>
    <rPh sb="7" eb="9">
      <t>シエン</t>
    </rPh>
    <rPh sb="12" eb="14">
      <t>ユウチ</t>
    </rPh>
    <rPh sb="14" eb="16">
      <t>シエン</t>
    </rPh>
    <phoneticPr fontId="2"/>
  </si>
  <si>
    <t>開発プラットフォーム構築支援</t>
    <rPh sb="0" eb="2">
      <t>カイハツ</t>
    </rPh>
    <rPh sb="10" eb="12">
      <t>コウチク</t>
    </rPh>
    <rPh sb="12" eb="14">
      <t>シエン</t>
    </rPh>
    <phoneticPr fontId="2"/>
  </si>
  <si>
    <t>流通プラットフォーム拡大支援</t>
    <rPh sb="0" eb="2">
      <t>リュウツウ</t>
    </rPh>
    <rPh sb="10" eb="12">
      <t>カクダイ</t>
    </rPh>
    <rPh sb="12" eb="14">
      <t>シエン</t>
    </rPh>
    <phoneticPr fontId="2"/>
  </si>
  <si>
    <t>海外展開支援（IP・エコシステム世界展開支援）</t>
    <rPh sb="0" eb="2">
      <t>カイガイ</t>
    </rPh>
    <rPh sb="2" eb="4">
      <t>テンカイ</t>
    </rPh>
    <rPh sb="4" eb="6">
      <t>シエン</t>
    </rPh>
    <rPh sb="16" eb="18">
      <t>セカイ</t>
    </rPh>
    <rPh sb="18" eb="20">
      <t>テンカイ</t>
    </rPh>
    <rPh sb="20" eb="22">
      <t>シエン</t>
    </rPh>
    <phoneticPr fontId="2"/>
  </si>
  <si>
    <t>海外展開支援（ローカライズ支援）</t>
    <rPh sb="0" eb="2">
      <t>カイガイ</t>
    </rPh>
    <rPh sb="2" eb="4">
      <t>テンカイ</t>
    </rPh>
    <rPh sb="4" eb="6">
      <t>シエン</t>
    </rPh>
    <rPh sb="13" eb="15">
      <t>シエン</t>
    </rPh>
    <phoneticPr fontId="2"/>
  </si>
  <si>
    <t>都道府県</t>
    <rPh sb="0" eb="4">
      <t>トドウフケン</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</si>
  <si>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</si>
  <si>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</si>
  <si>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</si>
  <si>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</si>
  <si>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</si>
  <si>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</si>
  <si>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</si>
  <si>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</si>
  <si>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</si>
  <si>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</si>
  <si>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</si>
  <si>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</si>
  <si>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</si>
  <si>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</si>
  <si>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</si>
  <si>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</si>
  <si>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</si>
  <si>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</si>
  <si>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</si>
  <si>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</si>
  <si>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</si>
  <si>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</si>
  <si>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</si>
  <si>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</si>
  <si>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</si>
  <si>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</si>
  <si>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</si>
  <si>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</si>
  <si>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</si>
  <si>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</si>
  <si>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</si>
  <si>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</si>
  <si>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</si>
  <si>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</si>
  <si>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</si>
  <si>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</si>
  <si>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</si>
  <si>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</si>
  <si>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</si>
  <si>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</si>
  <si>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</si>
  <si>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</si>
  <si>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</si>
  <si>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</si>
  <si>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</si>
  <si>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</si>
  <si>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</si>
  <si>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支援メニュー</t>
    <rPh sb="0" eb="2">
      <t>シエン</t>
    </rPh>
    <phoneticPr fontId="2"/>
  </si>
  <si>
    <t>同意/不同意</t>
    <rPh sb="0" eb="2">
      <t>ドウイ</t>
    </rPh>
    <rPh sb="3" eb="6">
      <t>フドウイ</t>
    </rPh>
    <phoneticPr fontId="2"/>
  </si>
  <si>
    <t>同意</t>
    <rPh sb="0" eb="2">
      <t>ドウイ</t>
    </rPh>
    <phoneticPr fontId="2"/>
  </si>
  <si>
    <t>不同意</t>
    <rPh sb="0" eb="3">
      <t>フドウイ</t>
    </rPh>
    <phoneticPr fontId="2"/>
  </si>
  <si>
    <t>ゲーム</t>
    <phoneticPr fontId="2"/>
  </si>
  <si>
    <t>アニメ</t>
    <phoneticPr fontId="2"/>
  </si>
  <si>
    <t>実写</t>
    <phoneticPr fontId="2"/>
  </si>
  <si>
    <t>音楽</t>
    <phoneticPr fontId="2"/>
  </si>
  <si>
    <t>その他</t>
    <phoneticPr fontId="2"/>
  </si>
  <si>
    <t>開発プラットフォーム</t>
    <phoneticPr fontId="2"/>
  </si>
  <si>
    <t>コンテンツ製作</t>
    <phoneticPr fontId="2"/>
  </si>
  <si>
    <t>流通プラットフォーム</t>
    <phoneticPr fontId="2"/>
  </si>
  <si>
    <t>会計年度</t>
    <rPh sb="0" eb="4">
      <t>カイケイネンド</t>
    </rPh>
    <phoneticPr fontId="2"/>
  </si>
  <si>
    <t>月</t>
    <rPh sb="0" eb="1">
      <t>ツキ</t>
    </rPh>
    <phoneticPr fontId="2"/>
  </si>
  <si>
    <t>会計年度の終了月</t>
    <rPh sb="0" eb="4">
      <t>カイケイネンド</t>
    </rPh>
    <rPh sb="5" eb="7">
      <t>シュウリョウ</t>
    </rPh>
    <rPh sb="7" eb="8">
      <t>ツキ</t>
    </rPh>
    <phoneticPr fontId="2"/>
  </si>
  <si>
    <t>2月</t>
    <rPh sb="1" eb="2">
      <t>ガツ</t>
    </rPh>
    <phoneticPr fontId="2"/>
  </si>
  <si>
    <t>1月</t>
    <rPh sb="1" eb="2">
      <t>ツキ</t>
    </rPh>
    <phoneticPr fontId="2"/>
  </si>
  <si>
    <t>3月</t>
  </si>
  <si>
    <t>4月</t>
  </si>
  <si>
    <t>5月</t>
  </si>
  <si>
    <t>6月</t>
  </si>
  <si>
    <t>7月</t>
  </si>
  <si>
    <t>8月</t>
  </si>
  <si>
    <t>9月</t>
  </si>
  <si>
    <t>10月</t>
  </si>
  <si>
    <t>11月</t>
  </si>
  <si>
    <t>12月</t>
  </si>
  <si>
    <t>分野1</t>
    <rPh sb="0" eb="2">
      <t>ブンヤ</t>
    </rPh>
    <phoneticPr fontId="2"/>
  </si>
  <si>
    <t>分野2</t>
    <rPh sb="0" eb="2">
      <t>ブンヤ</t>
    </rPh>
    <phoneticPr fontId="2"/>
  </si>
  <si>
    <t>実写</t>
    <rPh sb="0" eb="2">
      <t>ジッシャ</t>
    </rPh>
    <phoneticPr fontId="2"/>
  </si>
  <si>
    <t>自由記述</t>
    <rPh sb="0" eb="4">
      <t>ジユウキジュツ</t>
    </rPh>
    <phoneticPr fontId="2"/>
  </si>
  <si>
    <t>映画</t>
    <phoneticPr fontId="2"/>
  </si>
  <si>
    <t>YES/NO</t>
    <phoneticPr fontId="2"/>
  </si>
  <si>
    <t>YES</t>
    <phoneticPr fontId="2"/>
  </si>
  <si>
    <t>NO</t>
    <phoneticPr fontId="2"/>
  </si>
  <si>
    <t>取得/未取得</t>
    <rPh sb="0" eb="2">
      <t>シュトク</t>
    </rPh>
    <rPh sb="3" eb="6">
      <t>ミシュトク</t>
    </rPh>
    <phoneticPr fontId="2"/>
  </si>
  <si>
    <t>取得予定</t>
    <rPh sb="0" eb="4">
      <t>シュトクヨテイ</t>
    </rPh>
    <phoneticPr fontId="2"/>
  </si>
  <si>
    <t>未取得</t>
    <rPh sb="0" eb="3">
      <t>ミシュトク</t>
    </rPh>
    <phoneticPr fontId="2"/>
  </si>
  <si>
    <t>取得済</t>
    <rPh sb="0" eb="2">
      <t>シュトク</t>
    </rPh>
    <rPh sb="2" eb="3">
      <t>ズ</t>
    </rPh>
    <phoneticPr fontId="2"/>
  </si>
  <si>
    <t>会社設置済</t>
    <rPh sb="0" eb="2">
      <t>カイシャ</t>
    </rPh>
    <rPh sb="2" eb="4">
      <t>セッチ</t>
    </rPh>
    <rPh sb="4" eb="5">
      <t>ズ</t>
    </rPh>
    <phoneticPr fontId="2"/>
  </si>
  <si>
    <t>会社設置予定</t>
    <rPh sb="0" eb="2">
      <t>カイシャ</t>
    </rPh>
    <rPh sb="2" eb="4">
      <t>セッチ</t>
    </rPh>
    <rPh sb="4" eb="6">
      <t>ヨテイ</t>
    </rPh>
    <phoneticPr fontId="2"/>
  </si>
  <si>
    <t>部署設置済</t>
    <rPh sb="0" eb="2">
      <t>ブショ</t>
    </rPh>
    <rPh sb="2" eb="4">
      <t>セッチ</t>
    </rPh>
    <rPh sb="4" eb="5">
      <t>ズ</t>
    </rPh>
    <phoneticPr fontId="2"/>
  </si>
  <si>
    <t>部署設置予定</t>
    <rPh sb="0" eb="2">
      <t>ブショ</t>
    </rPh>
    <rPh sb="2" eb="4">
      <t>セッチ</t>
    </rPh>
    <rPh sb="4" eb="6">
      <t>ヨテイ</t>
    </rPh>
    <phoneticPr fontId="2"/>
  </si>
  <si>
    <t>会社・部署未設置</t>
    <rPh sb="0" eb="2">
      <t>カイシャ</t>
    </rPh>
    <rPh sb="3" eb="5">
      <t>ブショ</t>
    </rPh>
    <rPh sb="5" eb="8">
      <t>ミセッチ</t>
    </rPh>
    <phoneticPr fontId="2"/>
  </si>
  <si>
    <t>新規IP＆新規シリーズ</t>
    <phoneticPr fontId="2"/>
  </si>
  <si>
    <t>新規IP＆従来シリーズ</t>
    <phoneticPr fontId="2"/>
  </si>
  <si>
    <t>従来IP＆新規シリーズ</t>
    <phoneticPr fontId="2"/>
  </si>
  <si>
    <t>従来IP＆従来シリーズ</t>
    <phoneticPr fontId="2"/>
  </si>
  <si>
    <t>大作続編</t>
    <rPh sb="0" eb="2">
      <t>タイサク</t>
    </rPh>
    <rPh sb="2" eb="4">
      <t>ゾクヘン</t>
    </rPh>
    <phoneticPr fontId="2"/>
  </si>
  <si>
    <t>非大作続編</t>
    <rPh sb="0" eb="1">
      <t>ヒ</t>
    </rPh>
    <rPh sb="1" eb="3">
      <t>タイサク</t>
    </rPh>
    <rPh sb="3" eb="5">
      <t>ゾクヘン</t>
    </rPh>
    <phoneticPr fontId="2"/>
  </si>
  <si>
    <t>単価</t>
    <rPh sb="0" eb="2">
      <t>タンカ</t>
    </rPh>
    <phoneticPr fontId="2"/>
  </si>
  <si>
    <t>数量</t>
    <rPh sb="0" eb="2">
      <t>スウリョウ</t>
    </rPh>
    <phoneticPr fontId="2"/>
  </si>
  <si>
    <t>工程</t>
    <rPh sb="0" eb="2">
      <t>コウテイ</t>
    </rPh>
    <phoneticPr fontId="2"/>
  </si>
  <si>
    <t>経費</t>
    <rPh sb="0" eb="2">
      <t>ケイヒ</t>
    </rPh>
    <phoneticPr fontId="2"/>
  </si>
  <si>
    <t>審査基準</t>
    <rPh sb="0" eb="2">
      <t>シンサ</t>
    </rPh>
    <rPh sb="2" eb="4">
      <t>キジュン</t>
    </rPh>
    <phoneticPr fontId="2"/>
  </si>
  <si>
    <t>権利</t>
    <rPh sb="0" eb="2">
      <t>ケンリ</t>
    </rPh>
    <phoneticPr fontId="2"/>
  </si>
  <si>
    <t>海外展開</t>
    <rPh sb="0" eb="2">
      <t>カイガイ</t>
    </rPh>
    <rPh sb="2" eb="4">
      <t>テンカイ</t>
    </rPh>
    <phoneticPr fontId="2"/>
  </si>
  <si>
    <t>対象者</t>
    <rPh sb="0" eb="3">
      <t>タイショウシャ</t>
    </rPh>
    <phoneticPr fontId="2"/>
  </si>
  <si>
    <t>対象事業</t>
    <rPh sb="0" eb="2">
      <t>タイショウ</t>
    </rPh>
    <rPh sb="2" eb="4">
      <t>ジギョウ</t>
    </rPh>
    <phoneticPr fontId="2"/>
  </si>
  <si>
    <t>法人名</t>
    <rPh sb="0" eb="2">
      <t>ホウジン</t>
    </rPh>
    <rPh sb="2" eb="3">
      <t>メイ</t>
    </rPh>
    <phoneticPr fontId="2"/>
  </si>
  <si>
    <t>対象者</t>
    <rPh sb="0" eb="2">
      <t>タイショウ</t>
    </rPh>
    <rPh sb="2" eb="3">
      <t>シャ</t>
    </rPh>
    <phoneticPr fontId="2"/>
  </si>
  <si>
    <t>投資額</t>
    <rPh sb="0" eb="3">
      <t>トウシガク</t>
    </rPh>
    <phoneticPr fontId="2"/>
  </si>
  <si>
    <r>
      <t>収支（補助金</t>
    </r>
    <r>
      <rPr>
        <sz val="10"/>
        <color rgb="FFFF0000"/>
        <rFont val="Meiryo UI"/>
        <family val="3"/>
        <charset val="128"/>
      </rPr>
      <t>なし</t>
    </r>
    <r>
      <rPr>
        <sz val="10"/>
        <color theme="1"/>
        <rFont val="Meiryo UI"/>
        <family val="3"/>
        <charset val="128"/>
      </rPr>
      <t>）</t>
    </r>
    <rPh sb="0" eb="2">
      <t>シュウシ</t>
    </rPh>
    <phoneticPr fontId="2"/>
  </si>
  <si>
    <r>
      <t>収支（補助金</t>
    </r>
    <r>
      <rPr>
        <sz val="10"/>
        <color rgb="FFFF0000"/>
        <rFont val="Meiryo UI"/>
        <family val="3"/>
        <charset val="128"/>
      </rPr>
      <t>あり</t>
    </r>
    <r>
      <rPr>
        <sz val="10"/>
        <color theme="1"/>
        <rFont val="Meiryo UI"/>
        <family val="3"/>
        <charset val="128"/>
      </rPr>
      <t>）</t>
    </r>
    <rPh sb="0" eb="2">
      <t>シュウシ</t>
    </rPh>
    <rPh sb="3" eb="6">
      <t>ホジョキン</t>
    </rPh>
    <phoneticPr fontId="2"/>
  </si>
  <si>
    <t>｛投資額（補助金あり）-投資額（補助金なし）｝÷補助金額</t>
    <rPh sb="5" eb="8">
      <t>ホジョキン</t>
    </rPh>
    <rPh sb="16" eb="19">
      <t>ホジョキン</t>
    </rPh>
    <rPh sb="24" eb="26">
      <t>ホジョ</t>
    </rPh>
    <rPh sb="26" eb="28">
      <t>キンガク</t>
    </rPh>
    <phoneticPr fontId="2"/>
  </si>
  <si>
    <t>補助率＝1/2</t>
    <rPh sb="0" eb="3">
      <t>ホジョリツ</t>
    </rPh>
    <phoneticPr fontId="2"/>
  </si>
  <si>
    <t>概要</t>
    <rPh sb="0" eb="2">
      <t>ガイヨウ</t>
    </rPh>
    <phoneticPr fontId="2"/>
  </si>
  <si>
    <t>補助期間内の補助対象経費</t>
    <phoneticPr fontId="2"/>
  </si>
  <si>
    <t>補助期間外の経費</t>
  </si>
  <si>
    <t>補助対象経費</t>
    <phoneticPr fontId="2"/>
  </si>
  <si>
    <t>ライブ</t>
    <phoneticPr fontId="2"/>
  </si>
  <si>
    <t>凡例</t>
    <rPh sb="0" eb="2">
      <t>ハンレイ</t>
    </rPh>
    <phoneticPr fontId="2"/>
  </si>
  <si>
    <t>株式会社経済産業</t>
    <rPh sb="0" eb="2">
      <t>カブシキ</t>
    </rPh>
    <rPh sb="2" eb="4">
      <t>カイシャ</t>
    </rPh>
    <rPh sb="4" eb="6">
      <t>ケイザイ</t>
    </rPh>
    <rPh sb="6" eb="8">
      <t>サンギョウ</t>
    </rPh>
    <phoneticPr fontId="2"/>
  </si>
  <si>
    <t>マンガ</t>
    <phoneticPr fontId="2"/>
  </si>
  <si>
    <t>キャラクター</t>
    <phoneticPr fontId="2"/>
  </si>
  <si>
    <t>文芸</t>
    <rPh sb="0" eb="2">
      <t>ブンゲイ</t>
    </rPh>
    <phoneticPr fontId="2"/>
  </si>
  <si>
    <t>舞台</t>
    <rPh sb="0" eb="2">
      <t>ブタイ</t>
    </rPh>
    <phoneticPr fontId="2"/>
  </si>
  <si>
    <t>アニメ</t>
  </si>
  <si>
    <t>プロモーション</t>
    <phoneticPr fontId="2"/>
  </si>
  <si>
    <t>展示会</t>
    <rPh sb="0" eb="3">
      <t>テンジカイ</t>
    </rPh>
    <phoneticPr fontId="2"/>
  </si>
  <si>
    <t>デジタル</t>
    <phoneticPr fontId="2"/>
  </si>
  <si>
    <t>プロジェクト1</t>
    <phoneticPr fontId="2"/>
  </si>
  <si>
    <t>プロジェクト2</t>
    <phoneticPr fontId="2"/>
  </si>
  <si>
    <t>プロジェクト3</t>
  </si>
  <si>
    <t>プロジェクト4</t>
  </si>
  <si>
    <t>プロジェクト5</t>
  </si>
  <si>
    <t>Music METI</t>
    <phoneticPr fontId="2"/>
  </si>
  <si>
    <t>消費者</t>
    <rPh sb="0" eb="3">
      <t>ショウヒシャ</t>
    </rPh>
    <phoneticPr fontId="2"/>
  </si>
  <si>
    <t>属性</t>
    <rPh sb="0" eb="2">
      <t>ゾクセイ</t>
    </rPh>
    <phoneticPr fontId="2"/>
  </si>
  <si>
    <t>法人</t>
    <rPh sb="0" eb="2">
      <t>ホウジン</t>
    </rPh>
    <phoneticPr fontId="2"/>
  </si>
  <si>
    <t>YES</t>
  </si>
  <si>
    <t>主催・運営</t>
    <rPh sb="0" eb="2">
      <t>シュサイ</t>
    </rPh>
    <rPh sb="3" eb="5">
      <t>ウンエイ</t>
    </rPh>
    <phoneticPr fontId="2"/>
  </si>
  <si>
    <t>出展・出稿</t>
    <rPh sb="0" eb="2">
      <t>シュッテン</t>
    </rPh>
    <rPh sb="3" eb="5">
      <t>シュッコウ</t>
    </rPh>
    <phoneticPr fontId="2"/>
  </si>
  <si>
    <t>形式確認</t>
    <rPh sb="0" eb="2">
      <t>ケイシキ</t>
    </rPh>
    <rPh sb="2" eb="4">
      <t>カクニン</t>
    </rPh>
    <phoneticPr fontId="2"/>
  </si>
  <si>
    <t>要件確認</t>
    <rPh sb="0" eb="2">
      <t>ヨウケン</t>
    </rPh>
    <rPh sb="2" eb="4">
      <t>カクニン</t>
    </rPh>
    <phoneticPr fontId="2"/>
  </si>
  <si>
    <t>スコア</t>
    <phoneticPr fontId="2"/>
  </si>
  <si>
    <t>採点</t>
    <rPh sb="0" eb="2">
      <t>サイテン</t>
    </rPh>
    <phoneticPr fontId="2"/>
  </si>
  <si>
    <t>要件指標</t>
    <rPh sb="0" eb="2">
      <t>ヨウケン</t>
    </rPh>
    <rPh sb="2" eb="4">
      <t>シヒョウ</t>
    </rPh>
    <phoneticPr fontId="2"/>
  </si>
  <si>
    <t>順位</t>
    <rPh sb="0" eb="2">
      <t>ジュンイ</t>
    </rPh>
    <phoneticPr fontId="2"/>
  </si>
  <si>
    <t>ROI指標</t>
    <rPh sb="3" eb="5">
      <t>シヒョウ</t>
    </rPh>
    <phoneticPr fontId="2"/>
  </si>
  <si>
    <t>点</t>
    <rPh sb="0" eb="1">
      <t>テン</t>
    </rPh>
    <phoneticPr fontId="2"/>
  </si>
  <si>
    <t>位</t>
    <rPh sb="0" eb="1">
      <t>クライ</t>
    </rPh>
    <phoneticPr fontId="2"/>
  </si>
  <si>
    <t>申請者は記載不要</t>
    <rPh sb="0" eb="3">
      <t>シンセイシャ</t>
    </rPh>
    <rPh sb="4" eb="6">
      <t>キサイ</t>
    </rPh>
    <rPh sb="6" eb="8">
      <t>フヨウ</t>
    </rPh>
    <phoneticPr fontId="2"/>
  </si>
  <si>
    <t>蓋然性</t>
    <rPh sb="0" eb="3">
      <t>ガイゼンセイ</t>
    </rPh>
    <phoneticPr fontId="2"/>
  </si>
  <si>
    <t>自社運営</t>
    <rPh sb="0" eb="2">
      <t>ジシャ</t>
    </rPh>
    <rPh sb="2" eb="4">
      <t>ウンエイ</t>
    </rPh>
    <phoneticPr fontId="2"/>
  </si>
  <si>
    <t>他社運営</t>
    <rPh sb="0" eb="2">
      <t>タシャ</t>
    </rPh>
    <rPh sb="2" eb="4">
      <t>ウンエイ</t>
    </rPh>
    <phoneticPr fontId="2"/>
  </si>
  <si>
    <t>円</t>
    <rPh sb="0" eb="1">
      <t>エン</t>
    </rPh>
    <phoneticPr fontId="2"/>
  </si>
  <si>
    <t>補助員人件費</t>
    <rPh sb="0" eb="3">
      <t>ホジョイン</t>
    </rPh>
    <rPh sb="3" eb="6">
      <t>ジンケンヒ</t>
    </rPh>
    <phoneticPr fontId="2"/>
  </si>
  <si>
    <t>旅費</t>
    <rPh sb="0" eb="2">
      <t>リョヒ</t>
    </rPh>
    <phoneticPr fontId="2"/>
  </si>
  <si>
    <t>備品費</t>
    <rPh sb="0" eb="3">
      <t>ビヒンヒ</t>
    </rPh>
    <phoneticPr fontId="2"/>
  </si>
  <si>
    <t>通信費</t>
    <rPh sb="0" eb="3">
      <t>ツウシンヒ</t>
    </rPh>
    <phoneticPr fontId="2"/>
  </si>
  <si>
    <t>運搬費</t>
    <rPh sb="0" eb="3">
      <t>ウンパンヒ</t>
    </rPh>
    <phoneticPr fontId="2"/>
  </si>
  <si>
    <t>諸経費</t>
    <rPh sb="0" eb="3">
      <t>ショケイヒ</t>
    </rPh>
    <phoneticPr fontId="2"/>
  </si>
  <si>
    <t>委託費</t>
    <rPh sb="0" eb="3">
      <t>イタクヒ</t>
    </rPh>
    <phoneticPr fontId="2"/>
  </si>
  <si>
    <t>プリプロダクション</t>
    <phoneticPr fontId="2"/>
  </si>
  <si>
    <t>プロダクション</t>
    <phoneticPr fontId="2"/>
  </si>
  <si>
    <t>ポストプロダクション</t>
    <phoneticPr fontId="2"/>
  </si>
  <si>
    <t>ローカライゼーション</t>
    <phoneticPr fontId="2"/>
  </si>
  <si>
    <t>ディストリビューション</t>
    <phoneticPr fontId="2"/>
  </si>
  <si>
    <t>数量（単位）</t>
    <rPh sb="0" eb="2">
      <t>スウリョウ</t>
    </rPh>
    <rPh sb="3" eb="5">
      <t>タンイ</t>
    </rPh>
    <phoneticPr fontId="2"/>
  </si>
  <si>
    <t>補助対象外経費</t>
    <rPh sb="0" eb="2">
      <t>ホジョ</t>
    </rPh>
    <rPh sb="2" eb="5">
      <t>タイショウガイ</t>
    </rPh>
    <rPh sb="5" eb="7">
      <t>ケイヒ</t>
    </rPh>
    <phoneticPr fontId="2"/>
  </si>
  <si>
    <t>細目</t>
    <rPh sb="0" eb="2">
      <t>サイモク</t>
    </rPh>
    <phoneticPr fontId="2"/>
  </si>
  <si>
    <t>補助期間内の収入</t>
    <rPh sb="0" eb="2">
      <t>ホジョ</t>
    </rPh>
    <rPh sb="2" eb="5">
      <t>キカンナイ</t>
    </rPh>
    <rPh sb="6" eb="8">
      <t>シュウニュウ</t>
    </rPh>
    <phoneticPr fontId="2"/>
  </si>
  <si>
    <t>補助期間外の収入</t>
    <rPh sb="0" eb="2">
      <t>ホジョ</t>
    </rPh>
    <rPh sb="2" eb="5">
      <t>キカンガイ</t>
    </rPh>
    <rPh sb="6" eb="8">
      <t>シュウニュウ</t>
    </rPh>
    <phoneticPr fontId="2"/>
  </si>
  <si>
    <t>単価（千円/単位）</t>
    <rPh sb="0" eb="2">
      <t>タンカ</t>
    </rPh>
    <rPh sb="3" eb="4">
      <t>セン</t>
    </rPh>
    <rPh sb="4" eb="5">
      <t>エン</t>
    </rPh>
    <rPh sb="6" eb="8">
      <t>タンイ</t>
    </rPh>
    <phoneticPr fontId="2"/>
  </si>
  <si>
    <t>金額（千円）</t>
    <rPh sb="0" eb="2">
      <t>キンガク</t>
    </rPh>
    <rPh sb="3" eb="4">
      <t>セン</t>
    </rPh>
    <rPh sb="4" eb="5">
      <t>エン</t>
    </rPh>
    <phoneticPr fontId="2"/>
  </si>
  <si>
    <t>内訳</t>
    <rPh sb="0" eb="2">
      <t>ウチワケ</t>
    </rPh>
    <phoneticPr fontId="2"/>
  </si>
  <si>
    <t>全ての収入</t>
    <rPh sb="0" eb="1">
      <t>スベ</t>
    </rPh>
    <rPh sb="3" eb="5">
      <t>シュウニュウ</t>
    </rPh>
    <phoneticPr fontId="2"/>
  </si>
  <si>
    <t>市場評価</t>
    <rPh sb="0" eb="2">
      <t>シジョウ</t>
    </rPh>
    <rPh sb="2" eb="4">
      <t>ヒョウカ</t>
    </rPh>
    <phoneticPr fontId="2"/>
  </si>
  <si>
    <t>技術</t>
    <rPh sb="0" eb="2">
      <t>ギジュツ</t>
    </rPh>
    <phoneticPr fontId="2"/>
  </si>
  <si>
    <t>基礎情報</t>
    <rPh sb="0" eb="2">
      <t>キソ</t>
    </rPh>
    <rPh sb="2" eb="4">
      <t>ジョウホウ</t>
    </rPh>
    <phoneticPr fontId="2"/>
  </si>
  <si>
    <t>財務情報</t>
    <rPh sb="0" eb="2">
      <t>ザイム</t>
    </rPh>
    <rPh sb="2" eb="4">
      <t>ジョウホウ</t>
    </rPh>
    <phoneticPr fontId="2"/>
  </si>
  <si>
    <t>収支計画書</t>
    <rPh sb="0" eb="2">
      <t>シュウシ</t>
    </rPh>
    <rPh sb="2" eb="5">
      <t>ケイカクショ</t>
    </rPh>
    <phoneticPr fontId="2"/>
  </si>
  <si>
    <t>補助金の交付規定及び公募要領の内容を理解した上で、その内容に同意する。</t>
  </si>
  <si>
    <t>経済産業省又はその受託事業者が、事業者名、事業名、補助金額等を公表する。</t>
  </si>
  <si>
    <t>大規模作品製作支援及び流通プラットフォーム拡大支援の採択者は、四半期又は半期に１回程度の頻度で、経済産業省又はその受託事業者に対して、事業の進捗を報告する。</t>
  </si>
  <si>
    <t>経済産業省又はその受託事業者に対して、国や地方公共団体、独立行政法人が、広報に当たって利用可能な公開素材（作品トレーラ、キービジュアル、記録写真、記録映像等）を提供する。</t>
  </si>
  <si>
    <t>経済産業省又はその受託事業者が実施する補助金の政策効果の測定といったEBPMのために行うインタビューやアンケート等に協力する。</t>
  </si>
  <si>
    <t>経済産業省又はその受託事業者は、申請者の営業秘密は公表しないが、政策の評価・企画・執行のために統計処理等を行った情報を公開する場合がある。</t>
  </si>
  <si>
    <t>経済産業省又はその受託事業者に対して、補助金の交付を受けた年度の終了後５年間を目処に事業の進捗や成果を年１回程度の頻度で報告する。特に補助金返納その他収益納付の対象となっている事業の場合は、返納額の計算に必要な情報を提供する。</t>
  </si>
  <si>
    <t>補助金交付に関する一連の通知、帳簿、関係書類及び領収書等の証拠書類、成果物等を、補助金の交付を受けた年度の終了後５年間保管する。</t>
  </si>
  <si>
    <t>事業の成果物の全部又は一部に、補助を受けた事実として、経済産業省が指定するロゴを掲載する。ロゴの掲載が困難な場合には、経済産業省から支援を受けている旨を文章で記載する。</t>
  </si>
  <si>
    <t>申請者が事業計画で取扱うコンテンツには成人向け、政治的、宗教的宣伝意図を有するもの、特定の政治的、宗教的立場を誹謗中傷するもの、及びこれらに準じるものは含まれない。</t>
  </si>
  <si>
    <t>事業理解</t>
  </si>
  <si>
    <t>事業公表</t>
  </si>
  <si>
    <t>進捗管理</t>
  </si>
  <si>
    <t>広報協力</t>
  </si>
  <si>
    <t>EBPM協力</t>
  </si>
  <si>
    <t>情報の取り扱い</t>
  </si>
  <si>
    <t>成果報告</t>
  </si>
  <si>
    <t>ロゴ掲載</t>
  </si>
  <si>
    <t>コンテンツ種類</t>
  </si>
  <si>
    <t>暴力団排除</t>
  </si>
  <si>
    <t>暴力団排除に関する誓約事項を読み、その内容を理解した上で、同意する。</t>
  </si>
  <si>
    <t>交付決定取消</t>
  </si>
  <si>
    <t>交付規定に記載の交付決定の取消に該当する場合の内容を理解した上で、その内容に同意する。</t>
  </si>
  <si>
    <t>補助金不支給</t>
  </si>
  <si>
    <t>公募要領に記載の補助金が支払われない場合の内容を理解した上で、その内容に同意する。</t>
  </si>
  <si>
    <t>流通プラットフォーム拡大支援について、相当の事由がないにも関わらず、申請時の事業計画に記載した海外売上高等の目標が大幅に未達となることが事業の進捗報告で判明した際に、事業計画の再提出・再審査を求める場合がある。なお、再審査後の経費が補助対象外となる場合がある。</t>
  </si>
  <si>
    <t>補助金事務処理マニュアル</t>
  </si>
  <si>
    <t>経済産業省が定める補助金事務処理マニュアルに基づいて事務処理を行い、同マニュアルに反する事務処理を行った場合にはその範囲で補助金が支払われない。</t>
  </si>
  <si>
    <t>事業完了後に、事業の進捗や成果に関する定期的な報告に応じない場合は、補助金の全額を返納する。</t>
  </si>
  <si>
    <t>大規模作品製作支援事業（一般支援）において、作品を公開してから一定期間内（ゲームは３年以内、アニメ・実写は１年以内）に間接補助事業者が得る収入が申請者が支出した製作費の4倍を超える場合には、その超過分の利益の10％又は補助金額のいずれかの小さい額を国に収益納付する。</t>
  </si>
  <si>
    <t>海外展開支援事業において、チケット販売や物販等による直接的な収入が、総事業費から補助金額を除いた自己負担額を超える場合には、その超過分は補助金額から減額する。直接的な収入とは事業の実施期間中に発生したチケット販売や物販、出展料、協賛金等による収入を指し、事業の開始前や完了後に発生した収入は含まない。</t>
  </si>
  <si>
    <t>その他</t>
  </si>
  <si>
    <t>流通プラットフォーム拡大支援においては、文化庁及び経済産業省等がマンガ文化の官民一体となった海外発信に向けて立ち上げる予定の産学官コンソーシアムと連携し、効果的なローカライゼーション・プロモーションに取り組む。</t>
  </si>
  <si>
    <t>産業分類</t>
    <rPh sb="0" eb="2">
      <t>サンギョウ</t>
    </rPh>
    <rPh sb="2" eb="4">
      <t>ブンルイ</t>
    </rPh>
    <phoneticPr fontId="2"/>
  </si>
  <si>
    <t>農業</t>
  </si>
  <si>
    <t>林業</t>
  </si>
  <si>
    <t>漁業（水産養殖業を除く）</t>
  </si>
  <si>
    <t>水産養殖業</t>
  </si>
  <si>
    <t>鉱業，採石業，砂利採取業</t>
  </si>
  <si>
    <t>総合工事業</t>
  </si>
  <si>
    <t>職別工事業（設備工事業を除く）</t>
  </si>
  <si>
    <t>設備工事業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</si>
  <si>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</si>
  <si>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</si>
  <si>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</si>
  <si>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</si>
  <si>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</si>
  <si>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</si>
  <si>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</si>
  <si>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</si>
  <si>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</si>
  <si>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</si>
  <si>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</si>
  <si>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</si>
  <si>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</si>
  <si>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</si>
  <si>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</si>
  <si>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</si>
  <si>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</si>
  <si>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</si>
  <si>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</si>
  <si>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</si>
  <si>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</si>
  <si>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</si>
  <si>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</si>
  <si>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</si>
  <si>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</si>
  <si>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</si>
  <si>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熱供給業</t>
  </si>
  <si>
    <t>水道業</t>
  </si>
  <si>
    <t>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</si>
  <si>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</si>
  <si>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</si>
  <si>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</si>
  <si>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</si>
  <si>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</si>
  <si>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</si>
  <si>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</si>
  <si>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</si>
  <si>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</si>
  <si>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</si>
  <si>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</si>
  <si>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</si>
  <si>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</si>
  <si>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</si>
  <si>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</si>
  <si>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</si>
  <si>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</si>
  <si>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</si>
  <si>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</si>
  <si>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</si>
  <si>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</si>
  <si>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</si>
  <si>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</si>
  <si>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</si>
  <si>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銀行業</t>
  </si>
  <si>
    <t>協同組織金融業</t>
  </si>
  <si>
    <t>貸金業，クレジットカード業等非預金信用機関</t>
  </si>
  <si>
    <t>金融商品取引業，商品先物取引業</t>
  </si>
  <si>
    <t>補助的金融業等</t>
  </si>
  <si>
    <t>保険業（保険媒介代理業，保険サービス業を含む）</t>
  </si>
  <si>
    <t>不動産取引業</t>
  </si>
  <si>
    <t>不動産賃貸業・管理業</t>
  </si>
  <si>
    <t>物品賃貸業</t>
  </si>
  <si>
    <t>学術・開発研究機関</t>
  </si>
  <si>
    <t>専門サービス業（他に分類されないもの）</t>
  </si>
  <si>
    <t>広告業</t>
  </si>
  <si>
    <t>技術サービス業（他に分類されないもの）</t>
  </si>
  <si>
    <t>宿泊業</t>
  </si>
  <si>
    <t>飲食店</t>
  </si>
  <si>
    <t>持ち帰り・配達飲食サービス業</t>
  </si>
  <si>
    <t>洗濯・理容・美容・浴場業</t>
  </si>
  <si>
    <t>その他の生活関連サービス業</t>
  </si>
  <si>
    <t>娯楽業</t>
  </si>
  <si>
    <t>学校教育</t>
  </si>
  <si>
    <t>その他の教育，学習支援業</t>
  </si>
  <si>
    <t>医療業</t>
  </si>
  <si>
    <t>保健衛生</t>
  </si>
  <si>
    <t>社会保険・社会福祉・介護事業</t>
  </si>
  <si>
    <t>郵便局</t>
  </si>
  <si>
    <t>協同組合（他に分類されないもの）</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</si>
  <si>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</si>
  <si>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</si>
  <si>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</si>
  <si>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</si>
  <si>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</si>
  <si>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</si>
  <si>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</si>
  <si>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</si>
  <si>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</si>
  <si>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国家公務</t>
  </si>
  <si>
    <t>地方公務</t>
  </si>
  <si>
    <t>分類不能の産業</t>
  </si>
  <si>
    <t>100-8901</t>
    <phoneticPr fontId="2"/>
  </si>
  <si>
    <t>千代田区</t>
    <rPh sb="0" eb="4">
      <t>チヨダク</t>
    </rPh>
    <phoneticPr fontId="2"/>
  </si>
  <si>
    <t>霞ヶ関1-3-1</t>
    <rPh sb="0" eb="3">
      <t>カスミガセキ</t>
    </rPh>
    <phoneticPr fontId="2"/>
  </si>
  <si>
    <t>男性</t>
    <rPh sb="0" eb="2">
      <t>ダンセイ</t>
    </rPh>
    <phoneticPr fontId="2"/>
  </si>
  <si>
    <t>女性</t>
    <rPh sb="0" eb="2">
      <t>ジョセイ</t>
    </rPh>
    <phoneticPr fontId="2"/>
  </si>
  <si>
    <t>大規模作品製作支援（一般支援）</t>
    <rPh sb="0" eb="3">
      <t>ダイキボ</t>
    </rPh>
    <rPh sb="3" eb="5">
      <t>サクヒン</t>
    </rPh>
    <rPh sb="5" eb="7">
      <t>セイサク</t>
    </rPh>
    <rPh sb="7" eb="9">
      <t>シエン</t>
    </rPh>
    <rPh sb="10" eb="12">
      <t>イッパン</t>
    </rPh>
    <rPh sb="12" eb="14">
      <t>シエン</t>
    </rPh>
    <phoneticPr fontId="2"/>
  </si>
  <si>
    <t>海外展開支援（プロモーション支援）</t>
    <rPh sb="0" eb="2">
      <t>カイガイ</t>
    </rPh>
    <rPh sb="2" eb="4">
      <t>テンカイ</t>
    </rPh>
    <rPh sb="4" eb="6">
      <t>シエン</t>
    </rPh>
    <rPh sb="14" eb="16">
      <t>シエン</t>
    </rPh>
    <phoneticPr fontId="2"/>
  </si>
  <si>
    <t>補助金返納1</t>
    <phoneticPr fontId="2"/>
  </si>
  <si>
    <t>補助金返納2</t>
    <phoneticPr fontId="2"/>
  </si>
  <si>
    <t>補助金返納3</t>
    <phoneticPr fontId="2"/>
  </si>
  <si>
    <t>太郎</t>
    <rPh sb="0" eb="2">
      <t>タロウ</t>
    </rPh>
    <phoneticPr fontId="2"/>
  </si>
  <si>
    <t>部長</t>
    <rPh sb="0" eb="2">
      <t>ブチョウ</t>
    </rPh>
    <phoneticPr fontId="2"/>
  </si>
  <si>
    <t>代表取締役社長</t>
    <rPh sb="0" eb="2">
      <t>ダイヒョウ</t>
    </rPh>
    <rPh sb="2" eb="5">
      <t>トリシマリヤク</t>
    </rPh>
    <rPh sb="5" eb="7">
      <t>シャチョウ</t>
    </rPh>
    <phoneticPr fontId="2"/>
  </si>
  <si>
    <t>経営企画室</t>
    <rPh sb="0" eb="2">
      <t>ケイエイ</t>
    </rPh>
    <rPh sb="2" eb="5">
      <t>キカクシツ</t>
    </rPh>
    <phoneticPr fontId="2"/>
  </si>
  <si>
    <t>室長</t>
    <rPh sb="0" eb="2">
      <t>シツチョウ</t>
    </rPh>
    <phoneticPr fontId="2"/>
  </si>
  <si>
    <t>花子</t>
    <rPh sb="0" eb="2">
      <t>ハナコ</t>
    </rPh>
    <phoneticPr fontId="2"/>
  </si>
  <si>
    <t>03-0000-0000</t>
    <phoneticPr fontId="2"/>
  </si>
  <si>
    <t>hanako@xxx</t>
    <phoneticPr fontId="2"/>
  </si>
  <si>
    <t>ゲーム事業部</t>
    <rPh sb="3" eb="6">
      <t>ジギョウブ</t>
    </rPh>
    <phoneticPr fontId="2"/>
  </si>
  <si>
    <t>山田</t>
    <rPh sb="0" eb="2">
      <t>ヤマダ</t>
    </rPh>
    <phoneticPr fontId="2"/>
  </si>
  <si>
    <t>田中</t>
    <rPh sb="0" eb="2">
      <t>タナカ</t>
    </rPh>
    <phoneticPr fontId="2"/>
  </si>
  <si>
    <t>佐藤</t>
    <rPh sb="0" eb="2">
      <t>サトウ</t>
    </rPh>
    <phoneticPr fontId="2"/>
  </si>
  <si>
    <t>次郎</t>
    <rPh sb="0" eb="2">
      <t>ジロウ</t>
    </rPh>
    <phoneticPr fontId="2"/>
  </si>
  <si>
    <t>jiro@xxx</t>
    <phoneticPr fontId="2"/>
  </si>
  <si>
    <t>NA</t>
    <phoneticPr fontId="2"/>
  </si>
  <si>
    <t>東京都千代田区霞が関9-9-9</t>
    <rPh sb="0" eb="3">
      <t>トウキョウト</t>
    </rPh>
    <rPh sb="3" eb="7">
      <t>チヨダク</t>
    </rPh>
    <rPh sb="7" eb="8">
      <t>カスミ</t>
    </rPh>
    <rPh sb="9" eb="10">
      <t>セキ</t>
    </rPh>
    <phoneticPr fontId="2"/>
  </si>
  <si>
    <t>東京都千代田区霞が関10-10-10</t>
    <phoneticPr fontId="2"/>
  </si>
  <si>
    <t>東京都千代田区霞が関11-11-11</t>
    <phoneticPr fontId="2"/>
  </si>
  <si>
    <t>履歴事項全部証明書等に記載の資本金の額</t>
    <rPh sb="0" eb="9">
      <t>リレキジコウゼンブショウメイショ</t>
    </rPh>
    <rPh sb="9" eb="10">
      <t>トウ</t>
    </rPh>
    <rPh sb="11" eb="13">
      <t>キサイ</t>
    </rPh>
    <rPh sb="14" eb="17">
      <t>シホンキン</t>
    </rPh>
    <rPh sb="18" eb="19">
      <t>ガクシホンキンガク</t>
    </rPh>
    <phoneticPr fontId="2"/>
  </si>
  <si>
    <t>主催/出展</t>
    <rPh sb="0" eb="2">
      <t>シュサイ</t>
    </rPh>
    <rPh sb="3" eb="5">
      <t>シュッテン</t>
    </rPh>
    <phoneticPr fontId="2"/>
  </si>
  <si>
    <t>自社/他社</t>
    <rPh sb="0" eb="2">
      <t>ジシャ</t>
    </rPh>
    <rPh sb="3" eb="5">
      <t>タシャ</t>
    </rPh>
    <phoneticPr fontId="2"/>
  </si>
  <si>
    <t>対象</t>
    <rPh sb="0" eb="2">
      <t>タイショウ</t>
    </rPh>
    <phoneticPr fontId="2"/>
  </si>
  <si>
    <t>対象外</t>
    <rPh sb="0" eb="3">
      <t>タイショウガイ</t>
    </rPh>
    <phoneticPr fontId="2"/>
  </si>
  <si>
    <t>対象/対象外</t>
    <rPh sb="0" eb="2">
      <t>タイショウ</t>
    </rPh>
    <rPh sb="3" eb="6">
      <t>タイショウガイ</t>
    </rPh>
    <phoneticPr fontId="2"/>
  </si>
  <si>
    <t>請求先（収入）/支払先（支出）</t>
    <rPh sb="0" eb="3">
      <t>セイキュウサキ</t>
    </rPh>
    <rPh sb="4" eb="6">
      <t>シュウニュウ</t>
    </rPh>
    <rPh sb="8" eb="11">
      <t>シハライサキ</t>
    </rPh>
    <rPh sb="12" eb="14">
      <t>シシュツ</t>
    </rPh>
    <phoneticPr fontId="2"/>
  </si>
  <si>
    <t>内容（単価・数量の解説）</t>
    <rPh sb="0" eb="2">
      <t>ナイヨウ</t>
    </rPh>
    <rPh sb="3" eb="5">
      <t>タンカ</t>
    </rPh>
    <rPh sb="6" eb="8">
      <t>スウリョウ</t>
    </rPh>
    <rPh sb="9" eb="11">
      <t>カイセツ</t>
    </rPh>
    <phoneticPr fontId="2"/>
  </si>
  <si>
    <t>コンテンツの高品質化</t>
    <phoneticPr fontId="2"/>
  </si>
  <si>
    <t>革新的なコンテンツ制作</t>
    <phoneticPr fontId="2"/>
  </si>
  <si>
    <t>コンテンツ制作の生産性向上</t>
    <phoneticPr fontId="2"/>
  </si>
  <si>
    <t>AI</t>
    <phoneticPr fontId="2"/>
  </si>
  <si>
    <t>XR</t>
    <phoneticPr fontId="2"/>
  </si>
  <si>
    <t>ブロックチェーン</t>
    <phoneticPr fontId="2"/>
  </si>
  <si>
    <t>法人</t>
    <phoneticPr fontId="2"/>
  </si>
  <si>
    <t>社内</t>
    <phoneticPr fontId="2"/>
  </si>
  <si>
    <t>個人</t>
    <rPh sb="0" eb="2">
      <t>コジン</t>
    </rPh>
    <phoneticPr fontId="2"/>
  </si>
  <si>
    <t>MAU</t>
    <phoneticPr fontId="2"/>
  </si>
  <si>
    <t>有料会員数</t>
    <rPh sb="0" eb="2">
      <t>ユウリョウ</t>
    </rPh>
    <rPh sb="2" eb="5">
      <t>カイインスウ</t>
    </rPh>
    <phoneticPr fontId="2"/>
  </si>
  <si>
    <t>審査基準</t>
    <rPh sb="0" eb="4">
      <t>シンサキジュン</t>
    </rPh>
    <phoneticPr fontId="2"/>
  </si>
  <si>
    <t>成果報酬</t>
    <rPh sb="0" eb="2">
      <t>セイカ</t>
    </rPh>
    <rPh sb="2" eb="4">
      <t>ホウシュウ</t>
    </rPh>
    <phoneticPr fontId="2"/>
  </si>
  <si>
    <t>【音楽のみ】採択アーティストに特化した組織の形態を会社、部署又はプロジェクトチームから選択</t>
    <rPh sb="1" eb="3">
      <t>オンガク</t>
    </rPh>
    <rPh sb="6" eb="8">
      <t>サイタク</t>
    </rPh>
    <rPh sb="15" eb="17">
      <t>トッカ</t>
    </rPh>
    <rPh sb="19" eb="21">
      <t>ソシキ</t>
    </rPh>
    <rPh sb="22" eb="24">
      <t>ケイタイ</t>
    </rPh>
    <rPh sb="25" eb="27">
      <t>カイシャ</t>
    </rPh>
    <rPh sb="28" eb="30">
      <t>ブショ</t>
    </rPh>
    <rPh sb="30" eb="31">
      <t>マタ</t>
    </rPh>
    <rPh sb="43" eb="45">
      <t>センタク</t>
    </rPh>
    <phoneticPr fontId="2"/>
  </si>
  <si>
    <t>【音楽のみ】採択アーティストに特化した会社、部署又はプロジェクトチームの名称</t>
    <rPh sb="36" eb="38">
      <t>メイショウ</t>
    </rPh>
    <phoneticPr fontId="2"/>
  </si>
  <si>
    <t>会社</t>
    <phoneticPr fontId="2"/>
  </si>
  <si>
    <t>部署</t>
    <phoneticPr fontId="2"/>
  </si>
  <si>
    <t>プロジェクトチーム</t>
    <phoneticPr fontId="2"/>
  </si>
  <si>
    <t>組織形態</t>
    <rPh sb="0" eb="2">
      <t>ソシキ</t>
    </rPh>
    <rPh sb="2" eb="4">
      <t>ケイタイ</t>
    </rPh>
    <phoneticPr fontId="2"/>
  </si>
  <si>
    <t>組織名称</t>
    <rPh sb="0" eb="2">
      <t>ソシキ</t>
    </rPh>
    <rPh sb="2" eb="4">
      <t>メイショウ</t>
    </rPh>
    <phoneticPr fontId="2"/>
  </si>
  <si>
    <r>
      <t>【音楽のみ】新市場への進出等の新規性を有する取組</t>
    </r>
    <r>
      <rPr>
        <sz val="10"/>
        <color rgb="FFFF0000"/>
        <rFont val="Meiryo UI"/>
        <family val="3"/>
        <charset val="128"/>
      </rPr>
      <t>（詳細は事業計画書に記載）</t>
    </r>
    <rPh sb="1" eb="3">
      <t>オンガク</t>
    </rPh>
    <rPh sb="25" eb="27">
      <t>ショウサイ</t>
    </rPh>
    <rPh sb="28" eb="30">
      <t>ジギョウ</t>
    </rPh>
    <rPh sb="30" eb="33">
      <t>ケイカクショ</t>
    </rPh>
    <rPh sb="34" eb="36">
      <t>キサイ</t>
    </rPh>
    <phoneticPr fontId="2"/>
  </si>
  <si>
    <t>構造改革</t>
    <rPh sb="0" eb="2">
      <t>コウゾウ</t>
    </rPh>
    <rPh sb="2" eb="4">
      <t>カイカク</t>
    </rPh>
    <phoneticPr fontId="2"/>
  </si>
  <si>
    <t>将来的な本製作時にコンテンツのレベニューシェアを得る予定</t>
    <phoneticPr fontId="2"/>
  </si>
  <si>
    <t>将来的な本製作時にコンテンツの著作権の全部又は一部を保有する予定</t>
    <phoneticPr fontId="2"/>
  </si>
  <si>
    <t>作品実績</t>
    <rPh sb="0" eb="2">
      <t>サクヒン</t>
    </rPh>
    <rPh sb="2" eb="4">
      <t>ジッセキ</t>
    </rPh>
    <phoneticPr fontId="2"/>
  </si>
  <si>
    <t>個人実績</t>
    <rPh sb="0" eb="2">
      <t>コジン</t>
    </rPh>
    <rPh sb="2" eb="4">
      <t>ジッセキ</t>
    </rPh>
    <phoneticPr fontId="2"/>
  </si>
  <si>
    <t>企画IP</t>
    <rPh sb="0" eb="2">
      <t>キカク</t>
    </rPh>
    <phoneticPr fontId="2"/>
  </si>
  <si>
    <t>企画するIPの分野をゲーム、アニメ、音楽又は実写から1分野のみ選択</t>
    <rPh sb="0" eb="2">
      <t>キカク</t>
    </rPh>
    <rPh sb="7" eb="9">
      <t>ブンヤ</t>
    </rPh>
    <rPh sb="20" eb="21">
      <t>マタ</t>
    </rPh>
    <rPh sb="22" eb="24">
      <t>ジッシャ</t>
    </rPh>
    <rPh sb="27" eb="29">
      <t>ブンヤ</t>
    </rPh>
    <rPh sb="31" eb="33">
      <t>センタク</t>
    </rPh>
    <phoneticPr fontId="2"/>
  </si>
  <si>
    <t>企画するIPの名称</t>
    <rPh sb="0" eb="2">
      <t>キカク</t>
    </rPh>
    <rPh sb="7" eb="9">
      <t>メイショウ</t>
    </rPh>
    <phoneticPr fontId="2"/>
  </si>
  <si>
    <t>ヶ国</t>
    <rPh sb="1" eb="2">
      <t>コク</t>
    </rPh>
    <phoneticPr fontId="2"/>
  </si>
  <si>
    <t>新規IP企画支援</t>
    <rPh sb="6" eb="8">
      <t>シエン</t>
    </rPh>
    <phoneticPr fontId="2"/>
  </si>
  <si>
    <t>申請書</t>
    <rPh sb="0" eb="3">
      <t>シンセイショ</t>
    </rPh>
    <phoneticPr fontId="2"/>
  </si>
  <si>
    <t>スタートアップ</t>
    <phoneticPr fontId="2"/>
  </si>
  <si>
    <t>新規IP企画</t>
    <rPh sb="0" eb="2">
      <t>シンキ</t>
    </rPh>
    <rPh sb="4" eb="6">
      <t>キカク</t>
    </rPh>
    <phoneticPr fontId="2"/>
  </si>
  <si>
    <t>大規模作品製作</t>
    <rPh sb="5" eb="7">
      <t>セイサク</t>
    </rPh>
    <phoneticPr fontId="2"/>
  </si>
  <si>
    <t>ロケ誘致</t>
    <phoneticPr fontId="2"/>
  </si>
  <si>
    <t>流通PF拡大</t>
    <phoneticPr fontId="2"/>
  </si>
  <si>
    <t>開発PF構築</t>
    <phoneticPr fontId="2"/>
  </si>
  <si>
    <t>IPエコシステム世界展開</t>
    <phoneticPr fontId="2"/>
  </si>
  <si>
    <t>誓約書</t>
    <rPh sb="0" eb="3">
      <t>セイヤクショ</t>
    </rPh>
    <phoneticPr fontId="2"/>
  </si>
  <si>
    <t>事業計画書</t>
    <rPh sb="0" eb="2">
      <t>ジギョウ</t>
    </rPh>
    <rPh sb="2" eb="5">
      <t>ケイカクショ</t>
    </rPh>
    <phoneticPr fontId="2"/>
  </si>
  <si>
    <t>エビデンス書類</t>
    <rPh sb="5" eb="7">
      <t>ショルイ</t>
    </rPh>
    <phoneticPr fontId="2"/>
  </si>
  <si>
    <t>履歴事項全部証明書</t>
    <rPh sb="0" eb="2">
      <t>リレキ</t>
    </rPh>
    <rPh sb="2" eb="4">
      <t>ジコウ</t>
    </rPh>
    <rPh sb="4" eb="6">
      <t>ゼンブ</t>
    </rPh>
    <rPh sb="6" eb="9">
      <t>ショウメイショ</t>
    </rPh>
    <phoneticPr fontId="2"/>
  </si>
  <si>
    <t>身分証明書</t>
    <rPh sb="0" eb="2">
      <t>ミブン</t>
    </rPh>
    <rPh sb="2" eb="5">
      <t>ショウメイショ</t>
    </rPh>
    <phoneticPr fontId="2"/>
  </si>
  <si>
    <t>暴力団排除に関する誓約書</t>
    <rPh sb="0" eb="3">
      <t>ボウリョクダン</t>
    </rPh>
    <rPh sb="3" eb="5">
      <t>ハイジョ</t>
    </rPh>
    <rPh sb="6" eb="7">
      <t>カン</t>
    </rPh>
    <rPh sb="9" eb="12">
      <t>セイヤクショ</t>
    </rPh>
    <phoneticPr fontId="2"/>
  </si>
  <si>
    <t>参加合意書</t>
    <rPh sb="0" eb="2">
      <t>サンカ</t>
    </rPh>
    <rPh sb="2" eb="5">
      <t>ゴウイショ</t>
    </rPh>
    <phoneticPr fontId="2"/>
  </si>
  <si>
    <t>契約書の写し</t>
    <rPh sb="0" eb="3">
      <t>ケイヤクショ</t>
    </rPh>
    <rPh sb="4" eb="5">
      <t>ウツ</t>
    </rPh>
    <phoneticPr fontId="2"/>
  </si>
  <si>
    <t>対象分野</t>
    <rPh sb="0" eb="2">
      <t>タイショウ</t>
    </rPh>
    <rPh sb="2" eb="4">
      <t>ブンヤ</t>
    </rPh>
    <phoneticPr fontId="2"/>
  </si>
  <si>
    <t>音楽</t>
    <rPh sb="0" eb="2">
      <t>オンガク</t>
    </rPh>
    <phoneticPr fontId="2"/>
  </si>
  <si>
    <t>補助期間</t>
    <rPh sb="0" eb="2">
      <t>ホジョ</t>
    </rPh>
    <rPh sb="2" eb="4">
      <t>キカン</t>
    </rPh>
    <phoneticPr fontId="2"/>
  </si>
  <si>
    <t>～1年</t>
    <rPh sb="2" eb="3">
      <t>ネン</t>
    </rPh>
    <phoneticPr fontId="2"/>
  </si>
  <si>
    <t>7千万円/者</t>
    <rPh sb="1" eb="4">
      <t>センマンエン</t>
    </rPh>
    <rPh sb="5" eb="6">
      <t>シャ</t>
    </rPh>
    <phoneticPr fontId="2"/>
  </si>
  <si>
    <t>作品一覧</t>
    <rPh sb="0" eb="2">
      <t>サクヒン</t>
    </rPh>
    <rPh sb="2" eb="4">
      <t>イチラン</t>
    </rPh>
    <phoneticPr fontId="2"/>
  </si>
  <si>
    <t>作品関係者概要</t>
    <rPh sb="0" eb="2">
      <t>サクヒン</t>
    </rPh>
    <rPh sb="2" eb="5">
      <t>カンケイシャ</t>
    </rPh>
    <rPh sb="5" eb="7">
      <t>ガイヨウ</t>
    </rPh>
    <phoneticPr fontId="2"/>
  </si>
  <si>
    <t>収入計画根拠</t>
    <rPh sb="0" eb="2">
      <t>シュウニュウ</t>
    </rPh>
    <rPh sb="2" eb="4">
      <t>ケイカク</t>
    </rPh>
    <rPh sb="4" eb="6">
      <t>コンキョ</t>
    </rPh>
    <phoneticPr fontId="2"/>
  </si>
  <si>
    <t>支出計画根拠</t>
    <rPh sb="0" eb="2">
      <t>シシュツ</t>
    </rPh>
    <rPh sb="2" eb="4">
      <t>ケイカク</t>
    </rPh>
    <rPh sb="4" eb="6">
      <t>コンキョ</t>
    </rPh>
    <phoneticPr fontId="2"/>
  </si>
  <si>
    <t>売上高ROI根拠</t>
    <rPh sb="0" eb="2">
      <t>ウリア</t>
    </rPh>
    <rPh sb="2" eb="3">
      <t>タカ</t>
    </rPh>
    <rPh sb="6" eb="8">
      <t>コンキョ</t>
    </rPh>
    <phoneticPr fontId="2"/>
  </si>
  <si>
    <t>投資額ROI根拠</t>
    <rPh sb="0" eb="3">
      <t>トウシガク</t>
    </rPh>
    <rPh sb="6" eb="8">
      <t>コンキョ</t>
    </rPh>
    <phoneticPr fontId="2"/>
  </si>
  <si>
    <t>ローカライズ言語</t>
    <rPh sb="6" eb="8">
      <t>ゲンゴ</t>
    </rPh>
    <phoneticPr fontId="2"/>
  </si>
  <si>
    <t>スケジュール</t>
    <phoneticPr fontId="2"/>
  </si>
  <si>
    <t>▲（音楽のみ）</t>
    <rPh sb="2" eb="4">
      <t>オンガク</t>
    </rPh>
    <phoneticPr fontId="2"/>
  </si>
  <si>
    <t>法人概要</t>
    <rPh sb="0" eb="2">
      <t>ホウジン</t>
    </rPh>
    <rPh sb="2" eb="4">
      <t>ガイヨウ</t>
    </rPh>
    <phoneticPr fontId="2"/>
  </si>
  <si>
    <t>海外展開国</t>
    <rPh sb="0" eb="2">
      <t>カイガイ</t>
    </rPh>
    <rPh sb="2" eb="4">
      <t>テンカイ</t>
    </rPh>
    <rPh sb="4" eb="5">
      <t>コク</t>
    </rPh>
    <phoneticPr fontId="2"/>
  </si>
  <si>
    <t>MAU/有料会員数</t>
    <rPh sb="4" eb="6">
      <t>ユウリョウ</t>
    </rPh>
    <rPh sb="6" eb="8">
      <t>カイイン</t>
    </rPh>
    <rPh sb="8" eb="9">
      <t>スウ</t>
    </rPh>
    <phoneticPr fontId="2"/>
  </si>
  <si>
    <t>訴求する海外ユーザー数</t>
    <rPh sb="0" eb="2">
      <t>ソキュウ</t>
    </rPh>
    <rPh sb="4" eb="6">
      <t>カイガイ</t>
    </rPh>
    <rPh sb="10" eb="11">
      <t>スウ</t>
    </rPh>
    <phoneticPr fontId="2"/>
  </si>
  <si>
    <t>コンテンツ産業への裨益</t>
    <rPh sb="5" eb="7">
      <t>サンギョウ</t>
    </rPh>
    <rPh sb="9" eb="11">
      <t>ヒエキ</t>
    </rPh>
    <phoneticPr fontId="2"/>
  </si>
  <si>
    <t>高度な技術の活用</t>
    <rPh sb="0" eb="2">
      <t>コウド</t>
    </rPh>
    <rPh sb="3" eb="5">
      <t>ギジュツ</t>
    </rPh>
    <rPh sb="6" eb="8">
      <t>カツヨウ</t>
    </rPh>
    <phoneticPr fontId="2"/>
  </si>
  <si>
    <t>生産性向上</t>
    <rPh sb="0" eb="3">
      <t>セイサンセイ</t>
    </rPh>
    <rPh sb="3" eb="5">
      <t>コウジョウ</t>
    </rPh>
    <phoneticPr fontId="2"/>
  </si>
  <si>
    <t>表紙</t>
    <rPh sb="0" eb="2">
      <t>ヒョウシ</t>
    </rPh>
    <phoneticPr fontId="2"/>
  </si>
  <si>
    <t>文芸を含む。</t>
    <rPh sb="0" eb="2">
      <t>ブンゲイ</t>
    </rPh>
    <rPh sb="3" eb="4">
      <t>フク</t>
    </rPh>
    <phoneticPr fontId="2"/>
  </si>
  <si>
    <t>舞台を含む。</t>
    <rPh sb="0" eb="2">
      <t>ブタイ</t>
    </rPh>
    <rPh sb="3" eb="4">
      <t>フク</t>
    </rPh>
    <phoneticPr fontId="2"/>
  </si>
  <si>
    <t>コンテンツの企画に要する費用</t>
    <phoneticPr fontId="2"/>
  </si>
  <si>
    <t>コンテンツの制作や開発に要する費用</t>
    <phoneticPr fontId="2"/>
  </si>
  <si>
    <t>コンテンツの編集に要する費用</t>
    <phoneticPr fontId="2"/>
  </si>
  <si>
    <t>コンテンツの翻訳や文化的な適応に要する費用</t>
    <phoneticPr fontId="2"/>
  </si>
  <si>
    <t>コンテンツの広告宣伝や販売促進に要する費用</t>
    <phoneticPr fontId="2"/>
  </si>
  <si>
    <t>流通プラットフォームの広告宣伝や販売促進、相互誘客に要する費用</t>
    <phoneticPr fontId="2"/>
  </si>
  <si>
    <t>補助金額を算定するために補助対象経費に乗じる比率</t>
    <rPh sb="0" eb="3">
      <t>ホジョキン</t>
    </rPh>
    <rPh sb="3" eb="4">
      <t>ガク</t>
    </rPh>
    <rPh sb="5" eb="7">
      <t>サンテイ</t>
    </rPh>
    <rPh sb="12" eb="14">
      <t>ホジョ</t>
    </rPh>
    <rPh sb="14" eb="16">
      <t>タイショウ</t>
    </rPh>
    <rPh sb="16" eb="18">
      <t>ケイヒ</t>
    </rPh>
    <rPh sb="19" eb="20">
      <t>ジョウ</t>
    </rPh>
    <rPh sb="22" eb="24">
      <t>ヒリツ</t>
    </rPh>
    <phoneticPr fontId="2"/>
  </si>
  <si>
    <t>申請時点から3ヶ月以内に発行された履歴事項全部証明書</t>
    <rPh sb="0" eb="2">
      <t>シンセイ</t>
    </rPh>
    <rPh sb="2" eb="4">
      <t>ジテン</t>
    </rPh>
    <rPh sb="8" eb="9">
      <t>ゲツ</t>
    </rPh>
    <rPh sb="9" eb="11">
      <t>イナイ</t>
    </rPh>
    <rPh sb="12" eb="14">
      <t>ハッコウ</t>
    </rPh>
    <rPh sb="17" eb="19">
      <t>リレキ</t>
    </rPh>
    <rPh sb="19" eb="21">
      <t>ジコウ</t>
    </rPh>
    <rPh sb="21" eb="23">
      <t>ゼンブ</t>
    </rPh>
    <rPh sb="23" eb="26">
      <t>ショウメイショ</t>
    </rPh>
    <phoneticPr fontId="2"/>
  </si>
  <si>
    <t>賃貸借対照表</t>
    <rPh sb="0" eb="3">
      <t>チンタイシャク</t>
    </rPh>
    <rPh sb="3" eb="6">
      <t>タイショウヒョウ</t>
    </rPh>
    <phoneticPr fontId="2"/>
  </si>
  <si>
    <t>損益計算書</t>
    <rPh sb="0" eb="2">
      <t>ソンエキ</t>
    </rPh>
    <rPh sb="2" eb="5">
      <t>ケイサンショ</t>
    </rPh>
    <phoneticPr fontId="2"/>
  </si>
  <si>
    <t>　　  顔写真なし証明書：健康保険証（共済組合人証）、学生証、児童扶養手当証書、特別児童扶養手当証書、国民年金手帳、後期高齢者医療被保険者証　等</t>
    <rPh sb="13" eb="15">
      <t>ケンコウ</t>
    </rPh>
    <rPh sb="15" eb="18">
      <t>ホケンショウ</t>
    </rPh>
    <rPh sb="19" eb="21">
      <t>キョウサイ</t>
    </rPh>
    <rPh sb="21" eb="23">
      <t>クミアイ</t>
    </rPh>
    <rPh sb="23" eb="25">
      <t>ジンショウ</t>
    </rPh>
    <rPh sb="24" eb="25">
      <t>ショウ</t>
    </rPh>
    <rPh sb="27" eb="30">
      <t>ガクセイショウ</t>
    </rPh>
    <rPh sb="31" eb="33">
      <t>ジドウ</t>
    </rPh>
    <rPh sb="33" eb="35">
      <t>フヨウ</t>
    </rPh>
    <rPh sb="35" eb="37">
      <t>テアテ</t>
    </rPh>
    <rPh sb="37" eb="39">
      <t>ショウショ</t>
    </rPh>
    <rPh sb="40" eb="42">
      <t>トクベツ</t>
    </rPh>
    <rPh sb="42" eb="44">
      <t>ジドウ</t>
    </rPh>
    <rPh sb="44" eb="46">
      <t>フヨウ</t>
    </rPh>
    <rPh sb="46" eb="48">
      <t>テアテ</t>
    </rPh>
    <rPh sb="48" eb="50">
      <t>ショウショ</t>
    </rPh>
    <rPh sb="51" eb="53">
      <t>コクミン</t>
    </rPh>
    <rPh sb="53" eb="55">
      <t>ネンキン</t>
    </rPh>
    <rPh sb="55" eb="57">
      <t>テチョウ</t>
    </rPh>
    <rPh sb="58" eb="60">
      <t>コウキ</t>
    </rPh>
    <rPh sb="60" eb="63">
      <t>コウレイシャ</t>
    </rPh>
    <rPh sb="63" eb="65">
      <t>イリョウ</t>
    </rPh>
    <rPh sb="65" eb="66">
      <t>コウム</t>
    </rPh>
    <rPh sb="66" eb="69">
      <t>ホケンシャ</t>
    </rPh>
    <rPh sb="69" eb="70">
      <t>ショウ</t>
    </rPh>
    <rPh sb="71" eb="72">
      <t>トウ</t>
    </rPh>
    <phoneticPr fontId="2"/>
  </si>
  <si>
    <t>通帳の写し</t>
    <rPh sb="0" eb="2">
      <t>ツウチョウ</t>
    </rPh>
    <rPh sb="3" eb="4">
      <t>ウツ</t>
    </rPh>
    <phoneticPr fontId="2"/>
  </si>
  <si>
    <t>事業名、事業者名、申請メニュー名、申請日を記載</t>
    <rPh sb="0" eb="2">
      <t>ジギョウ</t>
    </rPh>
    <rPh sb="2" eb="3">
      <t>メイ</t>
    </rPh>
    <rPh sb="4" eb="7">
      <t>ジギョウシャ</t>
    </rPh>
    <rPh sb="7" eb="8">
      <t>メイ</t>
    </rPh>
    <rPh sb="9" eb="11">
      <t>シンセイ</t>
    </rPh>
    <rPh sb="15" eb="16">
      <t>メイ</t>
    </rPh>
    <rPh sb="17" eb="20">
      <t>シンセイビ</t>
    </rPh>
    <rPh sb="21" eb="23">
      <t>キサイ</t>
    </rPh>
    <phoneticPr fontId="2"/>
  </si>
  <si>
    <t>申請する作品の関係者（監督、プロデューサー等）の過去の実績を記載</t>
    <rPh sb="0" eb="2">
      <t>シンセイ</t>
    </rPh>
    <rPh sb="4" eb="6">
      <t>サクヒン</t>
    </rPh>
    <rPh sb="7" eb="10">
      <t>カンケイシャ</t>
    </rPh>
    <rPh sb="11" eb="13">
      <t>カントク</t>
    </rPh>
    <rPh sb="21" eb="22">
      <t>トウ</t>
    </rPh>
    <rPh sb="24" eb="26">
      <t>カコ</t>
    </rPh>
    <rPh sb="27" eb="29">
      <t>ジッセキ</t>
    </rPh>
    <rPh sb="30" eb="32">
      <t>キサイ</t>
    </rPh>
    <phoneticPr fontId="2"/>
  </si>
  <si>
    <t>申請する作品の一覧を記載（ローカライズやプロモーションで大量の作品を取り扱う場合は確定している作品及び作品総数を記載）</t>
    <rPh sb="0" eb="2">
      <t>シンセイ</t>
    </rPh>
    <rPh sb="4" eb="6">
      <t>サクヒン</t>
    </rPh>
    <rPh sb="7" eb="9">
      <t>イチラン</t>
    </rPh>
    <rPh sb="10" eb="12">
      <t>キサイ</t>
    </rPh>
    <rPh sb="28" eb="30">
      <t>タイリョウ</t>
    </rPh>
    <rPh sb="31" eb="33">
      <t>サクヒン</t>
    </rPh>
    <rPh sb="34" eb="35">
      <t>ト</t>
    </rPh>
    <rPh sb="36" eb="37">
      <t>アツカ</t>
    </rPh>
    <rPh sb="38" eb="40">
      <t>バアイ</t>
    </rPh>
    <rPh sb="41" eb="43">
      <t>カクテイ</t>
    </rPh>
    <rPh sb="47" eb="49">
      <t>サクヒン</t>
    </rPh>
    <rPh sb="49" eb="50">
      <t>オヨ</t>
    </rPh>
    <rPh sb="51" eb="53">
      <t>サクヒン</t>
    </rPh>
    <rPh sb="53" eb="55">
      <t>ソウスウ</t>
    </rPh>
    <rPh sb="56" eb="58">
      <t>キサイ</t>
    </rPh>
    <phoneticPr fontId="2"/>
  </si>
  <si>
    <t>申請する作品の概要を記載</t>
    <rPh sb="0" eb="2">
      <t>シンセイ</t>
    </rPh>
    <rPh sb="4" eb="6">
      <t>サクヒン</t>
    </rPh>
    <rPh sb="7" eb="9">
      <t>ガイヨウ</t>
    </rPh>
    <rPh sb="10" eb="12">
      <t>キサイ</t>
    </rPh>
    <phoneticPr fontId="2"/>
  </si>
  <si>
    <t>収入計画の数値の蓋然性を説明する根拠を記載</t>
    <rPh sb="0" eb="2">
      <t>シュウニュウ</t>
    </rPh>
    <rPh sb="2" eb="4">
      <t>ケイカク</t>
    </rPh>
    <rPh sb="5" eb="7">
      <t>スウチ</t>
    </rPh>
    <rPh sb="8" eb="11">
      <t>ガイゼンセイ</t>
    </rPh>
    <rPh sb="12" eb="14">
      <t>セツメイ</t>
    </rPh>
    <rPh sb="16" eb="18">
      <t>コンキョ</t>
    </rPh>
    <rPh sb="19" eb="21">
      <t>キサイ</t>
    </rPh>
    <phoneticPr fontId="2"/>
  </si>
  <si>
    <t>支出計画の数値の蓋然性を説明する根拠を記載</t>
    <rPh sb="0" eb="2">
      <t>シシュツ</t>
    </rPh>
    <phoneticPr fontId="2"/>
  </si>
  <si>
    <t>補助金を活用した売上高の見通しと、補助金を活用しなかった場合の売上高の見通しの数値の蓋然性を説明する根拠を記載</t>
    <rPh sb="0" eb="3">
      <t>ホジョキン</t>
    </rPh>
    <rPh sb="4" eb="6">
      <t>カツヨウ</t>
    </rPh>
    <rPh sb="8" eb="11">
      <t>ウリアゲダカ</t>
    </rPh>
    <rPh sb="12" eb="14">
      <t>ミトオ</t>
    </rPh>
    <rPh sb="17" eb="20">
      <t>ホジョキン</t>
    </rPh>
    <rPh sb="21" eb="23">
      <t>カツヨウ</t>
    </rPh>
    <rPh sb="28" eb="30">
      <t>バアイ</t>
    </rPh>
    <rPh sb="31" eb="33">
      <t>ウリア</t>
    </rPh>
    <rPh sb="33" eb="34">
      <t>タカ</t>
    </rPh>
    <rPh sb="35" eb="37">
      <t>ミトオ</t>
    </rPh>
    <rPh sb="39" eb="41">
      <t>スウチ</t>
    </rPh>
    <rPh sb="42" eb="45">
      <t>ガイゼンセイ</t>
    </rPh>
    <rPh sb="46" eb="48">
      <t>セツメイ</t>
    </rPh>
    <rPh sb="50" eb="52">
      <t>コンキョ</t>
    </rPh>
    <rPh sb="53" eb="55">
      <t>キサイ</t>
    </rPh>
    <phoneticPr fontId="2"/>
  </si>
  <si>
    <t>補助金を活用した投資額の見通しと、補助金を活用しなかった場合の投資額の見通しの数値の蓋然性を説明する根拠を記載</t>
    <rPh sb="0" eb="3">
      <t>ホジョキン</t>
    </rPh>
    <rPh sb="4" eb="6">
      <t>カツヨウ</t>
    </rPh>
    <rPh sb="8" eb="11">
      <t>トウシガク</t>
    </rPh>
    <rPh sb="12" eb="14">
      <t>ミトオ</t>
    </rPh>
    <rPh sb="17" eb="20">
      <t>ホジョキン</t>
    </rPh>
    <rPh sb="21" eb="23">
      <t>カツヨウ</t>
    </rPh>
    <rPh sb="28" eb="30">
      <t>バアイ</t>
    </rPh>
    <rPh sb="31" eb="34">
      <t>トウシガク</t>
    </rPh>
    <rPh sb="35" eb="37">
      <t>ミトオ</t>
    </rPh>
    <rPh sb="39" eb="41">
      <t>スウチ</t>
    </rPh>
    <rPh sb="42" eb="45">
      <t>ガイゼンセイ</t>
    </rPh>
    <rPh sb="46" eb="48">
      <t>セツメイ</t>
    </rPh>
    <rPh sb="50" eb="52">
      <t>コンキョ</t>
    </rPh>
    <rPh sb="53" eb="55">
      <t>キサイ</t>
    </rPh>
    <phoneticPr fontId="2"/>
  </si>
  <si>
    <t>作品を提供する国の一覧を記載</t>
    <rPh sb="0" eb="2">
      <t>サクヒン</t>
    </rPh>
    <rPh sb="3" eb="5">
      <t>テイキョウ</t>
    </rPh>
    <rPh sb="7" eb="8">
      <t>クニ</t>
    </rPh>
    <rPh sb="9" eb="11">
      <t>イチラン</t>
    </rPh>
    <rPh sb="12" eb="14">
      <t>キサイ</t>
    </rPh>
    <phoneticPr fontId="2"/>
  </si>
  <si>
    <t>事業全体の工程毎に予定しているスケジュール（このうち補助対象期間の工程はWBSとして詳細を記載）</t>
    <rPh sb="0" eb="2">
      <t>ジギョウ</t>
    </rPh>
    <rPh sb="2" eb="4">
      <t>ゼンタイ</t>
    </rPh>
    <rPh sb="5" eb="7">
      <t>コウテイ</t>
    </rPh>
    <rPh sb="7" eb="8">
      <t>マイ</t>
    </rPh>
    <rPh sb="9" eb="11">
      <t>ヨテイ</t>
    </rPh>
    <rPh sb="26" eb="28">
      <t>ホジョ</t>
    </rPh>
    <rPh sb="28" eb="30">
      <t>タイショウ</t>
    </rPh>
    <rPh sb="30" eb="32">
      <t>キカン</t>
    </rPh>
    <rPh sb="33" eb="35">
      <t>コウテイ</t>
    </rPh>
    <rPh sb="42" eb="44">
      <t>ショウサイ</t>
    </rPh>
    <rPh sb="45" eb="47">
      <t>キサイ</t>
    </rPh>
    <phoneticPr fontId="2"/>
  </si>
  <si>
    <t>採択された場合に設定する採択アーティストや採択作品に特化した会社、部署又はプロジェクトチームの体制を記載</t>
    <rPh sb="0" eb="2">
      <t>サイタク</t>
    </rPh>
    <rPh sb="5" eb="7">
      <t>バアイ</t>
    </rPh>
    <rPh sb="8" eb="10">
      <t>セッテイ</t>
    </rPh>
    <rPh sb="12" eb="14">
      <t>サイタク</t>
    </rPh>
    <rPh sb="21" eb="23">
      <t>サイタク</t>
    </rPh>
    <rPh sb="23" eb="25">
      <t>サクヒン</t>
    </rPh>
    <rPh sb="26" eb="28">
      <t>トッカ</t>
    </rPh>
    <rPh sb="30" eb="32">
      <t>カイシャ</t>
    </rPh>
    <rPh sb="33" eb="35">
      <t>ブショ</t>
    </rPh>
    <rPh sb="35" eb="36">
      <t>マタ</t>
    </rPh>
    <rPh sb="47" eb="49">
      <t>タイセイ</t>
    </rPh>
    <rPh sb="50" eb="52">
      <t>キサイ</t>
    </rPh>
    <phoneticPr fontId="2"/>
  </si>
  <si>
    <t>レベニューシェア</t>
    <phoneticPr fontId="2"/>
  </si>
  <si>
    <t>作品への出資者及び出資比率を記載</t>
    <rPh sb="0" eb="2">
      <t>サクヒン</t>
    </rPh>
    <rPh sb="4" eb="7">
      <t>シュッシシャ</t>
    </rPh>
    <rPh sb="7" eb="8">
      <t>オヨ</t>
    </rPh>
    <rPh sb="9" eb="11">
      <t>シュッシ</t>
    </rPh>
    <rPh sb="11" eb="13">
      <t>ヒリツ</t>
    </rPh>
    <rPh sb="14" eb="16">
      <t>キサイ</t>
    </rPh>
    <phoneticPr fontId="2"/>
  </si>
  <si>
    <t>制作印税等の成果に応じて得られる報酬の比率を記載</t>
    <rPh sb="0" eb="2">
      <t>セイサク</t>
    </rPh>
    <rPh sb="2" eb="4">
      <t>インゼイ</t>
    </rPh>
    <rPh sb="4" eb="5">
      <t>トウ</t>
    </rPh>
    <rPh sb="6" eb="8">
      <t>セイカ</t>
    </rPh>
    <rPh sb="9" eb="10">
      <t>オウ</t>
    </rPh>
    <rPh sb="12" eb="13">
      <t>エ</t>
    </rPh>
    <rPh sb="16" eb="18">
      <t>ホウシュウ</t>
    </rPh>
    <rPh sb="19" eb="21">
      <t>ヒリツ</t>
    </rPh>
    <rPh sb="22" eb="24">
      <t>キサイ</t>
    </rPh>
    <phoneticPr fontId="2"/>
  </si>
  <si>
    <t>作品への資金提供について資金提供者毎にコミット額を記載</t>
    <rPh sb="17" eb="18">
      <t>マイ</t>
    </rPh>
    <rPh sb="25" eb="27">
      <t>キサイ</t>
    </rPh>
    <phoneticPr fontId="2"/>
  </si>
  <si>
    <t>MAU/有料会員数といった事業上重要な指標に関して、過去の推移と今後の伸張について課題と対策を記載</t>
    <rPh sb="4" eb="6">
      <t>ユウリョウ</t>
    </rPh>
    <rPh sb="6" eb="8">
      <t>カイイン</t>
    </rPh>
    <rPh sb="8" eb="9">
      <t>スウ</t>
    </rPh>
    <rPh sb="13" eb="15">
      <t>ジギョウ</t>
    </rPh>
    <rPh sb="15" eb="16">
      <t>ジョウ</t>
    </rPh>
    <rPh sb="16" eb="18">
      <t>ジュウヨウ</t>
    </rPh>
    <rPh sb="19" eb="21">
      <t>シヒョウ</t>
    </rPh>
    <rPh sb="22" eb="23">
      <t>カン</t>
    </rPh>
    <rPh sb="26" eb="28">
      <t>カコ</t>
    </rPh>
    <rPh sb="29" eb="31">
      <t>スイイ</t>
    </rPh>
    <rPh sb="32" eb="34">
      <t>コンゴ</t>
    </rPh>
    <rPh sb="35" eb="37">
      <t>シンチョウ</t>
    </rPh>
    <rPh sb="41" eb="43">
      <t>カダイ</t>
    </rPh>
    <rPh sb="44" eb="46">
      <t>タイサク</t>
    </rPh>
    <rPh sb="47" eb="49">
      <t>キサイ</t>
    </rPh>
    <phoneticPr fontId="2"/>
  </si>
  <si>
    <t>プロモーション・ローカライズを実施する場合に個人又は法人のターゲット層や、訴求内容、訴求方法等のマーケティング戦略を記載</t>
    <rPh sb="15" eb="17">
      <t>ジッシ</t>
    </rPh>
    <rPh sb="19" eb="21">
      <t>バアイ</t>
    </rPh>
    <rPh sb="22" eb="24">
      <t>コジン</t>
    </rPh>
    <rPh sb="24" eb="25">
      <t>マタ</t>
    </rPh>
    <rPh sb="26" eb="28">
      <t>ホウジン</t>
    </rPh>
    <rPh sb="34" eb="35">
      <t>ソウ</t>
    </rPh>
    <rPh sb="37" eb="39">
      <t>ソキュウ</t>
    </rPh>
    <rPh sb="39" eb="41">
      <t>ナイヨウ</t>
    </rPh>
    <rPh sb="42" eb="44">
      <t>ソキュウ</t>
    </rPh>
    <rPh sb="44" eb="46">
      <t>ホウホウ</t>
    </rPh>
    <rPh sb="46" eb="47">
      <t>トウ</t>
    </rPh>
    <rPh sb="55" eb="57">
      <t>センリャク</t>
    </rPh>
    <rPh sb="58" eb="60">
      <t>キサイ</t>
    </rPh>
    <phoneticPr fontId="2"/>
  </si>
  <si>
    <t>新市場への進出や新しいゲーム性の実装等の新規性を有する取組を記載</t>
    <rPh sb="30" eb="32">
      <t>キサイ</t>
    </rPh>
    <phoneticPr fontId="2"/>
  </si>
  <si>
    <t>開発プラットフォームの構築を通じて解決するコンテンツ産業の構造課題とその効果を記載</t>
    <rPh sb="0" eb="2">
      <t>カイハツ</t>
    </rPh>
    <rPh sb="11" eb="13">
      <t>コウチク</t>
    </rPh>
    <rPh sb="14" eb="15">
      <t>ツウ</t>
    </rPh>
    <rPh sb="17" eb="19">
      <t>カイケツ</t>
    </rPh>
    <rPh sb="26" eb="28">
      <t>サンギョウ</t>
    </rPh>
    <rPh sb="29" eb="31">
      <t>コウゾウ</t>
    </rPh>
    <rPh sb="31" eb="33">
      <t>カダイ</t>
    </rPh>
    <rPh sb="36" eb="38">
      <t>コウカ</t>
    </rPh>
    <rPh sb="39" eb="41">
      <t>キサイ</t>
    </rPh>
    <phoneticPr fontId="2"/>
  </si>
  <si>
    <t>開発プラットフォームにおけるAI、XR又はブロックチェーンといった高度な技術の活用内容を記載</t>
    <rPh sb="0" eb="2">
      <t>カイハツ</t>
    </rPh>
    <rPh sb="39" eb="41">
      <t>カツヨウ</t>
    </rPh>
    <rPh sb="41" eb="43">
      <t>ナイヨウ</t>
    </rPh>
    <rPh sb="44" eb="46">
      <t>キサイ</t>
    </rPh>
    <phoneticPr fontId="2"/>
  </si>
  <si>
    <t>開発プラットフォームが社内利用の場合は、活用前と後の生産性（一人当たり付加価値額）及びその改善が期待される論理を記載</t>
    <rPh sb="0" eb="2">
      <t>カイハツ</t>
    </rPh>
    <rPh sb="11" eb="13">
      <t>シャナイ</t>
    </rPh>
    <rPh sb="13" eb="15">
      <t>リヨウ</t>
    </rPh>
    <rPh sb="16" eb="18">
      <t>バアイ</t>
    </rPh>
    <rPh sb="20" eb="22">
      <t>カツヨウ</t>
    </rPh>
    <rPh sb="22" eb="23">
      <t>マエ</t>
    </rPh>
    <rPh sb="24" eb="25">
      <t>アト</t>
    </rPh>
    <rPh sb="26" eb="29">
      <t>セイサンセイ</t>
    </rPh>
    <rPh sb="30" eb="32">
      <t>ヒトリ</t>
    </rPh>
    <rPh sb="32" eb="33">
      <t>ア</t>
    </rPh>
    <rPh sb="35" eb="37">
      <t>フカ</t>
    </rPh>
    <rPh sb="37" eb="40">
      <t>カチガク</t>
    </rPh>
    <rPh sb="41" eb="42">
      <t>オヨ</t>
    </rPh>
    <rPh sb="45" eb="47">
      <t>カイゼン</t>
    </rPh>
    <rPh sb="48" eb="50">
      <t>キタイ</t>
    </rPh>
    <rPh sb="53" eb="55">
      <t>ロンリ</t>
    </rPh>
    <rPh sb="56" eb="58">
      <t>キサイ</t>
    </rPh>
    <phoneticPr fontId="2"/>
  </si>
  <si>
    <t>企業一覧</t>
    <rPh sb="0" eb="2">
      <t>キギョウ</t>
    </rPh>
    <rPh sb="2" eb="4">
      <t>イチラン</t>
    </rPh>
    <phoneticPr fontId="2"/>
  </si>
  <si>
    <t>IPエコシステム世界展開支援で複数社で合同でプロモーションする場合はプロモーションする企業の一覧を記載</t>
    <rPh sb="8" eb="14">
      <t>セカイテンカイシエン</t>
    </rPh>
    <rPh sb="15" eb="18">
      <t>フクスウシャ</t>
    </rPh>
    <rPh sb="19" eb="21">
      <t>ゴウドウ</t>
    </rPh>
    <rPh sb="31" eb="33">
      <t>バアイ</t>
    </rPh>
    <rPh sb="43" eb="45">
      <t>キギョウ</t>
    </rPh>
    <rPh sb="46" eb="48">
      <t>イチラン</t>
    </rPh>
    <rPh sb="49" eb="51">
      <t>キサイ</t>
    </rPh>
    <phoneticPr fontId="2"/>
  </si>
  <si>
    <t>イベント・メディア概要</t>
    <rPh sb="9" eb="11">
      <t>ガイヨウ</t>
    </rPh>
    <phoneticPr fontId="2"/>
  </si>
  <si>
    <t>プロモーションを実施する場合に主催又は出展するイベントや広告を出稿するメディアといったプロモーション内容を記載</t>
    <rPh sb="8" eb="10">
      <t>ジッシ</t>
    </rPh>
    <rPh sb="12" eb="14">
      <t>バアイ</t>
    </rPh>
    <rPh sb="15" eb="17">
      <t>シュサイ</t>
    </rPh>
    <rPh sb="17" eb="18">
      <t>マタ</t>
    </rPh>
    <rPh sb="19" eb="21">
      <t>シュッテン</t>
    </rPh>
    <rPh sb="28" eb="30">
      <t>コウコク</t>
    </rPh>
    <rPh sb="31" eb="33">
      <t>シュッコウ</t>
    </rPh>
    <rPh sb="50" eb="52">
      <t>ナイヨウ</t>
    </rPh>
    <rPh sb="53" eb="55">
      <t>キサイ</t>
    </rPh>
    <phoneticPr fontId="2"/>
  </si>
  <si>
    <t>法人の財務に関する情報</t>
    <rPh sb="0" eb="2">
      <t>ホウジン</t>
    </rPh>
    <rPh sb="3" eb="5">
      <t>ザイム</t>
    </rPh>
    <rPh sb="6" eb="7">
      <t>カン</t>
    </rPh>
    <rPh sb="9" eb="11">
      <t>ジョウホウ</t>
    </rPh>
    <phoneticPr fontId="2"/>
  </si>
  <si>
    <t>申請に関する基本的な情報や同意事項</t>
    <rPh sb="0" eb="2">
      <t>シンセイ</t>
    </rPh>
    <rPh sb="3" eb="4">
      <t>カン</t>
    </rPh>
    <rPh sb="6" eb="9">
      <t>キホンテキ</t>
    </rPh>
    <rPh sb="10" eb="12">
      <t>ジョウホウ</t>
    </rPh>
    <rPh sb="13" eb="15">
      <t>ドウイ</t>
    </rPh>
    <rPh sb="15" eb="17">
      <t>ジコウ</t>
    </rPh>
    <phoneticPr fontId="2"/>
  </si>
  <si>
    <t>IP新規創出支援（スタートアップ支援）に申請する場合に記載する情報</t>
    <rPh sb="2" eb="4">
      <t>シンキ</t>
    </rPh>
    <rPh sb="4" eb="6">
      <t>ソウシュツ</t>
    </rPh>
    <rPh sb="6" eb="8">
      <t>シエン</t>
    </rPh>
    <rPh sb="16" eb="18">
      <t>シエン</t>
    </rPh>
    <rPh sb="20" eb="22">
      <t>シンセイ</t>
    </rPh>
    <rPh sb="24" eb="26">
      <t>バアイ</t>
    </rPh>
    <rPh sb="27" eb="29">
      <t>キサイ</t>
    </rPh>
    <rPh sb="31" eb="33">
      <t>ジョウホウ</t>
    </rPh>
    <phoneticPr fontId="2"/>
  </si>
  <si>
    <t>IP新規創出支援（新規IP企画支援）に申請する場合に記載する情報</t>
    <rPh sb="2" eb="4">
      <t>シンキ</t>
    </rPh>
    <rPh sb="4" eb="6">
      <t>ソウシュツ</t>
    </rPh>
    <rPh sb="6" eb="8">
      <t>シエン</t>
    </rPh>
    <rPh sb="9" eb="11">
      <t>シンキ</t>
    </rPh>
    <rPh sb="13" eb="15">
      <t>キカク</t>
    </rPh>
    <rPh sb="15" eb="16">
      <t>シ</t>
    </rPh>
    <rPh sb="18" eb="20">
      <t>シンセイ</t>
    </rPh>
    <rPh sb="22" eb="24">
      <t>バアイ</t>
    </rPh>
    <rPh sb="25" eb="27">
      <t>キサイ</t>
    </rPh>
    <rPh sb="29" eb="31">
      <t>ジョウホウ</t>
    </rPh>
    <phoneticPr fontId="2"/>
  </si>
  <si>
    <t>大規模作品製作支援（一般支援）に申請する場合に記載する情報</t>
    <rPh sb="0" eb="3">
      <t>ダイキボ</t>
    </rPh>
    <rPh sb="3" eb="5">
      <t>サクヒン</t>
    </rPh>
    <rPh sb="5" eb="7">
      <t>セイサク</t>
    </rPh>
    <rPh sb="7" eb="9">
      <t>シエン</t>
    </rPh>
    <rPh sb="10" eb="12">
      <t>イッパン</t>
    </rPh>
    <rPh sb="12" eb="14">
      <t>シエン</t>
    </rPh>
    <rPh sb="16" eb="18">
      <t>シンセイ</t>
    </rPh>
    <rPh sb="20" eb="22">
      <t>バアイ</t>
    </rPh>
    <rPh sb="23" eb="25">
      <t>キサイ</t>
    </rPh>
    <rPh sb="27" eb="29">
      <t>ジョウホウ</t>
    </rPh>
    <phoneticPr fontId="2"/>
  </si>
  <si>
    <t>大規模作品製作支援（ロケ誘致支援）に申請する場合に記載する情報</t>
    <rPh sb="0" eb="3">
      <t>ダイキボ</t>
    </rPh>
    <rPh sb="3" eb="5">
      <t>サクヒン</t>
    </rPh>
    <rPh sb="5" eb="7">
      <t>セイサク</t>
    </rPh>
    <rPh sb="7" eb="9">
      <t>シエン</t>
    </rPh>
    <rPh sb="12" eb="14">
      <t>ユウチ</t>
    </rPh>
    <rPh sb="14" eb="16">
      <t>シエン</t>
    </rPh>
    <rPh sb="18" eb="20">
      <t>シンセイ</t>
    </rPh>
    <rPh sb="22" eb="24">
      <t>バアイ</t>
    </rPh>
    <rPh sb="25" eb="27">
      <t>キサイ</t>
    </rPh>
    <rPh sb="29" eb="31">
      <t>ジョウホウ</t>
    </rPh>
    <phoneticPr fontId="2"/>
  </si>
  <si>
    <t>流通プラットフォーム拡大支援に申請する場合に記載する情報</t>
    <rPh sb="0" eb="2">
      <t>リュウツウ</t>
    </rPh>
    <rPh sb="10" eb="12">
      <t>カクダイ</t>
    </rPh>
    <rPh sb="12" eb="14">
      <t>シエン</t>
    </rPh>
    <rPh sb="15" eb="17">
      <t>シンセイ</t>
    </rPh>
    <rPh sb="19" eb="21">
      <t>バアイ</t>
    </rPh>
    <rPh sb="22" eb="24">
      <t>キサイ</t>
    </rPh>
    <rPh sb="26" eb="28">
      <t>ジョウホウ</t>
    </rPh>
    <phoneticPr fontId="2"/>
  </si>
  <si>
    <t>開発プラットフォーム構築支援に申請する場合に記載する情報</t>
    <rPh sb="0" eb="2">
      <t>カイハツ</t>
    </rPh>
    <rPh sb="10" eb="12">
      <t>コウチク</t>
    </rPh>
    <rPh sb="12" eb="14">
      <t>シエン</t>
    </rPh>
    <rPh sb="15" eb="17">
      <t>シンセイ</t>
    </rPh>
    <rPh sb="19" eb="21">
      <t>バアイ</t>
    </rPh>
    <rPh sb="22" eb="24">
      <t>キサイ</t>
    </rPh>
    <rPh sb="26" eb="28">
      <t>ジョウホウ</t>
    </rPh>
    <phoneticPr fontId="2"/>
  </si>
  <si>
    <t>海外展開支援（IPエコシステム世界展開支援）に申請する場合に記載する情報</t>
    <rPh sb="0" eb="2">
      <t>カイガイ</t>
    </rPh>
    <rPh sb="2" eb="4">
      <t>テンカイ</t>
    </rPh>
    <rPh sb="4" eb="6">
      <t>シエン</t>
    </rPh>
    <rPh sb="15" eb="17">
      <t>セカイ</t>
    </rPh>
    <rPh sb="17" eb="19">
      <t>テンカイ</t>
    </rPh>
    <rPh sb="19" eb="21">
      <t>シエン</t>
    </rPh>
    <rPh sb="23" eb="25">
      <t>シンセイ</t>
    </rPh>
    <rPh sb="27" eb="29">
      <t>バアイ</t>
    </rPh>
    <rPh sb="30" eb="32">
      <t>キサイ</t>
    </rPh>
    <rPh sb="34" eb="36">
      <t>ジョウホウ</t>
    </rPh>
    <phoneticPr fontId="2"/>
  </si>
  <si>
    <t>海外展開支援（ローカライズ支援）に申請する場合に記載する情報</t>
    <rPh sb="0" eb="2">
      <t>カイガイ</t>
    </rPh>
    <rPh sb="2" eb="4">
      <t>テンカイ</t>
    </rPh>
    <rPh sb="4" eb="6">
      <t>シエン</t>
    </rPh>
    <rPh sb="13" eb="15">
      <t>シエン</t>
    </rPh>
    <rPh sb="17" eb="19">
      <t>シンセイ</t>
    </rPh>
    <rPh sb="21" eb="23">
      <t>バアイ</t>
    </rPh>
    <rPh sb="24" eb="26">
      <t>キサイ</t>
    </rPh>
    <rPh sb="28" eb="30">
      <t>ジョウホウ</t>
    </rPh>
    <phoneticPr fontId="2"/>
  </si>
  <si>
    <t>海外展開支援（プロモーション支援）に申請する場合に記載する情報</t>
    <rPh sb="0" eb="2">
      <t>カイガイ</t>
    </rPh>
    <rPh sb="2" eb="4">
      <t>テンカイ</t>
    </rPh>
    <rPh sb="4" eb="6">
      <t>シエン</t>
    </rPh>
    <rPh sb="14" eb="16">
      <t>シエン</t>
    </rPh>
    <rPh sb="18" eb="20">
      <t>シンセイ</t>
    </rPh>
    <rPh sb="22" eb="24">
      <t>バアイ</t>
    </rPh>
    <rPh sb="25" eb="27">
      <t>キサイ</t>
    </rPh>
    <rPh sb="29" eb="31">
      <t>ジョウホウ</t>
    </rPh>
    <phoneticPr fontId="2"/>
  </si>
  <si>
    <t>事業の委託先・外注先（再委託先・再外注先を含む）を記載</t>
    <rPh sb="0" eb="2">
      <t>ジギョウ</t>
    </rPh>
    <rPh sb="3" eb="6">
      <t>イタクサキ</t>
    </rPh>
    <rPh sb="7" eb="10">
      <t>ガイチュウサキ</t>
    </rPh>
    <rPh sb="11" eb="12">
      <t>サイ</t>
    </rPh>
    <rPh sb="12" eb="15">
      <t>イタクサキ</t>
    </rPh>
    <rPh sb="16" eb="17">
      <t>サイ</t>
    </rPh>
    <rPh sb="17" eb="20">
      <t>ガイチュウサキ</t>
    </rPh>
    <rPh sb="21" eb="22">
      <t>フク</t>
    </rPh>
    <rPh sb="25" eb="27">
      <t>キサイ</t>
    </rPh>
    <phoneticPr fontId="2"/>
  </si>
  <si>
    <t>XYZ Inc.</t>
    <phoneticPr fontId="2"/>
  </si>
  <si>
    <t>1201W 95th St, New York, NY 10025, USA</t>
    <phoneticPr fontId="2"/>
  </si>
  <si>
    <t>コンテンツ製作</t>
  </si>
  <si>
    <t>株式会社経済産業</t>
    <rPh sb="0" eb="4">
      <t>カブシキカイシャ</t>
    </rPh>
    <rPh sb="4" eb="8">
      <t>ケイザイサンギョウ</t>
    </rPh>
    <phoneticPr fontId="2"/>
  </si>
  <si>
    <t>利用者数</t>
    <rPh sb="0" eb="4">
      <t>リヨウシャスウ</t>
    </rPh>
    <phoneticPr fontId="2"/>
  </si>
  <si>
    <t>個人/法人</t>
    <rPh sb="0" eb="2">
      <t>コジン</t>
    </rPh>
    <rPh sb="3" eb="5">
      <t>ホウジン</t>
    </rPh>
    <phoneticPr fontId="2"/>
  </si>
  <si>
    <t>組織</t>
    <rPh sb="0" eb="2">
      <t>ソシキ</t>
    </rPh>
    <phoneticPr fontId="2"/>
  </si>
  <si>
    <t>開発目的</t>
    <rPh sb="0" eb="2">
      <t>カイハツ</t>
    </rPh>
    <rPh sb="2" eb="4">
      <t>モクテキ</t>
    </rPh>
    <phoneticPr fontId="2"/>
  </si>
  <si>
    <t>申請者名</t>
    <rPh sb="0" eb="4">
      <t>シンセイシャメイ</t>
    </rPh>
    <phoneticPr fontId="2"/>
  </si>
  <si>
    <t>事業の名称</t>
    <rPh sb="0" eb="2">
      <t>ジギョウ</t>
    </rPh>
    <rPh sb="3" eb="5">
      <t>メイショウ</t>
    </rPh>
    <phoneticPr fontId="2"/>
  </si>
  <si>
    <t>事業の目的及び内容</t>
    <rPh sb="0" eb="2">
      <t>ジギョウ</t>
    </rPh>
    <rPh sb="3" eb="5">
      <t>モクテキ</t>
    </rPh>
    <rPh sb="5" eb="6">
      <t>オヨ</t>
    </rPh>
    <rPh sb="7" eb="9">
      <t>ナイヨウ</t>
    </rPh>
    <phoneticPr fontId="2"/>
  </si>
  <si>
    <t>事業の完了予定日</t>
    <rPh sb="0" eb="2">
      <t>ジギョウ</t>
    </rPh>
    <rPh sb="3" eb="8">
      <t>カンリョウヨテイビ</t>
    </rPh>
    <phoneticPr fontId="2"/>
  </si>
  <si>
    <t>補助対象経費</t>
    <rPh sb="0" eb="6">
      <t>ホジョタイショウケイヒ</t>
    </rPh>
    <phoneticPr fontId="2"/>
  </si>
  <si>
    <t>令和　年　月　日</t>
    <rPh sb="0" eb="2">
      <t>レイワ</t>
    </rPh>
    <rPh sb="3" eb="4">
      <t>ネン</t>
    </rPh>
    <rPh sb="5" eb="6">
      <t>ガツ</t>
    </rPh>
    <rPh sb="7" eb="8">
      <t>ニチ</t>
    </rPh>
    <phoneticPr fontId="2"/>
  </si>
  <si>
    <t>申請関連</t>
    <rPh sb="0" eb="2">
      <t>シンセイ</t>
    </rPh>
    <rPh sb="2" eb="4">
      <t>カンレン</t>
    </rPh>
    <phoneticPr fontId="1"/>
  </si>
  <si>
    <t>申請基礎情報</t>
    <rPh sb="0" eb="2">
      <t>シンセイ</t>
    </rPh>
    <rPh sb="2" eb="4">
      <t>キソ</t>
    </rPh>
    <rPh sb="4" eb="6">
      <t>ジョウホウ</t>
    </rPh>
    <phoneticPr fontId="2"/>
  </si>
  <si>
    <t>※1</t>
    <phoneticPr fontId="2"/>
  </si>
  <si>
    <t>履歴事項全部証明書等に記載の本店の住所のうち市区町村に続く住所</t>
    <rPh sb="0" eb="9">
      <t>リレキジコウゼンブショウメイショ</t>
    </rPh>
    <rPh sb="9" eb="10">
      <t>トウ</t>
    </rPh>
    <rPh sb="11" eb="13">
      <t>キサイ</t>
    </rPh>
    <rPh sb="14" eb="16">
      <t>ホンテン</t>
    </rPh>
    <rPh sb="17" eb="19">
      <t>ジュウショ</t>
    </rPh>
    <rPh sb="22" eb="26">
      <t>シクチョウソン</t>
    </rPh>
    <rPh sb="27" eb="28">
      <t>ツヅ</t>
    </rPh>
    <rPh sb="29" eb="31">
      <t>ジュウショ</t>
    </rPh>
    <phoneticPr fontId="2"/>
  </si>
  <si>
    <t>新作ゲームαβγの開発</t>
    <rPh sb="0" eb="2">
      <t>シンサク</t>
    </rPh>
    <rPh sb="9" eb="11">
      <t>カイハツ</t>
    </rPh>
    <phoneticPr fontId="2"/>
  </si>
  <si>
    <t>申請する事業の名称　※採択された場合は公表</t>
    <rPh sb="0" eb="2">
      <t>シンセイ</t>
    </rPh>
    <rPh sb="4" eb="6">
      <t>ジギョウ</t>
    </rPh>
    <rPh sb="7" eb="9">
      <t>メイショウ</t>
    </rPh>
    <rPh sb="11" eb="13">
      <t>サイタク</t>
    </rPh>
    <rPh sb="16" eb="18">
      <t>バアイ</t>
    </rPh>
    <rPh sb="19" eb="21">
      <t>コウヒョウ</t>
    </rPh>
    <phoneticPr fontId="2"/>
  </si>
  <si>
    <t>申請する事業者の名称（法人は3行目の商号、個人事業者は姓名を記載）※採択された場合は公表</t>
    <rPh sb="0" eb="2">
      <t>シンセイ</t>
    </rPh>
    <rPh sb="4" eb="7">
      <t>ジギョウシャ</t>
    </rPh>
    <rPh sb="8" eb="10">
      <t>メイショウ</t>
    </rPh>
    <rPh sb="11" eb="13">
      <t>ホウジン</t>
    </rPh>
    <rPh sb="15" eb="17">
      <t>ギョウメ</t>
    </rPh>
    <rPh sb="18" eb="20">
      <t>ショウゴウ</t>
    </rPh>
    <rPh sb="21" eb="23">
      <t>コジン</t>
    </rPh>
    <rPh sb="23" eb="26">
      <t>ジギョウシャ</t>
    </rPh>
    <rPh sb="27" eb="29">
      <t>セイメイ</t>
    </rPh>
    <rPh sb="30" eb="32">
      <t>キサイ</t>
    </rPh>
    <phoneticPr fontId="2"/>
  </si>
  <si>
    <t>申請分野</t>
    <rPh sb="0" eb="2">
      <t>シンセイ</t>
    </rPh>
    <rPh sb="2" eb="4">
      <t>ブンヤ</t>
    </rPh>
    <phoneticPr fontId="1"/>
  </si>
  <si>
    <t>申請する事業が完了する予定の日</t>
    <rPh sb="0" eb="2">
      <t>シンセイ</t>
    </rPh>
    <rPh sb="4" eb="6">
      <t>ジギョウ</t>
    </rPh>
    <rPh sb="7" eb="9">
      <t>カンリョウ</t>
    </rPh>
    <rPh sb="11" eb="13">
      <t>ヨテイ</t>
    </rPh>
    <rPh sb="14" eb="15">
      <t>ヒ</t>
    </rPh>
    <phoneticPr fontId="2"/>
  </si>
  <si>
    <t>補助期間内に補助対象となる経費　※1円単位で記載</t>
    <rPh sb="0" eb="5">
      <t>ホジョキカンナイ</t>
    </rPh>
    <rPh sb="6" eb="10">
      <t>ホジョタイショウ</t>
    </rPh>
    <rPh sb="13" eb="15">
      <t>ケイヒ</t>
    </rPh>
    <rPh sb="18" eb="21">
      <t>エンタンイ</t>
    </rPh>
    <rPh sb="22" eb="24">
      <t>キサイ</t>
    </rPh>
    <phoneticPr fontId="2"/>
  </si>
  <si>
    <t>※代表者と担当者の人物が一致する場合は、代表者に関する情報を記載した上で、担当者にも同じ人物の情報を記載する。</t>
    <rPh sb="1" eb="4">
      <t>ダイヒョウシャ</t>
    </rPh>
    <rPh sb="5" eb="8">
      <t>タントウシャ</t>
    </rPh>
    <rPh sb="9" eb="11">
      <t>ジンブツ</t>
    </rPh>
    <rPh sb="12" eb="14">
      <t>イッチ</t>
    </rPh>
    <rPh sb="16" eb="18">
      <t>バアイ</t>
    </rPh>
    <rPh sb="20" eb="23">
      <t>ダイヒョウシャ</t>
    </rPh>
    <rPh sb="24" eb="25">
      <t>カン</t>
    </rPh>
    <rPh sb="27" eb="29">
      <t>ジョウホウ</t>
    </rPh>
    <rPh sb="30" eb="32">
      <t>キサイ</t>
    </rPh>
    <rPh sb="34" eb="35">
      <t>ウエ</t>
    </rPh>
    <rPh sb="37" eb="40">
      <t>タントウシャ</t>
    </rPh>
    <rPh sb="42" eb="43">
      <t>オナ</t>
    </rPh>
    <rPh sb="44" eb="46">
      <t>ジンブツ</t>
    </rPh>
    <rPh sb="47" eb="49">
      <t>ジョウホウ</t>
    </rPh>
    <rPh sb="50" eb="52">
      <t>キサイ</t>
    </rPh>
    <phoneticPr fontId="2"/>
  </si>
  <si>
    <t>PCゲーム、モバイルゲーム、コンソールゲーム、インディーゲームといったゲームの種類は問わない。</t>
    <rPh sb="39" eb="41">
      <t>シュルイ</t>
    </rPh>
    <rPh sb="42" eb="43">
      <t>ト</t>
    </rPh>
    <phoneticPr fontId="2"/>
  </si>
  <si>
    <t>映画、配信、テレビ、ショートフィルム及び縦型ショートドラマといったフォーマットは問わない。</t>
    <rPh sb="0" eb="2">
      <t>エイガ</t>
    </rPh>
    <rPh sb="18" eb="19">
      <t>オヨ</t>
    </rPh>
    <rPh sb="20" eb="22">
      <t>タテガタ</t>
    </rPh>
    <rPh sb="40" eb="41">
      <t>ト</t>
    </rPh>
    <phoneticPr fontId="2"/>
  </si>
  <si>
    <t>映画、配信及びテレビといったフォーマットは問わない。キャラクターを含む。</t>
    <rPh sb="5" eb="6">
      <t>オヨ</t>
    </rPh>
    <rPh sb="33" eb="34">
      <t>フク</t>
    </rPh>
    <phoneticPr fontId="2"/>
  </si>
  <si>
    <t>事業の収入・支出に関する単価・数量に基づく金額を記載</t>
    <rPh sb="0" eb="2">
      <t>ジギョウ</t>
    </rPh>
    <rPh sb="3" eb="5">
      <t>シュウニュウ</t>
    </rPh>
    <rPh sb="6" eb="8">
      <t>シシュツ</t>
    </rPh>
    <rPh sb="9" eb="10">
      <t>カン</t>
    </rPh>
    <rPh sb="12" eb="14">
      <t>タンカ</t>
    </rPh>
    <rPh sb="15" eb="17">
      <t>スウリョウ</t>
    </rPh>
    <rPh sb="18" eb="19">
      <t>モト</t>
    </rPh>
    <rPh sb="21" eb="23">
      <t>キンガク</t>
    </rPh>
    <rPh sb="24" eb="26">
      <t>キサイ</t>
    </rPh>
    <phoneticPr fontId="2"/>
  </si>
  <si>
    <t>ゲーム、アニメ、マンガ、音楽、実写、キャラクター、文芸又は舞台から最も近い事業の分野を1つ選択</t>
    <rPh sb="33" eb="34">
      <t>モット</t>
    </rPh>
    <rPh sb="35" eb="36">
      <t>チカ</t>
    </rPh>
    <rPh sb="37" eb="39">
      <t>ジギョウ</t>
    </rPh>
    <rPh sb="40" eb="42">
      <t>ブンヤ</t>
    </rPh>
    <phoneticPr fontId="2"/>
  </si>
  <si>
    <t>終了月</t>
    <rPh sb="0" eb="3">
      <t>シュウリョウツキ</t>
    </rPh>
    <phoneticPr fontId="2"/>
  </si>
  <si>
    <t>売上高-売上原価</t>
    <rPh sb="0" eb="2">
      <t>ウリア</t>
    </rPh>
    <rPh sb="2" eb="3">
      <t>タカ</t>
    </rPh>
    <rPh sb="4" eb="6">
      <t>ウリア</t>
    </rPh>
    <rPh sb="6" eb="8">
      <t>ゲンカ</t>
    </rPh>
    <phoneticPr fontId="2"/>
  </si>
  <si>
    <t>営業利益+減価償却費</t>
    <rPh sb="0" eb="2">
      <t>エイギョウ</t>
    </rPh>
    <rPh sb="2" eb="4">
      <t>リエキ</t>
    </rPh>
    <rPh sb="5" eb="7">
      <t>ゲンカ</t>
    </rPh>
    <rPh sb="7" eb="10">
      <t>ショウキャクヒ</t>
    </rPh>
    <phoneticPr fontId="2"/>
  </si>
  <si>
    <t>営業利益+減価償却費+給与支給総額</t>
    <rPh sb="0" eb="2">
      <t>エイギョウ</t>
    </rPh>
    <rPh sb="2" eb="4">
      <t>リエキ</t>
    </rPh>
    <rPh sb="5" eb="7">
      <t>ゲンカ</t>
    </rPh>
    <rPh sb="7" eb="10">
      <t>ショウキャクヒ</t>
    </rPh>
    <rPh sb="11" eb="13">
      <t>キュウヨ</t>
    </rPh>
    <rPh sb="13" eb="15">
      <t>シキュウ</t>
    </rPh>
    <rPh sb="15" eb="17">
      <t>ソウガク</t>
    </rPh>
    <phoneticPr fontId="2"/>
  </si>
  <si>
    <t>法人税等</t>
    <rPh sb="0" eb="4">
      <t>ホウジンゼイトウ</t>
    </rPh>
    <phoneticPr fontId="2"/>
  </si>
  <si>
    <t>法人税等</t>
    <rPh sb="0" eb="3">
      <t>ホウジンゼイ</t>
    </rPh>
    <rPh sb="3" eb="4">
      <t>トウ</t>
    </rPh>
    <phoneticPr fontId="2"/>
  </si>
  <si>
    <t>収入項目/支出経費</t>
    <rPh sb="0" eb="2">
      <t>シュウニュウ</t>
    </rPh>
    <rPh sb="2" eb="4">
      <t>コウモク</t>
    </rPh>
    <rPh sb="5" eb="7">
      <t>シシュツ</t>
    </rPh>
    <rPh sb="7" eb="9">
      <t>ケイヒ</t>
    </rPh>
    <phoneticPr fontId="2"/>
  </si>
  <si>
    <t>収入種別</t>
    <rPh sb="0" eb="4">
      <t>シュウニュウシュベツ</t>
    </rPh>
    <phoneticPr fontId="2"/>
  </si>
  <si>
    <t>収入項目</t>
    <rPh sb="0" eb="4">
      <t>シュウニュウコウモク</t>
    </rPh>
    <phoneticPr fontId="2"/>
  </si>
  <si>
    <t>配信収入</t>
    <rPh sb="0" eb="2">
      <t>ハイシン</t>
    </rPh>
    <rPh sb="2" eb="4">
      <t>シュウニュウ</t>
    </rPh>
    <phoneticPr fontId="2"/>
  </si>
  <si>
    <t>販売収入</t>
    <rPh sb="0" eb="4">
      <t>ハンバイシュウニュウ</t>
    </rPh>
    <phoneticPr fontId="2"/>
  </si>
  <si>
    <t>広告収入</t>
    <rPh sb="0" eb="4">
      <t>コウコクシュウニュウ</t>
    </rPh>
    <phoneticPr fontId="2"/>
  </si>
  <si>
    <t>物販収入</t>
    <rPh sb="0" eb="4">
      <t>ブッパンシュウニュウ</t>
    </rPh>
    <phoneticPr fontId="2"/>
  </si>
  <si>
    <t>放送収入</t>
    <rPh sb="0" eb="2">
      <t>ホウソウ</t>
    </rPh>
    <rPh sb="2" eb="4">
      <t>シュウニュウ</t>
    </rPh>
    <phoneticPr fontId="2"/>
  </si>
  <si>
    <t>課金収入</t>
    <rPh sb="0" eb="2">
      <t>カキン</t>
    </rPh>
    <rPh sb="2" eb="4">
      <t>シュウニュウ</t>
    </rPh>
    <phoneticPr fontId="2"/>
  </si>
  <si>
    <t>ライブ収入</t>
    <rPh sb="3" eb="5">
      <t>シュウニュウ</t>
    </rPh>
    <phoneticPr fontId="2"/>
  </si>
  <si>
    <t>その他収入</t>
    <rPh sb="2" eb="3">
      <t>ホカ</t>
    </rPh>
    <rPh sb="3" eb="5">
      <t>シュウニュウ</t>
    </rPh>
    <phoneticPr fontId="2"/>
  </si>
  <si>
    <t>権利収入</t>
    <rPh sb="0" eb="2">
      <t>ケンリ</t>
    </rPh>
    <rPh sb="2" eb="4">
      <t>シュウニュウ</t>
    </rPh>
    <phoneticPr fontId="2"/>
  </si>
  <si>
    <t>収入年/支出工程</t>
    <rPh sb="0" eb="2">
      <t>シュウニュウ</t>
    </rPh>
    <rPh sb="2" eb="3">
      <t>ネン</t>
    </rPh>
    <rPh sb="4" eb="6">
      <t>シシュツ</t>
    </rPh>
    <rPh sb="6" eb="8">
      <t>コウテイ</t>
    </rPh>
    <phoneticPr fontId="2"/>
  </si>
  <si>
    <t>補助期間内</t>
    <rPh sb="0" eb="4">
      <t>ホジョキカン</t>
    </rPh>
    <rPh sb="4" eb="5">
      <t>ナイ</t>
    </rPh>
    <phoneticPr fontId="2"/>
  </si>
  <si>
    <t>合否</t>
    <rPh sb="0" eb="2">
      <t>ゴウヒ</t>
    </rPh>
    <phoneticPr fontId="2"/>
  </si>
  <si>
    <t>権利者</t>
    <rPh sb="0" eb="3">
      <t>ケンリシャ</t>
    </rPh>
    <phoneticPr fontId="2"/>
  </si>
  <si>
    <t>運営者</t>
    <rPh sb="0" eb="3">
      <t>ウンエイシャ</t>
    </rPh>
    <phoneticPr fontId="2"/>
  </si>
  <si>
    <t>配信</t>
    <phoneticPr fontId="2"/>
  </si>
  <si>
    <t>配給</t>
    <phoneticPr fontId="2"/>
  </si>
  <si>
    <t>ＥＣ</t>
    <phoneticPr fontId="2"/>
  </si>
  <si>
    <t>コミュニティサイト</t>
    <phoneticPr fontId="2"/>
  </si>
  <si>
    <t>流通媒体</t>
    <rPh sb="0" eb="2">
      <t>リュウツウ</t>
    </rPh>
    <rPh sb="2" eb="4">
      <t>バイタイ</t>
    </rPh>
    <phoneticPr fontId="2"/>
  </si>
  <si>
    <t>部署</t>
  </si>
  <si>
    <t>取得予定なし</t>
    <rPh sb="0" eb="2">
      <t>シュトク</t>
    </rPh>
    <rPh sb="2" eb="4">
      <t>ヨテイ</t>
    </rPh>
    <phoneticPr fontId="2"/>
  </si>
  <si>
    <t>投資額ROI</t>
    <rPh sb="0" eb="2">
      <t>トウシ</t>
    </rPh>
    <rPh sb="2" eb="3">
      <t>ガク</t>
    </rPh>
    <phoneticPr fontId="2"/>
  </si>
  <si>
    <t>補助上限額</t>
    <rPh sb="0" eb="5">
      <t>ホジョジョウゲンガク</t>
    </rPh>
    <phoneticPr fontId="2"/>
  </si>
  <si>
    <t>分野3</t>
    <rPh sb="0" eb="2">
      <t>ブンヤ</t>
    </rPh>
    <phoneticPr fontId="2"/>
  </si>
  <si>
    <t>Music METI室</t>
    <rPh sb="10" eb="11">
      <t>シツ</t>
    </rPh>
    <phoneticPr fontId="2"/>
  </si>
  <si>
    <t>初の北米市場進出</t>
    <rPh sb="0" eb="1">
      <t>ハツ</t>
    </rPh>
    <rPh sb="2" eb="6">
      <t>ホクベイシジョウ</t>
    </rPh>
    <rPh sb="6" eb="8">
      <t>シンシュツ</t>
    </rPh>
    <phoneticPr fontId="2"/>
  </si>
  <si>
    <r>
      <t>製作・開発に従事する構成員の過去の実績</t>
    </r>
    <r>
      <rPr>
        <sz val="10"/>
        <color rgb="FFFF0000"/>
        <rFont val="Meiryo UI"/>
        <family val="3"/>
        <charset val="128"/>
      </rPr>
      <t>（事業計画書に記載）</t>
    </r>
    <phoneticPr fontId="2"/>
  </si>
  <si>
    <t>ゲーム</t>
  </si>
  <si>
    <t>補助期間後1年目</t>
    <rPh sb="0" eb="5">
      <t>ホジョキカンゴ</t>
    </rPh>
    <rPh sb="6" eb="8">
      <t>ネンメ</t>
    </rPh>
    <phoneticPr fontId="2"/>
  </si>
  <si>
    <t>補助期間後2年目</t>
    <rPh sb="6" eb="8">
      <t>ネンメ</t>
    </rPh>
    <phoneticPr fontId="2"/>
  </si>
  <si>
    <t>補助期間後3年目</t>
    <rPh sb="0" eb="2">
      <t>ホジョ</t>
    </rPh>
    <rPh sb="2" eb="4">
      <t>キカン</t>
    </rPh>
    <rPh sb="4" eb="5">
      <t>ゴ</t>
    </rPh>
    <rPh sb="6" eb="8">
      <t>ネンメ</t>
    </rPh>
    <phoneticPr fontId="2"/>
  </si>
  <si>
    <t>補助期間後4年目</t>
    <rPh sb="0" eb="5">
      <t>ホジョキカンゴ</t>
    </rPh>
    <rPh sb="6" eb="8">
      <t>ネンメ</t>
    </rPh>
    <phoneticPr fontId="2"/>
  </si>
  <si>
    <t>補助期間後5年目</t>
    <rPh sb="6" eb="8">
      <t>ネンメ</t>
    </rPh>
    <phoneticPr fontId="2"/>
  </si>
  <si>
    <t>※請求先（収入）が、法人ではなく、消費者の場合は、「消費者」と記載</t>
    <rPh sb="1" eb="3">
      <t>セイキュウ</t>
    </rPh>
    <rPh sb="3" eb="4">
      <t>サキ</t>
    </rPh>
    <rPh sb="5" eb="7">
      <t>シュウニュウ</t>
    </rPh>
    <rPh sb="10" eb="12">
      <t>ホウジン</t>
    </rPh>
    <rPh sb="17" eb="20">
      <t>ショウヒシャ</t>
    </rPh>
    <rPh sb="21" eb="23">
      <t>バアイ</t>
    </rPh>
    <rPh sb="26" eb="29">
      <t>ショウヒシャ</t>
    </rPh>
    <rPh sb="31" eb="33">
      <t>キサイ</t>
    </rPh>
    <phoneticPr fontId="2"/>
  </si>
  <si>
    <t>請求先・支出先の所在国</t>
    <rPh sb="0" eb="3">
      <t>セイキュウサキ</t>
    </rPh>
    <rPh sb="4" eb="7">
      <t>シシュツサキ</t>
    </rPh>
    <rPh sb="8" eb="11">
      <t>ショザイコク</t>
    </rPh>
    <phoneticPr fontId="2"/>
  </si>
  <si>
    <t>法人所在国</t>
    <rPh sb="0" eb="2">
      <t>ホウジン</t>
    </rPh>
    <rPh sb="2" eb="5">
      <t>ショザイコク</t>
    </rPh>
    <phoneticPr fontId="2"/>
  </si>
  <si>
    <t>国内法人</t>
    <rPh sb="0" eb="2">
      <t>コクナイ</t>
    </rPh>
    <rPh sb="2" eb="4">
      <t>ホウジン</t>
    </rPh>
    <phoneticPr fontId="2"/>
  </si>
  <si>
    <t>海外法人</t>
    <rPh sb="0" eb="2">
      <t>カイガイ</t>
    </rPh>
    <rPh sb="2" eb="4">
      <t>ホウジン</t>
    </rPh>
    <phoneticPr fontId="2"/>
  </si>
  <si>
    <t>国内向けのディストリビューション</t>
    <rPh sb="0" eb="3">
      <t>コクナイム</t>
    </rPh>
    <phoneticPr fontId="2"/>
  </si>
  <si>
    <t>海外向けのローカライゼーション</t>
    <rPh sb="0" eb="3">
      <t>カイガイム</t>
    </rPh>
    <phoneticPr fontId="2"/>
  </si>
  <si>
    <t>海外向けのプロモーション</t>
    <rPh sb="0" eb="3">
      <t>カイガイム</t>
    </rPh>
    <phoneticPr fontId="2"/>
  </si>
  <si>
    <t>海外向けのディストリビューション</t>
    <rPh sb="0" eb="3">
      <t>カイガイム</t>
    </rPh>
    <phoneticPr fontId="2"/>
  </si>
  <si>
    <t>※支出工程に関して、補助対象経費及び補助対象外経費は以下のとおり。</t>
    <rPh sb="1" eb="3">
      <t>シシュツ</t>
    </rPh>
    <rPh sb="3" eb="5">
      <t>コウテイ</t>
    </rPh>
    <rPh sb="6" eb="7">
      <t>カン</t>
    </rPh>
    <rPh sb="10" eb="16">
      <t>ホジョタイショウケイヒ</t>
    </rPh>
    <rPh sb="16" eb="17">
      <t>オヨ</t>
    </rPh>
    <rPh sb="18" eb="25">
      <t>ホジョタイショウガイケイヒ</t>
    </rPh>
    <rPh sb="26" eb="28">
      <t>イカ</t>
    </rPh>
    <phoneticPr fontId="2"/>
  </si>
  <si>
    <t>補助対象経費×補助率（ただし、補助上限額あり）</t>
    <rPh sb="0" eb="2">
      <t>ホジョ</t>
    </rPh>
    <rPh sb="2" eb="4">
      <t>タイショウ</t>
    </rPh>
    <rPh sb="4" eb="6">
      <t>ケイヒ</t>
    </rPh>
    <rPh sb="7" eb="10">
      <t>ホジョリツ</t>
    </rPh>
    <rPh sb="15" eb="17">
      <t>ホジョ</t>
    </rPh>
    <rPh sb="17" eb="20">
      <t>ジョウゲンガク</t>
    </rPh>
    <phoneticPr fontId="2"/>
  </si>
  <si>
    <t>2,000万円/者（ゲーム、アニメ、実写）、7,000万円/者（音楽）</t>
    <rPh sb="8" eb="9">
      <t>シャ</t>
    </rPh>
    <rPh sb="30" eb="31">
      <t>シャ</t>
    </rPh>
    <phoneticPr fontId="2"/>
  </si>
  <si>
    <t>申請者の名称</t>
    <rPh sb="0" eb="3">
      <t>シンセイシャ</t>
    </rPh>
    <rPh sb="4" eb="6">
      <t>メイショウ</t>
    </rPh>
    <phoneticPr fontId="2"/>
  </si>
  <si>
    <t>事業</t>
    <rPh sb="0" eb="2">
      <t>ジギョウ</t>
    </rPh>
    <phoneticPr fontId="2"/>
  </si>
  <si>
    <t>ゲーム・アニメ・実写の企画又は音楽のライブ・ミュージックビデオの製作に要する事業費（補助期間内の補助対象経費+補助期間内の補助対象外経費）</t>
    <rPh sb="8" eb="10">
      <t>ジッシャ</t>
    </rPh>
    <rPh sb="11" eb="13">
      <t>キカク</t>
    </rPh>
    <rPh sb="13" eb="14">
      <t>マタ</t>
    </rPh>
    <rPh sb="15" eb="17">
      <t>オンガク</t>
    </rPh>
    <rPh sb="32" eb="34">
      <t>セイサク</t>
    </rPh>
    <rPh sb="35" eb="36">
      <t>ヨウ</t>
    </rPh>
    <rPh sb="38" eb="41">
      <t>ジギョウヒ</t>
    </rPh>
    <rPh sb="42" eb="44">
      <t>ホジョ</t>
    </rPh>
    <rPh sb="44" eb="46">
      <t>キカン</t>
    </rPh>
    <rPh sb="46" eb="47">
      <t>ナイ</t>
    </rPh>
    <rPh sb="48" eb="50">
      <t>ホジョ</t>
    </rPh>
    <rPh sb="50" eb="52">
      <t>タイショウ</t>
    </rPh>
    <rPh sb="52" eb="54">
      <t>ケイヒ</t>
    </rPh>
    <rPh sb="55" eb="57">
      <t>ホジョ</t>
    </rPh>
    <rPh sb="57" eb="59">
      <t>キカン</t>
    </rPh>
    <rPh sb="59" eb="60">
      <t>ナイ</t>
    </rPh>
    <rPh sb="61" eb="63">
      <t>ホジョ</t>
    </rPh>
    <rPh sb="63" eb="65">
      <t>タイショウ</t>
    </rPh>
    <rPh sb="65" eb="66">
      <t>ガイ</t>
    </rPh>
    <rPh sb="66" eb="68">
      <t>ケイヒ</t>
    </rPh>
    <phoneticPr fontId="2"/>
  </si>
  <si>
    <t>[音楽のみ]ライブ参加者数又は認知者数</t>
    <rPh sb="9" eb="12">
      <t>サンカシャ</t>
    </rPh>
    <rPh sb="12" eb="13">
      <t>スウ</t>
    </rPh>
    <rPh sb="13" eb="14">
      <t>マタ</t>
    </rPh>
    <rPh sb="15" eb="17">
      <t>ニンチ</t>
    </rPh>
    <rPh sb="17" eb="18">
      <t>シャ</t>
    </rPh>
    <rPh sb="18" eb="19">
      <t>スウ</t>
    </rPh>
    <phoneticPr fontId="2"/>
  </si>
  <si>
    <t>[音楽のみ]ライブ参加者又は認知者あたりの売上高</t>
    <rPh sb="9" eb="12">
      <t>サンカシャ</t>
    </rPh>
    <rPh sb="21" eb="24">
      <t>ウリアゲダカ</t>
    </rPh>
    <phoneticPr fontId="2"/>
  </si>
  <si>
    <t>[音楽のみ]売上高-事業費</t>
    <rPh sb="6" eb="8">
      <t>ウリア</t>
    </rPh>
    <rPh sb="8" eb="9">
      <t>タカ</t>
    </rPh>
    <rPh sb="10" eb="13">
      <t>ジギョウヒ</t>
    </rPh>
    <phoneticPr fontId="2"/>
  </si>
  <si>
    <t>　　―　補助対象経費：国内法人によるプリプロダクション・プロダクション・ポストプロダクション、海外向けのローカライゼーション・プロモーション・ディストリビューション</t>
    <rPh sb="4" eb="10">
      <t>ホジョタイショウケイヒ</t>
    </rPh>
    <rPh sb="11" eb="13">
      <t>コクナイ</t>
    </rPh>
    <rPh sb="13" eb="15">
      <t>ホウジン</t>
    </rPh>
    <rPh sb="47" eb="50">
      <t>カイガイム</t>
    </rPh>
    <phoneticPr fontId="2"/>
  </si>
  <si>
    <t>　　―　補助対象外経費：外国法人によるプリプロダクション・プロダクション・ポストプロダクション、国内向けのローカライゼーション・プロモーション・ディストリビューション</t>
    <rPh sb="4" eb="9">
      <t>ホジョタイショウガイ</t>
    </rPh>
    <rPh sb="9" eb="11">
      <t>ケイヒ</t>
    </rPh>
    <rPh sb="12" eb="14">
      <t>ガイコク</t>
    </rPh>
    <rPh sb="14" eb="16">
      <t>ホウジン</t>
    </rPh>
    <rPh sb="48" eb="51">
      <t>コクナイム</t>
    </rPh>
    <phoneticPr fontId="2"/>
  </si>
  <si>
    <t>自らが全部又は一部の権利を保有する作品を製作・開発する事業（ミュージックビデオ製作・ライブ実施を含む。）</t>
    <rPh sb="0" eb="1">
      <t>ミズカ</t>
    </rPh>
    <rPh sb="3" eb="5">
      <t>ゼンブ</t>
    </rPh>
    <rPh sb="5" eb="6">
      <t>マタ</t>
    </rPh>
    <rPh sb="7" eb="9">
      <t>イチブ</t>
    </rPh>
    <rPh sb="10" eb="12">
      <t>ケンリ</t>
    </rPh>
    <rPh sb="13" eb="15">
      <t>ホユウ</t>
    </rPh>
    <rPh sb="39" eb="41">
      <t>セイサク</t>
    </rPh>
    <rPh sb="45" eb="47">
      <t>ジッシ</t>
    </rPh>
    <rPh sb="48" eb="49">
      <t>フク</t>
    </rPh>
    <phoneticPr fontId="2"/>
  </si>
  <si>
    <t>映適に申請する旨及び就業改善の改善に関する取組を記載</t>
    <rPh sb="0" eb="1">
      <t>ウツ</t>
    </rPh>
    <rPh sb="1" eb="2">
      <t>テキ</t>
    </rPh>
    <rPh sb="3" eb="5">
      <t>シンセイ</t>
    </rPh>
    <rPh sb="7" eb="8">
      <t>ムネ</t>
    </rPh>
    <rPh sb="8" eb="9">
      <t>オヨ</t>
    </rPh>
    <rPh sb="10" eb="12">
      <t>シュウギョウ</t>
    </rPh>
    <rPh sb="12" eb="14">
      <t>カイゼン</t>
    </rPh>
    <rPh sb="15" eb="17">
      <t>カイゼン</t>
    </rPh>
    <rPh sb="18" eb="19">
      <t>カン</t>
    </rPh>
    <rPh sb="21" eb="23">
      <t>トリクミ</t>
    </rPh>
    <rPh sb="24" eb="26">
      <t>キサイ</t>
    </rPh>
    <phoneticPr fontId="2"/>
  </si>
  <si>
    <t>海外売上高（北米現地法人）</t>
    <rPh sb="0" eb="2">
      <t>カイガイ</t>
    </rPh>
    <rPh sb="2" eb="4">
      <t>ウリア</t>
    </rPh>
    <rPh sb="4" eb="5">
      <t>タカ</t>
    </rPh>
    <rPh sb="6" eb="8">
      <t>ホクベイ</t>
    </rPh>
    <rPh sb="8" eb="10">
      <t>ゲンチ</t>
    </rPh>
    <rPh sb="10" eb="12">
      <t>ホウジン</t>
    </rPh>
    <phoneticPr fontId="2"/>
  </si>
  <si>
    <t>北米の現地法人が計上している海外売上高</t>
    <rPh sb="0" eb="2">
      <t>ホクベイ</t>
    </rPh>
    <rPh sb="3" eb="5">
      <t>ゲンチ</t>
    </rPh>
    <phoneticPr fontId="2"/>
  </si>
  <si>
    <t>海外売上高（中南米現地法人）</t>
    <rPh sb="0" eb="2">
      <t>カイガイ</t>
    </rPh>
    <rPh sb="2" eb="4">
      <t>ウリア</t>
    </rPh>
    <rPh sb="4" eb="5">
      <t>タカ</t>
    </rPh>
    <rPh sb="6" eb="9">
      <t>チュウナンベイ</t>
    </rPh>
    <rPh sb="9" eb="11">
      <t>ゲンチ</t>
    </rPh>
    <rPh sb="11" eb="13">
      <t>ホウジン</t>
    </rPh>
    <phoneticPr fontId="2"/>
  </si>
  <si>
    <t>中南米の現地法人が計上している海外売上高</t>
    <rPh sb="0" eb="3">
      <t>チュウナンベイ</t>
    </rPh>
    <rPh sb="4" eb="6">
      <t>ゲンチ</t>
    </rPh>
    <phoneticPr fontId="2"/>
  </si>
  <si>
    <t>海外売上高（欧州現地法人）</t>
    <rPh sb="0" eb="2">
      <t>カイガイ</t>
    </rPh>
    <rPh sb="2" eb="4">
      <t>ウリア</t>
    </rPh>
    <rPh sb="4" eb="5">
      <t>タカ</t>
    </rPh>
    <rPh sb="6" eb="8">
      <t>オウシュウ</t>
    </rPh>
    <rPh sb="8" eb="10">
      <t>ゲンチ</t>
    </rPh>
    <rPh sb="10" eb="12">
      <t>ホウジン</t>
    </rPh>
    <phoneticPr fontId="2"/>
  </si>
  <si>
    <t>欧州の現地法人が計上している海外売上高</t>
    <rPh sb="0" eb="2">
      <t>オウシュウ</t>
    </rPh>
    <rPh sb="3" eb="5">
      <t>ゲンチ</t>
    </rPh>
    <phoneticPr fontId="2"/>
  </si>
  <si>
    <t>海外売上高（東アジア現地法人）</t>
    <rPh sb="0" eb="2">
      <t>カイガイ</t>
    </rPh>
    <rPh sb="2" eb="4">
      <t>ウリア</t>
    </rPh>
    <rPh sb="4" eb="5">
      <t>タカ</t>
    </rPh>
    <rPh sb="6" eb="7">
      <t>ヒガシ</t>
    </rPh>
    <rPh sb="10" eb="12">
      <t>ゲンチ</t>
    </rPh>
    <rPh sb="12" eb="14">
      <t>ホウジン</t>
    </rPh>
    <phoneticPr fontId="2"/>
  </si>
  <si>
    <t>日本を除く東アジアの現地法人が計上している海外売上高</t>
    <rPh sb="0" eb="2">
      <t>ニホン</t>
    </rPh>
    <rPh sb="3" eb="4">
      <t>ノゾ</t>
    </rPh>
    <rPh sb="5" eb="6">
      <t>ヒガシ</t>
    </rPh>
    <rPh sb="10" eb="12">
      <t>ゲンチ</t>
    </rPh>
    <phoneticPr fontId="2"/>
  </si>
  <si>
    <t>海外売上高（東南アジア現地法人）</t>
    <rPh sb="0" eb="2">
      <t>カイガイ</t>
    </rPh>
    <rPh sb="2" eb="4">
      <t>ウリア</t>
    </rPh>
    <rPh sb="4" eb="5">
      <t>タカ</t>
    </rPh>
    <rPh sb="6" eb="8">
      <t>トウナン</t>
    </rPh>
    <rPh sb="11" eb="13">
      <t>ゲンチ</t>
    </rPh>
    <rPh sb="13" eb="15">
      <t>ホウジン</t>
    </rPh>
    <phoneticPr fontId="2"/>
  </si>
  <si>
    <t>東南アジアの現地法人が計上している海外売上高</t>
    <rPh sb="0" eb="2">
      <t>トウナン</t>
    </rPh>
    <rPh sb="6" eb="8">
      <t>ゲンチ</t>
    </rPh>
    <phoneticPr fontId="2"/>
  </si>
  <si>
    <t>海外売上高（南アジア現地法人）</t>
    <rPh sb="0" eb="2">
      <t>カイガイ</t>
    </rPh>
    <rPh sb="2" eb="4">
      <t>ウリア</t>
    </rPh>
    <rPh sb="4" eb="5">
      <t>タカ</t>
    </rPh>
    <rPh sb="6" eb="7">
      <t>ミナミ</t>
    </rPh>
    <rPh sb="10" eb="12">
      <t>ゲンチ</t>
    </rPh>
    <rPh sb="12" eb="14">
      <t>ホウジン</t>
    </rPh>
    <phoneticPr fontId="2"/>
  </si>
  <si>
    <t>南アジアの現地法人が計上している海外売上高</t>
    <rPh sb="0" eb="1">
      <t>ミナミ</t>
    </rPh>
    <rPh sb="5" eb="7">
      <t>ゲンチ</t>
    </rPh>
    <phoneticPr fontId="2"/>
  </si>
  <si>
    <t>海外売上高（中東現地法人）</t>
    <rPh sb="0" eb="2">
      <t>カイガイ</t>
    </rPh>
    <rPh sb="2" eb="4">
      <t>ウリア</t>
    </rPh>
    <rPh sb="4" eb="5">
      <t>タカ</t>
    </rPh>
    <rPh sb="6" eb="8">
      <t>チュウトウ</t>
    </rPh>
    <rPh sb="8" eb="10">
      <t>ゲンチ</t>
    </rPh>
    <rPh sb="10" eb="12">
      <t>ホウジン</t>
    </rPh>
    <phoneticPr fontId="2"/>
  </si>
  <si>
    <t>海外売上高（アフリカ現地法人）</t>
    <rPh sb="0" eb="2">
      <t>カイガイ</t>
    </rPh>
    <rPh sb="2" eb="4">
      <t>ウリア</t>
    </rPh>
    <rPh sb="4" eb="5">
      <t>タカ</t>
    </rPh>
    <rPh sb="10" eb="12">
      <t>ゲンチ</t>
    </rPh>
    <rPh sb="12" eb="14">
      <t>ホウジン</t>
    </rPh>
    <phoneticPr fontId="2"/>
  </si>
  <si>
    <t>従業員及び役員の合計人数</t>
    <rPh sb="0" eb="3">
      <t>ジュウギョウイン</t>
    </rPh>
    <rPh sb="3" eb="4">
      <t>オヨ</t>
    </rPh>
    <rPh sb="5" eb="7">
      <t>ヤクイン</t>
    </rPh>
    <rPh sb="8" eb="10">
      <t>ゴウケイ</t>
    </rPh>
    <rPh sb="10" eb="12">
      <t>ニンズウ</t>
    </rPh>
    <phoneticPr fontId="2"/>
  </si>
  <si>
    <t>開発プラットフォーム、コンテンツ製作、流通プラットフォーム、その他から最も近い事業のバリューチェーンを１つ選択</t>
    <rPh sb="0" eb="2">
      <t>カイハツ</t>
    </rPh>
    <rPh sb="16" eb="18">
      <t>セイサク</t>
    </rPh>
    <rPh sb="19" eb="21">
      <t>リュウツウ</t>
    </rPh>
    <rPh sb="32" eb="33">
      <t>ホカ</t>
    </rPh>
    <rPh sb="35" eb="36">
      <t>モット</t>
    </rPh>
    <rPh sb="37" eb="38">
      <t>チカ</t>
    </rPh>
    <rPh sb="39" eb="41">
      <t>ジギョウ</t>
    </rPh>
    <rPh sb="53" eb="55">
      <t>センタク</t>
    </rPh>
    <phoneticPr fontId="2"/>
  </si>
  <si>
    <t>記載不要</t>
    <rPh sb="0" eb="2">
      <t>キサイ</t>
    </rPh>
    <rPh sb="2" eb="4">
      <t>フヨウ</t>
    </rPh>
    <phoneticPr fontId="2"/>
  </si>
  <si>
    <t>記載任意</t>
    <rPh sb="0" eb="2">
      <t>キサイ</t>
    </rPh>
    <rPh sb="2" eb="4">
      <t>ニンイ</t>
    </rPh>
    <phoneticPr fontId="2"/>
  </si>
  <si>
    <t>記載必須</t>
    <rPh sb="0" eb="2">
      <t>キサイ</t>
    </rPh>
    <rPh sb="2" eb="4">
      <t>ヒッス</t>
    </rPh>
    <phoneticPr fontId="2"/>
  </si>
  <si>
    <t>記載不要（自動記載又は定数）</t>
    <rPh sb="0" eb="2">
      <t>キサイ</t>
    </rPh>
    <rPh sb="2" eb="4">
      <t>フヨウ</t>
    </rPh>
    <rPh sb="5" eb="7">
      <t>ジドウ</t>
    </rPh>
    <rPh sb="7" eb="9">
      <t>キサイ</t>
    </rPh>
    <rPh sb="9" eb="10">
      <t>マタ</t>
    </rPh>
    <rPh sb="11" eb="13">
      <t>テイスウ</t>
    </rPh>
    <phoneticPr fontId="2"/>
  </si>
  <si>
    <t>金融機関名、支店番号、支店名、口座種別、口座番号、口座名義人が確認できる通帳又はそれに準ずるもの</t>
    <rPh sb="0" eb="2">
      <t>キンユウ</t>
    </rPh>
    <rPh sb="2" eb="5">
      <t>キカンメイ</t>
    </rPh>
    <rPh sb="6" eb="8">
      <t>シテン</t>
    </rPh>
    <rPh sb="8" eb="10">
      <t>バンゴウ</t>
    </rPh>
    <rPh sb="11" eb="14">
      <t>シテンメイ</t>
    </rPh>
    <rPh sb="15" eb="17">
      <t>コウザ</t>
    </rPh>
    <rPh sb="17" eb="19">
      <t>シュベツ</t>
    </rPh>
    <rPh sb="20" eb="22">
      <t>コウザ</t>
    </rPh>
    <rPh sb="22" eb="24">
      <t>バンゴウ</t>
    </rPh>
    <rPh sb="25" eb="27">
      <t>コウザ</t>
    </rPh>
    <rPh sb="27" eb="30">
      <t>メイギニン</t>
    </rPh>
    <rPh sb="31" eb="33">
      <t>カクニン</t>
    </rPh>
    <rPh sb="36" eb="38">
      <t>ツウチョウ</t>
    </rPh>
    <rPh sb="38" eb="39">
      <t>マタ</t>
    </rPh>
    <rPh sb="43" eb="44">
      <t>ジュン</t>
    </rPh>
    <phoneticPr fontId="2"/>
  </si>
  <si>
    <t>補助金交付申請額</t>
    <rPh sb="0" eb="3">
      <t>ホジョキン</t>
    </rPh>
    <rPh sb="3" eb="5">
      <t>コウフ</t>
    </rPh>
    <rPh sb="5" eb="7">
      <t>シンセイ</t>
    </rPh>
    <rPh sb="7" eb="8">
      <t>ガク</t>
    </rPh>
    <phoneticPr fontId="2"/>
  </si>
  <si>
    <t>補助金対象経費×補助率又は補助上限額のいずれか小さい額　※1円単位で記載、千円未満は切り捨て</t>
    <rPh sb="0" eb="3">
      <t>ホジョキン</t>
    </rPh>
    <rPh sb="3" eb="7">
      <t>タイショウケイヒ</t>
    </rPh>
    <rPh sb="8" eb="11">
      <t>ホジョリツ</t>
    </rPh>
    <rPh sb="11" eb="12">
      <t>マタ</t>
    </rPh>
    <rPh sb="13" eb="18">
      <t>ホジョジョウゲンガク</t>
    </rPh>
    <rPh sb="23" eb="24">
      <t>チイ</t>
    </rPh>
    <rPh sb="26" eb="27">
      <t>ガク</t>
    </rPh>
    <rPh sb="30" eb="31">
      <t>エン</t>
    </rPh>
    <rPh sb="31" eb="33">
      <t>タンイ</t>
    </rPh>
    <rPh sb="34" eb="36">
      <t>キサイ</t>
    </rPh>
    <rPh sb="37" eb="38">
      <t>セン</t>
    </rPh>
    <rPh sb="38" eb="41">
      <t>エンミマン</t>
    </rPh>
    <rPh sb="42" eb="43">
      <t>キ</t>
    </rPh>
    <rPh sb="44" eb="45">
      <t>ス</t>
    </rPh>
    <phoneticPr fontId="2"/>
  </si>
  <si>
    <t>補助期間外含めて間接補助事業全体に要する経費総額</t>
    <rPh sb="0" eb="2">
      <t>ホジョ</t>
    </rPh>
    <rPh sb="2" eb="5">
      <t>キカンガイ</t>
    </rPh>
    <rPh sb="5" eb="6">
      <t>フク</t>
    </rPh>
    <rPh sb="8" eb="16">
      <t>カンセツホジョジギョウゼンタイ</t>
    </rPh>
    <rPh sb="17" eb="18">
      <t>ヨウ</t>
    </rPh>
    <rPh sb="20" eb="22">
      <t>ケイヒ</t>
    </rPh>
    <rPh sb="22" eb="24">
      <t>ソウガク</t>
    </rPh>
    <phoneticPr fontId="2"/>
  </si>
  <si>
    <t>申請する事業の目的及び内容（400文字以内で掲載）</t>
    <rPh sb="0" eb="2">
      <t>シンセイ</t>
    </rPh>
    <rPh sb="4" eb="6">
      <t>ジギョウ</t>
    </rPh>
    <rPh sb="7" eb="9">
      <t>モクテキ</t>
    </rPh>
    <rPh sb="9" eb="10">
      <t>オヨ</t>
    </rPh>
    <rPh sb="11" eb="13">
      <t>ナイヨウ</t>
    </rPh>
    <rPh sb="17" eb="19">
      <t>モジ</t>
    </rPh>
    <rPh sb="19" eb="21">
      <t>イナイ</t>
    </rPh>
    <rPh sb="22" eb="24">
      <t>ケイサイ</t>
    </rPh>
    <phoneticPr fontId="2"/>
  </si>
  <si>
    <t>国内法人によるプリプロダクション</t>
    <rPh sb="0" eb="2">
      <t>コクナイ</t>
    </rPh>
    <rPh sb="2" eb="4">
      <t>ホウジン</t>
    </rPh>
    <phoneticPr fontId="2"/>
  </si>
  <si>
    <t>国内法人によるプロダクション</t>
    <phoneticPr fontId="2"/>
  </si>
  <si>
    <t>国内法人によるポストプロダクション</t>
    <phoneticPr fontId="2"/>
  </si>
  <si>
    <t>国内向けのローカライゼーション</t>
    <rPh sb="0" eb="2">
      <t>コクナイ</t>
    </rPh>
    <rPh sb="2" eb="3">
      <t>ム</t>
    </rPh>
    <phoneticPr fontId="2"/>
  </si>
  <si>
    <t>国内向けのプロモーション</t>
    <rPh sb="0" eb="2">
      <t>コクナイ</t>
    </rPh>
    <rPh sb="2" eb="3">
      <t>ム</t>
    </rPh>
    <phoneticPr fontId="2"/>
  </si>
  <si>
    <t>外国法人によるプリプロダクション</t>
    <rPh sb="0" eb="2">
      <t>ガイコク</t>
    </rPh>
    <rPh sb="2" eb="4">
      <t>ホウジン</t>
    </rPh>
    <phoneticPr fontId="2"/>
  </si>
  <si>
    <t>外国法人によるプロダクション</t>
    <rPh sb="0" eb="2">
      <t>ガイコク</t>
    </rPh>
    <rPh sb="2" eb="4">
      <t>ホウジン</t>
    </rPh>
    <phoneticPr fontId="2"/>
  </si>
  <si>
    <t>外国法人によるポストプロダクション</t>
    <rPh sb="0" eb="2">
      <t>ガイコク</t>
    </rPh>
    <rPh sb="2" eb="4">
      <t>ホウジン</t>
    </rPh>
    <phoneticPr fontId="2"/>
  </si>
  <si>
    <t>メディア1</t>
    <phoneticPr fontId="2"/>
  </si>
  <si>
    <t>メディア2</t>
    <phoneticPr fontId="2"/>
  </si>
  <si>
    <t>▲※2</t>
    <phoneticPr fontId="2"/>
  </si>
  <si>
    <t>※3 製作・開発事業者から独立した法人や合弁会社については、設立５年以内であれば、法人実績として、独立する前の法人又は親会社において、自らがプロデューサー等として主導した作品の実績も提出できる。</t>
    <phoneticPr fontId="2"/>
  </si>
  <si>
    <t>※5 設立1期目以内の場合は通帳の表紙及び預金残高が確認できるページの写し、設立からの財務状況の月次推移表を提出</t>
    <rPh sb="3" eb="5">
      <t>セツリツ</t>
    </rPh>
    <rPh sb="6" eb="8">
      <t>キメ</t>
    </rPh>
    <rPh sb="8" eb="10">
      <t>イナイ</t>
    </rPh>
    <rPh sb="11" eb="13">
      <t>バアイ</t>
    </rPh>
    <rPh sb="14" eb="16">
      <t>ツウチョウ</t>
    </rPh>
    <rPh sb="17" eb="19">
      <t>ヒョウシ</t>
    </rPh>
    <rPh sb="19" eb="20">
      <t>オヨ</t>
    </rPh>
    <rPh sb="21" eb="23">
      <t>ヨキン</t>
    </rPh>
    <rPh sb="23" eb="25">
      <t>ザンダカ</t>
    </rPh>
    <rPh sb="26" eb="28">
      <t>カクニン</t>
    </rPh>
    <rPh sb="35" eb="36">
      <t>ウツ</t>
    </rPh>
    <rPh sb="38" eb="40">
      <t>セツリツ</t>
    </rPh>
    <rPh sb="43" eb="45">
      <t>ザイム</t>
    </rPh>
    <rPh sb="45" eb="47">
      <t>ジョウキョウ</t>
    </rPh>
    <rPh sb="48" eb="50">
      <t>ゲツジ</t>
    </rPh>
    <rPh sb="50" eb="52">
      <t>スイイ</t>
    </rPh>
    <rPh sb="52" eb="53">
      <t>ヒョウ</t>
    </rPh>
    <rPh sb="54" eb="56">
      <t>テイシュツ</t>
    </rPh>
    <phoneticPr fontId="2"/>
  </si>
  <si>
    <t>顔写真付身分証明書（１点）又は顔写真なし証明書（２点） ※4</t>
    <rPh sb="0" eb="1">
      <t>カオ</t>
    </rPh>
    <rPh sb="1" eb="3">
      <t>シャシン</t>
    </rPh>
    <rPh sb="3" eb="4">
      <t>ツ</t>
    </rPh>
    <rPh sb="4" eb="6">
      <t>ミブン</t>
    </rPh>
    <rPh sb="6" eb="9">
      <t>ショウメイショ</t>
    </rPh>
    <rPh sb="11" eb="12">
      <t>テン</t>
    </rPh>
    <rPh sb="13" eb="14">
      <t>マタ</t>
    </rPh>
    <rPh sb="15" eb="16">
      <t>カオ</t>
    </rPh>
    <rPh sb="16" eb="18">
      <t>ジャシン</t>
    </rPh>
    <rPh sb="20" eb="23">
      <t>ショウメイショ</t>
    </rPh>
    <rPh sb="25" eb="26">
      <t>テン</t>
    </rPh>
    <phoneticPr fontId="2"/>
  </si>
  <si>
    <t>直近５期分（設立４期目以内の場合は全期分）の賃貸借対照表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5">
      <t>チンタイシャク</t>
    </rPh>
    <rPh sb="25" eb="28">
      <t>タイショウヒョウ</t>
    </rPh>
    <phoneticPr fontId="2"/>
  </si>
  <si>
    <t>直近５期分（設立４期目以内の場合は全期分）の損益計算書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4">
      <t>ソンエキ</t>
    </rPh>
    <rPh sb="24" eb="27">
      <t>ケイサンショ</t>
    </rPh>
    <phoneticPr fontId="2"/>
  </si>
  <si>
    <t>申請する法人の申請事業と同種の事業（ゲーム開発、アニメ製作、マンガ配信等）に関する過去の実績を記載 ※3</t>
    <rPh sb="0" eb="2">
      <t>シンセイ</t>
    </rPh>
    <rPh sb="4" eb="6">
      <t>ホウジン</t>
    </rPh>
    <rPh sb="7" eb="11">
      <t>シンセイジギョウ</t>
    </rPh>
    <rPh sb="12" eb="14">
      <t>ドウシュジギョウ</t>
    </rPh>
    <phoneticPr fontId="2"/>
  </si>
  <si>
    <t>作品への資金提供のコミット額と資金提供者、出資比率、レベニューシェア比率が分かる他者との契約書又は自社の稟議書等</t>
    <rPh sb="0" eb="2">
      <t>サクヒン</t>
    </rPh>
    <rPh sb="4" eb="6">
      <t>シキン</t>
    </rPh>
    <rPh sb="6" eb="8">
      <t>テイキョウ</t>
    </rPh>
    <rPh sb="13" eb="14">
      <t>ガク</t>
    </rPh>
    <rPh sb="15" eb="17">
      <t>シキン</t>
    </rPh>
    <rPh sb="17" eb="20">
      <t>テイキョウシャ</t>
    </rPh>
    <rPh sb="37" eb="38">
      <t>ワ</t>
    </rPh>
    <rPh sb="40" eb="42">
      <t>タシャ</t>
    </rPh>
    <rPh sb="44" eb="47">
      <t>ケイヤクショ</t>
    </rPh>
    <rPh sb="47" eb="48">
      <t>マタ</t>
    </rPh>
    <rPh sb="49" eb="51">
      <t>ジシャ</t>
    </rPh>
    <rPh sb="52" eb="55">
      <t>リンギショ</t>
    </rPh>
    <rPh sb="55" eb="56">
      <t>トウ</t>
    </rPh>
    <phoneticPr fontId="2"/>
  </si>
  <si>
    <t>別途指定するフォーマットに基づく誓約書</t>
    <rPh sb="0" eb="2">
      <t>ベット</t>
    </rPh>
    <rPh sb="2" eb="4">
      <t>シテイ</t>
    </rPh>
    <rPh sb="13" eb="14">
      <t>モト</t>
    </rPh>
    <rPh sb="16" eb="19">
      <t>セイヤクショ</t>
    </rPh>
    <phoneticPr fontId="2"/>
  </si>
  <si>
    <t>※2 スタートアップ支援及び新規IP企画支援に関しては、「法人全体の事業概要」及び「法人全体の損益計算書（P/L）」の「売上高」のみ必須。その他の項目は任意。</t>
    <rPh sb="10" eb="12">
      <t>シエン</t>
    </rPh>
    <rPh sb="12" eb="13">
      <t>オヨ</t>
    </rPh>
    <rPh sb="14" eb="16">
      <t>シンキ</t>
    </rPh>
    <rPh sb="18" eb="20">
      <t>キカク</t>
    </rPh>
    <rPh sb="20" eb="22">
      <t>シエン</t>
    </rPh>
    <rPh sb="23" eb="24">
      <t>カン</t>
    </rPh>
    <rPh sb="39" eb="40">
      <t>オヨ</t>
    </rPh>
    <rPh sb="60" eb="63">
      <t>ウリアゲダカ</t>
    </rPh>
    <rPh sb="66" eb="68">
      <t>ヒッス</t>
    </rPh>
    <rPh sb="71" eb="72">
      <t>ホカ</t>
    </rPh>
    <rPh sb="73" eb="75">
      <t>コウモク</t>
    </rPh>
    <rPh sb="76" eb="78">
      <t>ニンイ</t>
    </rPh>
    <phoneticPr fontId="2"/>
  </si>
  <si>
    <t>プロモーションタイプ</t>
    <phoneticPr fontId="2"/>
  </si>
  <si>
    <t>別途指定するフォーマットに基づく共同でイベントを主催又は出展する旨の合意書</t>
    <rPh sb="16" eb="18">
      <t>キョウドウ</t>
    </rPh>
    <rPh sb="24" eb="26">
      <t>シュサイ</t>
    </rPh>
    <rPh sb="26" eb="27">
      <t>マタ</t>
    </rPh>
    <rPh sb="28" eb="30">
      <t>シュッテン</t>
    </rPh>
    <rPh sb="32" eb="33">
      <t>ムネ</t>
    </rPh>
    <rPh sb="34" eb="37">
      <t>ゴウイショ</t>
    </rPh>
    <phoneticPr fontId="2"/>
  </si>
  <si>
    <t>記載不要（凡例）</t>
    <rPh sb="0" eb="2">
      <t>キサイ</t>
    </rPh>
    <rPh sb="2" eb="4">
      <t>フヨウ</t>
    </rPh>
    <rPh sb="5" eb="7">
      <t>ハンレイ</t>
    </rPh>
    <phoneticPr fontId="2"/>
  </si>
  <si>
    <t>プロトタイプ・ポートフォリオ</t>
    <phoneticPr fontId="2"/>
  </si>
  <si>
    <t>これから製作する作品のプロトタイプや過去の作品のポートフォリオの動画・音声ファイルその他動作確認ができるもの※6</t>
    <rPh sb="4" eb="6">
      <t>セイサク</t>
    </rPh>
    <rPh sb="8" eb="10">
      <t>サクヒン</t>
    </rPh>
    <rPh sb="18" eb="20">
      <t>カコ</t>
    </rPh>
    <rPh sb="21" eb="23">
      <t>サクヒン</t>
    </rPh>
    <rPh sb="32" eb="34">
      <t>ドウガ</t>
    </rPh>
    <rPh sb="35" eb="37">
      <t>オンセイ</t>
    </rPh>
    <rPh sb="43" eb="44">
      <t>ホカ</t>
    </rPh>
    <rPh sb="44" eb="46">
      <t>ドウサ</t>
    </rPh>
    <rPh sb="46" eb="48">
      <t>カクニン</t>
    </rPh>
    <phoneticPr fontId="2"/>
  </si>
  <si>
    <t>※6 プロトタイプが提出できない、又はプロトタイプの熟度が浅い場合には、申請する作品に関する企画書（ゲームデザインドキュメントやシナリオ、絵コンテ等）を提出する必要</t>
    <rPh sb="10" eb="12">
      <t>テイシュツ</t>
    </rPh>
    <rPh sb="17" eb="18">
      <t>マタ</t>
    </rPh>
    <rPh sb="26" eb="28">
      <t>ジュクド</t>
    </rPh>
    <rPh sb="29" eb="30">
      <t>アサ</t>
    </rPh>
    <rPh sb="31" eb="33">
      <t>バアイ</t>
    </rPh>
    <rPh sb="36" eb="38">
      <t>シンセイ</t>
    </rPh>
    <rPh sb="40" eb="42">
      <t>サクヒン</t>
    </rPh>
    <rPh sb="43" eb="44">
      <t>カン</t>
    </rPh>
    <rPh sb="46" eb="49">
      <t>キカクショ</t>
    </rPh>
    <rPh sb="69" eb="70">
      <t>エ</t>
    </rPh>
    <rPh sb="73" eb="74">
      <t>ナド</t>
    </rPh>
    <rPh sb="76" eb="78">
      <t>テイシュツ</t>
    </rPh>
    <rPh sb="80" eb="82">
      <t>ヒツヨウ</t>
    </rPh>
    <phoneticPr fontId="2"/>
  </si>
  <si>
    <r>
      <t>プロトタイプ・ポートフォリオ</t>
    </r>
    <r>
      <rPr>
        <sz val="10"/>
        <color rgb="FFFF0000"/>
        <rFont val="Meiryo UI"/>
        <family val="3"/>
        <charset val="128"/>
      </rPr>
      <t>（別途ファイル等を提出）</t>
    </r>
    <phoneticPr fontId="2"/>
  </si>
  <si>
    <t>ローカライズ予定言語数（日本語除く）　※日本語で音楽を海外展開する場合はプロモーションやライブを実施する海外の国の言語の数</t>
    <rPh sb="6" eb="8">
      <t>ヨテイ</t>
    </rPh>
    <rPh sb="8" eb="10">
      <t>ゲンゴ</t>
    </rPh>
    <rPh sb="10" eb="11">
      <t>スウ</t>
    </rPh>
    <rPh sb="12" eb="15">
      <t>ニホンゴ</t>
    </rPh>
    <rPh sb="15" eb="16">
      <t>ノゾ</t>
    </rPh>
    <rPh sb="20" eb="23">
      <t>ニホンゴ</t>
    </rPh>
    <rPh sb="24" eb="26">
      <t>オンガク</t>
    </rPh>
    <rPh sb="27" eb="31">
      <t>カイガイテンカイ</t>
    </rPh>
    <rPh sb="33" eb="35">
      <t>バアイ</t>
    </rPh>
    <rPh sb="57" eb="59">
      <t>ゲンゴ</t>
    </rPh>
    <phoneticPr fontId="2"/>
  </si>
  <si>
    <t>海外配信予定国数（日本除く）　※プロモーションやライブを実施する海外の国の数</t>
    <rPh sb="0" eb="2">
      <t>カイガイ</t>
    </rPh>
    <rPh sb="2" eb="4">
      <t>ハイシン</t>
    </rPh>
    <rPh sb="4" eb="6">
      <t>ヨテイ</t>
    </rPh>
    <rPh sb="6" eb="8">
      <t>コクスウ</t>
    </rPh>
    <rPh sb="9" eb="11">
      <t>ニホン</t>
    </rPh>
    <rPh sb="11" eb="12">
      <t>ノゾ</t>
    </rPh>
    <rPh sb="28" eb="30">
      <t>ジッシ</t>
    </rPh>
    <rPh sb="32" eb="34">
      <t>カイガイ</t>
    </rPh>
    <rPh sb="35" eb="36">
      <t>クニ</t>
    </rPh>
    <rPh sb="37" eb="38">
      <t>カズ</t>
    </rPh>
    <phoneticPr fontId="2"/>
  </si>
  <si>
    <t>設備投資額</t>
    <rPh sb="0" eb="2">
      <t>セツビ</t>
    </rPh>
    <rPh sb="2" eb="5">
      <t>トウシガク</t>
    </rPh>
    <phoneticPr fontId="2"/>
  </si>
  <si>
    <t>有形固定資産や無形固定資産（ソフトウェア含む）への投資額</t>
    <rPh sb="4" eb="6">
      <t>シサン</t>
    </rPh>
    <rPh sb="7" eb="13">
      <t>ムケイコテイシサン</t>
    </rPh>
    <rPh sb="20" eb="21">
      <t>フク</t>
    </rPh>
    <rPh sb="25" eb="28">
      <t>トウシガク</t>
    </rPh>
    <phoneticPr fontId="2"/>
  </si>
  <si>
    <t>コンテンツ製作のための支出</t>
    <rPh sb="5" eb="7">
      <t>セイサク</t>
    </rPh>
    <rPh sb="11" eb="13">
      <t>シシュツ</t>
    </rPh>
    <phoneticPr fontId="2"/>
  </si>
  <si>
    <t>コンテンツ製作のための支出</t>
    <phoneticPr fontId="2"/>
  </si>
  <si>
    <t>※必須項目だが事業の性質上で記載できる内容がない場合は「NA」を記載</t>
    <rPh sb="1" eb="3">
      <t>ヒッス</t>
    </rPh>
    <rPh sb="3" eb="5">
      <t>コウモク</t>
    </rPh>
    <rPh sb="7" eb="9">
      <t>ジギョウ</t>
    </rPh>
    <rPh sb="10" eb="13">
      <t>セイシツウエ</t>
    </rPh>
    <rPh sb="14" eb="16">
      <t>キサイ</t>
    </rPh>
    <rPh sb="19" eb="21">
      <t>ナイヨウ</t>
    </rPh>
    <rPh sb="24" eb="26">
      <t>バアイ</t>
    </rPh>
    <rPh sb="32" eb="34">
      <t>キサイ</t>
    </rPh>
    <phoneticPr fontId="2"/>
  </si>
  <si>
    <t>条件充足時の最大の補助上限額（右記より低い上限額が設定されるケースもある。）</t>
    <rPh sb="0" eb="2">
      <t>ジョウケン</t>
    </rPh>
    <rPh sb="2" eb="4">
      <t>ジュウソク</t>
    </rPh>
    <rPh sb="4" eb="5">
      <t>ジ</t>
    </rPh>
    <rPh sb="6" eb="8">
      <t>サイダイ</t>
    </rPh>
    <rPh sb="9" eb="11">
      <t>ホジョ</t>
    </rPh>
    <rPh sb="11" eb="14">
      <t>ジョウゲンガク</t>
    </rPh>
    <rPh sb="15" eb="17">
      <t>ウキ</t>
    </rPh>
    <rPh sb="19" eb="20">
      <t>ヒク</t>
    </rPh>
    <rPh sb="21" eb="24">
      <t>ジョウゲンガク</t>
    </rPh>
    <rPh sb="25" eb="27">
      <t>セッテイ</t>
    </rPh>
    <phoneticPr fontId="2"/>
  </si>
  <si>
    <t>※1 補助対象となる工程の範囲で用いられる経費に限る。経費の考え方は、経済産業省が定める補助事業事務処理マニュアルの考え方に準じる。</t>
    <rPh sb="3" eb="5">
      <t>ホジョ</t>
    </rPh>
    <rPh sb="5" eb="7">
      <t>タイショウ</t>
    </rPh>
    <rPh sb="10" eb="12">
      <t>コウテイ</t>
    </rPh>
    <rPh sb="13" eb="15">
      <t>ハンイ</t>
    </rPh>
    <rPh sb="16" eb="17">
      <t>モチ</t>
    </rPh>
    <rPh sb="21" eb="23">
      <t>ケイヒ</t>
    </rPh>
    <rPh sb="24" eb="25">
      <t>カギ</t>
    </rPh>
    <rPh sb="27" eb="29">
      <t>ケイヒ</t>
    </rPh>
    <rPh sb="30" eb="31">
      <t>カンガ</t>
    </rPh>
    <rPh sb="32" eb="33">
      <t>カタ</t>
    </rPh>
    <rPh sb="35" eb="40">
      <t>ケイザイサンギョウショウ</t>
    </rPh>
    <rPh sb="41" eb="42">
      <t>サダ</t>
    </rPh>
    <rPh sb="44" eb="48">
      <t>ホジョジギョウ</t>
    </rPh>
    <rPh sb="48" eb="52">
      <t>ジムショリ</t>
    </rPh>
    <rPh sb="58" eb="59">
      <t>カンガ</t>
    </rPh>
    <rPh sb="60" eb="61">
      <t>カタ</t>
    </rPh>
    <rPh sb="62" eb="63">
      <t>ジュン</t>
    </rPh>
    <phoneticPr fontId="2"/>
  </si>
  <si>
    <t>株式会社経産ホールディングス</t>
    <rPh sb="0" eb="2">
      <t>カブシキ</t>
    </rPh>
    <rPh sb="2" eb="4">
      <t>カイシャ</t>
    </rPh>
    <rPh sb="4" eb="6">
      <t>ケイサン</t>
    </rPh>
    <phoneticPr fontId="2"/>
  </si>
  <si>
    <t>株式会社経産ホールディングス</t>
    <rPh sb="0" eb="2">
      <t>カブシキ</t>
    </rPh>
    <rPh sb="2" eb="4">
      <t>カイシャ</t>
    </rPh>
    <phoneticPr fontId="2"/>
  </si>
  <si>
    <t>株式会社ABC</t>
    <rPh sb="0" eb="2">
      <t>カブシキ</t>
    </rPh>
    <rPh sb="2" eb="4">
      <t>カイシャ</t>
    </rPh>
    <phoneticPr fontId="2"/>
  </si>
  <si>
    <t>株式会社DEF</t>
    <rPh sb="0" eb="2">
      <t>カブシキ</t>
    </rPh>
    <rPh sb="2" eb="4">
      <t>カイシャ</t>
    </rPh>
    <phoneticPr fontId="2"/>
  </si>
  <si>
    <t>新作ゲーム「αβγ」は、AI駆動の分岐システムとリアルタイム戦術アクションを組み合わせ、プレイヤーの判断で世界構造や敵勢力が動的に変化する革新的タイトルを開発する事業である。国内外のモバイル・PC市場やクラウド配信など新興領域へ展開し、IP価値創出と持続的収益モデルを構築することで、コンテンツ産業成長投資支援事業の目的である市場拡大・国際競争力強化に寄与する。</t>
    <phoneticPr fontId="2"/>
  </si>
  <si>
    <t>申請する事業が属するセグメントの売上高（既存のセグメント分けの中で最も近いセグメントを選択）</t>
    <rPh sb="0" eb="2">
      <t>シンセイ</t>
    </rPh>
    <rPh sb="4" eb="6">
      <t>ジギョウ</t>
    </rPh>
    <rPh sb="7" eb="8">
      <t>ゾク</t>
    </rPh>
    <rPh sb="16" eb="18">
      <t>ウリアゲ</t>
    </rPh>
    <rPh sb="18" eb="19">
      <t>タカ</t>
    </rPh>
    <rPh sb="20" eb="22">
      <t>キソン</t>
    </rPh>
    <rPh sb="28" eb="29">
      <t>ワ</t>
    </rPh>
    <rPh sb="31" eb="32">
      <t>ナカ</t>
    </rPh>
    <rPh sb="33" eb="34">
      <t>モット</t>
    </rPh>
    <rPh sb="35" eb="36">
      <t>チカ</t>
    </rPh>
    <rPh sb="43" eb="45">
      <t>センタク</t>
    </rPh>
    <phoneticPr fontId="2"/>
  </si>
  <si>
    <t>一人あたり設備投資額</t>
    <rPh sb="5" eb="7">
      <t>セツビ</t>
    </rPh>
    <rPh sb="7" eb="10">
      <t>トウシガク</t>
    </rPh>
    <phoneticPr fontId="2"/>
  </si>
  <si>
    <t>設備投資額÷従業員数</t>
    <rPh sb="0" eb="2">
      <t>セツビ</t>
    </rPh>
    <rPh sb="2" eb="5">
      <t>トウシガク</t>
    </rPh>
    <rPh sb="6" eb="9">
      <t>ジュウギョウイン</t>
    </rPh>
    <rPh sb="9" eb="10">
      <t>スウ</t>
    </rPh>
    <phoneticPr fontId="2"/>
  </si>
  <si>
    <t>収支（補助金なし）</t>
    <rPh sb="0" eb="2">
      <t>シュウシ</t>
    </rPh>
    <phoneticPr fontId="2"/>
  </si>
  <si>
    <t>収支（補助金あり）</t>
    <rPh sb="0" eb="2">
      <t>シュウシ</t>
    </rPh>
    <rPh sb="3" eb="6">
      <t>ホジョキン</t>
    </rPh>
    <phoneticPr fontId="2"/>
  </si>
  <si>
    <t>※4 顔写真付身分証明書の例：マイナンバーカード（表面）、運転免許証、パスポート、身体障害者手帳、愛の手帳（療育手帳）、在留カード、特別永住者証明書、国又は地方公共団体の機関が発行した資格証明書（写真付きのもの）等</t>
    <rPh sb="3" eb="6">
      <t>カオジャシン</t>
    </rPh>
    <rPh sb="6" eb="7">
      <t>ツ</t>
    </rPh>
    <rPh sb="7" eb="9">
      <t>ミブン</t>
    </rPh>
    <rPh sb="9" eb="12">
      <t>ショウメイショ</t>
    </rPh>
    <rPh sb="13" eb="14">
      <t>レイ</t>
    </rPh>
    <rPh sb="25" eb="27">
      <t>ヒョウメン</t>
    </rPh>
    <rPh sb="29" eb="31">
      <t>ウンテン</t>
    </rPh>
    <rPh sb="31" eb="34">
      <t>メンキョショウ</t>
    </rPh>
    <rPh sb="41" eb="43">
      <t>シンタイ</t>
    </rPh>
    <rPh sb="43" eb="46">
      <t>ショウガイシャ</t>
    </rPh>
    <rPh sb="46" eb="48">
      <t>テチョウ</t>
    </rPh>
    <rPh sb="49" eb="50">
      <t>アイ</t>
    </rPh>
    <rPh sb="51" eb="53">
      <t>テチョウ</t>
    </rPh>
    <rPh sb="54" eb="56">
      <t>リョウイク</t>
    </rPh>
    <rPh sb="56" eb="58">
      <t>テチョウ</t>
    </rPh>
    <rPh sb="60" eb="62">
      <t>ザイリュウ</t>
    </rPh>
    <rPh sb="66" eb="68">
      <t>トクベツ</t>
    </rPh>
    <rPh sb="68" eb="71">
      <t>エイジュウシャ</t>
    </rPh>
    <rPh sb="71" eb="74">
      <t>ショウメイショ</t>
    </rPh>
    <rPh sb="75" eb="76">
      <t>クニ</t>
    </rPh>
    <rPh sb="76" eb="77">
      <t>マタ</t>
    </rPh>
    <rPh sb="78" eb="80">
      <t>チホウ</t>
    </rPh>
    <rPh sb="80" eb="82">
      <t>コウキョウ</t>
    </rPh>
    <rPh sb="82" eb="84">
      <t>ダンタイ</t>
    </rPh>
    <rPh sb="85" eb="87">
      <t>キカン</t>
    </rPh>
    <rPh sb="88" eb="90">
      <t>ハッコウ</t>
    </rPh>
    <rPh sb="92" eb="94">
      <t>シカク</t>
    </rPh>
    <rPh sb="94" eb="97">
      <t>ショウメイショ</t>
    </rPh>
    <rPh sb="98" eb="100">
      <t>シャシン</t>
    </rPh>
    <rPh sb="100" eb="101">
      <t>ツ</t>
    </rPh>
    <rPh sb="106" eb="107">
      <t>トウ</t>
    </rPh>
    <phoneticPr fontId="2"/>
  </si>
  <si>
    <t>0/1</t>
    <phoneticPr fontId="2"/>
  </si>
  <si>
    <t>書類保管</t>
    <phoneticPr fontId="2"/>
  </si>
  <si>
    <t>申請する事業の分野をゲーム、アニメ、マンガ、音楽、実写、キャラクター、文芸又は舞台から最も近い1分野のみ選択　※採択された場合は公表</t>
    <rPh sb="0" eb="2">
      <t>シンセイ</t>
    </rPh>
    <rPh sb="4" eb="6">
      <t>ジギョウ</t>
    </rPh>
    <rPh sb="7" eb="9">
      <t>ブンヤ</t>
    </rPh>
    <rPh sb="43" eb="44">
      <t>モット</t>
    </rPh>
    <rPh sb="45" eb="46">
      <t>チカ</t>
    </rPh>
    <phoneticPr fontId="2"/>
  </si>
  <si>
    <t>会社設立日</t>
    <rPh sb="0" eb="2">
      <t>カイシャ</t>
    </rPh>
    <rPh sb="2" eb="4">
      <t>セツリツ</t>
    </rPh>
    <rPh sb="4" eb="5">
      <t>ヒ</t>
    </rPh>
    <phoneticPr fontId="1"/>
  </si>
  <si>
    <t>海外売上高（オセアニア現地法人）</t>
    <rPh sb="0" eb="2">
      <t>カイガイ</t>
    </rPh>
    <rPh sb="2" eb="4">
      <t>ウリア</t>
    </rPh>
    <rPh sb="4" eb="5">
      <t>タカ</t>
    </rPh>
    <rPh sb="11" eb="13">
      <t>ゲンチ</t>
    </rPh>
    <rPh sb="13" eb="15">
      <t>ホウジン</t>
    </rPh>
    <phoneticPr fontId="2"/>
  </si>
  <si>
    <t>オセアニアンの現地法人が計上している海外売上高</t>
    <rPh sb="7" eb="9">
      <t>ゲンチ</t>
    </rPh>
    <phoneticPr fontId="2"/>
  </si>
  <si>
    <t>※流通プラットフォーム拡大支援や大規模作品製作支援（一般支援）、海外展開支援事業といった特定の事業に紐付く同意事項については、該当する申請を行う場合のみ同意の旨を記載。他のメニューを申請する場合は空欄でも可。</t>
    <phoneticPr fontId="2"/>
  </si>
  <si>
    <t>※細目は各社で記載</t>
    <rPh sb="1" eb="3">
      <t>サイモク</t>
    </rPh>
    <rPh sb="4" eb="6">
      <t>カクシャ</t>
    </rPh>
    <rPh sb="7" eb="9">
      <t>キサイ</t>
    </rPh>
    <phoneticPr fontId="2"/>
  </si>
  <si>
    <t>[音楽のみ]｛売上高（補助金あり）-売上高（補助金なし）｝÷補助金額</t>
    <rPh sb="7" eb="9">
      <t>ウリア</t>
    </rPh>
    <rPh sb="9" eb="10">
      <t>タカ</t>
    </rPh>
    <rPh sb="11" eb="14">
      <t>ホジョキン</t>
    </rPh>
    <rPh sb="18" eb="20">
      <t>ウリアゲ</t>
    </rPh>
    <rPh sb="20" eb="21">
      <t>ダカ</t>
    </rPh>
    <rPh sb="22" eb="25">
      <t>ホジョキン</t>
    </rPh>
    <rPh sb="30" eb="32">
      <t>ホジョ</t>
    </rPh>
    <rPh sb="32" eb="34">
      <t>キンガク</t>
    </rPh>
    <phoneticPr fontId="2"/>
  </si>
  <si>
    <t>研究開発費</t>
    <rPh sb="0" eb="2">
      <t>ケンキュウ</t>
    </rPh>
    <rPh sb="2" eb="5">
      <t>カイハツヒ</t>
    </rPh>
    <phoneticPr fontId="2"/>
  </si>
  <si>
    <t>一人あたり研究開発費</t>
    <rPh sb="0" eb="2">
      <t>ヒトリ</t>
    </rPh>
    <rPh sb="5" eb="7">
      <t>ケンキュウ</t>
    </rPh>
    <rPh sb="7" eb="10">
      <t>カイハツヒ</t>
    </rPh>
    <phoneticPr fontId="2"/>
  </si>
  <si>
    <t>研究開発費÷従業員数</t>
    <rPh sb="0" eb="2">
      <t>ケンキュウ</t>
    </rPh>
    <rPh sb="2" eb="5">
      <t>カイハツヒ</t>
    </rPh>
    <rPh sb="6" eb="9">
      <t>ジュウギョウイン</t>
    </rPh>
    <rPh sb="9" eb="10">
      <t>スウ</t>
    </rPh>
    <phoneticPr fontId="2"/>
  </si>
  <si>
    <t>[音楽のみ]ライブやミュージックビデオの製作を通じて得られる売上高　※売上高の定義は公募要領のP14参照</t>
    <rPh sb="1" eb="3">
      <t>オンガク</t>
    </rPh>
    <rPh sb="20" eb="22">
      <t>セイサク</t>
    </rPh>
    <rPh sb="23" eb="24">
      <t>ツウ</t>
    </rPh>
    <rPh sb="26" eb="27">
      <t>エ</t>
    </rPh>
    <rPh sb="30" eb="33">
      <t>ウリアゲダカ</t>
    </rPh>
    <phoneticPr fontId="2"/>
  </si>
  <si>
    <t>※数量の概念が存在しない場合は、数量の列は「1」を記載。なお、可能な限り、数量と単価に因数分解すること。</t>
    <rPh sb="1" eb="3">
      <t>スウリョウ</t>
    </rPh>
    <rPh sb="4" eb="6">
      <t>ガイネン</t>
    </rPh>
    <rPh sb="7" eb="9">
      <t>ソンザイ</t>
    </rPh>
    <rPh sb="12" eb="14">
      <t>バアイ</t>
    </rPh>
    <rPh sb="16" eb="18">
      <t>スウリョウ</t>
    </rPh>
    <rPh sb="19" eb="20">
      <t>レツ</t>
    </rPh>
    <rPh sb="25" eb="27">
      <t>キサイ</t>
    </rPh>
    <rPh sb="31" eb="33">
      <t>カノウ</t>
    </rPh>
    <rPh sb="34" eb="35">
      <t>カギ</t>
    </rPh>
    <rPh sb="37" eb="39">
      <t>スウリョウ</t>
    </rPh>
    <rPh sb="40" eb="42">
      <t>タンカ</t>
    </rPh>
    <rPh sb="43" eb="45">
      <t>インスウ</t>
    </rPh>
    <rPh sb="45" eb="47">
      <t>ブンカイ</t>
    </rPh>
    <phoneticPr fontId="2"/>
  </si>
  <si>
    <t>同一の支援メニューに関して、1つの申請で異なる複数のプロジェクトを申請する場合は、原則として、プロジェクトの毎に必要事項を記載する。</t>
    <rPh sb="0" eb="2">
      <t>ドウイツ</t>
    </rPh>
    <rPh sb="3" eb="5">
      <t>シエン</t>
    </rPh>
    <rPh sb="10" eb="11">
      <t>カン</t>
    </rPh>
    <rPh sb="17" eb="19">
      <t>シンセイ</t>
    </rPh>
    <rPh sb="20" eb="21">
      <t>コト</t>
    </rPh>
    <rPh sb="23" eb="25">
      <t>フクスウ</t>
    </rPh>
    <rPh sb="33" eb="35">
      <t>シンセイ</t>
    </rPh>
    <rPh sb="37" eb="39">
      <t>バアイ</t>
    </rPh>
    <rPh sb="41" eb="43">
      <t>ゲンソク</t>
    </rPh>
    <rPh sb="54" eb="55">
      <t>マイ</t>
    </rPh>
    <rPh sb="56" eb="58">
      <t>ヒツヨウ</t>
    </rPh>
    <rPh sb="58" eb="60">
      <t>ジコウ</t>
    </rPh>
    <rPh sb="61" eb="63">
      <t>キサイ</t>
    </rPh>
    <phoneticPr fontId="2"/>
  </si>
  <si>
    <t>異なる支援メニューに申請する場合は、それぞれ申請書その他必要書類を準備して、申請する必要がある。</t>
    <rPh sb="0" eb="1">
      <t>コト</t>
    </rPh>
    <rPh sb="3" eb="5">
      <t>シエン</t>
    </rPh>
    <rPh sb="10" eb="12">
      <t>シンセイ</t>
    </rPh>
    <rPh sb="14" eb="16">
      <t>バアイ</t>
    </rPh>
    <rPh sb="22" eb="25">
      <t>シンセイショ</t>
    </rPh>
    <rPh sb="27" eb="28">
      <t>ホカ</t>
    </rPh>
    <rPh sb="28" eb="30">
      <t>ヒツヨウ</t>
    </rPh>
    <rPh sb="30" eb="32">
      <t>ショルイ</t>
    </rPh>
    <rPh sb="33" eb="35">
      <t>ジュンビ</t>
    </rPh>
    <rPh sb="38" eb="40">
      <t>シンセイ</t>
    </rPh>
    <rPh sb="42" eb="44">
      <t>ヒツヨウ</t>
    </rPh>
    <phoneticPr fontId="2"/>
  </si>
  <si>
    <t>※法人全体で複数のセグメントを有しており、分けて管理している場合は、申請する事業が属するセグメントの財務情報も記載。法人全体で1つのセグメントしか存在しない場合は記入不要。</t>
    <rPh sb="1" eb="3">
      <t>ホウジン</t>
    </rPh>
    <rPh sb="3" eb="5">
      <t>ゼンタイ</t>
    </rPh>
    <rPh sb="6" eb="8">
      <t>フクスウ</t>
    </rPh>
    <rPh sb="15" eb="16">
      <t>ユウ</t>
    </rPh>
    <rPh sb="21" eb="22">
      <t>ワ</t>
    </rPh>
    <rPh sb="24" eb="26">
      <t>カンリ</t>
    </rPh>
    <rPh sb="30" eb="32">
      <t>バアイ</t>
    </rPh>
    <rPh sb="34" eb="36">
      <t>シンセイ</t>
    </rPh>
    <rPh sb="38" eb="40">
      <t>ジギョウ</t>
    </rPh>
    <rPh sb="41" eb="42">
      <t>ゾク</t>
    </rPh>
    <rPh sb="50" eb="52">
      <t>ザイム</t>
    </rPh>
    <rPh sb="52" eb="54">
      <t>ジョウホウ</t>
    </rPh>
    <rPh sb="55" eb="57">
      <t>キサイ</t>
    </rPh>
    <rPh sb="58" eb="60">
      <t>ホウジン</t>
    </rPh>
    <rPh sb="60" eb="62">
      <t>ゼンタイ</t>
    </rPh>
    <rPh sb="73" eb="75">
      <t>ソンザイ</t>
    </rPh>
    <rPh sb="78" eb="80">
      <t>バアイ</t>
    </rPh>
    <rPh sb="81" eb="83">
      <t>キニュウ</t>
    </rPh>
    <rPh sb="83" eb="85">
      <t>フヨウ</t>
    </rPh>
    <phoneticPr fontId="2"/>
  </si>
  <si>
    <t>株主持株比率が1位の株主の住所（個人の場合は市区町村までの記載で可）</t>
    <rPh sb="0" eb="2">
      <t>カブヌシ</t>
    </rPh>
    <rPh sb="2" eb="3">
      <t>モ</t>
    </rPh>
    <rPh sb="3" eb="4">
      <t>カブ</t>
    </rPh>
    <rPh sb="4" eb="6">
      <t>ヒリツ</t>
    </rPh>
    <rPh sb="8" eb="9">
      <t>クライ</t>
    </rPh>
    <rPh sb="10" eb="12">
      <t>カブヌシ</t>
    </rPh>
    <rPh sb="13" eb="15">
      <t>ジュウショ</t>
    </rPh>
    <rPh sb="16" eb="18">
      <t>コジン</t>
    </rPh>
    <rPh sb="19" eb="21">
      <t>バアイ</t>
    </rPh>
    <rPh sb="22" eb="26">
      <t>シクチョウソン</t>
    </rPh>
    <rPh sb="29" eb="31">
      <t>キサイ</t>
    </rPh>
    <rPh sb="32" eb="33">
      <t>カ</t>
    </rPh>
    <phoneticPr fontId="2"/>
  </si>
  <si>
    <t>※FY2025の決算が確定していない場合は、FY2025の値は空欄でも可（採択された場合には後日に情報提供を求める場合がある。）</t>
    <rPh sb="8" eb="10">
      <t>ケッサン</t>
    </rPh>
    <rPh sb="11" eb="13">
      <t>カクテイ</t>
    </rPh>
    <rPh sb="18" eb="20">
      <t>バアイ</t>
    </rPh>
    <rPh sb="29" eb="30">
      <t>アタイ</t>
    </rPh>
    <rPh sb="31" eb="33">
      <t>クウラン</t>
    </rPh>
    <rPh sb="35" eb="36">
      <t>カ</t>
    </rPh>
    <rPh sb="37" eb="39">
      <t>サイタク</t>
    </rPh>
    <rPh sb="42" eb="44">
      <t>バアイ</t>
    </rPh>
    <rPh sb="46" eb="48">
      <t>ゴジツ</t>
    </rPh>
    <rPh sb="49" eb="51">
      <t>ジョウホウ</t>
    </rPh>
    <rPh sb="51" eb="53">
      <t>テイキョウ</t>
    </rPh>
    <rPh sb="54" eb="55">
      <t>モト</t>
    </rPh>
    <rPh sb="57" eb="59">
      <t>バアイ</t>
    </rPh>
    <phoneticPr fontId="2"/>
  </si>
  <si>
    <t>投資その他の資産</t>
    <rPh sb="0" eb="2">
      <t>トウシ</t>
    </rPh>
    <rPh sb="4" eb="5">
      <t>ホカ</t>
    </rPh>
    <rPh sb="6" eb="8">
      <t>シサン</t>
    </rPh>
    <phoneticPr fontId="2"/>
  </si>
  <si>
    <t>賃貸借対照表に記載の投資その他の資産の額</t>
    <rPh sb="0" eb="6">
      <t>チンタイシャクタイショウヒョウ</t>
    </rPh>
    <rPh sb="7" eb="9">
      <t>キサイ</t>
    </rPh>
    <rPh sb="19" eb="20">
      <t>ガク</t>
    </rPh>
    <phoneticPr fontId="2"/>
  </si>
  <si>
    <t>委託先・外注先（再委託先・再外注先含む）の実施体制を取引関係が分かるように図として記載</t>
    <rPh sb="0" eb="3">
      <t>イタクサキ</t>
    </rPh>
    <rPh sb="4" eb="7">
      <t>ガイチュウサキ</t>
    </rPh>
    <rPh sb="8" eb="9">
      <t>サイ</t>
    </rPh>
    <rPh sb="9" eb="12">
      <t>イタクサキ</t>
    </rPh>
    <rPh sb="13" eb="14">
      <t>サイ</t>
    </rPh>
    <rPh sb="14" eb="17">
      <t>ガイチュウサキ</t>
    </rPh>
    <rPh sb="17" eb="18">
      <t>フク</t>
    </rPh>
    <rPh sb="21" eb="23">
      <t>ジッシ</t>
    </rPh>
    <rPh sb="23" eb="25">
      <t>タイセイ</t>
    </rPh>
    <rPh sb="26" eb="28">
      <t>トリヒキ</t>
    </rPh>
    <rPh sb="28" eb="30">
      <t>カンケイ</t>
    </rPh>
    <rPh sb="31" eb="32">
      <t>ワ</t>
    </rPh>
    <rPh sb="37" eb="38">
      <t>ズ</t>
    </rPh>
    <rPh sb="41" eb="43">
      <t>キサイ</t>
    </rPh>
    <phoneticPr fontId="2"/>
  </si>
  <si>
    <t>他の補助金</t>
    <rPh sb="0" eb="1">
      <t>ホカ</t>
    </rPh>
    <rPh sb="2" eb="5">
      <t>ホジョキン</t>
    </rPh>
    <phoneticPr fontId="2"/>
  </si>
  <si>
    <t>※収入における「他の補助金」は、本補助金以外の補助金の交付を受ける予定がある場合に、その金額等を記載する趣旨。</t>
    <rPh sb="1" eb="3">
      <t>シュウニュウ</t>
    </rPh>
    <rPh sb="8" eb="9">
      <t>ホカ</t>
    </rPh>
    <rPh sb="10" eb="13">
      <t>ホジョキン</t>
    </rPh>
    <rPh sb="16" eb="17">
      <t>ホン</t>
    </rPh>
    <rPh sb="17" eb="20">
      <t>ホジョキン</t>
    </rPh>
    <rPh sb="20" eb="22">
      <t>イガイ</t>
    </rPh>
    <rPh sb="23" eb="26">
      <t>ホジョキン</t>
    </rPh>
    <rPh sb="27" eb="29">
      <t>コウフ</t>
    </rPh>
    <rPh sb="30" eb="31">
      <t>ウ</t>
    </rPh>
    <rPh sb="33" eb="35">
      <t>ヨテイ</t>
    </rPh>
    <rPh sb="38" eb="40">
      <t>バアイ</t>
    </rPh>
    <rPh sb="44" eb="46">
      <t>キンガク</t>
    </rPh>
    <rPh sb="46" eb="47">
      <t>トウ</t>
    </rPh>
    <rPh sb="48" eb="50">
      <t>キサイ</t>
    </rPh>
    <rPh sb="52" eb="54">
      <t>シュシ</t>
    </rPh>
    <phoneticPr fontId="2"/>
  </si>
  <si>
    <t>※独立した複数の作品・プロジェクトを申請する場合は、必要に応じて「収支計画書・実施体制」のシートを複製して、作品毎に「収支計画書・実施体制」を記載</t>
    <rPh sb="1" eb="3">
      <t>ドクリツ</t>
    </rPh>
    <rPh sb="5" eb="7">
      <t>フクスウ</t>
    </rPh>
    <rPh sb="8" eb="10">
      <t>サクヒン</t>
    </rPh>
    <rPh sb="18" eb="20">
      <t>シンセイ</t>
    </rPh>
    <rPh sb="22" eb="24">
      <t>バアイ</t>
    </rPh>
    <rPh sb="26" eb="28">
      <t>ヒツヨウ</t>
    </rPh>
    <rPh sb="29" eb="30">
      <t>オウ</t>
    </rPh>
    <rPh sb="33" eb="35">
      <t>シュウシ</t>
    </rPh>
    <rPh sb="35" eb="38">
      <t>ケイカクショ</t>
    </rPh>
    <rPh sb="39" eb="41">
      <t>ジッシ</t>
    </rPh>
    <rPh sb="41" eb="43">
      <t>タイセイ</t>
    </rPh>
    <rPh sb="49" eb="51">
      <t>フクセイ</t>
    </rPh>
    <rPh sb="54" eb="56">
      <t>サクヒン</t>
    </rPh>
    <rPh sb="56" eb="57">
      <t>マイ</t>
    </rPh>
    <rPh sb="59" eb="61">
      <t>シュウシ</t>
    </rPh>
    <rPh sb="61" eb="64">
      <t>ケイカクショ</t>
    </rPh>
    <rPh sb="65" eb="67">
      <t>ジッシ</t>
    </rPh>
    <rPh sb="67" eb="69">
      <t>タイセイ</t>
    </rPh>
    <rPh sb="71" eb="73">
      <t>キサイ</t>
    </rPh>
    <phoneticPr fontId="2"/>
  </si>
  <si>
    <t>※支払先が現時点で未定の場合は、例えば「翻訳事業者」など、支払先の事業者のタイプを記載すれば良い。</t>
    <rPh sb="1" eb="4">
      <t>シハライサキ</t>
    </rPh>
    <rPh sb="5" eb="8">
      <t>ゲンジテン</t>
    </rPh>
    <rPh sb="9" eb="11">
      <t>ミテイ</t>
    </rPh>
    <rPh sb="12" eb="14">
      <t>バアイ</t>
    </rPh>
    <rPh sb="16" eb="17">
      <t>タト</t>
    </rPh>
    <rPh sb="20" eb="22">
      <t>ホンヤク</t>
    </rPh>
    <rPh sb="22" eb="25">
      <t>ジギョウシャ</t>
    </rPh>
    <rPh sb="29" eb="32">
      <t>シハライサキ</t>
    </rPh>
    <rPh sb="33" eb="36">
      <t>ジギョウシャ</t>
    </rPh>
    <rPh sb="41" eb="43">
      <t>キサイ</t>
    </rPh>
    <rPh sb="46" eb="47">
      <t>ヨ</t>
    </rPh>
    <phoneticPr fontId="2"/>
  </si>
  <si>
    <t>　 個人に発注する場合は、例えば「作画担当のアニメーター」など、支払先の事業者のタイプを記載の上で、「内容」で発注人数の見込み等の概要を記載すれば良い。</t>
    <rPh sb="13" eb="14">
      <t>タト</t>
    </rPh>
    <rPh sb="17" eb="19">
      <t>サクガ</t>
    </rPh>
    <rPh sb="19" eb="21">
      <t>タントウ</t>
    </rPh>
    <rPh sb="32" eb="35">
      <t>シハライサキ</t>
    </rPh>
    <rPh sb="36" eb="38">
      <t>ジギョウ</t>
    </rPh>
    <rPh sb="38" eb="39">
      <t>シャ</t>
    </rPh>
    <rPh sb="44" eb="46">
      <t>キサイ</t>
    </rPh>
    <rPh sb="47" eb="48">
      <t>ウエ</t>
    </rPh>
    <rPh sb="51" eb="53">
      <t>ナイヨウ</t>
    </rPh>
    <rPh sb="55" eb="57">
      <t>ハッチュウ</t>
    </rPh>
    <rPh sb="57" eb="59">
      <t>ニンズウ</t>
    </rPh>
    <rPh sb="60" eb="62">
      <t>ミコ</t>
    </rPh>
    <rPh sb="63" eb="64">
      <t>トウ</t>
    </rPh>
    <rPh sb="65" eb="67">
      <t>ガイヨウ</t>
    </rPh>
    <rPh sb="68" eb="70">
      <t>キサイ</t>
    </rPh>
    <rPh sb="73" eb="74">
      <t>ヨ</t>
    </rPh>
    <phoneticPr fontId="2"/>
  </si>
  <si>
    <t>※補助期間外の収入は、作品を製作する事業の場合は作品公開後3年間、流通・開発プラットフォーム事業は事業期間終了後3年間の収入を記載</t>
    <rPh sb="1" eb="3">
      <t>ホジョ</t>
    </rPh>
    <rPh sb="3" eb="5">
      <t>キカン</t>
    </rPh>
    <rPh sb="5" eb="6">
      <t>ガイ</t>
    </rPh>
    <rPh sb="7" eb="9">
      <t>シュウニュウ</t>
    </rPh>
    <rPh sb="11" eb="13">
      <t>サクヒン</t>
    </rPh>
    <rPh sb="14" eb="16">
      <t>セイサク</t>
    </rPh>
    <rPh sb="18" eb="20">
      <t>ジギョウ</t>
    </rPh>
    <rPh sb="21" eb="23">
      <t>バアイ</t>
    </rPh>
    <rPh sb="24" eb="29">
      <t>サクヒンコウカイゴ</t>
    </rPh>
    <rPh sb="30" eb="32">
      <t>ネンカン</t>
    </rPh>
    <rPh sb="33" eb="35">
      <t>リュウツウ</t>
    </rPh>
    <rPh sb="36" eb="38">
      <t>カイハツ</t>
    </rPh>
    <rPh sb="46" eb="48">
      <t>ジギョウ</t>
    </rPh>
    <rPh sb="49" eb="53">
      <t>ジギョウキカン</t>
    </rPh>
    <rPh sb="53" eb="56">
      <t>シュウリョウゴ</t>
    </rPh>
    <rPh sb="57" eb="59">
      <t>ネンカン</t>
    </rPh>
    <rPh sb="60" eb="62">
      <t>シュウニュウ</t>
    </rPh>
    <rPh sb="63" eb="65">
      <t>キサイ</t>
    </rPh>
    <phoneticPr fontId="2"/>
  </si>
  <si>
    <t>※補助期間外の支出は、作品を製作する事業の場合は作品製作に要する全体の費用を記載することを想定。プラットフォーム事業やプロモーション、ローカライズの事業が記載することは想定していない。</t>
    <rPh sb="1" eb="3">
      <t>ホジョ</t>
    </rPh>
    <rPh sb="3" eb="5">
      <t>キカン</t>
    </rPh>
    <rPh sb="5" eb="6">
      <t>ガイ</t>
    </rPh>
    <rPh sb="7" eb="9">
      <t>シシュツ</t>
    </rPh>
    <rPh sb="11" eb="13">
      <t>サクヒン</t>
    </rPh>
    <rPh sb="14" eb="16">
      <t>セイサク</t>
    </rPh>
    <rPh sb="18" eb="20">
      <t>ジギョウ</t>
    </rPh>
    <rPh sb="21" eb="23">
      <t>バアイ</t>
    </rPh>
    <rPh sb="24" eb="26">
      <t>サクヒン</t>
    </rPh>
    <rPh sb="26" eb="28">
      <t>セイサク</t>
    </rPh>
    <rPh sb="29" eb="30">
      <t>ヨウ</t>
    </rPh>
    <rPh sb="32" eb="34">
      <t>ゼンタイ</t>
    </rPh>
    <rPh sb="35" eb="37">
      <t>ヒヨウ</t>
    </rPh>
    <rPh sb="38" eb="40">
      <t>キサイ</t>
    </rPh>
    <rPh sb="45" eb="47">
      <t>ソウテイ</t>
    </rPh>
    <rPh sb="56" eb="58">
      <t>ジギョウ</t>
    </rPh>
    <rPh sb="74" eb="76">
      <t>ジギョウ</t>
    </rPh>
    <rPh sb="77" eb="79">
      <t>キサイ</t>
    </rPh>
    <rPh sb="84" eb="86">
      <t>ソウテイ</t>
    </rPh>
    <phoneticPr fontId="2"/>
  </si>
  <si>
    <t>ローカライズする場合は翻訳する作品・言語を記載</t>
    <rPh sb="15" eb="17">
      <t>サクヒン</t>
    </rPh>
    <phoneticPr fontId="2"/>
  </si>
  <si>
    <t>新規IP企画支援+E1+F:K</t>
    <rPh sb="6" eb="8">
      <t>シエン</t>
    </rPh>
    <phoneticPr fontId="2"/>
  </si>
  <si>
    <t>記入欄</t>
    <rPh sb="0" eb="3">
      <t>キニュウラン</t>
    </rPh>
    <phoneticPr fontId="2"/>
  </si>
  <si>
    <t>音楽</t>
  </si>
  <si>
    <r>
      <t>～1年（～2027年２月頃）</t>
    </r>
    <r>
      <rPr>
        <strike/>
        <sz val="10"/>
        <color theme="1"/>
        <rFont val="Meiryo UI"/>
        <family val="3"/>
        <charset val="128"/>
      </rPr>
      <t>又は～２年（～2028年２月頃）</t>
    </r>
    <rPh sb="2" eb="3">
      <t>ネン</t>
    </rPh>
    <rPh sb="9" eb="10">
      <t>ネン</t>
    </rPh>
    <rPh sb="11" eb="12">
      <t>ガツ</t>
    </rPh>
    <rPh sb="12" eb="13">
      <t>ゴロ</t>
    </rPh>
    <rPh sb="14" eb="15">
      <t>マタ</t>
    </rPh>
    <rPh sb="18" eb="19">
      <t>ネン</t>
    </rPh>
    <phoneticPr fontId="2"/>
  </si>
  <si>
    <t>(本エクセルシート)</t>
    <rPh sb="1" eb="2">
      <t>ホン</t>
    </rPh>
    <phoneticPr fontId="2"/>
  </si>
  <si>
    <t>記入欄↓→</t>
    <rPh sb="0" eb="3">
      <t>キニュウラン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</si>
</sst>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_ "/>
    <numFmt numFmtId="178" formatCode="#,##0_ "/>
    <numFmt numFmtId="179" formatCode="#,##0_);[Red]\(#,##0\)"/>
    <numFmt numFmtId="180" formatCode="#,##0.0_ "/>
    <numFmt numFmtId="181" formatCode="#\ ?/2"/>
  </numFmts>
  <fonts count="17">
    <font>
      <sz val="11"/>
      <color theme="1"/>
      <name val="Yu Gothic"/>
      <family val="2"/>
      <scheme val="minor"/>
    </font>
    <font>
      <sz val="11"/>
      <color theme="1"/>
      <name val="Yu Gothic"/>
      <family val="2"/>
      <scheme val="minor"/>
    </font>
    <font>
      <sz val="6"/>
      <name val="Yu Gothic"/>
      <family val="3"/>
      <charset val="128"/>
      <scheme val="minor"/>
    </font>
    <font>
      <sz val="11"/>
      <color theme="1"/>
      <name val="Meiryo UI"/>
      <family val="3"/>
      <charset val="128"/>
    </font>
    <font>
      <sz val="10"/>
      <color theme="1"/>
      <name val="Meiryo UI"/>
      <family val="3"/>
      <charset val="128"/>
    </font>
    <font>
      <sz val="10"/>
      <color theme="0"/>
      <name val="Meiryo UI"/>
      <family val="3"/>
      <charset val="128"/>
    </font>
    <font>
      <sz val="10"/>
      <color rgb="FFFF0000"/>
      <name val="Meiryo UI"/>
      <family val="3"/>
      <charset val="128"/>
    </font>
    <font>
      <u/>
      <sz val="11"/>
      <color theme="10"/>
      <name val="Yu Gothic"/>
      <family val="2"/>
      <scheme val="minor"/>
    </font>
    <font>
      <sz val="10"/>
      <name val="Meiryo UI"/>
      <family val="3"/>
      <charset val="128"/>
    </font>
    <font>
      <sz val="10"/>
      <color rgb="FF000000"/>
      <name val="Meiryo UI"/>
      <family val="3"/>
      <charset val="128"/>
    </font>
    <font>
      <sz val="11"/>
      <color theme="1"/>
      <name val="Yu Gothic"/>
      <family val="3"/>
      <charset val="128"/>
      <scheme val="minor"/>
    </font>
    <font>
      <sz val="12"/>
      <color theme="1"/>
      <name val="Yu Gothic"/>
      <family val="3"/>
      <charset val="128"/>
      <scheme val="minor"/>
    </font>
    <font>
      <sz val="9"/>
      <color indexed="81"/>
      <name val="MS P ゴシック"/>
      <family val="2"/>
    </font>
    <font>
      <b/>
      <sz val="9"/>
      <color indexed="81"/>
      <name val="MS P ゴシック"/>
      <family val="2"/>
    </font>
    <font>
      <sz val="9"/>
      <color indexed="81"/>
      <name val="ＭＳ Ｐゴシック"/>
      <family val="3"/>
      <charset val="128"/>
    </font>
    <font>
      <strike/>
      <sz val="10"/>
      <color theme="1"/>
      <name val="Meiryo UI"/>
      <family val="3"/>
      <charset val="128"/>
    </font>
    <font>
      <b/>
      <sz val="10"/>
      <color theme="1"/>
      <name val="Meiryo UI"/>
      <family val="3"/>
      <charset val="128"/>
    </font>
  </fonts>
  <fills count="13">
    <fill>
      <patternFill patternType="none"/>
    </fill>
    <fill>
      <patternFill patternType="gray125"/>
    </fill>
    <fill>
      <patternFill patternType="solid">
        <fgColor theme="3" tint="-0.499984740745262"/>
        <bgColor indexed="64"/>
      </patternFill>
    </fill>
    <fill>
      <patternFill patternType="solid">
        <fgColor rgb="FFC00000"/>
        <bgColor indexed="64"/>
      </patternFill>
    </fill>
    <fill>
      <patternFill patternType="solid">
        <fgColor rgb="FFFEF0F7"/>
        <bgColor indexed="64"/>
      </patternFill>
    </fill>
    <fill>
      <patternFill patternType="lightDown"/>
    </fill>
    <fill>
      <patternFill patternType="solid">
        <fgColor theme="3" tint="-0.249977111117893"/>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lightDown">
        <bgColor theme="3" tint="0.79998168889431442"/>
      </patternFill>
    </fill>
    <fill>
      <patternFill patternType="lightDown">
        <bgColor rgb="FFFEF0F7"/>
      </patternFill>
    </fill>
  </fills>
  <borders count="27">
    <border>
      <left/>
      <right/>
      <top/>
      <bottom/>
      <diagonal/>
    </border>
    <border>
      <left style="hair">
        <color auto="1"/>
      </left>
      <right style="hair">
        <color auto="1"/>
      </right>
      <top style="hair">
        <color auto="1"/>
      </top>
      <bottom style="hair">
        <color auto="1"/>
      </bottom>
      <diagonal/>
    </border>
    <border>
      <left/>
      <right style="thin">
        <color theme="0"/>
      </right>
      <top/>
      <bottom/>
      <diagonal/>
    </border>
    <border>
      <left style="thin">
        <color theme="0"/>
      </left>
      <right style="thin">
        <color theme="0"/>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hair">
        <color auto="1"/>
      </bottom>
      <diagonal/>
    </border>
    <border>
      <left/>
      <right style="thin">
        <color indexed="64"/>
      </right>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theme="0"/>
      </left>
      <right style="thin">
        <color theme="0"/>
      </right>
      <top/>
      <bottom style="thin">
        <color indexed="64"/>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style="hair">
        <color auto="1"/>
      </right>
      <top style="thin">
        <color auto="1"/>
      </top>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thin">
        <color auto="1"/>
      </top>
      <bottom style="hair">
        <color auto="1"/>
      </bottom>
      <diagonal/>
    </border>
    <border>
      <left/>
      <right style="hair">
        <color auto="1"/>
      </right>
      <top/>
      <bottom style="hair">
        <color auto="1"/>
      </bottom>
      <diagonal/>
    </border>
    <border>
      <left style="hair">
        <color auto="1"/>
      </left>
      <right style="hair">
        <color auto="1"/>
      </right>
      <top style="hair">
        <color auto="1"/>
      </top>
      <bottom style="thin">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bottom/>
      <diagonal/>
    </border>
    <border>
      <left style="hair">
        <color auto="1"/>
      </left>
      <right/>
      <top/>
      <bottom style="thin">
        <color auto="1"/>
      </bottom>
      <diagonal/>
    </border>
    <border>
      <left/>
      <right style="hair">
        <color auto="1"/>
      </right>
      <top style="hair">
        <color auto="1"/>
      </top>
      <bottom style="thin">
        <color indexed="64"/>
      </bottom>
      <diagonal/>
    </border>
    <border>
      <left style="hair">
        <color auto="1"/>
      </left>
      <right/>
      <top/>
      <bottom style="hair">
        <color auto="1"/>
      </bottom>
      <diagonal/>
    </border>
    <border>
      <left style="hair">
        <color auto="1"/>
      </left>
      <right/>
      <top style="thin">
        <color auto="1"/>
      </top>
      <bottom/>
      <diagonal/>
    </border>
  </borders>
  <cellStyleXfs count="6">
    <xf numFmtId="0" fontId="0" fillId="0" borderId="0"/>
    <xf numFmtId="9" fontId="1" fillId="0" borderId="0" applyFont="0" applyFill="0" applyBorder="0" applyAlignment="0" applyProtection="0">
      <alignment vertical="center"/>
    </xf>
    <xf numFmtId="0" fontId="7" fillId="0" borderId="0" applyNumberFormat="0" applyFill="0" applyBorder="0" applyAlignment="0" applyProtection="0"/>
    <xf numFmtId="0" fontId="10" fillId="0" borderId="0">
      <alignment vertical="center"/>
    </xf>
    <xf numFmtId="38" fontId="11" fillId="0" borderId="0" applyFont="0" applyFill="0" applyBorder="0" applyAlignment="0" applyProtection="0"/>
    <xf numFmtId="0" fontId="11" fillId="0" borderId="0"/>
  </cellStyleXfs>
  <cellXfs count="237">
    <xf numFmtId="0" fontId="0" fillId="0" borderId="0" xfId="0"/>
    <xf numFmtId="0" fontId="4" fillId="0" borderId="0" xfId="0" applyFont="1"/>
    <xf numFmtId="0" fontId="4" fillId="0" borderId="0" xfId="0" applyFont="1" applyAlignment="1">
      <alignment horizontal="center"/>
    </xf>
    <xf numFmtId="0" fontId="4" fillId="0" borderId="1" xfId="0" applyFont="1" applyBorder="1"/>
    <xf numFmtId="0" fontId="5" fillId="2" borderId="2" xfId="0" applyFont="1" applyFill="1" applyBorder="1" applyAlignment="1">
      <alignment horizontal="center"/>
    </xf>
    <xf numFmtId="0" fontId="5" fillId="2" borderId="3" xfId="0" applyFont="1" applyFill="1" applyBorder="1" applyAlignment="1">
      <alignment horizontal="center"/>
    </xf>
    <xf numFmtId="0" fontId="4" fillId="0" borderId="1" xfId="0" applyFont="1" applyBorder="1" applyAlignment="1">
      <alignment horizontal="center"/>
    </xf>
    <xf numFmtId="0" fontId="4" fillId="5" borderId="1" xfId="0" applyFont="1" applyFill="1" applyBorder="1" applyAlignment="1">
      <alignment horizontal="center"/>
    </xf>
    <xf numFmtId="0" fontId="4" fillId="0" borderId="0" xfId="0" applyFont="1" applyAlignment="1">
      <alignment horizontal="left"/>
    </xf>
    <xf numFmtId="0" fontId="6" fillId="0" borderId="0" xfId="0" applyFont="1"/>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center" vertical="center"/>
    </xf>
    <xf numFmtId="0" fontId="4" fillId="0" borderId="1" xfId="0" applyFont="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5" fillId="3" borderId="3" xfId="0" applyFont="1" applyFill="1" applyBorder="1" applyAlignment="1">
      <alignment horizontal="center" vertical="center"/>
    </xf>
    <xf numFmtId="0" fontId="4" fillId="5" borderId="1" xfId="0" applyFont="1" applyFill="1" applyBorder="1" applyAlignment="1">
      <alignment horizontal="center" vertical="center"/>
    </xf>
    <xf numFmtId="14" fontId="4" fillId="4" borderId="1" xfId="0" applyNumberFormat="1" applyFont="1" applyFill="1" applyBorder="1" applyAlignment="1">
      <alignment horizontal="center" vertical="center"/>
    </xf>
    <xf numFmtId="0" fontId="4" fillId="0" borderId="0" xfId="0" applyFont="1" applyAlignment="1">
      <alignment horizontal="left" vertical="center"/>
    </xf>
    <xf numFmtId="56" fontId="4" fillId="0" borderId="1" xfId="0" applyNumberFormat="1" applyFont="1" applyBorder="1" applyAlignment="1">
      <alignment vertical="center"/>
    </xf>
    <xf numFmtId="179" fontId="4" fillId="5" borderId="1" xfId="0" applyNumberFormat="1" applyFont="1" applyFill="1" applyBorder="1" applyAlignment="1">
      <alignment horizontal="center" vertical="center"/>
    </xf>
    <xf numFmtId="179" fontId="4" fillId="4" borderId="1" xfId="0" applyNumberFormat="1" applyFont="1" applyFill="1" applyBorder="1" applyAlignment="1">
      <alignment horizontal="center" vertical="center"/>
    </xf>
    <xf numFmtId="0" fontId="6" fillId="0" borderId="0" xfId="0" applyFont="1" applyAlignment="1">
      <alignment horizontal="left"/>
    </xf>
    <xf numFmtId="0" fontId="9" fillId="0" borderId="1" xfId="0" applyFont="1" applyBorder="1" applyAlignment="1">
      <alignment horizontal="left" vertical="center" wrapText="1" readingOrder="1"/>
    </xf>
    <xf numFmtId="179" fontId="5" fillId="2" borderId="3" xfId="0" applyNumberFormat="1" applyFont="1" applyFill="1" applyBorder="1" applyAlignment="1">
      <alignment horizontal="center" vertical="center"/>
    </xf>
    <xf numFmtId="179" fontId="4" fillId="0" borderId="0" xfId="0" applyNumberFormat="1" applyFont="1" applyAlignment="1">
      <alignment horizontal="center"/>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4" fillId="0" borderId="7" xfId="0" applyFont="1" applyBorder="1" applyAlignment="1">
      <alignment horizontal="left" vertical="center"/>
    </xf>
    <xf numFmtId="0" fontId="4" fillId="0" borderId="7" xfId="0" applyFont="1" applyBorder="1" applyAlignment="1">
      <alignment horizontal="center" vertical="center" wrapText="1"/>
    </xf>
    <xf numFmtId="181" fontId="4" fillId="0" borderId="0" xfId="0" applyNumberFormat="1" applyFont="1" applyAlignment="1">
      <alignment horizontal="center" vertical="center" wrapText="1"/>
    </xf>
    <xf numFmtId="0" fontId="4" fillId="0" borderId="6" xfId="0" applyFont="1" applyBorder="1" applyAlignment="1">
      <alignment horizontal="center" vertical="center"/>
    </xf>
    <xf numFmtId="0" fontId="4" fillId="0" borderId="4" xfId="0" applyFont="1" applyBorder="1" applyAlignment="1">
      <alignment horizontal="left" vertical="center"/>
    </xf>
    <xf numFmtId="0" fontId="4" fillId="0" borderId="8" xfId="0" applyFont="1" applyBorder="1" applyAlignment="1">
      <alignment horizontal="left" vertical="center"/>
    </xf>
    <xf numFmtId="0" fontId="4" fillId="0" borderId="4"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4" fillId="0" borderId="9" xfId="0" applyFont="1" applyBorder="1" applyAlignment="1">
      <alignment horizontal="center" vertical="center" wrapText="1"/>
    </xf>
    <xf numFmtId="55" fontId="4" fillId="0" borderId="0" xfId="0" applyNumberFormat="1" applyFont="1" applyAlignment="1">
      <alignment horizontal="left" vertical="center"/>
    </xf>
    <xf numFmtId="176" fontId="4" fillId="5" borderId="1" xfId="1" applyNumberFormat="1" applyFont="1" applyFill="1" applyBorder="1" applyAlignment="1">
      <alignment horizontal="center"/>
    </xf>
    <xf numFmtId="0" fontId="5" fillId="6" borderId="11" xfId="0" applyFont="1" applyFill="1" applyBorder="1" applyAlignment="1">
      <alignment horizontal="center" vertical="top" wrapText="1"/>
    </xf>
    <xf numFmtId="0" fontId="4" fillId="0" borderId="0" xfId="0" applyFont="1" applyAlignment="1">
      <alignment vertical="center" wrapText="1"/>
    </xf>
    <xf numFmtId="9" fontId="4" fillId="4" borderId="1" xfId="1" applyFont="1" applyFill="1" applyBorder="1" applyAlignment="1">
      <alignment horizontal="center" vertical="center"/>
    </xf>
    <xf numFmtId="178" fontId="4" fillId="4" borderId="1" xfId="0" applyNumberFormat="1" applyFont="1" applyFill="1" applyBorder="1" applyAlignment="1">
      <alignment horizontal="center"/>
    </xf>
    <xf numFmtId="178" fontId="4" fillId="4" borderId="1" xfId="0" applyNumberFormat="1" applyFont="1" applyFill="1" applyBorder="1" applyAlignment="1">
      <alignment horizontal="center" vertical="center"/>
    </xf>
    <xf numFmtId="58" fontId="4" fillId="4" borderId="1" xfId="0" applyNumberFormat="1" applyFont="1" applyFill="1" applyBorder="1" applyAlignment="1">
      <alignment horizontal="center" vertical="center"/>
    </xf>
    <xf numFmtId="178" fontId="4" fillId="5" borderId="1" xfId="0" applyNumberFormat="1" applyFont="1" applyFill="1" applyBorder="1" applyAlignment="1">
      <alignment horizontal="center"/>
    </xf>
    <xf numFmtId="0" fontId="0" fillId="0" borderId="0" xfId="0" applyAlignment="1">
      <alignment horizontal="center"/>
    </xf>
    <xf numFmtId="0" fontId="6" fillId="0" borderId="0" xfId="0" applyFont="1" applyAlignment="1">
      <alignment horizontal="center"/>
    </xf>
    <xf numFmtId="0" fontId="6" fillId="0" borderId="0" xfId="0" applyFont="1" applyAlignment="1">
      <alignment horizontal="center" vertical="center"/>
    </xf>
    <xf numFmtId="0" fontId="6" fillId="0" borderId="0" xfId="0" applyFont="1" applyAlignment="1">
      <alignment horizontal="left" vertical="center"/>
    </xf>
    <xf numFmtId="0" fontId="9" fillId="0" borderId="1" xfId="0" applyFont="1" applyBorder="1" applyAlignment="1">
      <alignment horizontal="center" vertical="center" wrapText="1" readingOrder="1"/>
    </xf>
    <xf numFmtId="178" fontId="4" fillId="7" borderId="1" xfId="0" applyNumberFormat="1" applyFont="1" applyFill="1" applyBorder="1" applyAlignment="1">
      <alignment horizontal="center"/>
    </xf>
    <xf numFmtId="0" fontId="4" fillId="7" borderId="1" xfId="0" applyFont="1" applyFill="1" applyBorder="1" applyAlignment="1">
      <alignment horizontal="center" vertical="center"/>
    </xf>
    <xf numFmtId="178" fontId="4" fillId="7" borderId="1" xfId="0" applyNumberFormat="1" applyFont="1" applyFill="1" applyBorder="1" applyAlignment="1">
      <alignment horizontal="center" vertical="center"/>
    </xf>
    <xf numFmtId="14" fontId="4" fillId="7" borderId="1" xfId="0" applyNumberFormat="1" applyFont="1" applyFill="1" applyBorder="1" applyAlignment="1">
      <alignment horizontal="center" vertical="center"/>
    </xf>
    <xf numFmtId="9" fontId="4" fillId="7" borderId="1" xfId="1" applyFont="1" applyFill="1" applyBorder="1" applyAlignment="1">
      <alignment horizontal="center" vertical="center"/>
    </xf>
    <xf numFmtId="0" fontId="4" fillId="7" borderId="1" xfId="0" applyFont="1" applyFill="1" applyBorder="1" applyAlignment="1">
      <alignment horizontal="center" vertical="center" wrapText="1"/>
    </xf>
    <xf numFmtId="0" fontId="7" fillId="7" borderId="1" xfId="2" applyFill="1" applyBorder="1" applyAlignment="1">
      <alignment horizontal="center" vertical="center"/>
    </xf>
    <xf numFmtId="58" fontId="4" fillId="7" borderId="1" xfId="0" applyNumberFormat="1" applyFont="1" applyFill="1" applyBorder="1" applyAlignment="1">
      <alignment horizontal="center" vertical="center"/>
    </xf>
    <xf numFmtId="176" fontId="4" fillId="7" borderId="1" xfId="1" applyNumberFormat="1" applyFont="1" applyFill="1" applyBorder="1" applyAlignment="1">
      <alignment horizontal="center"/>
    </xf>
    <xf numFmtId="179" fontId="4" fillId="7" borderId="1" xfId="0" applyNumberFormat="1" applyFont="1" applyFill="1" applyBorder="1" applyAlignment="1">
      <alignment horizontal="center" vertical="center"/>
    </xf>
    <xf numFmtId="12" fontId="4" fillId="7" borderId="1" xfId="0" applyNumberFormat="1" applyFont="1" applyFill="1" applyBorder="1" applyAlignment="1">
      <alignment horizontal="center" vertical="center"/>
    </xf>
    <xf numFmtId="178" fontId="4" fillId="8" borderId="1" xfId="0" applyNumberFormat="1" applyFont="1" applyFill="1" applyBorder="1" applyAlignment="1">
      <alignment horizontal="center"/>
    </xf>
    <xf numFmtId="0" fontId="4" fillId="8" borderId="1" xfId="0" applyFont="1" applyFill="1" applyBorder="1" applyAlignment="1">
      <alignment horizontal="center" vertical="center"/>
    </xf>
    <xf numFmtId="176" fontId="4" fillId="8" borderId="1" xfId="1" applyNumberFormat="1" applyFont="1" applyFill="1" applyBorder="1" applyAlignment="1">
      <alignment horizontal="center"/>
    </xf>
    <xf numFmtId="178" fontId="4" fillId="9" borderId="1" xfId="0" applyNumberFormat="1" applyFont="1" applyFill="1" applyBorder="1" applyAlignment="1">
      <alignment horizontal="center"/>
    </xf>
    <xf numFmtId="0" fontId="4" fillId="9" borderId="1" xfId="0" applyFont="1" applyFill="1" applyBorder="1" applyAlignment="1">
      <alignment horizontal="center" vertical="center"/>
    </xf>
    <xf numFmtId="178" fontId="4" fillId="8" borderId="1" xfId="0" applyNumberFormat="1" applyFont="1" applyFill="1" applyBorder="1" applyAlignment="1">
      <alignment horizontal="center" vertical="center"/>
    </xf>
    <xf numFmtId="12" fontId="4" fillId="8" borderId="1" xfId="0" applyNumberFormat="1" applyFont="1" applyFill="1" applyBorder="1" applyAlignment="1">
      <alignment horizontal="center" vertical="center"/>
    </xf>
    <xf numFmtId="179" fontId="4" fillId="8" borderId="1" xfId="0" applyNumberFormat="1" applyFont="1" applyFill="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5" fillId="0" borderId="15" xfId="0" applyFont="1" applyBorder="1" applyAlignment="1">
      <alignment horizontal="center" vertical="center"/>
    </xf>
    <xf numFmtId="0" fontId="4"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4" fillId="0" borderId="18" xfId="0" applyFont="1" applyBorder="1" applyAlignment="1">
      <alignment horizontal="center" vertical="center"/>
    </xf>
    <xf numFmtId="0" fontId="4" fillId="0" borderId="12" xfId="0" applyFont="1" applyBorder="1" applyAlignment="1">
      <alignment vertical="center"/>
    </xf>
    <xf numFmtId="0" fontId="4" fillId="0" borderId="17" xfId="0" applyFont="1" applyBorder="1" applyAlignment="1">
      <alignment horizontal="center" vertical="center"/>
    </xf>
    <xf numFmtId="0" fontId="4" fillId="0" borderId="17" xfId="0" applyFont="1" applyBorder="1" applyAlignment="1">
      <alignment vertical="center"/>
    </xf>
    <xf numFmtId="0" fontId="4" fillId="0" borderId="19" xfId="0" applyFont="1" applyBorder="1" applyAlignment="1">
      <alignment horizontal="center" vertical="center"/>
    </xf>
    <xf numFmtId="0" fontId="4" fillId="0" borderId="19" xfId="0" applyFont="1" applyBorder="1" applyAlignment="1">
      <alignment vertical="center"/>
    </xf>
    <xf numFmtId="0" fontId="4" fillId="0" borderId="20" xfId="0" applyFont="1" applyBorder="1" applyAlignment="1">
      <alignment horizontal="center" vertical="center"/>
    </xf>
    <xf numFmtId="0" fontId="4" fillId="0" borderId="21" xfId="0" applyFont="1" applyBorder="1" applyAlignment="1">
      <alignment vertical="center"/>
    </xf>
    <xf numFmtId="0" fontId="4" fillId="0" borderId="21" xfId="0" applyFont="1" applyBorder="1" applyAlignment="1">
      <alignment horizontal="center" vertical="center"/>
    </xf>
    <xf numFmtId="0" fontId="5" fillId="0" borderId="22" xfId="0" applyFont="1" applyBorder="1" applyAlignment="1">
      <alignment horizontal="center" vertical="center"/>
    </xf>
    <xf numFmtId="0" fontId="4" fillId="7" borderId="21" xfId="0" applyFont="1" applyFill="1" applyBorder="1" applyAlignment="1">
      <alignment horizontal="center" vertical="center"/>
    </xf>
    <xf numFmtId="0" fontId="4" fillId="4" borderId="21" xfId="0" applyFont="1" applyFill="1" applyBorder="1" applyAlignment="1">
      <alignment horizontal="center" vertical="center"/>
    </xf>
    <xf numFmtId="177" fontId="4" fillId="7" borderId="12" xfId="0" applyNumberFormat="1" applyFont="1" applyFill="1" applyBorder="1" applyAlignment="1">
      <alignment horizontal="center" vertical="center"/>
    </xf>
    <xf numFmtId="177" fontId="4" fillId="4" borderId="12" xfId="0" applyNumberFormat="1" applyFont="1" applyFill="1" applyBorder="1" applyAlignment="1">
      <alignment horizontal="center" vertical="center"/>
    </xf>
    <xf numFmtId="0" fontId="4" fillId="7" borderId="17" xfId="0" applyFont="1" applyFill="1" applyBorder="1" applyAlignment="1">
      <alignment horizontal="center" vertical="center"/>
    </xf>
    <xf numFmtId="0" fontId="4" fillId="4" borderId="17" xfId="0" applyFont="1" applyFill="1" applyBorder="1" applyAlignment="1">
      <alignment horizontal="center" vertical="center"/>
    </xf>
    <xf numFmtId="0" fontId="4" fillId="7" borderId="19" xfId="0" applyFont="1" applyFill="1" applyBorder="1" applyAlignment="1">
      <alignment horizontal="center" vertical="center"/>
    </xf>
    <xf numFmtId="0" fontId="4" fillId="4" borderId="19" xfId="0" applyFont="1" applyFill="1" applyBorder="1" applyAlignment="1">
      <alignment horizontal="center" vertical="center"/>
    </xf>
    <xf numFmtId="177" fontId="4" fillId="7" borderId="21" xfId="0" applyNumberFormat="1" applyFont="1" applyFill="1" applyBorder="1" applyAlignment="1">
      <alignment horizontal="center" vertical="center"/>
    </xf>
    <xf numFmtId="0" fontId="4" fillId="7" borderId="12" xfId="0" applyFont="1" applyFill="1" applyBorder="1" applyAlignment="1">
      <alignment horizontal="center" vertical="center"/>
    </xf>
    <xf numFmtId="0" fontId="4" fillId="4" borderId="12" xfId="0" applyFont="1" applyFill="1" applyBorder="1" applyAlignment="1">
      <alignment horizontal="center" vertical="center"/>
    </xf>
    <xf numFmtId="9" fontId="4" fillId="7" borderId="19" xfId="1" applyFont="1" applyFill="1" applyBorder="1" applyAlignment="1">
      <alignment horizontal="center" vertical="center"/>
    </xf>
    <xf numFmtId="9" fontId="4" fillId="4" borderId="19" xfId="1" applyFont="1" applyFill="1" applyBorder="1" applyAlignment="1">
      <alignment horizontal="center" vertical="center"/>
    </xf>
    <xf numFmtId="9" fontId="4" fillId="7" borderId="21" xfId="1" applyFont="1" applyFill="1" applyBorder="1" applyAlignment="1">
      <alignment horizontal="center" vertical="center"/>
    </xf>
    <xf numFmtId="9" fontId="4" fillId="4" borderId="21" xfId="1" applyFont="1" applyFill="1" applyBorder="1" applyAlignment="1">
      <alignment horizontal="center" vertical="center"/>
    </xf>
    <xf numFmtId="9" fontId="4" fillId="7" borderId="12" xfId="1" applyFont="1" applyFill="1" applyBorder="1" applyAlignment="1">
      <alignment horizontal="center" vertical="center"/>
    </xf>
    <xf numFmtId="9" fontId="4" fillId="4" borderId="12" xfId="1" applyFont="1" applyFill="1" applyBorder="1" applyAlignment="1">
      <alignment horizontal="center" vertical="center"/>
    </xf>
    <xf numFmtId="0" fontId="5" fillId="0" borderId="23" xfId="0" applyFont="1" applyBorder="1" applyAlignment="1">
      <alignment horizontal="center" vertical="center"/>
    </xf>
    <xf numFmtId="0" fontId="4" fillId="0" borderId="13" xfId="0" applyFont="1" applyBorder="1" applyAlignment="1">
      <alignment horizontal="center"/>
    </xf>
    <xf numFmtId="0" fontId="4" fillId="0" borderId="21" xfId="0" applyFont="1" applyBorder="1" applyAlignment="1">
      <alignment horizontal="center"/>
    </xf>
    <xf numFmtId="0" fontId="5" fillId="0" borderId="15" xfId="0" applyFont="1" applyBorder="1" applyAlignment="1">
      <alignment horizontal="center"/>
    </xf>
    <xf numFmtId="0" fontId="4" fillId="0" borderId="15" xfId="0" applyFont="1" applyBorder="1" applyAlignment="1">
      <alignment horizontal="center"/>
    </xf>
    <xf numFmtId="0" fontId="5" fillId="0" borderId="12" xfId="0" applyFont="1" applyBorder="1" applyAlignment="1">
      <alignment horizontal="center"/>
    </xf>
    <xf numFmtId="0" fontId="4" fillId="0" borderId="18" xfId="0" applyFont="1" applyBorder="1" applyAlignment="1">
      <alignment horizontal="center"/>
    </xf>
    <xf numFmtId="0" fontId="4" fillId="0" borderId="12" xfId="0" applyFont="1" applyBorder="1" applyAlignment="1">
      <alignment horizontal="center"/>
    </xf>
    <xf numFmtId="0" fontId="4" fillId="0" borderId="12" xfId="0" applyFont="1" applyBorder="1"/>
    <xf numFmtId="178" fontId="4" fillId="7" borderId="12" xfId="0" applyNumberFormat="1" applyFont="1" applyFill="1" applyBorder="1" applyAlignment="1">
      <alignment horizontal="center"/>
    </xf>
    <xf numFmtId="0" fontId="4" fillId="5" borderId="12" xfId="0" applyFont="1" applyFill="1" applyBorder="1" applyAlignment="1">
      <alignment horizontal="center"/>
    </xf>
    <xf numFmtId="178" fontId="4" fillId="8" borderId="12" xfId="0" applyNumberFormat="1" applyFont="1" applyFill="1" applyBorder="1" applyAlignment="1">
      <alignment horizontal="center"/>
    </xf>
    <xf numFmtId="0" fontId="4" fillId="0" borderId="14" xfId="0" applyFont="1" applyBorder="1" applyAlignment="1">
      <alignment horizontal="center"/>
    </xf>
    <xf numFmtId="0" fontId="4" fillId="0" borderId="17" xfId="0" applyFont="1" applyBorder="1" applyAlignment="1">
      <alignment horizontal="center"/>
    </xf>
    <xf numFmtId="0" fontId="4" fillId="8" borderId="17" xfId="0" applyFont="1" applyFill="1" applyBorder="1" applyAlignment="1">
      <alignment horizontal="center" vertical="center"/>
    </xf>
    <xf numFmtId="0" fontId="5" fillId="0" borderId="16" xfId="0" applyFont="1" applyBorder="1" applyAlignment="1">
      <alignment horizontal="center"/>
    </xf>
    <xf numFmtId="0" fontId="4" fillId="0" borderId="19" xfId="0" applyFont="1" applyBorder="1" applyAlignment="1">
      <alignment horizontal="center"/>
    </xf>
    <xf numFmtId="0" fontId="4" fillId="7" borderId="19" xfId="0" applyFont="1" applyFill="1" applyBorder="1" applyAlignment="1">
      <alignment horizontal="center"/>
    </xf>
    <xf numFmtId="0" fontId="4" fillId="4" borderId="19" xfId="0" applyFont="1" applyFill="1" applyBorder="1" applyAlignment="1">
      <alignment horizontal="center"/>
    </xf>
    <xf numFmtId="0" fontId="4" fillId="8" borderId="19" xfId="0" applyFont="1" applyFill="1" applyBorder="1" applyAlignment="1">
      <alignment horizontal="center" vertical="center"/>
    </xf>
    <xf numFmtId="0" fontId="4" fillId="0" borderId="20" xfId="0" applyFont="1" applyBorder="1" applyAlignment="1">
      <alignment horizontal="center"/>
    </xf>
    <xf numFmtId="0" fontId="4" fillId="0" borderId="21" xfId="0" applyFont="1" applyBorder="1"/>
    <xf numFmtId="178" fontId="4" fillId="7" borderId="21" xfId="0" applyNumberFormat="1" applyFont="1" applyFill="1" applyBorder="1" applyAlignment="1">
      <alignment horizontal="center"/>
    </xf>
    <xf numFmtId="0" fontId="4" fillId="5" borderId="21" xfId="0" applyFont="1" applyFill="1" applyBorder="1" applyAlignment="1">
      <alignment horizontal="center"/>
    </xf>
    <xf numFmtId="178" fontId="4" fillId="8" borderId="21" xfId="0" applyNumberFormat="1" applyFont="1" applyFill="1" applyBorder="1" applyAlignment="1">
      <alignment horizontal="center"/>
    </xf>
    <xf numFmtId="0" fontId="4" fillId="0" borderId="17" xfId="0" applyFont="1" applyBorder="1"/>
    <xf numFmtId="178" fontId="4" fillId="7" borderId="17" xfId="0" applyNumberFormat="1" applyFont="1" applyFill="1" applyBorder="1" applyAlignment="1">
      <alignment horizontal="center"/>
    </xf>
    <xf numFmtId="0" fontId="4" fillId="5" borderId="17" xfId="0" applyFont="1" applyFill="1" applyBorder="1" applyAlignment="1">
      <alignment horizontal="center"/>
    </xf>
    <xf numFmtId="178" fontId="4" fillId="8" borderId="17" xfId="0" applyNumberFormat="1" applyFont="1" applyFill="1" applyBorder="1" applyAlignment="1">
      <alignment horizontal="center"/>
    </xf>
    <xf numFmtId="0" fontId="4" fillId="0" borderId="19" xfId="0" applyFont="1" applyBorder="1"/>
    <xf numFmtId="178" fontId="4" fillId="7" borderId="19" xfId="0" applyNumberFormat="1" applyFont="1" applyFill="1" applyBorder="1" applyAlignment="1">
      <alignment horizontal="center"/>
    </xf>
    <xf numFmtId="0" fontId="4" fillId="5" borderId="19" xfId="0" applyFont="1" applyFill="1" applyBorder="1" applyAlignment="1">
      <alignment horizontal="center"/>
    </xf>
    <xf numFmtId="178" fontId="4" fillId="9" borderId="19" xfId="0" applyNumberFormat="1" applyFont="1" applyFill="1" applyBorder="1" applyAlignment="1">
      <alignment horizontal="center"/>
    </xf>
    <xf numFmtId="0" fontId="4" fillId="8" borderId="12" xfId="0" applyFont="1" applyFill="1" applyBorder="1" applyAlignment="1">
      <alignment horizontal="center" vertical="center"/>
    </xf>
    <xf numFmtId="178" fontId="4" fillId="9" borderId="17" xfId="0" applyNumberFormat="1" applyFont="1" applyFill="1" applyBorder="1" applyAlignment="1">
      <alignment horizontal="center"/>
    </xf>
    <xf numFmtId="178" fontId="4" fillId="8" borderId="19" xfId="0" applyNumberFormat="1" applyFont="1" applyFill="1" applyBorder="1" applyAlignment="1">
      <alignment horizontal="center"/>
    </xf>
    <xf numFmtId="0" fontId="4" fillId="7" borderId="21" xfId="0" applyFont="1" applyFill="1" applyBorder="1" applyAlignment="1">
      <alignment horizontal="center"/>
    </xf>
    <xf numFmtId="0" fontId="4" fillId="4" borderId="21" xfId="0" applyFont="1" applyFill="1" applyBorder="1" applyAlignment="1">
      <alignment horizontal="center"/>
    </xf>
    <xf numFmtId="0" fontId="4" fillId="8" borderId="21" xfId="0" applyFont="1" applyFill="1" applyBorder="1" applyAlignment="1">
      <alignment horizontal="center" vertical="center"/>
    </xf>
    <xf numFmtId="178" fontId="4" fillId="4" borderId="21" xfId="0" applyNumberFormat="1" applyFont="1" applyFill="1" applyBorder="1" applyAlignment="1">
      <alignment horizontal="center"/>
    </xf>
    <xf numFmtId="178" fontId="4" fillId="7" borderId="15" xfId="0" applyNumberFormat="1" applyFont="1" applyFill="1" applyBorder="1" applyAlignment="1">
      <alignment horizontal="center"/>
    </xf>
    <xf numFmtId="0" fontId="4" fillId="5" borderId="15" xfId="0" applyFont="1" applyFill="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5" fillId="0" borderId="25" xfId="0" applyFont="1" applyBorder="1" applyAlignment="1">
      <alignment horizontal="center" vertical="center"/>
    </xf>
    <xf numFmtId="0" fontId="4" fillId="0" borderId="22" xfId="0" applyFont="1" applyBorder="1" applyAlignment="1">
      <alignment horizontal="center" vertical="center"/>
    </xf>
    <xf numFmtId="0" fontId="9" fillId="0" borderId="12" xfId="0" applyFont="1" applyBorder="1" applyAlignment="1">
      <alignment horizontal="center" vertical="center" wrapText="1" readingOrder="1"/>
    </xf>
    <xf numFmtId="0" fontId="9" fillId="0" borderId="12" xfId="0" applyFont="1" applyBorder="1" applyAlignment="1">
      <alignment horizontal="left" vertical="center" wrapText="1" readingOrder="1"/>
    </xf>
    <xf numFmtId="0" fontId="4" fillId="0" borderId="26" xfId="0" applyFont="1" applyBorder="1" applyAlignment="1">
      <alignment horizontal="center" vertical="center"/>
    </xf>
    <xf numFmtId="177" fontId="4" fillId="7" borderId="17" xfId="0" applyNumberFormat="1" applyFont="1" applyFill="1" applyBorder="1" applyAlignment="1">
      <alignment horizontal="center" vertical="center"/>
    </xf>
    <xf numFmtId="177" fontId="4" fillId="4" borderId="17" xfId="0" applyNumberFormat="1" applyFont="1" applyFill="1" applyBorder="1" applyAlignment="1">
      <alignment horizontal="center" vertical="center"/>
    </xf>
    <xf numFmtId="178" fontId="4" fillId="4" borderId="12" xfId="0" applyNumberFormat="1" applyFont="1" applyFill="1" applyBorder="1" applyAlignment="1">
      <alignment horizontal="center"/>
    </xf>
    <xf numFmtId="0" fontId="4" fillId="0" borderId="22" xfId="0" applyFont="1" applyBorder="1" applyAlignment="1">
      <alignment horizontal="center"/>
    </xf>
    <xf numFmtId="0" fontId="4" fillId="0" borderId="26" xfId="0" applyFont="1" applyBorder="1" applyAlignment="1">
      <alignment horizontal="center"/>
    </xf>
    <xf numFmtId="0" fontId="4" fillId="0" borderId="15" xfId="0" applyFont="1" applyBorder="1" applyAlignment="1">
      <alignment wrapText="1"/>
    </xf>
    <xf numFmtId="178" fontId="4" fillId="9" borderId="15" xfId="0" applyNumberFormat="1" applyFont="1" applyFill="1" applyBorder="1" applyAlignment="1">
      <alignment horizontal="center"/>
    </xf>
    <xf numFmtId="176" fontId="4" fillId="7" borderId="12" xfId="1" applyNumberFormat="1" applyFont="1" applyFill="1" applyBorder="1" applyAlignment="1">
      <alignment horizontal="center"/>
    </xf>
    <xf numFmtId="176" fontId="4" fillId="5" borderId="12" xfId="1" applyNumberFormat="1" applyFont="1" applyFill="1" applyBorder="1" applyAlignment="1">
      <alignment horizontal="center"/>
    </xf>
    <xf numFmtId="176" fontId="4" fillId="8" borderId="12" xfId="1" applyNumberFormat="1" applyFont="1" applyFill="1" applyBorder="1" applyAlignment="1">
      <alignment horizontal="center"/>
    </xf>
    <xf numFmtId="1" fontId="4" fillId="7" borderId="12" xfId="0" applyNumberFormat="1" applyFont="1" applyFill="1" applyBorder="1" applyAlignment="1">
      <alignment horizontal="center"/>
    </xf>
    <xf numFmtId="1" fontId="4" fillId="8" borderId="12" xfId="0" applyNumberFormat="1" applyFont="1" applyFill="1" applyBorder="1" applyAlignment="1">
      <alignment horizontal="center"/>
    </xf>
    <xf numFmtId="178" fontId="4" fillId="5" borderId="21" xfId="0" applyNumberFormat="1" applyFont="1" applyFill="1" applyBorder="1" applyAlignment="1">
      <alignment horizontal="center"/>
    </xf>
    <xf numFmtId="0" fontId="4" fillId="0" borderId="12" xfId="0" applyFont="1" applyBorder="1" applyAlignment="1">
      <alignment vertical="center" wrapText="1"/>
    </xf>
    <xf numFmtId="0" fontId="4" fillId="5" borderId="12" xfId="0" applyFont="1" applyFill="1" applyBorder="1" applyAlignment="1">
      <alignment horizontal="center" vertical="center"/>
    </xf>
    <xf numFmtId="0" fontId="4" fillId="5" borderId="17" xfId="0" applyFont="1" applyFill="1" applyBorder="1" applyAlignment="1">
      <alignment horizontal="center" vertical="center"/>
    </xf>
    <xf numFmtId="0" fontId="4" fillId="5" borderId="19" xfId="0" applyFont="1" applyFill="1" applyBorder="1" applyAlignment="1">
      <alignment horizontal="center" vertical="center"/>
    </xf>
    <xf numFmtId="0" fontId="4" fillId="0" borderId="21" xfId="0" applyFont="1" applyBorder="1" applyAlignment="1">
      <alignment vertical="center" wrapText="1"/>
    </xf>
    <xf numFmtId="0" fontId="4" fillId="5" borderId="21" xfId="0" applyFont="1" applyFill="1" applyBorder="1" applyAlignment="1">
      <alignment horizontal="center" vertical="center"/>
    </xf>
    <xf numFmtId="179" fontId="4" fillId="7" borderId="12" xfId="0" applyNumberFormat="1" applyFont="1" applyFill="1" applyBorder="1" applyAlignment="1">
      <alignment horizontal="center" vertical="center"/>
    </xf>
    <xf numFmtId="179" fontId="4" fillId="7" borderId="17" xfId="0" applyNumberFormat="1" applyFont="1" applyFill="1" applyBorder="1" applyAlignment="1">
      <alignment horizontal="center" vertical="center"/>
    </xf>
    <xf numFmtId="0" fontId="4" fillId="0" borderId="16" xfId="0" applyFont="1" applyBorder="1" applyAlignment="1">
      <alignment horizontal="center" vertical="center"/>
    </xf>
    <xf numFmtId="178" fontId="4" fillId="8" borderId="19" xfId="0" applyNumberFormat="1" applyFont="1" applyFill="1" applyBorder="1" applyAlignment="1">
      <alignment horizontal="center" vertical="center"/>
    </xf>
    <xf numFmtId="176" fontId="4" fillId="7" borderId="17" xfId="0" applyNumberFormat="1" applyFont="1" applyFill="1" applyBorder="1" applyAlignment="1">
      <alignment horizontal="center" vertical="center"/>
    </xf>
    <xf numFmtId="176" fontId="4" fillId="8" borderId="17" xfId="0" applyNumberFormat="1" applyFont="1" applyFill="1" applyBorder="1" applyAlignment="1">
      <alignment horizontal="center" vertical="center"/>
    </xf>
    <xf numFmtId="180" fontId="4" fillId="7" borderId="21" xfId="0" applyNumberFormat="1" applyFont="1" applyFill="1" applyBorder="1" applyAlignment="1">
      <alignment horizontal="center" vertical="center"/>
    </xf>
    <xf numFmtId="180" fontId="4" fillId="8" borderId="21" xfId="0" applyNumberFormat="1" applyFont="1" applyFill="1" applyBorder="1" applyAlignment="1">
      <alignment horizontal="center" vertical="center"/>
    </xf>
    <xf numFmtId="0" fontId="4" fillId="0" borderId="16" xfId="0" applyFont="1" applyBorder="1" applyAlignment="1">
      <alignment vertical="center"/>
    </xf>
    <xf numFmtId="178" fontId="4" fillId="7" borderId="16" xfId="0" applyNumberFormat="1" applyFont="1" applyFill="1" applyBorder="1" applyAlignment="1">
      <alignment horizontal="center" vertical="center"/>
    </xf>
    <xf numFmtId="0" fontId="4" fillId="5" borderId="16" xfId="0" applyFont="1" applyFill="1" applyBorder="1" applyAlignment="1">
      <alignment horizontal="center" vertical="center"/>
    </xf>
    <xf numFmtId="178" fontId="4" fillId="8" borderId="16" xfId="0" applyNumberFormat="1" applyFont="1" applyFill="1" applyBorder="1" applyAlignment="1">
      <alignment horizontal="center" vertical="center"/>
    </xf>
    <xf numFmtId="0" fontId="4" fillId="0" borderId="15" xfId="0" applyFont="1" applyBorder="1" applyAlignment="1">
      <alignment vertical="center"/>
    </xf>
    <xf numFmtId="178" fontId="4" fillId="7" borderId="15" xfId="0" applyNumberFormat="1" applyFont="1" applyFill="1" applyBorder="1" applyAlignment="1">
      <alignment horizontal="center" vertical="center"/>
    </xf>
    <xf numFmtId="0" fontId="4" fillId="5" borderId="15" xfId="0" applyFont="1" applyFill="1" applyBorder="1" applyAlignment="1">
      <alignment horizontal="center" vertical="center"/>
    </xf>
    <xf numFmtId="178" fontId="4" fillId="8" borderId="15" xfId="0" applyNumberFormat="1" applyFont="1" applyFill="1" applyBorder="1" applyAlignment="1">
      <alignment horizontal="center" vertical="center"/>
    </xf>
    <xf numFmtId="0" fontId="4" fillId="0" borderId="14" xfId="0" applyFont="1" applyBorder="1" applyAlignment="1">
      <alignment vertical="center"/>
    </xf>
    <xf numFmtId="179" fontId="4" fillId="7" borderId="14" xfId="0" applyNumberFormat="1" applyFont="1" applyFill="1" applyBorder="1" applyAlignment="1">
      <alignment horizontal="center" vertical="center"/>
    </xf>
    <xf numFmtId="0" fontId="4" fillId="5" borderId="14" xfId="0" applyFont="1" applyFill="1" applyBorder="1" applyAlignment="1">
      <alignment horizontal="center" vertical="center"/>
    </xf>
    <xf numFmtId="0" fontId="4" fillId="4" borderId="14" xfId="0" applyFont="1" applyFill="1" applyBorder="1" applyAlignment="1">
      <alignment horizontal="center" vertical="center"/>
    </xf>
    <xf numFmtId="176" fontId="4" fillId="7" borderId="16" xfId="0" applyNumberFormat="1" applyFont="1" applyFill="1" applyBorder="1" applyAlignment="1">
      <alignment horizontal="center" vertical="center"/>
    </xf>
    <xf numFmtId="176" fontId="4" fillId="8" borderId="16" xfId="0" applyNumberFormat="1" applyFont="1" applyFill="1" applyBorder="1" applyAlignment="1">
      <alignment horizontal="center" vertical="center"/>
    </xf>
    <xf numFmtId="179" fontId="4" fillId="7" borderId="21" xfId="0" applyNumberFormat="1" applyFont="1" applyFill="1" applyBorder="1" applyAlignment="1">
      <alignment horizontal="center" vertical="center"/>
    </xf>
    <xf numFmtId="12" fontId="4" fillId="8" borderId="19" xfId="0" applyNumberFormat="1" applyFont="1" applyFill="1" applyBorder="1" applyAlignment="1">
      <alignment horizontal="center" vertical="center"/>
    </xf>
    <xf numFmtId="179" fontId="4" fillId="4" borderId="12" xfId="0" applyNumberFormat="1" applyFont="1" applyFill="1" applyBorder="1" applyAlignment="1">
      <alignment horizontal="center" vertical="center"/>
    </xf>
    <xf numFmtId="0" fontId="4" fillId="0" borderId="24" xfId="0" applyFont="1" applyBorder="1" applyAlignment="1">
      <alignment horizontal="center" vertical="center"/>
    </xf>
    <xf numFmtId="178" fontId="4" fillId="8" borderId="12" xfId="0" applyNumberFormat="1" applyFont="1" applyFill="1" applyBorder="1" applyAlignment="1">
      <alignment horizontal="center" vertical="center"/>
    </xf>
    <xf numFmtId="178" fontId="4" fillId="8" borderId="17" xfId="0" applyNumberFormat="1" applyFont="1" applyFill="1" applyBorder="1" applyAlignment="1">
      <alignment horizontal="center" vertical="center"/>
    </xf>
    <xf numFmtId="179" fontId="4" fillId="5" borderId="12" xfId="0" applyNumberFormat="1" applyFont="1" applyFill="1" applyBorder="1" applyAlignment="1">
      <alignment horizontal="center" vertical="center"/>
    </xf>
    <xf numFmtId="179" fontId="4" fillId="5" borderId="17" xfId="0" applyNumberFormat="1" applyFont="1" applyFill="1" applyBorder="1" applyAlignment="1">
      <alignment horizontal="center" vertical="center"/>
    </xf>
    <xf numFmtId="0" fontId="4" fillId="4" borderId="1" xfId="0" applyFont="1" applyFill="1" applyBorder="1" applyAlignment="1">
      <alignment horizontal="center" vertical="center" wrapText="1"/>
    </xf>
    <xf numFmtId="0" fontId="8" fillId="0" borderId="15" xfId="0" applyFont="1" applyBorder="1" applyAlignment="1">
      <alignment horizontal="center" vertical="center"/>
    </xf>
    <xf numFmtId="178" fontId="4" fillId="9" borderId="1" xfId="0" applyNumberFormat="1" applyFont="1" applyFill="1" applyBorder="1" applyAlignment="1">
      <alignment horizontal="center" vertical="center"/>
    </xf>
    <xf numFmtId="179" fontId="4" fillId="9" borderId="1" xfId="0" applyNumberFormat="1" applyFont="1" applyFill="1" applyBorder="1" applyAlignment="1">
      <alignment horizontal="center" vertical="center"/>
    </xf>
    <xf numFmtId="0" fontId="4" fillId="9" borderId="19" xfId="0" applyFont="1" applyFill="1" applyBorder="1" applyAlignment="1">
      <alignment horizontal="center" vertical="center"/>
    </xf>
    <xf numFmtId="178" fontId="4" fillId="9" borderId="19" xfId="0" applyNumberFormat="1" applyFont="1" applyFill="1" applyBorder="1" applyAlignment="1">
      <alignment horizontal="center" vertical="center"/>
    </xf>
    <xf numFmtId="179" fontId="4" fillId="9" borderId="19" xfId="0" applyNumberFormat="1" applyFont="1" applyFill="1" applyBorder="1" applyAlignment="1">
      <alignment horizontal="center" vertical="center"/>
    </xf>
    <xf numFmtId="0" fontId="4" fillId="10" borderId="4" xfId="0" applyFont="1" applyFill="1" applyBorder="1" applyAlignment="1">
      <alignment horizontal="left" vertical="center"/>
    </xf>
    <xf numFmtId="0" fontId="5" fillId="0" borderId="0" xfId="0" applyFont="1" applyAlignment="1">
      <alignment horizontal="center" vertical="center"/>
    </xf>
    <xf numFmtId="0" fontId="4" fillId="10" borderId="0" xfId="0" applyFont="1" applyFill="1" applyAlignment="1">
      <alignment horizontal="left" vertical="center"/>
    </xf>
    <xf numFmtId="0" fontId="4" fillId="10" borderId="0" xfId="0" applyFont="1" applyFill="1" applyAlignment="1">
      <alignment horizontal="center" vertical="center" wrapText="1"/>
    </xf>
    <xf numFmtId="0" fontId="4" fillId="5" borderId="4" xfId="0" applyFont="1" applyFill="1" applyBorder="1" applyAlignment="1">
      <alignment horizontal="left" vertical="center"/>
    </xf>
    <xf numFmtId="0" fontId="4" fillId="5" borderId="0" xfId="0" applyFont="1" applyFill="1" applyAlignment="1">
      <alignment horizontal="left" vertical="center"/>
    </xf>
    <xf numFmtId="0" fontId="4" fillId="5" borderId="0" xfId="0" applyFont="1" applyFill="1" applyAlignment="1">
      <alignment horizontal="center" vertical="center" wrapText="1"/>
    </xf>
    <xf numFmtId="0" fontId="4" fillId="5" borderId="8" xfId="0" applyFont="1" applyFill="1" applyBorder="1" applyAlignment="1">
      <alignment horizontal="left" vertical="center"/>
    </xf>
    <xf numFmtId="0" fontId="4" fillId="5" borderId="7" xfId="0" applyFont="1" applyFill="1" applyBorder="1" applyAlignment="1">
      <alignment horizontal="left" vertical="center"/>
    </xf>
    <xf numFmtId="0" fontId="4" fillId="5" borderId="7" xfId="0" applyFont="1" applyFill="1" applyBorder="1" applyAlignment="1">
      <alignment horizontal="center" vertical="center" wrapText="1"/>
    </xf>
    <xf numFmtId="0" fontId="4" fillId="5" borderId="4" xfId="0" applyFont="1" applyFill="1" applyBorder="1" applyAlignment="1">
      <alignment vertical="center"/>
    </xf>
    <xf numFmtId="0" fontId="4" fillId="5" borderId="0" xfId="0" applyFont="1" applyFill="1" applyAlignment="1">
      <alignment vertical="center"/>
    </xf>
    <xf numFmtId="0" fontId="8" fillId="5" borderId="0" xfId="0" applyFont="1" applyFill="1" applyAlignment="1">
      <alignment vertical="center"/>
    </xf>
    <xf numFmtId="0" fontId="9" fillId="5" borderId="1" xfId="0" applyFont="1" applyFill="1" applyBorder="1" applyAlignment="1">
      <alignment horizontal="center" vertical="center" wrapText="1" readingOrder="1"/>
    </xf>
    <xf numFmtId="0" fontId="9" fillId="5" borderId="1" xfId="0" applyFont="1" applyFill="1" applyBorder="1" applyAlignment="1">
      <alignment horizontal="left" vertical="center" wrapText="1" readingOrder="1"/>
    </xf>
    <xf numFmtId="0" fontId="4" fillId="11" borderId="1" xfId="0" applyFont="1" applyFill="1" applyBorder="1" applyAlignment="1">
      <alignment horizontal="center" vertical="center"/>
    </xf>
    <xf numFmtId="0" fontId="4" fillId="12" borderId="1" xfId="0" applyFont="1" applyFill="1" applyBorder="1" applyAlignment="1">
      <alignment horizontal="center" vertical="center"/>
    </xf>
    <xf numFmtId="0" fontId="4" fillId="5" borderId="1" xfId="0" applyFont="1" applyFill="1" applyBorder="1"/>
    <xf numFmtId="178" fontId="4" fillId="11" borderId="1" xfId="0" applyNumberFormat="1" applyFont="1" applyFill="1" applyBorder="1" applyAlignment="1">
      <alignment horizontal="center"/>
    </xf>
    <xf numFmtId="178" fontId="4" fillId="12" borderId="1" xfId="0" applyNumberFormat="1" applyFont="1" applyFill="1" applyBorder="1" applyAlignment="1">
      <alignment horizontal="center"/>
    </xf>
    <xf numFmtId="0" fontId="16" fillId="0" borderId="0" xfId="0" applyFont="1" applyAlignment="1">
      <alignment vertical="center"/>
    </xf>
    <xf numFmtId="0" fontId="16" fillId="0" borderId="9" xfId="0" applyFont="1" applyBorder="1" applyAlignment="1">
      <alignment vertical="center"/>
    </xf>
  </cellXfs>
  <cellStyles count="6">
    <cellStyle name="パーセント" xfId="1" builtinId="5"/>
    <cellStyle name="ハイパーリンク" xfId="2" builtinId="8"/>
    <cellStyle name="桁区切り 2" xfId="4" xr:uid="{BCE9B8E0-DB7C-4F1B-A4AF-2B8F68E646CC}"/>
    <cellStyle name="標準" xfId="0" builtinId="0"/>
    <cellStyle name="標準 2" xfId="5" xr:uid="{FA1EACED-97CD-4DA1-B0D6-78539C52D378}"/>
    <cellStyle name="標準 3" xfId="3" xr:uid="{F57979A0-0216-4381-A0D9-34FDC2E8D4C9}"/>
  </cellStyles>
  <dxfs count="0"/>
  <tableStyles count="0" defaultTableStyle="TableStyleMedium2" defaultPivotStyle="PivotStyleLight16"/>
  <colors>
    <mruColors>
      <color rgb="FFA8B7C8"/>
      <color rgb="FFFEF0F7"/>
      <color rgb="FF136B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130849</xdr:colOff>
      <xdr:row>15</xdr:row>
      <xdr:rowOff>46173</xdr:rowOff>
    </xdr:from>
    <xdr:to>
      <xdr:col>8</xdr:col>
      <xdr:colOff>491703</xdr:colOff>
      <xdr:row>19</xdr:row>
      <xdr:rowOff>129912</xdr:rowOff>
    </xdr:to>
    <xdr:sp macro="" textlink="">
      <xdr:nvSpPr>
        <xdr:cNvPr id="2" name="テキスト ボックス 1">
          <a:extLst>
            <a:ext uri="{FF2B5EF4-FFF2-40B4-BE49-F238E27FC236}">
              <a16:creationId xmlns:a16="http://schemas.microsoft.com/office/drawing/2014/main" id="{05C3D6E2-F7DF-45BB-A956-AF2DE6765F9C}"/>
            </a:ext>
          </a:extLst>
        </xdr:cNvPr>
        <xdr:cNvSpPr txBox="1"/>
      </xdr:nvSpPr>
      <xdr:spPr>
        <a:xfrm>
          <a:off x="10998970" y="3679143"/>
          <a:ext cx="2415945" cy="106895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ご提出書類（ボールド）</a:t>
          </a:r>
          <a:br>
            <a:rPr kumimoji="1" lang="en-US" altLang="ja-JP" sz="1100" b="1"/>
          </a:br>
          <a:r>
            <a:rPr kumimoji="1" lang="ja-JP" altLang="en-US" sz="1100" b="1"/>
            <a:t>・申請書（本エクセルシート）</a:t>
          </a:r>
          <a:endParaRPr kumimoji="1" lang="en-US" altLang="ja-JP" sz="1100" b="1"/>
        </a:p>
        <a:p>
          <a:r>
            <a:rPr kumimoji="1" lang="ja-JP" altLang="en-US" sz="1100" b="1"/>
            <a:t>・誓約書（別紙）</a:t>
          </a:r>
          <a:endParaRPr kumimoji="1" lang="en-US" altLang="ja-JP" sz="1100" b="1"/>
        </a:p>
        <a:p>
          <a:r>
            <a:rPr kumimoji="1" lang="ja-JP" altLang="en-US" sz="1100" b="1"/>
            <a:t>・事業計画書（別紙）</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hyperlink" Target="mailto:jiro@xxx" TargetMode="External"/><Relationship Id="rId1" Type="http://schemas.openxmlformats.org/officeDocument/2006/relationships/hyperlink" Target="mailto:hanako@xxx" TargetMode="Externa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DDD9-9880-4263-9D14-4E824891D636}">
  <sheetPr>
    <tabColor rgb="FFC00000"/>
  </sheetPr>
  <dimension ref="B1:F71"/>
  <sheetViews>
    <sheetView showGridLines="0" tabSelected="1" zoomScale="99" zoomScaleNormal="90" workbookViewId="0">
      <pane xSplit="3" ySplit="1" topLeftCell="D8" activePane="bottomRight" state="frozen"/>
      <selection pane="topRight" activeCell="D1" sqref="D1"/>
      <selection pane="bottomLeft" activeCell="A3" sqref="A3"/>
      <selection pane="bottomRight" activeCell="B31" sqref="B31"/>
    </sheetView>
  </sheetViews>
  <sheetFormatPr defaultColWidth="9" defaultRowHeight="14.4"/>
  <cols>
    <col min="1" max="1" width="2.796875" style="16" customWidth="1"/>
    <col min="2" max="2" width="15.296875" style="16" customWidth="1"/>
    <col min="3" max="3" width="22.5" style="16" customWidth="1"/>
    <col min="4" max="4" width="87" style="16" customWidth="1"/>
    <col min="5" max="5" width="15.09765625" style="29" customWidth="1"/>
    <col min="6" max="16384" width="9" style="16"/>
  </cols>
  <sheetData>
    <row r="1" spans="2:6" s="17" customFormat="1">
      <c r="B1" s="30"/>
      <c r="C1" s="34"/>
      <c r="D1" s="30"/>
      <c r="E1" s="45" t="s">
        <v>647</v>
      </c>
      <c r="F1" s="216" t="s">
        <v>933</v>
      </c>
    </row>
    <row r="2" spans="2:6" s="21" customFormat="1" ht="19.5" customHeight="1">
      <c r="B2" s="21" t="s">
        <v>664</v>
      </c>
      <c r="C2" s="219" t="s">
        <v>319</v>
      </c>
      <c r="D2" s="220" t="s">
        <v>762</v>
      </c>
      <c r="E2" s="221" t="s">
        <v>256</v>
      </c>
    </row>
    <row r="3" spans="2:6" s="21" customFormat="1" ht="19.5" customHeight="1">
      <c r="C3" s="219" t="s">
        <v>320</v>
      </c>
      <c r="D3" s="220" t="s">
        <v>764</v>
      </c>
      <c r="E3" s="221" t="s">
        <v>256</v>
      </c>
    </row>
    <row r="4" spans="2:6" s="21" customFormat="1" ht="19.5" customHeight="1">
      <c r="C4" s="219" t="s">
        <v>388</v>
      </c>
      <c r="D4" s="220" t="s">
        <v>686</v>
      </c>
      <c r="E4" s="221" t="s">
        <v>257</v>
      </c>
    </row>
    <row r="5" spans="2:6" s="21" customFormat="1" ht="19.5" customHeight="1">
      <c r="C5" s="215" t="s">
        <v>665</v>
      </c>
      <c r="D5" s="217" t="s">
        <v>687</v>
      </c>
      <c r="E5" s="218" t="s">
        <v>256</v>
      </c>
    </row>
    <row r="6" spans="2:6" s="21" customFormat="1" ht="19.5" customHeight="1">
      <c r="B6" s="31"/>
      <c r="C6" s="222" t="s">
        <v>344</v>
      </c>
      <c r="D6" s="223" t="s">
        <v>763</v>
      </c>
      <c r="E6" s="224" t="s">
        <v>256</v>
      </c>
    </row>
    <row r="7" spans="2:6" s="21" customFormat="1" ht="19.5" customHeight="1">
      <c r="B7" s="21" t="s">
        <v>12</v>
      </c>
      <c r="C7" s="35" t="s">
        <v>429</v>
      </c>
      <c r="D7" s="21" t="s">
        <v>688</v>
      </c>
      <c r="E7" s="29" t="s">
        <v>256</v>
      </c>
    </row>
    <row r="8" spans="2:6" s="21" customFormat="1" ht="19.5" customHeight="1">
      <c r="B8" s="21" t="s">
        <v>753</v>
      </c>
      <c r="C8" s="35" t="s">
        <v>430</v>
      </c>
      <c r="D8" s="21" t="s">
        <v>689</v>
      </c>
      <c r="E8" s="29" t="s">
        <v>256</v>
      </c>
    </row>
    <row r="9" spans="2:6" s="21" customFormat="1" ht="19.5" customHeight="1">
      <c r="C9" s="35" t="s">
        <v>431</v>
      </c>
      <c r="D9" s="21" t="s">
        <v>690</v>
      </c>
      <c r="E9" s="29" t="s">
        <v>256</v>
      </c>
    </row>
    <row r="10" spans="2:6" s="21" customFormat="1" ht="19.5" customHeight="1">
      <c r="C10" s="35" t="s">
        <v>432</v>
      </c>
      <c r="D10" s="21" t="s">
        <v>691</v>
      </c>
      <c r="E10" s="29" t="s">
        <v>256</v>
      </c>
    </row>
    <row r="11" spans="2:6" s="21" customFormat="1" ht="19.5" customHeight="1">
      <c r="C11" s="35" t="s">
        <v>393</v>
      </c>
      <c r="D11" s="21" t="s">
        <v>692</v>
      </c>
      <c r="E11" s="29" t="s">
        <v>256</v>
      </c>
    </row>
    <row r="12" spans="2:6" s="21" customFormat="1" ht="19.5" customHeight="1">
      <c r="B12" s="31"/>
      <c r="C12" s="222" t="s">
        <v>433</v>
      </c>
      <c r="D12" s="223" t="s">
        <v>693</v>
      </c>
      <c r="E12" s="224" t="s">
        <v>257</v>
      </c>
    </row>
    <row r="13" spans="2:6" s="21" customFormat="1" ht="19.5" customHeight="1">
      <c r="B13" s="21" t="s">
        <v>11</v>
      </c>
      <c r="C13" s="35" t="s">
        <v>13</v>
      </c>
      <c r="D13" s="21" t="s">
        <v>694</v>
      </c>
      <c r="E13" s="33">
        <v>0.5</v>
      </c>
    </row>
    <row r="14" spans="2:6" s="21" customFormat="1" ht="19.5" customHeight="1">
      <c r="C14" s="35" t="s">
        <v>666</v>
      </c>
      <c r="D14" s="43" t="s">
        <v>936</v>
      </c>
      <c r="E14" s="29" t="s">
        <v>667</v>
      </c>
    </row>
    <row r="15" spans="2:6" s="21" customFormat="1" ht="19.5" customHeight="1">
      <c r="B15" s="31"/>
      <c r="C15" s="36" t="s">
        <v>259</v>
      </c>
      <c r="D15" s="31" t="s">
        <v>890</v>
      </c>
      <c r="E15" s="32" t="s">
        <v>668</v>
      </c>
    </row>
    <row r="16" spans="2:6" ht="19.5" customHeight="1">
      <c r="B16" s="235" t="s">
        <v>648</v>
      </c>
      <c r="C16" s="37" t="s">
        <v>445</v>
      </c>
      <c r="D16" s="16" t="s">
        <v>726</v>
      </c>
      <c r="E16" s="29" t="s">
        <v>256</v>
      </c>
    </row>
    <row r="17" spans="2:5" ht="19.5" customHeight="1">
      <c r="C17" s="37" t="s">
        <v>446</v>
      </c>
      <c r="D17" s="16" t="s">
        <v>725</v>
      </c>
      <c r="E17" s="29" t="s">
        <v>866</v>
      </c>
    </row>
    <row r="18" spans="2:5" ht="19.5" customHeight="1">
      <c r="C18" s="225" t="s">
        <v>649</v>
      </c>
      <c r="D18" s="226" t="s">
        <v>727</v>
      </c>
      <c r="E18" s="221" t="s">
        <v>257</v>
      </c>
    </row>
    <row r="19" spans="2:5" ht="19.5" customHeight="1">
      <c r="C19" s="37" t="s">
        <v>650</v>
      </c>
      <c r="D19" s="16" t="s">
        <v>728</v>
      </c>
      <c r="E19" s="29" t="s">
        <v>256</v>
      </c>
    </row>
    <row r="20" spans="2:5" ht="19.5" customHeight="1">
      <c r="C20" s="225" t="s">
        <v>651</v>
      </c>
      <c r="D20" s="226" t="s">
        <v>729</v>
      </c>
      <c r="E20" s="221" t="s">
        <v>257</v>
      </c>
    </row>
    <row r="21" spans="2:5" ht="19.5" customHeight="1">
      <c r="C21" s="225" t="s">
        <v>652</v>
      </c>
      <c r="D21" s="226" t="s">
        <v>730</v>
      </c>
      <c r="E21" s="221" t="s">
        <v>257</v>
      </c>
    </row>
    <row r="22" spans="2:5" ht="19.5" customHeight="1">
      <c r="C22" s="225" t="s">
        <v>653</v>
      </c>
      <c r="D22" s="226" t="s">
        <v>731</v>
      </c>
      <c r="E22" s="221" t="s">
        <v>257</v>
      </c>
    </row>
    <row r="23" spans="2:5" ht="19.5" customHeight="1">
      <c r="C23" s="225" t="s">
        <v>654</v>
      </c>
      <c r="D23" s="226" t="s">
        <v>732</v>
      </c>
      <c r="E23" s="221" t="s">
        <v>257</v>
      </c>
    </row>
    <row r="24" spans="2:5" ht="19.5" customHeight="1">
      <c r="C24" s="225" t="s">
        <v>655</v>
      </c>
      <c r="D24" s="226" t="s">
        <v>733</v>
      </c>
      <c r="E24" s="221" t="s">
        <v>257</v>
      </c>
    </row>
    <row r="25" spans="2:5" ht="19.5" customHeight="1">
      <c r="C25" s="225" t="s">
        <v>24</v>
      </c>
      <c r="D25" s="226" t="s">
        <v>734</v>
      </c>
      <c r="E25" s="221" t="s">
        <v>257</v>
      </c>
    </row>
    <row r="26" spans="2:5" ht="19.5" customHeight="1">
      <c r="C26" s="225" t="s">
        <v>393</v>
      </c>
      <c r="D26" s="226" t="s">
        <v>735</v>
      </c>
      <c r="E26" s="221" t="s">
        <v>257</v>
      </c>
    </row>
    <row r="27" spans="2:5" ht="19.5" customHeight="1">
      <c r="C27" s="37" t="s">
        <v>447</v>
      </c>
      <c r="D27" s="16" t="s">
        <v>765</v>
      </c>
      <c r="E27" s="29" t="s">
        <v>256</v>
      </c>
    </row>
    <row r="28" spans="2:5" ht="19.5" customHeight="1">
      <c r="B28" s="38"/>
      <c r="C28" s="39" t="s">
        <v>258</v>
      </c>
      <c r="D28" s="38" t="s">
        <v>736</v>
      </c>
      <c r="E28" s="32" t="s">
        <v>256</v>
      </c>
    </row>
    <row r="29" spans="2:5" ht="19.5" customHeight="1">
      <c r="B29" s="236" t="s">
        <v>656</v>
      </c>
      <c r="C29" s="41" t="s">
        <v>661</v>
      </c>
      <c r="D29" s="40" t="s">
        <v>874</v>
      </c>
      <c r="E29" s="42" t="s">
        <v>256</v>
      </c>
    </row>
    <row r="30" spans="2:5" ht="19.5" customHeight="1">
      <c r="B30" s="235" t="s">
        <v>657</v>
      </c>
      <c r="C30" s="37" t="s">
        <v>685</v>
      </c>
      <c r="D30" s="16" t="s">
        <v>700</v>
      </c>
      <c r="E30" s="29" t="s">
        <v>256</v>
      </c>
    </row>
    <row r="31" spans="2:5" ht="19.5" customHeight="1">
      <c r="B31" s="235" t="s">
        <v>937</v>
      </c>
      <c r="C31" s="37" t="s">
        <v>678</v>
      </c>
      <c r="D31" s="46" t="s">
        <v>872</v>
      </c>
      <c r="E31" s="29" t="s">
        <v>256</v>
      </c>
    </row>
    <row r="32" spans="2:5" ht="19.5" customHeight="1">
      <c r="C32" s="37" t="s">
        <v>670</v>
      </c>
      <c r="D32" s="16" t="s">
        <v>701</v>
      </c>
      <c r="E32" s="29" t="s">
        <v>256</v>
      </c>
    </row>
    <row r="33" spans="3:5" ht="19.5" customHeight="1">
      <c r="C33" s="37" t="s">
        <v>669</v>
      </c>
      <c r="D33" s="16" t="s">
        <v>702</v>
      </c>
      <c r="E33" s="29" t="s">
        <v>256</v>
      </c>
    </row>
    <row r="34" spans="3:5" ht="19.5" customHeight="1">
      <c r="C34" s="225" t="s">
        <v>721</v>
      </c>
      <c r="D34" s="226" t="s">
        <v>722</v>
      </c>
      <c r="E34" s="221" t="s">
        <v>257</v>
      </c>
    </row>
    <row r="35" spans="3:5" ht="19.5" customHeight="1">
      <c r="C35" s="37" t="s">
        <v>9</v>
      </c>
      <c r="D35" s="16" t="s">
        <v>703</v>
      </c>
      <c r="E35" s="29" t="s">
        <v>256</v>
      </c>
    </row>
    <row r="36" spans="3:5" ht="19.5" customHeight="1">
      <c r="C36" s="37" t="s">
        <v>679</v>
      </c>
      <c r="D36" s="16" t="s">
        <v>708</v>
      </c>
      <c r="E36" s="29" t="s">
        <v>256</v>
      </c>
    </row>
    <row r="37" spans="3:5" ht="19.5" customHeight="1">
      <c r="C37" s="37" t="s">
        <v>675</v>
      </c>
      <c r="D37" s="16" t="s">
        <v>932</v>
      </c>
      <c r="E37" s="29" t="s">
        <v>256</v>
      </c>
    </row>
    <row r="38" spans="3:5" ht="19.5" customHeight="1">
      <c r="C38" s="225" t="s">
        <v>234</v>
      </c>
      <c r="D38" s="226" t="s">
        <v>712</v>
      </c>
      <c r="E38" s="221" t="s">
        <v>257</v>
      </c>
    </row>
    <row r="39" spans="3:5" ht="19.5" customHeight="1">
      <c r="C39" s="225" t="s">
        <v>711</v>
      </c>
      <c r="D39" s="226" t="s">
        <v>713</v>
      </c>
      <c r="E39" s="221" t="s">
        <v>257</v>
      </c>
    </row>
    <row r="40" spans="3:5" ht="19.5" customHeight="1">
      <c r="C40" s="226" t="s">
        <v>1</v>
      </c>
      <c r="D40" s="226" t="s">
        <v>714</v>
      </c>
      <c r="E40" s="221" t="s">
        <v>257</v>
      </c>
    </row>
    <row r="41" spans="3:5" ht="19.5" customHeight="1">
      <c r="C41" s="225" t="s">
        <v>22</v>
      </c>
      <c r="D41" s="226" t="s">
        <v>830</v>
      </c>
      <c r="E41" s="221" t="s">
        <v>257</v>
      </c>
    </row>
    <row r="42" spans="3:5" ht="19.5" customHeight="1">
      <c r="C42" s="225" t="s">
        <v>680</v>
      </c>
      <c r="D42" s="226" t="s">
        <v>715</v>
      </c>
      <c r="E42" s="221" t="s">
        <v>257</v>
      </c>
    </row>
    <row r="43" spans="3:5" ht="19.5" customHeight="1">
      <c r="C43" s="225" t="s">
        <v>681</v>
      </c>
      <c r="D43" s="226" t="s">
        <v>716</v>
      </c>
      <c r="E43" s="221" t="s">
        <v>257</v>
      </c>
    </row>
    <row r="44" spans="3:5" ht="19.5" customHeight="1">
      <c r="C44" s="225" t="s">
        <v>723</v>
      </c>
      <c r="D44" s="226" t="s">
        <v>724</v>
      </c>
      <c r="E44" s="221" t="s">
        <v>257</v>
      </c>
    </row>
    <row r="45" spans="3:5" ht="19.5" customHeight="1">
      <c r="C45" s="225" t="s">
        <v>683</v>
      </c>
      <c r="D45" s="226" t="s">
        <v>719</v>
      </c>
      <c r="E45" s="221" t="s">
        <v>257</v>
      </c>
    </row>
    <row r="46" spans="3:5" ht="19.5" customHeight="1">
      <c r="C46" s="225" t="s">
        <v>682</v>
      </c>
      <c r="D46" s="226" t="s">
        <v>718</v>
      </c>
      <c r="E46" s="221" t="s">
        <v>257</v>
      </c>
    </row>
    <row r="47" spans="3:5" ht="19.5" customHeight="1">
      <c r="C47" s="225" t="s">
        <v>684</v>
      </c>
      <c r="D47" s="226" t="s">
        <v>720</v>
      </c>
      <c r="E47" s="221" t="s">
        <v>257</v>
      </c>
    </row>
    <row r="48" spans="3:5" ht="19.5" customHeight="1">
      <c r="C48" s="37" t="s">
        <v>672</v>
      </c>
      <c r="D48" s="16" t="s">
        <v>705</v>
      </c>
      <c r="E48" s="29" t="s">
        <v>256</v>
      </c>
    </row>
    <row r="49" spans="2:5" ht="19.5" customHeight="1">
      <c r="C49" s="37" t="s">
        <v>671</v>
      </c>
      <c r="D49" s="16" t="s">
        <v>704</v>
      </c>
      <c r="E49" s="29" t="s">
        <v>256</v>
      </c>
    </row>
    <row r="50" spans="2:5" ht="19.5" customHeight="1">
      <c r="C50" s="37" t="s">
        <v>674</v>
      </c>
      <c r="D50" s="16" t="s">
        <v>707</v>
      </c>
      <c r="E50" s="29" t="s">
        <v>256</v>
      </c>
    </row>
    <row r="51" spans="2:5" ht="19.5" customHeight="1">
      <c r="C51" s="37" t="s">
        <v>673</v>
      </c>
      <c r="D51" s="16" t="s">
        <v>706</v>
      </c>
      <c r="E51" s="29" t="s">
        <v>256</v>
      </c>
    </row>
    <row r="52" spans="2:5" ht="19.5" customHeight="1">
      <c r="C52" s="37" t="s">
        <v>235</v>
      </c>
      <c r="D52" s="16" t="s">
        <v>710</v>
      </c>
      <c r="E52" s="29" t="s">
        <v>677</v>
      </c>
    </row>
    <row r="53" spans="2:5" ht="19.5" customHeight="1">
      <c r="C53" s="37" t="s">
        <v>248</v>
      </c>
      <c r="D53" s="16" t="s">
        <v>717</v>
      </c>
      <c r="E53" s="29" t="s">
        <v>677</v>
      </c>
    </row>
    <row r="54" spans="2:5" ht="19.5" customHeight="1">
      <c r="C54" s="37" t="s">
        <v>258</v>
      </c>
      <c r="D54" s="16" t="s">
        <v>924</v>
      </c>
      <c r="E54" s="29" t="s">
        <v>256</v>
      </c>
    </row>
    <row r="55" spans="2:5" ht="19.5" customHeight="1">
      <c r="B55" s="38"/>
      <c r="C55" s="39" t="s">
        <v>676</v>
      </c>
      <c r="D55" s="38" t="s">
        <v>709</v>
      </c>
      <c r="E55" s="32" t="s">
        <v>256</v>
      </c>
    </row>
    <row r="56" spans="2:5" ht="19.5" customHeight="1">
      <c r="B56" s="235" t="s">
        <v>658</v>
      </c>
      <c r="C56" s="225" t="s">
        <v>660</v>
      </c>
      <c r="D56" s="226" t="s">
        <v>869</v>
      </c>
      <c r="E56" s="221" t="s">
        <v>257</v>
      </c>
    </row>
    <row r="57" spans="2:5" ht="19.5" customHeight="1">
      <c r="C57" s="37" t="s">
        <v>699</v>
      </c>
      <c r="D57" s="16" t="s">
        <v>851</v>
      </c>
      <c r="E57" s="29" t="s">
        <v>256</v>
      </c>
    </row>
    <row r="58" spans="2:5" ht="19.5" customHeight="1">
      <c r="C58" s="37" t="s">
        <v>659</v>
      </c>
      <c r="D58" s="16" t="s">
        <v>695</v>
      </c>
      <c r="E58" s="29" t="s">
        <v>256</v>
      </c>
    </row>
    <row r="59" spans="2:5" ht="19.5" customHeight="1">
      <c r="C59" s="37" t="s">
        <v>696</v>
      </c>
      <c r="D59" s="16" t="s">
        <v>870</v>
      </c>
      <c r="E59" s="29" t="s">
        <v>256</v>
      </c>
    </row>
    <row r="60" spans="2:5" ht="19.5" customHeight="1">
      <c r="C60" s="37" t="s">
        <v>697</v>
      </c>
      <c r="D60" s="16" t="s">
        <v>871</v>
      </c>
      <c r="E60" s="29" t="s">
        <v>256</v>
      </c>
    </row>
    <row r="61" spans="2:5" ht="19.5" customHeight="1">
      <c r="C61" s="37" t="s">
        <v>879</v>
      </c>
      <c r="D61" s="16" t="s">
        <v>880</v>
      </c>
      <c r="E61" s="29" t="s">
        <v>256</v>
      </c>
    </row>
    <row r="62" spans="2:5" ht="19.5" customHeight="1">
      <c r="C62" s="225" t="s">
        <v>663</v>
      </c>
      <c r="D62" s="227" t="s">
        <v>873</v>
      </c>
      <c r="E62" s="221" t="s">
        <v>257</v>
      </c>
    </row>
    <row r="63" spans="2:5" ht="19.5" customHeight="1">
      <c r="C63" s="225" t="s">
        <v>662</v>
      </c>
      <c r="D63" s="226" t="s">
        <v>877</v>
      </c>
      <c r="E63" s="221" t="s">
        <v>257</v>
      </c>
    </row>
    <row r="64" spans="2:5" ht="19.5" customHeight="1">
      <c r="C64" s="37"/>
    </row>
    <row r="65" spans="3:4" ht="19.5" customHeight="1">
      <c r="C65" s="37"/>
      <c r="D65" s="16" t="s">
        <v>891</v>
      </c>
    </row>
    <row r="66" spans="3:4" ht="19.5" customHeight="1">
      <c r="C66" s="37"/>
      <c r="D66" s="16" t="s">
        <v>875</v>
      </c>
    </row>
    <row r="67" spans="3:4" ht="19.5" customHeight="1">
      <c r="C67" s="37"/>
      <c r="D67" s="16" t="s">
        <v>867</v>
      </c>
    </row>
    <row r="68" spans="3:4" ht="19.5" customHeight="1">
      <c r="D68" s="16" t="s">
        <v>902</v>
      </c>
    </row>
    <row r="69" spans="3:4" ht="19.5" customHeight="1">
      <c r="D69" s="16" t="s">
        <v>698</v>
      </c>
    </row>
    <row r="70" spans="3:4" ht="19.5" customHeight="1">
      <c r="D70" s="16" t="s">
        <v>868</v>
      </c>
    </row>
    <row r="71" spans="3:4" ht="19.5" customHeight="1">
      <c r="D71" s="16" t="s">
        <v>881</v>
      </c>
    </row>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88CF-B10D-4396-A135-221C75594C1A}">
  <sheetPr>
    <tabColor rgb="FFC00000"/>
  </sheetPr>
  <dimension ref="B2:D9"/>
  <sheetViews>
    <sheetView showGridLines="0" workbookViewId="0">
      <selection activeCell="H28" sqref="H28"/>
    </sheetView>
  </sheetViews>
  <sheetFormatPr defaultRowHeight="18"/>
  <cols>
    <col min="3" max="3" width="9" bestFit="1" customWidth="1"/>
  </cols>
  <sheetData>
    <row r="2" spans="2:4">
      <c r="B2" s="14"/>
      <c r="C2" t="s">
        <v>849</v>
      </c>
      <c r="D2" t="s">
        <v>889</v>
      </c>
    </row>
    <row r="3" spans="2:4">
      <c r="B3" s="72"/>
      <c r="C3" t="s">
        <v>848</v>
      </c>
    </row>
    <row r="4" spans="2:4">
      <c r="B4" s="19"/>
      <c r="C4" t="s">
        <v>847</v>
      </c>
    </row>
    <row r="5" spans="2:4">
      <c r="B5" s="68"/>
      <c r="C5" t="s">
        <v>850</v>
      </c>
    </row>
    <row r="6" spans="2:4">
      <c r="B6" s="57"/>
      <c r="C6" t="s">
        <v>878</v>
      </c>
    </row>
    <row r="8" spans="2:4">
      <c r="B8" t="s">
        <v>917</v>
      </c>
    </row>
    <row r="9" spans="2:4">
      <c r="B9" t="s">
        <v>918</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CB4F9-B647-413C-B369-D1766768DF4E}">
  <sheetPr>
    <tabColor rgb="FF136B77"/>
  </sheetPr>
  <dimension ref="A1:H1048554"/>
  <sheetViews>
    <sheetView showGridLines="0" zoomScale="73" zoomScaleNormal="90" workbookViewId="0">
      <pane xSplit="5" ySplit="1" topLeftCell="F62" activePane="bottomRight" state="frozen"/>
      <selection pane="topRight" activeCell="D1" sqref="D1"/>
      <selection pane="bottomLeft" activeCell="A2" sqref="A2"/>
      <selection pane="bottomRight" activeCell="G27" sqref="D22:G27"/>
    </sheetView>
  </sheetViews>
  <sheetFormatPr defaultColWidth="9" defaultRowHeight="14.4"/>
  <cols>
    <col min="1" max="1" width="11.296875" style="17" customWidth="1"/>
    <col min="2" max="2" width="13.09765625" style="17" customWidth="1"/>
    <col min="3" max="3" width="20.09765625" style="17" bestFit="1" customWidth="1"/>
    <col min="4" max="4" width="91.296875" style="16" customWidth="1"/>
    <col min="5" max="5" width="9" style="17" customWidth="1"/>
    <col min="6" max="7" width="46.296875" style="17" customWidth="1"/>
    <col min="8" max="16384" width="9" style="1"/>
  </cols>
  <sheetData>
    <row r="1" spans="1:8" ht="19.5" customHeight="1">
      <c r="A1" s="10" t="s">
        <v>6</v>
      </c>
      <c r="B1" s="10" t="s">
        <v>7</v>
      </c>
      <c r="C1" s="10" t="s">
        <v>8</v>
      </c>
      <c r="D1" s="11" t="s">
        <v>381</v>
      </c>
      <c r="E1" s="11" t="s">
        <v>2</v>
      </c>
      <c r="F1" s="11" t="s">
        <v>386</v>
      </c>
      <c r="G1" s="11" t="s">
        <v>934</v>
      </c>
    </row>
    <row r="2" spans="1:8" s="2" customFormat="1" ht="19.5" customHeight="1">
      <c r="A2" s="78" t="s">
        <v>36</v>
      </c>
      <c r="B2" s="78" t="s">
        <v>107</v>
      </c>
      <c r="C2" s="85" t="s">
        <v>103</v>
      </c>
      <c r="D2" s="86" t="s">
        <v>102</v>
      </c>
      <c r="E2" s="85" t="s">
        <v>4</v>
      </c>
      <c r="F2" s="159">
        <v>1234567890123</v>
      </c>
      <c r="G2" s="160"/>
    </row>
    <row r="3" spans="1:8" s="2" customFormat="1" ht="19.5" customHeight="1">
      <c r="A3" s="79" t="s">
        <v>36</v>
      </c>
      <c r="B3" s="79" t="s">
        <v>107</v>
      </c>
      <c r="C3" s="13" t="s">
        <v>105</v>
      </c>
      <c r="D3" s="12" t="s">
        <v>104</v>
      </c>
      <c r="E3" s="13" t="s">
        <v>4</v>
      </c>
      <c r="F3" s="58" t="s">
        <v>387</v>
      </c>
      <c r="G3" s="14"/>
    </row>
    <row r="4" spans="1:8" s="2" customFormat="1" ht="19.5" customHeight="1">
      <c r="A4" s="79" t="s">
        <v>36</v>
      </c>
      <c r="B4" s="79" t="s">
        <v>107</v>
      </c>
      <c r="C4" s="13" t="s">
        <v>40</v>
      </c>
      <c r="D4" s="12" t="s">
        <v>609</v>
      </c>
      <c r="E4" s="13" t="s">
        <v>17</v>
      </c>
      <c r="F4" s="59">
        <v>100</v>
      </c>
      <c r="G4" s="49"/>
    </row>
    <row r="5" spans="1:8" s="2" customFormat="1" ht="19.5" customHeight="1">
      <c r="A5" s="79" t="s">
        <v>36</v>
      </c>
      <c r="B5" s="79" t="s">
        <v>107</v>
      </c>
      <c r="C5" s="13" t="s">
        <v>906</v>
      </c>
      <c r="D5" s="12" t="s">
        <v>106</v>
      </c>
      <c r="E5" s="13" t="s">
        <v>19</v>
      </c>
      <c r="F5" s="60">
        <v>25569</v>
      </c>
      <c r="G5" s="20"/>
    </row>
    <row r="6" spans="1:8" s="2" customFormat="1" ht="19.5" customHeight="1">
      <c r="A6" s="79" t="s">
        <v>36</v>
      </c>
      <c r="B6" s="79" t="s">
        <v>107</v>
      </c>
      <c r="C6" s="91" t="s">
        <v>481</v>
      </c>
      <c r="D6" s="90" t="s">
        <v>112</v>
      </c>
      <c r="E6" s="91" t="s">
        <v>5</v>
      </c>
      <c r="F6" s="93" t="s">
        <v>578</v>
      </c>
      <c r="G6" s="94"/>
      <c r="H6" s="25"/>
    </row>
    <row r="7" spans="1:8" s="2" customFormat="1" ht="19.5" customHeight="1">
      <c r="A7" s="79" t="s">
        <v>36</v>
      </c>
      <c r="B7" s="91" t="s">
        <v>37</v>
      </c>
      <c r="C7" s="13" t="s">
        <v>41</v>
      </c>
      <c r="D7" s="12" t="s">
        <v>108</v>
      </c>
      <c r="E7" s="13" t="s">
        <v>4</v>
      </c>
      <c r="F7" s="58" t="s">
        <v>581</v>
      </c>
      <c r="G7" s="14"/>
    </row>
    <row r="8" spans="1:8" s="2" customFormat="1" ht="19.5" customHeight="1">
      <c r="A8" s="79" t="s">
        <v>36</v>
      </c>
      <c r="B8" s="79" t="s">
        <v>37</v>
      </c>
      <c r="C8" s="13" t="s">
        <v>42</v>
      </c>
      <c r="D8" s="12" t="s">
        <v>109</v>
      </c>
      <c r="E8" s="13" t="s">
        <v>5</v>
      </c>
      <c r="F8" s="58" t="s">
        <v>280</v>
      </c>
      <c r="G8" s="14"/>
    </row>
    <row r="9" spans="1:8" ht="19.5" customHeight="1">
      <c r="A9" s="79" t="s">
        <v>36</v>
      </c>
      <c r="B9" s="79" t="s">
        <v>37</v>
      </c>
      <c r="C9" s="13" t="s">
        <v>43</v>
      </c>
      <c r="D9" s="12" t="s">
        <v>110</v>
      </c>
      <c r="E9" s="13" t="s">
        <v>4</v>
      </c>
      <c r="F9" s="58" t="s">
        <v>582</v>
      </c>
      <c r="G9" s="14"/>
    </row>
    <row r="10" spans="1:8" ht="19.5" customHeight="1">
      <c r="A10" s="79" t="s">
        <v>36</v>
      </c>
      <c r="B10" s="82" t="s">
        <v>37</v>
      </c>
      <c r="C10" s="13" t="s">
        <v>44</v>
      </c>
      <c r="D10" s="12" t="s">
        <v>754</v>
      </c>
      <c r="E10" s="13" t="s">
        <v>4</v>
      </c>
      <c r="F10" s="58" t="s">
        <v>583</v>
      </c>
      <c r="G10" s="14"/>
    </row>
    <row r="11" spans="1:8" ht="19.5" customHeight="1">
      <c r="A11" s="79" t="s">
        <v>36</v>
      </c>
      <c r="B11" s="80" t="s">
        <v>113</v>
      </c>
      <c r="C11" s="76" t="s">
        <v>103</v>
      </c>
      <c r="D11" s="84" t="s">
        <v>152</v>
      </c>
      <c r="E11" s="76" t="s">
        <v>4</v>
      </c>
      <c r="F11" s="95">
        <v>2345678901234</v>
      </c>
      <c r="G11" s="96"/>
    </row>
    <row r="12" spans="1:8" ht="19.5" customHeight="1">
      <c r="A12" s="79" t="s">
        <v>36</v>
      </c>
      <c r="B12" s="79" t="s">
        <v>113</v>
      </c>
      <c r="C12" s="91" t="s">
        <v>105</v>
      </c>
      <c r="D12" s="90" t="s">
        <v>236</v>
      </c>
      <c r="E12" s="91" t="s">
        <v>4</v>
      </c>
      <c r="F12" s="101" t="s">
        <v>892</v>
      </c>
      <c r="G12" s="94"/>
    </row>
    <row r="13" spans="1:8" ht="19.5" customHeight="1">
      <c r="A13" s="79" t="s">
        <v>36</v>
      </c>
      <c r="B13" s="91" t="s">
        <v>51</v>
      </c>
      <c r="C13" s="13" t="s">
        <v>49</v>
      </c>
      <c r="D13" s="12" t="s">
        <v>114</v>
      </c>
      <c r="E13" s="13" t="s">
        <v>4</v>
      </c>
      <c r="F13" s="58" t="s">
        <v>893</v>
      </c>
      <c r="G13" s="14"/>
    </row>
    <row r="14" spans="1:8" ht="19.5" customHeight="1">
      <c r="A14" s="79" t="s">
        <v>36</v>
      </c>
      <c r="B14" s="79" t="s">
        <v>51</v>
      </c>
      <c r="C14" s="13" t="s">
        <v>247</v>
      </c>
      <c r="D14" s="12" t="s">
        <v>920</v>
      </c>
      <c r="E14" s="13" t="s">
        <v>4</v>
      </c>
      <c r="F14" s="58" t="s">
        <v>606</v>
      </c>
      <c r="G14" s="14"/>
    </row>
    <row r="15" spans="1:8" ht="19.5" customHeight="1">
      <c r="A15" s="79" t="s">
        <v>36</v>
      </c>
      <c r="B15" s="82" t="s">
        <v>51</v>
      </c>
      <c r="C15" s="13" t="s">
        <v>50</v>
      </c>
      <c r="D15" s="12" t="s">
        <v>123</v>
      </c>
      <c r="E15" s="13" t="s">
        <v>101</v>
      </c>
      <c r="F15" s="61">
        <v>0.51</v>
      </c>
      <c r="G15" s="47"/>
    </row>
    <row r="16" spans="1:8" ht="19.5" customHeight="1">
      <c r="A16" s="79" t="s">
        <v>36</v>
      </c>
      <c r="B16" s="80" t="s">
        <v>52</v>
      </c>
      <c r="C16" s="76" t="s">
        <v>49</v>
      </c>
      <c r="D16" s="84" t="s">
        <v>115</v>
      </c>
      <c r="E16" s="76" t="s">
        <v>4</v>
      </c>
      <c r="F16" s="102" t="s">
        <v>894</v>
      </c>
      <c r="G16" s="103"/>
    </row>
    <row r="17" spans="1:8" ht="19.5" customHeight="1">
      <c r="A17" s="79" t="s">
        <v>36</v>
      </c>
      <c r="B17" s="79" t="s">
        <v>52</v>
      </c>
      <c r="C17" s="13" t="s">
        <v>247</v>
      </c>
      <c r="D17" s="12" t="s">
        <v>920</v>
      </c>
      <c r="E17" s="13" t="s">
        <v>4</v>
      </c>
      <c r="F17" s="58" t="s">
        <v>607</v>
      </c>
      <c r="G17" s="14"/>
    </row>
    <row r="18" spans="1:8" ht="19.5" customHeight="1">
      <c r="A18" s="79" t="s">
        <v>36</v>
      </c>
      <c r="B18" s="79" t="s">
        <v>52</v>
      </c>
      <c r="C18" s="91" t="s">
        <v>50</v>
      </c>
      <c r="D18" s="90" t="s">
        <v>122</v>
      </c>
      <c r="E18" s="91" t="s">
        <v>101</v>
      </c>
      <c r="F18" s="106">
        <v>0.24</v>
      </c>
      <c r="G18" s="107"/>
    </row>
    <row r="19" spans="1:8" ht="19.5" customHeight="1">
      <c r="A19" s="79" t="s">
        <v>36</v>
      </c>
      <c r="B19" s="91" t="s">
        <v>53</v>
      </c>
      <c r="C19" s="13" t="s">
        <v>49</v>
      </c>
      <c r="D19" s="12" t="s">
        <v>116</v>
      </c>
      <c r="E19" s="13" t="s">
        <v>4</v>
      </c>
      <c r="F19" s="58" t="s">
        <v>895</v>
      </c>
      <c r="G19" s="14"/>
    </row>
    <row r="20" spans="1:8" ht="19.5" customHeight="1">
      <c r="A20" s="79" t="s">
        <v>36</v>
      </c>
      <c r="B20" s="79" t="s">
        <v>53</v>
      </c>
      <c r="C20" s="13" t="s">
        <v>247</v>
      </c>
      <c r="D20" s="12" t="s">
        <v>920</v>
      </c>
      <c r="E20" s="13" t="s">
        <v>4</v>
      </c>
      <c r="F20" s="58" t="s">
        <v>608</v>
      </c>
      <c r="G20" s="14"/>
    </row>
    <row r="21" spans="1:8" ht="19.5" customHeight="1">
      <c r="A21" s="79" t="s">
        <v>36</v>
      </c>
      <c r="B21" s="82" t="s">
        <v>53</v>
      </c>
      <c r="C21" s="13" t="s">
        <v>50</v>
      </c>
      <c r="D21" s="12" t="s">
        <v>121</v>
      </c>
      <c r="E21" s="13" t="s">
        <v>101</v>
      </c>
      <c r="F21" s="61">
        <v>0.2</v>
      </c>
      <c r="G21" s="47"/>
    </row>
    <row r="22" spans="1:8" ht="19.5" customHeight="1">
      <c r="A22" s="79" t="s">
        <v>36</v>
      </c>
      <c r="B22" s="80" t="s">
        <v>54</v>
      </c>
      <c r="C22" s="76" t="s">
        <v>49</v>
      </c>
      <c r="D22" s="84" t="s">
        <v>117</v>
      </c>
      <c r="E22" s="76" t="s">
        <v>4</v>
      </c>
      <c r="F22" s="102" t="s">
        <v>737</v>
      </c>
      <c r="G22" s="103"/>
    </row>
    <row r="23" spans="1:8" ht="19.5" customHeight="1">
      <c r="A23" s="79" t="s">
        <v>36</v>
      </c>
      <c r="B23" s="79" t="s">
        <v>54</v>
      </c>
      <c r="C23" s="13" t="s">
        <v>247</v>
      </c>
      <c r="D23" s="12" t="s">
        <v>920</v>
      </c>
      <c r="E23" s="13" t="s">
        <v>4</v>
      </c>
      <c r="F23" s="62" t="s">
        <v>738</v>
      </c>
      <c r="G23" s="14"/>
    </row>
    <row r="24" spans="1:8" ht="19.5" customHeight="1">
      <c r="A24" s="79" t="s">
        <v>36</v>
      </c>
      <c r="B24" s="79" t="s">
        <v>54</v>
      </c>
      <c r="C24" s="91" t="s">
        <v>50</v>
      </c>
      <c r="D24" s="90" t="s">
        <v>120</v>
      </c>
      <c r="E24" s="91" t="s">
        <v>101</v>
      </c>
      <c r="F24" s="106">
        <v>0.05</v>
      </c>
      <c r="G24" s="107"/>
    </row>
    <row r="25" spans="1:8" ht="19.5" customHeight="1">
      <c r="A25" s="79" t="s">
        <v>36</v>
      </c>
      <c r="B25" s="91" t="s">
        <v>55</v>
      </c>
      <c r="C25" s="13" t="s">
        <v>49</v>
      </c>
      <c r="D25" s="12" t="s">
        <v>118</v>
      </c>
      <c r="E25" s="13" t="s">
        <v>4</v>
      </c>
      <c r="F25" s="58" t="s">
        <v>605</v>
      </c>
      <c r="G25" s="14"/>
    </row>
    <row r="26" spans="1:8" ht="19.5" customHeight="1">
      <c r="A26" s="79" t="s">
        <v>36</v>
      </c>
      <c r="B26" s="79" t="s">
        <v>55</v>
      </c>
      <c r="C26" s="13" t="s">
        <v>247</v>
      </c>
      <c r="D26" s="12" t="s">
        <v>920</v>
      </c>
      <c r="E26" s="13" t="s">
        <v>4</v>
      </c>
      <c r="F26" s="58" t="s">
        <v>605</v>
      </c>
      <c r="G26" s="14"/>
    </row>
    <row r="27" spans="1:8" ht="19.5" customHeight="1">
      <c r="A27" s="81" t="s">
        <v>36</v>
      </c>
      <c r="B27" s="81" t="s">
        <v>55</v>
      </c>
      <c r="C27" s="87" t="s">
        <v>50</v>
      </c>
      <c r="D27" s="88" t="s">
        <v>119</v>
      </c>
      <c r="E27" s="87" t="s">
        <v>101</v>
      </c>
      <c r="F27" s="104" t="s">
        <v>605</v>
      </c>
      <c r="G27" s="105"/>
    </row>
    <row r="28" spans="1:8" ht="19.5" customHeight="1">
      <c r="A28" s="155" t="s">
        <v>124</v>
      </c>
      <c r="B28" s="80" t="s">
        <v>63</v>
      </c>
      <c r="C28" s="76" t="s">
        <v>58</v>
      </c>
      <c r="D28" s="84" t="s">
        <v>125</v>
      </c>
      <c r="E28" s="76" t="s">
        <v>4</v>
      </c>
      <c r="F28" s="108" t="s">
        <v>593</v>
      </c>
      <c r="G28" s="109"/>
    </row>
    <row r="29" spans="1:8" ht="19.5" customHeight="1">
      <c r="A29" s="92" t="s">
        <v>124</v>
      </c>
      <c r="B29" s="79" t="s">
        <v>63</v>
      </c>
      <c r="C29" s="13" t="s">
        <v>59</v>
      </c>
      <c r="D29" s="12" t="s">
        <v>126</v>
      </c>
      <c r="E29" s="13" t="s">
        <v>4</v>
      </c>
      <c r="F29" s="58" t="s">
        <v>601</v>
      </c>
      <c r="G29" s="14"/>
    </row>
    <row r="30" spans="1:8" ht="19.5" customHeight="1">
      <c r="A30" s="92" t="s">
        <v>124</v>
      </c>
      <c r="B30" s="79" t="s">
        <v>63</v>
      </c>
      <c r="C30" s="13" t="s">
        <v>60</v>
      </c>
      <c r="D30" s="12" t="s">
        <v>127</v>
      </c>
      <c r="E30" s="13" t="s">
        <v>4</v>
      </c>
      <c r="F30" s="58" t="s">
        <v>591</v>
      </c>
      <c r="G30" s="14"/>
    </row>
    <row r="31" spans="1:8" ht="19.5" customHeight="1">
      <c r="A31" s="92" t="s">
        <v>124</v>
      </c>
      <c r="B31" s="79" t="s">
        <v>63</v>
      </c>
      <c r="C31" s="13" t="s">
        <v>56</v>
      </c>
      <c r="D31" s="12" t="s">
        <v>130</v>
      </c>
      <c r="E31" s="13" t="s">
        <v>5</v>
      </c>
      <c r="F31" s="58" t="s">
        <v>584</v>
      </c>
      <c r="G31" s="14"/>
      <c r="H31" s="9"/>
    </row>
    <row r="32" spans="1:8" ht="19.5" customHeight="1">
      <c r="A32" s="92" t="s">
        <v>124</v>
      </c>
      <c r="B32" s="82" t="s">
        <v>63</v>
      </c>
      <c r="C32" s="13" t="s">
        <v>57</v>
      </c>
      <c r="D32" s="12" t="s">
        <v>131</v>
      </c>
      <c r="E32" s="13" t="s">
        <v>19</v>
      </c>
      <c r="F32" s="60">
        <v>25569</v>
      </c>
      <c r="G32" s="20"/>
    </row>
    <row r="33" spans="1:7" ht="19.5" customHeight="1">
      <c r="A33" s="79" t="s">
        <v>124</v>
      </c>
      <c r="B33" s="80" t="s">
        <v>38</v>
      </c>
      <c r="C33" s="83" t="s">
        <v>46</v>
      </c>
      <c r="D33" s="84" t="s">
        <v>129</v>
      </c>
      <c r="E33" s="76" t="s">
        <v>4</v>
      </c>
      <c r="F33" s="102" t="s">
        <v>594</v>
      </c>
      <c r="G33" s="103"/>
    </row>
    <row r="34" spans="1:7" ht="19.5" customHeight="1">
      <c r="A34" s="79" t="s">
        <v>124</v>
      </c>
      <c r="B34" s="79" t="s">
        <v>38</v>
      </c>
      <c r="C34" s="77" t="s">
        <v>45</v>
      </c>
      <c r="D34" s="12" t="s">
        <v>128</v>
      </c>
      <c r="E34" s="13" t="s">
        <v>4</v>
      </c>
      <c r="F34" s="58" t="s">
        <v>595</v>
      </c>
      <c r="G34" s="14"/>
    </row>
    <row r="35" spans="1:7" ht="19.5" customHeight="1">
      <c r="A35" s="79" t="s">
        <v>124</v>
      </c>
      <c r="B35" s="79" t="s">
        <v>38</v>
      </c>
      <c r="C35" s="77" t="s">
        <v>61</v>
      </c>
      <c r="D35" s="12" t="s">
        <v>132</v>
      </c>
      <c r="E35" s="13" t="s">
        <v>4</v>
      </c>
      <c r="F35" s="58" t="s">
        <v>600</v>
      </c>
      <c r="G35" s="14"/>
    </row>
    <row r="36" spans="1:7" s="2" customFormat="1" ht="19.5" customHeight="1">
      <c r="A36" s="79" t="s">
        <v>124</v>
      </c>
      <c r="B36" s="79" t="s">
        <v>38</v>
      </c>
      <c r="C36" s="77" t="s">
        <v>62</v>
      </c>
      <c r="D36" s="12" t="s">
        <v>133</v>
      </c>
      <c r="E36" s="13" t="s">
        <v>4</v>
      </c>
      <c r="F36" s="58" t="s">
        <v>596</v>
      </c>
      <c r="G36" s="14"/>
    </row>
    <row r="37" spans="1:7" s="2" customFormat="1" ht="19.5" customHeight="1">
      <c r="A37" s="79" t="s">
        <v>124</v>
      </c>
      <c r="B37" s="79" t="s">
        <v>38</v>
      </c>
      <c r="C37" s="77" t="s">
        <v>47</v>
      </c>
      <c r="D37" s="12" t="s">
        <v>134</v>
      </c>
      <c r="E37" s="13" t="s">
        <v>4</v>
      </c>
      <c r="F37" s="58" t="s">
        <v>597</v>
      </c>
      <c r="G37" s="14"/>
    </row>
    <row r="38" spans="1:7" s="2" customFormat="1" ht="19.5" customHeight="1">
      <c r="A38" s="79" t="s">
        <v>124</v>
      </c>
      <c r="B38" s="79" t="s">
        <v>38</v>
      </c>
      <c r="C38" s="77" t="s">
        <v>48</v>
      </c>
      <c r="D38" s="12" t="s">
        <v>135</v>
      </c>
      <c r="E38" s="13" t="s">
        <v>4</v>
      </c>
      <c r="F38" s="63" t="s">
        <v>598</v>
      </c>
      <c r="G38" s="14"/>
    </row>
    <row r="39" spans="1:7" s="2" customFormat="1" ht="19.5" customHeight="1">
      <c r="A39" s="79" t="s">
        <v>124</v>
      </c>
      <c r="B39" s="79" t="s">
        <v>38</v>
      </c>
      <c r="C39" s="77" t="s">
        <v>41</v>
      </c>
      <c r="D39" s="12" t="s">
        <v>136</v>
      </c>
      <c r="E39" s="13" t="s">
        <v>4</v>
      </c>
      <c r="F39" s="58" t="s">
        <v>581</v>
      </c>
      <c r="G39" s="14"/>
    </row>
    <row r="40" spans="1:7" s="2" customFormat="1" ht="19.5" customHeight="1">
      <c r="A40" s="79" t="s">
        <v>124</v>
      </c>
      <c r="B40" s="79" t="s">
        <v>38</v>
      </c>
      <c r="C40" s="77" t="s">
        <v>42</v>
      </c>
      <c r="D40" s="12" t="s">
        <v>137</v>
      </c>
      <c r="E40" s="13" t="s">
        <v>5</v>
      </c>
      <c r="F40" s="58" t="s">
        <v>280</v>
      </c>
      <c r="G40" s="14"/>
    </row>
    <row r="41" spans="1:7" s="2" customFormat="1" ht="19.5" customHeight="1">
      <c r="A41" s="79" t="s">
        <v>124</v>
      </c>
      <c r="B41" s="79" t="s">
        <v>38</v>
      </c>
      <c r="C41" s="77" t="s">
        <v>43</v>
      </c>
      <c r="D41" s="12" t="s">
        <v>138</v>
      </c>
      <c r="E41" s="13" t="s">
        <v>4</v>
      </c>
      <c r="F41" s="58" t="s">
        <v>582</v>
      </c>
      <c r="G41" s="14"/>
    </row>
    <row r="42" spans="1:7" ht="19.5" customHeight="1">
      <c r="A42" s="79" t="s">
        <v>124</v>
      </c>
      <c r="B42" s="79" t="s">
        <v>38</v>
      </c>
      <c r="C42" s="89" t="s">
        <v>44</v>
      </c>
      <c r="D42" s="90" t="s">
        <v>139</v>
      </c>
      <c r="E42" s="91" t="s">
        <v>4</v>
      </c>
      <c r="F42" s="93" t="s">
        <v>583</v>
      </c>
      <c r="G42" s="94"/>
    </row>
    <row r="43" spans="1:7" ht="19.5" customHeight="1">
      <c r="A43" s="92" t="s">
        <v>124</v>
      </c>
      <c r="B43" s="91" t="s">
        <v>39</v>
      </c>
      <c r="C43" s="13" t="s">
        <v>46</v>
      </c>
      <c r="D43" s="12" t="s">
        <v>140</v>
      </c>
      <c r="E43" s="13" t="s">
        <v>4</v>
      </c>
      <c r="F43" s="58" t="s">
        <v>599</v>
      </c>
      <c r="G43" s="14"/>
    </row>
    <row r="44" spans="1:7" ht="19.5" customHeight="1">
      <c r="A44" s="92" t="s">
        <v>124</v>
      </c>
      <c r="B44" s="79" t="s">
        <v>39</v>
      </c>
      <c r="C44" s="13" t="s">
        <v>45</v>
      </c>
      <c r="D44" s="12" t="s">
        <v>141</v>
      </c>
      <c r="E44" s="13" t="s">
        <v>4</v>
      </c>
      <c r="F44" s="58" t="s">
        <v>592</v>
      </c>
      <c r="G44" s="14"/>
    </row>
    <row r="45" spans="1:7" ht="19.5" customHeight="1">
      <c r="A45" s="92" t="s">
        <v>124</v>
      </c>
      <c r="B45" s="79" t="s">
        <v>39</v>
      </c>
      <c r="C45" s="13" t="s">
        <v>61</v>
      </c>
      <c r="D45" s="12" t="s">
        <v>142</v>
      </c>
      <c r="E45" s="13" t="s">
        <v>4</v>
      </c>
      <c r="F45" s="58" t="s">
        <v>602</v>
      </c>
      <c r="G45" s="14"/>
    </row>
    <row r="46" spans="1:7" s="2" customFormat="1" ht="19.5" customHeight="1">
      <c r="A46" s="92" t="s">
        <v>124</v>
      </c>
      <c r="B46" s="79" t="s">
        <v>39</v>
      </c>
      <c r="C46" s="13" t="s">
        <v>62</v>
      </c>
      <c r="D46" s="12" t="s">
        <v>143</v>
      </c>
      <c r="E46" s="13" t="s">
        <v>4</v>
      </c>
      <c r="F46" s="58" t="s">
        <v>603</v>
      </c>
      <c r="G46" s="14"/>
    </row>
    <row r="47" spans="1:7" s="2" customFormat="1" ht="19.5" customHeight="1">
      <c r="A47" s="92" t="s">
        <v>124</v>
      </c>
      <c r="B47" s="79" t="s">
        <v>39</v>
      </c>
      <c r="C47" s="13" t="s">
        <v>47</v>
      </c>
      <c r="D47" s="12" t="s">
        <v>144</v>
      </c>
      <c r="E47" s="13" t="s">
        <v>4</v>
      </c>
      <c r="F47" s="58" t="s">
        <v>597</v>
      </c>
      <c r="G47" s="14"/>
    </row>
    <row r="48" spans="1:7" s="2" customFormat="1" ht="19.5" customHeight="1">
      <c r="A48" s="92" t="s">
        <v>124</v>
      </c>
      <c r="B48" s="79" t="s">
        <v>39</v>
      </c>
      <c r="C48" s="13" t="s">
        <v>48</v>
      </c>
      <c r="D48" s="12" t="s">
        <v>145</v>
      </c>
      <c r="E48" s="13" t="s">
        <v>4</v>
      </c>
      <c r="F48" s="63" t="s">
        <v>604</v>
      </c>
      <c r="G48" s="14"/>
    </row>
    <row r="49" spans="1:7" s="2" customFormat="1" ht="19.5" customHeight="1">
      <c r="A49" s="92" t="s">
        <v>124</v>
      </c>
      <c r="B49" s="79" t="s">
        <v>39</v>
      </c>
      <c r="C49" s="13" t="s">
        <v>41</v>
      </c>
      <c r="D49" s="12" t="s">
        <v>146</v>
      </c>
      <c r="E49" s="13" t="s">
        <v>4</v>
      </c>
      <c r="F49" s="58" t="s">
        <v>581</v>
      </c>
      <c r="G49" s="14"/>
    </row>
    <row r="50" spans="1:7" s="2" customFormat="1" ht="19.5" customHeight="1">
      <c r="A50" s="92" t="s">
        <v>124</v>
      </c>
      <c r="B50" s="79" t="s">
        <v>39</v>
      </c>
      <c r="C50" s="13" t="s">
        <v>42</v>
      </c>
      <c r="D50" s="12" t="s">
        <v>147</v>
      </c>
      <c r="E50" s="13" t="s">
        <v>5</v>
      </c>
      <c r="F50" s="58" t="s">
        <v>280</v>
      </c>
      <c r="G50" s="14"/>
    </row>
    <row r="51" spans="1:7" s="2" customFormat="1" ht="19.5" customHeight="1">
      <c r="A51" s="92" t="s">
        <v>124</v>
      </c>
      <c r="B51" s="79" t="s">
        <v>39</v>
      </c>
      <c r="C51" s="13" t="s">
        <v>43</v>
      </c>
      <c r="D51" s="12" t="s">
        <v>148</v>
      </c>
      <c r="E51" s="13" t="s">
        <v>4</v>
      </c>
      <c r="F51" s="58" t="s">
        <v>582</v>
      </c>
      <c r="G51" s="14"/>
    </row>
    <row r="52" spans="1:7" ht="19.5" customHeight="1">
      <c r="A52" s="92" t="s">
        <v>124</v>
      </c>
      <c r="B52" s="79" t="s">
        <v>39</v>
      </c>
      <c r="C52" s="91" t="s">
        <v>44</v>
      </c>
      <c r="D52" s="90" t="s">
        <v>149</v>
      </c>
      <c r="E52" s="91" t="s">
        <v>4</v>
      </c>
      <c r="F52" s="93" t="s">
        <v>583</v>
      </c>
      <c r="G52" s="94"/>
    </row>
    <row r="53" spans="1:7" ht="19.5" customHeight="1">
      <c r="A53" s="78" t="s">
        <v>751</v>
      </c>
      <c r="B53" s="78" t="s">
        <v>752</v>
      </c>
      <c r="C53" s="85" t="s">
        <v>100</v>
      </c>
      <c r="D53" s="86" t="s">
        <v>150</v>
      </c>
      <c r="E53" s="85" t="s">
        <v>5</v>
      </c>
      <c r="F53" s="97" t="s">
        <v>586</v>
      </c>
      <c r="G53" s="98" t="s">
        <v>261</v>
      </c>
    </row>
    <row r="54" spans="1:7" ht="19.5" customHeight="1">
      <c r="A54" s="79" t="s">
        <v>751</v>
      </c>
      <c r="B54" s="79" t="s">
        <v>752</v>
      </c>
      <c r="C54" s="13" t="s">
        <v>758</v>
      </c>
      <c r="D54" s="12" t="s">
        <v>905</v>
      </c>
      <c r="E54" s="13" t="s">
        <v>5</v>
      </c>
      <c r="F54" s="58" t="s">
        <v>803</v>
      </c>
      <c r="G54" s="14" t="s">
        <v>935</v>
      </c>
    </row>
    <row r="55" spans="1:7" ht="19.5" customHeight="1">
      <c r="A55" s="79" t="s">
        <v>751</v>
      </c>
      <c r="B55" s="79" t="s">
        <v>752</v>
      </c>
      <c r="C55" s="13" t="s">
        <v>745</v>
      </c>
      <c r="D55" s="12" t="s">
        <v>757</v>
      </c>
      <c r="E55" s="13" t="s">
        <v>345</v>
      </c>
      <c r="F55" s="58" t="s">
        <v>740</v>
      </c>
      <c r="G55" s="14"/>
    </row>
    <row r="56" spans="1:7" ht="19.5" customHeight="1">
      <c r="A56" s="79" t="s">
        <v>751</v>
      </c>
      <c r="B56" s="79" t="s">
        <v>752</v>
      </c>
      <c r="C56" s="13" t="s">
        <v>746</v>
      </c>
      <c r="D56" s="12" t="s">
        <v>756</v>
      </c>
      <c r="E56" s="13" t="s">
        <v>345</v>
      </c>
      <c r="F56" s="58" t="s">
        <v>755</v>
      </c>
      <c r="G56" s="14"/>
    </row>
    <row r="57" spans="1:7" ht="96" customHeight="1">
      <c r="A57" s="79" t="s">
        <v>751</v>
      </c>
      <c r="B57" s="79" t="s">
        <v>752</v>
      </c>
      <c r="C57" s="13" t="s">
        <v>747</v>
      </c>
      <c r="D57" s="12" t="s">
        <v>855</v>
      </c>
      <c r="E57" s="13" t="s">
        <v>345</v>
      </c>
      <c r="F57" s="62" t="s">
        <v>896</v>
      </c>
      <c r="G57" s="208"/>
    </row>
    <row r="58" spans="1:7" ht="19.5" customHeight="1">
      <c r="A58" s="79" t="s">
        <v>751</v>
      </c>
      <c r="B58" s="79" t="s">
        <v>752</v>
      </c>
      <c r="C58" s="13" t="s">
        <v>748</v>
      </c>
      <c r="D58" s="12" t="s">
        <v>759</v>
      </c>
      <c r="E58" s="13" t="s">
        <v>345</v>
      </c>
      <c r="F58" s="64">
        <v>46402</v>
      </c>
      <c r="G58" s="50" t="s">
        <v>750</v>
      </c>
    </row>
    <row r="59" spans="1:7" ht="19.5" customHeight="1">
      <c r="A59" s="79" t="s">
        <v>751</v>
      </c>
      <c r="B59" s="79" t="s">
        <v>752</v>
      </c>
      <c r="C59" s="13" t="s">
        <v>32</v>
      </c>
      <c r="D59" s="12" t="s">
        <v>854</v>
      </c>
      <c r="E59" s="13" t="s">
        <v>421</v>
      </c>
      <c r="F59" s="59">
        <v>5000000000</v>
      </c>
      <c r="G59" s="49"/>
    </row>
    <row r="60" spans="1:7" ht="19.5" customHeight="1">
      <c r="A60" s="79" t="s">
        <v>751</v>
      </c>
      <c r="B60" s="79" t="s">
        <v>752</v>
      </c>
      <c r="C60" s="13" t="s">
        <v>749</v>
      </c>
      <c r="D60" s="12" t="s">
        <v>760</v>
      </c>
      <c r="E60" s="13" t="s">
        <v>421</v>
      </c>
      <c r="F60" s="59">
        <v>400000500</v>
      </c>
      <c r="G60" s="49"/>
    </row>
    <row r="61" spans="1:7" ht="19.5" customHeight="1">
      <c r="A61" s="79" t="s">
        <v>751</v>
      </c>
      <c r="B61" s="82" t="s">
        <v>752</v>
      </c>
      <c r="C61" s="13" t="s">
        <v>852</v>
      </c>
      <c r="D61" s="12" t="s">
        <v>853</v>
      </c>
      <c r="E61" s="13" t="s">
        <v>421</v>
      </c>
      <c r="F61" s="59">
        <v>200000000</v>
      </c>
      <c r="G61" s="49"/>
    </row>
    <row r="62" spans="1:7" ht="19.5" customHeight="1">
      <c r="A62" s="79" t="s">
        <v>751</v>
      </c>
      <c r="B62" s="80" t="s">
        <v>151</v>
      </c>
      <c r="C62" s="156" t="s">
        <v>458</v>
      </c>
      <c r="D62" s="157" t="s">
        <v>448</v>
      </c>
      <c r="E62" s="76" t="s">
        <v>5</v>
      </c>
      <c r="F62" s="102" t="s">
        <v>317</v>
      </c>
      <c r="G62" s="103"/>
    </row>
    <row r="63" spans="1:7" ht="19.5" customHeight="1">
      <c r="A63" s="79" t="s">
        <v>751</v>
      </c>
      <c r="B63" s="79" t="s">
        <v>151</v>
      </c>
      <c r="C63" s="56" t="s">
        <v>459</v>
      </c>
      <c r="D63" s="26" t="s">
        <v>449</v>
      </c>
      <c r="E63" s="13" t="s">
        <v>5</v>
      </c>
      <c r="F63" s="58" t="s">
        <v>317</v>
      </c>
      <c r="G63" s="14"/>
    </row>
    <row r="64" spans="1:7" ht="28.8">
      <c r="A64" s="79" t="s">
        <v>751</v>
      </c>
      <c r="B64" s="79" t="s">
        <v>151</v>
      </c>
      <c r="C64" s="228" t="s">
        <v>460</v>
      </c>
      <c r="D64" s="229" t="s">
        <v>450</v>
      </c>
      <c r="E64" s="19" t="s">
        <v>5</v>
      </c>
      <c r="F64" s="230" t="s">
        <v>317</v>
      </c>
      <c r="G64" s="231"/>
    </row>
    <row r="65" spans="1:7" ht="28.8">
      <c r="A65" s="79" t="s">
        <v>751</v>
      </c>
      <c r="B65" s="79" t="s">
        <v>151</v>
      </c>
      <c r="C65" s="56" t="s">
        <v>461</v>
      </c>
      <c r="D65" s="26" t="s">
        <v>451</v>
      </c>
      <c r="E65" s="13" t="s">
        <v>5</v>
      </c>
      <c r="F65" s="58" t="s">
        <v>317</v>
      </c>
      <c r="G65" s="14"/>
    </row>
    <row r="66" spans="1:7" ht="19.5" customHeight="1">
      <c r="A66" s="79" t="s">
        <v>751</v>
      </c>
      <c r="B66" s="79" t="s">
        <v>151</v>
      </c>
      <c r="C66" s="56" t="s">
        <v>462</v>
      </c>
      <c r="D66" s="26" t="s">
        <v>452</v>
      </c>
      <c r="E66" s="13" t="s">
        <v>5</v>
      </c>
      <c r="F66" s="58" t="s">
        <v>317</v>
      </c>
      <c r="G66" s="14"/>
    </row>
    <row r="67" spans="1:7" ht="28.8">
      <c r="A67" s="79" t="s">
        <v>751</v>
      </c>
      <c r="B67" s="79" t="s">
        <v>151</v>
      </c>
      <c r="C67" s="56" t="s">
        <v>463</v>
      </c>
      <c r="D67" s="26" t="s">
        <v>453</v>
      </c>
      <c r="E67" s="13" t="s">
        <v>5</v>
      </c>
      <c r="F67" s="58" t="s">
        <v>317</v>
      </c>
      <c r="G67" s="14"/>
    </row>
    <row r="68" spans="1:7" ht="28.8">
      <c r="A68" s="79" t="s">
        <v>751</v>
      </c>
      <c r="B68" s="79" t="s">
        <v>151</v>
      </c>
      <c r="C68" s="56" t="s">
        <v>464</v>
      </c>
      <c r="D68" s="26" t="s">
        <v>454</v>
      </c>
      <c r="E68" s="13" t="s">
        <v>5</v>
      </c>
      <c r="F68" s="58" t="s">
        <v>317</v>
      </c>
      <c r="G68" s="14"/>
    </row>
    <row r="69" spans="1:7" ht="28.8">
      <c r="A69" s="79" t="s">
        <v>751</v>
      </c>
      <c r="B69" s="79" t="s">
        <v>151</v>
      </c>
      <c r="C69" s="56" t="s">
        <v>904</v>
      </c>
      <c r="D69" s="26" t="s">
        <v>455</v>
      </c>
      <c r="E69" s="13" t="s">
        <v>5</v>
      </c>
      <c r="F69" s="58" t="s">
        <v>317</v>
      </c>
      <c r="G69" s="14"/>
    </row>
    <row r="70" spans="1:7" ht="28.8">
      <c r="A70" s="79" t="s">
        <v>751</v>
      </c>
      <c r="B70" s="79" t="s">
        <v>151</v>
      </c>
      <c r="C70" s="56" t="s">
        <v>465</v>
      </c>
      <c r="D70" s="26" t="s">
        <v>456</v>
      </c>
      <c r="E70" s="13" t="s">
        <v>5</v>
      </c>
      <c r="F70" s="58" t="s">
        <v>317</v>
      </c>
      <c r="G70" s="14"/>
    </row>
    <row r="71" spans="1:7" ht="28.8">
      <c r="A71" s="79" t="s">
        <v>751</v>
      </c>
      <c r="B71" s="79" t="s">
        <v>151</v>
      </c>
      <c r="C71" s="56" t="s">
        <v>466</v>
      </c>
      <c r="D71" s="26" t="s">
        <v>457</v>
      </c>
      <c r="E71" s="13" t="s">
        <v>5</v>
      </c>
      <c r="F71" s="58" t="s">
        <v>317</v>
      </c>
      <c r="G71" s="14"/>
    </row>
    <row r="72" spans="1:7" ht="19.5" customHeight="1">
      <c r="A72" s="79" t="s">
        <v>751</v>
      </c>
      <c r="B72" s="79" t="s">
        <v>151</v>
      </c>
      <c r="C72" s="56" t="s">
        <v>467</v>
      </c>
      <c r="D72" s="26" t="s">
        <v>468</v>
      </c>
      <c r="E72" s="13" t="s">
        <v>5</v>
      </c>
      <c r="F72" s="58" t="s">
        <v>317</v>
      </c>
      <c r="G72" s="14"/>
    </row>
    <row r="73" spans="1:7" ht="19.5" customHeight="1">
      <c r="A73" s="79" t="s">
        <v>751</v>
      </c>
      <c r="B73" s="79" t="s">
        <v>151</v>
      </c>
      <c r="C73" s="56" t="s">
        <v>469</v>
      </c>
      <c r="D73" s="26" t="s">
        <v>470</v>
      </c>
      <c r="E73" s="13" t="s">
        <v>5</v>
      </c>
      <c r="F73" s="58" t="s">
        <v>317</v>
      </c>
      <c r="G73" s="14"/>
    </row>
    <row r="74" spans="1:7" ht="19.5" customHeight="1">
      <c r="A74" s="79" t="s">
        <v>751</v>
      </c>
      <c r="B74" s="79" t="s">
        <v>151</v>
      </c>
      <c r="C74" s="56" t="s">
        <v>471</v>
      </c>
      <c r="D74" s="26" t="s">
        <v>472</v>
      </c>
      <c r="E74" s="13" t="s">
        <v>5</v>
      </c>
      <c r="F74" s="58" t="s">
        <v>317</v>
      </c>
      <c r="G74" s="14"/>
    </row>
    <row r="75" spans="1:7" ht="43.2">
      <c r="A75" s="79" t="s">
        <v>751</v>
      </c>
      <c r="B75" s="79" t="s">
        <v>151</v>
      </c>
      <c r="C75" s="228" t="s">
        <v>471</v>
      </c>
      <c r="D75" s="229" t="s">
        <v>473</v>
      </c>
      <c r="E75" s="19" t="s">
        <v>5</v>
      </c>
      <c r="F75" s="230" t="s">
        <v>317</v>
      </c>
      <c r="G75" s="231"/>
    </row>
    <row r="76" spans="1:7" ht="28.8">
      <c r="A76" s="79" t="s">
        <v>751</v>
      </c>
      <c r="B76" s="79" t="s">
        <v>151</v>
      </c>
      <c r="C76" s="56" t="s">
        <v>474</v>
      </c>
      <c r="D76" s="26" t="s">
        <v>475</v>
      </c>
      <c r="E76" s="13" t="s">
        <v>5</v>
      </c>
      <c r="F76" s="58" t="s">
        <v>317</v>
      </c>
      <c r="G76" s="14"/>
    </row>
    <row r="77" spans="1:7" ht="19.5" customHeight="1">
      <c r="A77" s="79" t="s">
        <v>751</v>
      </c>
      <c r="B77" s="79" t="s">
        <v>151</v>
      </c>
      <c r="C77" s="56" t="s">
        <v>588</v>
      </c>
      <c r="D77" s="26" t="s">
        <v>476</v>
      </c>
      <c r="E77" s="13" t="s">
        <v>5</v>
      </c>
      <c r="F77" s="58" t="s">
        <v>317</v>
      </c>
      <c r="G77" s="14"/>
    </row>
    <row r="78" spans="1:7" ht="43.2">
      <c r="A78" s="79" t="s">
        <v>751</v>
      </c>
      <c r="B78" s="79" t="s">
        <v>151</v>
      </c>
      <c r="C78" s="228" t="s">
        <v>589</v>
      </c>
      <c r="D78" s="229" t="s">
        <v>477</v>
      </c>
      <c r="E78" s="19" t="s">
        <v>5</v>
      </c>
      <c r="F78" s="230" t="s">
        <v>317</v>
      </c>
      <c r="G78" s="231"/>
    </row>
    <row r="79" spans="1:7" ht="43.2">
      <c r="A79" s="79" t="s">
        <v>751</v>
      </c>
      <c r="B79" s="79" t="s">
        <v>151</v>
      </c>
      <c r="C79" s="228" t="s">
        <v>590</v>
      </c>
      <c r="D79" s="229" t="s">
        <v>478</v>
      </c>
      <c r="E79" s="19" t="s">
        <v>5</v>
      </c>
      <c r="F79" s="230" t="s">
        <v>317</v>
      </c>
      <c r="G79" s="231"/>
    </row>
    <row r="80" spans="1:7" ht="28.8">
      <c r="A80" s="82" t="s">
        <v>751</v>
      </c>
      <c r="B80" s="82" t="s">
        <v>151</v>
      </c>
      <c r="C80" s="228" t="s">
        <v>479</v>
      </c>
      <c r="D80" s="229" t="s">
        <v>480</v>
      </c>
      <c r="E80" s="19" t="s">
        <v>5</v>
      </c>
      <c r="F80" s="230" t="s">
        <v>317</v>
      </c>
      <c r="G80" s="231"/>
    </row>
    <row r="82" spans="1:1">
      <c r="A82" s="55" t="s">
        <v>761</v>
      </c>
    </row>
    <row r="83" spans="1:1">
      <c r="A83" s="55" t="s">
        <v>909</v>
      </c>
    </row>
    <row r="1048554" spans="2:2">
      <c r="B1048554" s="13"/>
    </row>
  </sheetData>
  <phoneticPr fontId="2"/>
  <hyperlinks>
    <hyperlink ref="F38" r:id="rId1" xr:uid="{F26E7E73-6641-404C-BEDF-EEF6BA06E682}"/>
    <hyperlink ref="F48" r:id="rId2" xr:uid="{3F967021-E557-44CE-8386-B64D6F45D8BD}"/>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0BA0D714-BE55-4B78-93D2-BDE3E4A8D7FC}">
          <x14:formula1>
            <xm:f>'選択肢（編集不可）'!$B$2:$B$48</xm:f>
          </x14:formula1>
          <xm:sqref>F8:G8 F50:G50 F40:G40</xm:sqref>
        </x14:dataValidation>
        <x14:dataValidation type="list" allowBlank="1" showInputMessage="1" showErrorMessage="1" xr:uid="{539E6843-E813-42E0-865B-6C06DAFB04B9}">
          <x14:formula1>
            <xm:f>'選択肢（編集不可）'!$A$2:$A$101</xm:f>
          </x14:formula1>
          <xm:sqref>F6:G6</xm:sqref>
        </x14:dataValidation>
        <x14:dataValidation type="list" allowBlank="1" showInputMessage="1" showErrorMessage="1" xr:uid="{A470E8AD-165D-4677-80EE-8C5424FB3EA6}">
          <x14:formula1>
            <xm:f>'選択肢（編集不可）'!$C$2:$C$5</xm:f>
          </x14:formula1>
          <xm:sqref>F31:G31</xm:sqref>
        </x14:dataValidation>
        <x14:dataValidation type="list" allowBlank="1" showInputMessage="1" showErrorMessage="1" xr:uid="{6905B337-12BD-4DE2-8AD8-DB8AA1078A2B}">
          <x14:formula1>
            <xm:f>'選択肢（編集不可）'!$E$2:$E$4</xm:f>
          </x14:formula1>
          <xm:sqref>F62:G80</xm:sqref>
        </x14:dataValidation>
        <x14:dataValidation type="list" allowBlank="1" showInputMessage="1" showErrorMessage="1" xr:uid="{1AC06C95-D856-407A-9264-D7C2A95F594D}">
          <x14:formula1>
            <xm:f>'選択肢（編集不可）'!$F$2:$F$10</xm:f>
          </x14:formula1>
          <xm:sqref>F54:G54</xm:sqref>
        </x14:dataValidation>
        <x14:dataValidation type="list" allowBlank="1" showInputMessage="1" showErrorMessage="1" xr:uid="{BABCD344-93CC-47E9-B9B3-25D1814A6E7C}">
          <x14:formula1>
            <xm:f>'選択肢（編集不可）'!$D$2:$D$11</xm:f>
          </x14:formula1>
          <xm:sqref>F53:G53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F374-0B85-4841-A593-D7339CE74399}">
  <sheetPr>
    <tabColor rgb="FF136B77"/>
  </sheetPr>
  <dimension ref="A1:M102"/>
  <sheetViews>
    <sheetView showGridLines="0" zoomScale="67" zoomScaleNormal="60" workbookViewId="0">
      <pane xSplit="5" ySplit="1" topLeftCell="G55" activePane="bottomRight" state="frozen"/>
      <selection pane="topRight" activeCell="D1" sqref="D1"/>
      <selection pane="bottomLeft" activeCell="A2" sqref="A2"/>
      <selection pane="bottomRight" activeCell="G2" sqref="G2"/>
    </sheetView>
  </sheetViews>
  <sheetFormatPr defaultColWidth="9" defaultRowHeight="14.4"/>
  <cols>
    <col min="1" max="1" width="27.69921875" style="2" customWidth="1"/>
    <col min="2" max="2" width="15.796875" style="2" customWidth="1"/>
    <col min="3" max="3" width="24" style="2" bestFit="1" customWidth="1"/>
    <col min="4" max="4" width="74.5" style="1" customWidth="1"/>
    <col min="5" max="5" width="9" style="2" customWidth="1"/>
    <col min="6" max="6" width="13.59765625" style="2" customWidth="1"/>
    <col min="7" max="13" width="13.5" style="2" customWidth="1"/>
    <col min="14" max="16384" width="9" style="1"/>
  </cols>
  <sheetData>
    <row r="1" spans="1:13" ht="19.5" customHeight="1">
      <c r="A1" s="4" t="s">
        <v>6</v>
      </c>
      <c r="B1" s="4" t="s">
        <v>7</v>
      </c>
      <c r="C1" s="4" t="s">
        <v>8</v>
      </c>
      <c r="D1" s="5" t="s">
        <v>10</v>
      </c>
      <c r="E1" s="5" t="s">
        <v>2</v>
      </c>
      <c r="F1" s="5" t="s">
        <v>386</v>
      </c>
      <c r="G1" s="5" t="s">
        <v>938</v>
      </c>
      <c r="H1" s="5" t="s">
        <v>25</v>
      </c>
      <c r="I1" s="5" t="s">
        <v>26</v>
      </c>
      <c r="J1" s="5" t="s">
        <v>27</v>
      </c>
      <c r="K1" s="5" t="s">
        <v>28</v>
      </c>
      <c r="L1" s="5" t="s">
        <v>29</v>
      </c>
      <c r="M1" s="5" t="s">
        <v>30</v>
      </c>
    </row>
    <row r="2" spans="1:13" ht="19.5" customHeight="1">
      <c r="A2" s="122" t="s">
        <v>154</v>
      </c>
      <c r="B2" s="122" t="s">
        <v>111</v>
      </c>
      <c r="C2" s="123" t="s">
        <v>0</v>
      </c>
      <c r="D2" s="86" t="s">
        <v>766</v>
      </c>
      <c r="E2" s="123" t="s">
        <v>5</v>
      </c>
      <c r="F2" s="97" t="s">
        <v>392</v>
      </c>
      <c r="G2" s="98" t="s">
        <v>935</v>
      </c>
      <c r="H2" s="124" t="str">
        <f>IF(G2=0, "", G2)</f>
        <v>音楽</v>
      </c>
      <c r="I2" s="124" t="str">
        <f t="shared" ref="I2:M2" si="0">IF(H2=0, "", H2)</f>
        <v>音楽</v>
      </c>
      <c r="J2" s="124" t="str">
        <f t="shared" si="0"/>
        <v>音楽</v>
      </c>
      <c r="K2" s="124" t="str">
        <f t="shared" si="0"/>
        <v>音楽</v>
      </c>
      <c r="L2" s="124" t="str">
        <f t="shared" si="0"/>
        <v>音楽</v>
      </c>
      <c r="M2" s="124" t="str">
        <f t="shared" si="0"/>
        <v>音楽</v>
      </c>
    </row>
    <row r="3" spans="1:13" s="2" customFormat="1" ht="19.5" customHeight="1">
      <c r="A3" s="113" t="s">
        <v>154</v>
      </c>
      <c r="B3" s="113" t="s">
        <v>111</v>
      </c>
      <c r="C3" s="112" t="s">
        <v>64</v>
      </c>
      <c r="D3" s="90" t="s">
        <v>846</v>
      </c>
      <c r="E3" s="112" t="s">
        <v>5</v>
      </c>
      <c r="F3" s="146" t="s">
        <v>739</v>
      </c>
      <c r="G3" s="147"/>
      <c r="H3" s="148" t="str">
        <f>IF(G3=0, "", G3)</f>
        <v/>
      </c>
      <c r="I3" s="148" t="str">
        <f t="shared" ref="I3:M3" si="1">IF(H3=0, "", H3)</f>
        <v/>
      </c>
      <c r="J3" s="148" t="str">
        <f t="shared" si="1"/>
        <v/>
      </c>
      <c r="K3" s="148" t="str">
        <f t="shared" si="1"/>
        <v/>
      </c>
      <c r="L3" s="148" t="str">
        <f t="shared" si="1"/>
        <v/>
      </c>
      <c r="M3" s="148" t="str">
        <f t="shared" si="1"/>
        <v/>
      </c>
    </row>
    <row r="4" spans="1:13" s="2" customFormat="1" ht="19.5" customHeight="1">
      <c r="A4" s="153" t="s">
        <v>154</v>
      </c>
      <c r="B4" s="126" t="s">
        <v>327</v>
      </c>
      <c r="C4" s="126" t="s">
        <v>767</v>
      </c>
      <c r="D4" s="88" t="s">
        <v>329</v>
      </c>
      <c r="E4" s="126" t="s">
        <v>5</v>
      </c>
      <c r="F4" s="127" t="s">
        <v>332</v>
      </c>
      <c r="G4" s="128"/>
      <c r="H4" s="129" t="str">
        <f t="shared" ref="H4:M4" si="2">IF(G4=0, "", G4)</f>
        <v/>
      </c>
      <c r="I4" s="129" t="str">
        <f t="shared" si="2"/>
        <v/>
      </c>
      <c r="J4" s="129" t="str">
        <f t="shared" si="2"/>
        <v/>
      </c>
      <c r="K4" s="129" t="str">
        <f t="shared" si="2"/>
        <v/>
      </c>
      <c r="L4" s="129" t="str">
        <f t="shared" si="2"/>
        <v/>
      </c>
      <c r="M4" s="129" t="str">
        <f t="shared" si="2"/>
        <v/>
      </c>
    </row>
    <row r="5" spans="1:13" s="2" customFormat="1" ht="19.5" customHeight="1">
      <c r="A5" s="162" t="s">
        <v>155</v>
      </c>
      <c r="B5" s="114" t="s">
        <v>69</v>
      </c>
      <c r="C5" s="117" t="s">
        <v>65</v>
      </c>
      <c r="D5" s="118" t="s">
        <v>157</v>
      </c>
      <c r="E5" s="117" t="s">
        <v>17</v>
      </c>
      <c r="F5" s="119">
        <f>IFERROR(F6+F9, "")</f>
        <v>179</v>
      </c>
      <c r="G5" s="120"/>
      <c r="H5" s="121" t="str">
        <f>IFERROR(H6+H9, "")</f>
        <v/>
      </c>
      <c r="I5" s="121" t="str">
        <f t="shared" ref="I5:M5" si="3">IFERROR(I6+I9, "")</f>
        <v/>
      </c>
      <c r="J5" s="121" t="str">
        <f t="shared" si="3"/>
        <v/>
      </c>
      <c r="K5" s="121" t="str">
        <f t="shared" si="3"/>
        <v/>
      </c>
      <c r="L5" s="121" t="str">
        <f t="shared" si="3"/>
        <v/>
      </c>
      <c r="M5" s="121" t="str">
        <f t="shared" si="3"/>
        <v/>
      </c>
    </row>
    <row r="6" spans="1:13" s="2" customFormat="1" ht="19.5" customHeight="1">
      <c r="A6" s="152" t="s">
        <v>155</v>
      </c>
      <c r="B6" s="113" t="s">
        <v>69</v>
      </c>
      <c r="C6" s="6" t="s">
        <v>66</v>
      </c>
      <c r="D6" s="3" t="s">
        <v>158</v>
      </c>
      <c r="E6" s="6" t="s">
        <v>17</v>
      </c>
      <c r="F6" s="57">
        <v>123</v>
      </c>
      <c r="G6" s="7"/>
      <c r="H6" s="48"/>
      <c r="I6" s="48"/>
      <c r="J6" s="48"/>
      <c r="K6" s="48"/>
      <c r="L6" s="48"/>
      <c r="M6" s="48"/>
    </row>
    <row r="7" spans="1:13" s="2" customFormat="1" ht="19.5" customHeight="1">
      <c r="A7" s="152" t="s">
        <v>155</v>
      </c>
      <c r="B7" s="113" t="s">
        <v>69</v>
      </c>
      <c r="C7" s="6" t="s">
        <v>187</v>
      </c>
      <c r="D7" s="3" t="s">
        <v>188</v>
      </c>
      <c r="E7" s="6" t="s">
        <v>17</v>
      </c>
      <c r="F7" s="57">
        <v>23</v>
      </c>
      <c r="G7" s="7"/>
      <c r="H7" s="48"/>
      <c r="I7" s="48"/>
      <c r="J7" s="48"/>
      <c r="K7" s="48"/>
      <c r="L7" s="48"/>
      <c r="M7" s="48"/>
    </row>
    <row r="8" spans="1:13" s="2" customFormat="1" ht="19.5" customHeight="1">
      <c r="A8" s="152" t="s">
        <v>155</v>
      </c>
      <c r="B8" s="113" t="s">
        <v>69</v>
      </c>
      <c r="C8" s="6" t="s">
        <v>190</v>
      </c>
      <c r="D8" s="3" t="s">
        <v>191</v>
      </c>
      <c r="E8" s="6" t="s">
        <v>17</v>
      </c>
      <c r="F8" s="57">
        <v>34</v>
      </c>
      <c r="G8" s="7"/>
      <c r="H8" s="48"/>
      <c r="I8" s="48"/>
      <c r="J8" s="48"/>
      <c r="K8" s="48"/>
      <c r="L8" s="48"/>
      <c r="M8" s="48"/>
    </row>
    <row r="9" spans="1:13" s="2" customFormat="1" ht="19.5" customHeight="1">
      <c r="A9" s="152" t="s">
        <v>155</v>
      </c>
      <c r="B9" s="113" t="s">
        <v>69</v>
      </c>
      <c r="C9" s="6" t="s">
        <v>67</v>
      </c>
      <c r="D9" s="3" t="s">
        <v>159</v>
      </c>
      <c r="E9" s="6" t="s">
        <v>17</v>
      </c>
      <c r="F9" s="57">
        <f>IF(F10+F11=0, "", F10+F11)</f>
        <v>56</v>
      </c>
      <c r="G9" s="7"/>
      <c r="H9" s="68" t="str">
        <f>IF(SUM(H10:H12)=0, "", SUM(H10:H12))</f>
        <v/>
      </c>
      <c r="I9" s="68" t="str">
        <f t="shared" ref="I9:M9" si="4">IF(SUM(I10:I12)=0, "", SUM(I10:I12))</f>
        <v/>
      </c>
      <c r="J9" s="68" t="str">
        <f t="shared" si="4"/>
        <v/>
      </c>
      <c r="K9" s="68" t="str">
        <f t="shared" si="4"/>
        <v/>
      </c>
      <c r="L9" s="68" t="str">
        <f t="shared" si="4"/>
        <v/>
      </c>
      <c r="M9" s="68" t="str">
        <f t="shared" si="4"/>
        <v/>
      </c>
    </row>
    <row r="10" spans="1:13" s="2" customFormat="1" ht="19.5" customHeight="1">
      <c r="A10" s="152" t="s">
        <v>155</v>
      </c>
      <c r="B10" s="113" t="s">
        <v>69</v>
      </c>
      <c r="C10" s="6" t="s">
        <v>200</v>
      </c>
      <c r="D10" s="3" t="s">
        <v>202</v>
      </c>
      <c r="E10" s="6" t="s">
        <v>17</v>
      </c>
      <c r="F10" s="57">
        <v>44</v>
      </c>
      <c r="G10" s="7"/>
      <c r="H10" s="48"/>
      <c r="I10" s="48"/>
      <c r="J10" s="48"/>
      <c r="K10" s="48"/>
      <c r="L10" s="48"/>
      <c r="M10" s="48"/>
    </row>
    <row r="11" spans="1:13" s="2" customFormat="1" ht="19.5" customHeight="1">
      <c r="A11" s="152" t="s">
        <v>155</v>
      </c>
      <c r="B11" s="113" t="s">
        <v>69</v>
      </c>
      <c r="C11" s="6" t="s">
        <v>199</v>
      </c>
      <c r="D11" s="3" t="s">
        <v>203</v>
      </c>
      <c r="E11" s="6" t="s">
        <v>17</v>
      </c>
      <c r="F11" s="57">
        <v>12</v>
      </c>
      <c r="G11" s="7"/>
      <c r="H11" s="48"/>
      <c r="I11" s="48"/>
      <c r="J11" s="48"/>
      <c r="K11" s="48"/>
      <c r="L11" s="48"/>
      <c r="M11" s="48"/>
    </row>
    <row r="12" spans="1:13" s="2" customFormat="1" ht="19.5" customHeight="1">
      <c r="A12" s="152"/>
      <c r="B12" s="113"/>
      <c r="C12" s="7" t="s">
        <v>922</v>
      </c>
      <c r="D12" s="232" t="s">
        <v>923</v>
      </c>
      <c r="E12" s="7" t="s">
        <v>17</v>
      </c>
      <c r="F12" s="233">
        <v>6</v>
      </c>
      <c r="G12" s="7"/>
      <c r="H12" s="234"/>
      <c r="I12" s="234"/>
      <c r="J12" s="234"/>
      <c r="K12" s="234"/>
      <c r="L12" s="234"/>
      <c r="M12" s="234"/>
    </row>
    <row r="13" spans="1:13" s="2" customFormat="1" ht="19.5" customHeight="1">
      <c r="A13" s="152" t="s">
        <v>155</v>
      </c>
      <c r="B13" s="115" t="s">
        <v>69</v>
      </c>
      <c r="C13" s="6" t="s">
        <v>201</v>
      </c>
      <c r="D13" s="3" t="s">
        <v>240</v>
      </c>
      <c r="E13" s="6" t="s">
        <v>17</v>
      </c>
      <c r="F13" s="57">
        <v>39</v>
      </c>
      <c r="G13" s="7"/>
      <c r="H13" s="48"/>
      <c r="I13" s="48"/>
      <c r="J13" s="48"/>
      <c r="K13" s="48"/>
      <c r="L13" s="48"/>
      <c r="M13" s="48"/>
    </row>
    <row r="14" spans="1:13" s="2" customFormat="1" ht="19.5" customHeight="1">
      <c r="A14" s="152" t="s">
        <v>155</v>
      </c>
      <c r="B14" s="114" t="s">
        <v>70</v>
      </c>
      <c r="C14" s="117" t="s">
        <v>71</v>
      </c>
      <c r="D14" s="118" t="s">
        <v>160</v>
      </c>
      <c r="E14" s="117" t="s">
        <v>17</v>
      </c>
      <c r="F14" s="119">
        <v>23</v>
      </c>
      <c r="G14" s="120"/>
      <c r="H14" s="161"/>
      <c r="I14" s="161"/>
      <c r="J14" s="161"/>
      <c r="K14" s="161"/>
      <c r="L14" s="161"/>
      <c r="M14" s="161"/>
    </row>
    <row r="15" spans="1:13" s="2" customFormat="1" ht="19.5" customHeight="1">
      <c r="A15" s="152" t="s">
        <v>155</v>
      </c>
      <c r="B15" s="113" t="s">
        <v>70</v>
      </c>
      <c r="C15" s="6" t="s">
        <v>163</v>
      </c>
      <c r="D15" s="3" t="s">
        <v>161</v>
      </c>
      <c r="E15" s="6" t="s">
        <v>17</v>
      </c>
      <c r="F15" s="57">
        <v>12</v>
      </c>
      <c r="G15" s="7"/>
      <c r="H15" s="48"/>
      <c r="I15" s="48"/>
      <c r="J15" s="48"/>
      <c r="K15" s="48"/>
      <c r="L15" s="48"/>
      <c r="M15" s="48"/>
    </row>
    <row r="16" spans="1:13" s="2" customFormat="1" ht="19.5" customHeight="1">
      <c r="A16" s="152" t="s">
        <v>155</v>
      </c>
      <c r="B16" s="113" t="s">
        <v>70</v>
      </c>
      <c r="C16" s="112" t="s">
        <v>164</v>
      </c>
      <c r="D16" s="131" t="s">
        <v>162</v>
      </c>
      <c r="E16" s="112" t="s">
        <v>17</v>
      </c>
      <c r="F16" s="132">
        <v>49</v>
      </c>
      <c r="G16" s="133"/>
      <c r="H16" s="149"/>
      <c r="I16" s="149"/>
      <c r="J16" s="149"/>
      <c r="K16" s="149"/>
      <c r="L16" s="149"/>
      <c r="M16" s="149"/>
    </row>
    <row r="17" spans="1:13" ht="19.5" customHeight="1">
      <c r="A17" s="152" t="s">
        <v>155</v>
      </c>
      <c r="B17" s="112" t="s">
        <v>72</v>
      </c>
      <c r="C17" s="112" t="s">
        <v>68</v>
      </c>
      <c r="D17" s="131" t="s">
        <v>165</v>
      </c>
      <c r="E17" s="112" t="s">
        <v>17</v>
      </c>
      <c r="F17" s="132">
        <f>IFERROR(F5-F14, "")</f>
        <v>156</v>
      </c>
      <c r="G17" s="133"/>
      <c r="H17" s="134" t="str">
        <f>IFERROR(H5-H14, "")</f>
        <v/>
      </c>
      <c r="I17" s="134" t="str">
        <f t="shared" ref="I17:M17" si="5">IFERROR(I5-I14, "")</f>
        <v/>
      </c>
      <c r="J17" s="134" t="str">
        <f t="shared" si="5"/>
        <v/>
      </c>
      <c r="K17" s="134" t="str">
        <f t="shared" si="5"/>
        <v/>
      </c>
      <c r="L17" s="134" t="str">
        <f t="shared" si="5"/>
        <v/>
      </c>
      <c r="M17" s="134" t="str">
        <f t="shared" si="5"/>
        <v/>
      </c>
    </row>
    <row r="18" spans="1:13" s="2" customFormat="1" ht="19.5" customHeight="1">
      <c r="A18" s="163" t="s">
        <v>156</v>
      </c>
      <c r="B18" s="122" t="s">
        <v>84</v>
      </c>
      <c r="C18" s="123" t="s">
        <v>73</v>
      </c>
      <c r="D18" s="135" t="s">
        <v>166</v>
      </c>
      <c r="E18" s="123" t="s">
        <v>17</v>
      </c>
      <c r="F18" s="136">
        <f>IF(SUM(F19:F20)=0, "",SUM(F19:F20))</f>
        <v>127</v>
      </c>
      <c r="G18" s="137"/>
      <c r="H18" s="138" t="str">
        <f>IF(SUM(H19:H20)=0, "",SUM(H19:H20))</f>
        <v/>
      </c>
      <c r="I18" s="138" t="str">
        <f t="shared" ref="I18:M18" si="6">IF(SUM(I19:I20)=0, "",SUM(I19:I20))</f>
        <v/>
      </c>
      <c r="J18" s="138" t="str">
        <f t="shared" si="6"/>
        <v/>
      </c>
      <c r="K18" s="138" t="str">
        <f t="shared" si="6"/>
        <v/>
      </c>
      <c r="L18" s="138" t="str">
        <f t="shared" si="6"/>
        <v/>
      </c>
      <c r="M18" s="138" t="str">
        <f t="shared" si="6"/>
        <v/>
      </c>
    </row>
    <row r="19" spans="1:13" s="2" customFormat="1" ht="19.5" customHeight="1">
      <c r="A19" s="152" t="s">
        <v>156</v>
      </c>
      <c r="B19" s="113" t="s">
        <v>84</v>
      </c>
      <c r="C19" s="6" t="s">
        <v>82</v>
      </c>
      <c r="D19" s="3" t="s">
        <v>167</v>
      </c>
      <c r="E19" s="6" t="s">
        <v>17</v>
      </c>
      <c r="F19" s="57">
        <v>88</v>
      </c>
      <c r="G19" s="7"/>
      <c r="H19" s="48"/>
      <c r="I19" s="48"/>
      <c r="J19" s="48"/>
      <c r="K19" s="48"/>
      <c r="L19" s="48"/>
      <c r="M19" s="48"/>
    </row>
    <row r="20" spans="1:13" s="2" customFormat="1" ht="19.5" customHeight="1">
      <c r="A20" s="152" t="s">
        <v>156</v>
      </c>
      <c r="B20" s="113" t="s">
        <v>84</v>
      </c>
      <c r="C20" s="6" t="s">
        <v>83</v>
      </c>
      <c r="D20" s="3" t="s">
        <v>168</v>
      </c>
      <c r="E20" s="6" t="s">
        <v>17</v>
      </c>
      <c r="F20" s="57">
        <f>IF(SUM(F21:F22)=0, "",SUM(F21:F22))</f>
        <v>39</v>
      </c>
      <c r="G20" s="7"/>
      <c r="H20" s="68" t="str">
        <f>IF(SUM(H21:H22)=0, "",SUM(H21:H22))</f>
        <v/>
      </c>
      <c r="I20" s="68" t="str">
        <f t="shared" ref="I20:M20" si="7">IF(SUM(I21:I22)=0, "",SUM(I21:I22))</f>
        <v/>
      </c>
      <c r="J20" s="68" t="str">
        <f t="shared" si="7"/>
        <v/>
      </c>
      <c r="K20" s="68" t="str">
        <f t="shared" si="7"/>
        <v/>
      </c>
      <c r="L20" s="68" t="str">
        <f t="shared" si="7"/>
        <v/>
      </c>
      <c r="M20" s="68" t="str">
        <f t="shared" si="7"/>
        <v/>
      </c>
    </row>
    <row r="21" spans="1:13" s="2" customFormat="1" ht="19.5" customHeight="1">
      <c r="A21" s="152" t="s">
        <v>156</v>
      </c>
      <c r="B21" s="113" t="s">
        <v>84</v>
      </c>
      <c r="C21" s="6" t="s">
        <v>86</v>
      </c>
      <c r="D21" s="3" t="s">
        <v>169</v>
      </c>
      <c r="E21" s="6" t="s">
        <v>17</v>
      </c>
      <c r="F21" s="57">
        <v>19</v>
      </c>
      <c r="G21" s="7"/>
      <c r="H21" s="48"/>
      <c r="I21" s="48"/>
      <c r="J21" s="48"/>
      <c r="K21" s="48"/>
      <c r="L21" s="48"/>
      <c r="M21" s="48"/>
    </row>
    <row r="22" spans="1:13" s="2" customFormat="1" ht="19.5" customHeight="1">
      <c r="A22" s="152" t="s">
        <v>156</v>
      </c>
      <c r="B22" s="113" t="s">
        <v>84</v>
      </c>
      <c r="C22" s="6" t="s">
        <v>172</v>
      </c>
      <c r="D22" s="3" t="s">
        <v>170</v>
      </c>
      <c r="E22" s="6" t="s">
        <v>17</v>
      </c>
      <c r="F22" s="57">
        <v>20</v>
      </c>
      <c r="G22" s="7"/>
      <c r="H22" s="48"/>
      <c r="I22" s="48"/>
      <c r="J22" s="48"/>
      <c r="K22" s="48"/>
      <c r="L22" s="48"/>
      <c r="M22" s="48"/>
    </row>
    <row r="23" spans="1:13" s="2" customFormat="1" ht="19.5" customHeight="1">
      <c r="A23" s="152" t="s">
        <v>156</v>
      </c>
      <c r="B23" s="113" t="s">
        <v>84</v>
      </c>
      <c r="C23" s="6" t="s">
        <v>171</v>
      </c>
      <c r="D23" s="3" t="s">
        <v>173</v>
      </c>
      <c r="E23" s="6" t="s">
        <v>17</v>
      </c>
      <c r="F23" s="57">
        <v>4</v>
      </c>
      <c r="G23" s="7"/>
      <c r="H23" s="48"/>
      <c r="I23" s="48"/>
      <c r="J23" s="48"/>
      <c r="K23" s="48"/>
      <c r="L23" s="48"/>
      <c r="M23" s="48"/>
    </row>
    <row r="24" spans="1:13" s="2" customFormat="1" ht="19.5" customHeight="1">
      <c r="A24" s="152" t="s">
        <v>156</v>
      </c>
      <c r="B24" s="113" t="s">
        <v>84</v>
      </c>
      <c r="C24" s="3" t="s">
        <v>831</v>
      </c>
      <c r="D24" s="3" t="s">
        <v>832</v>
      </c>
      <c r="E24" s="6" t="s">
        <v>17</v>
      </c>
      <c r="F24" s="57">
        <v>4</v>
      </c>
      <c r="G24" s="7"/>
      <c r="H24" s="71"/>
      <c r="I24" s="71"/>
      <c r="J24" s="71"/>
      <c r="K24" s="71"/>
      <c r="L24" s="71"/>
      <c r="M24" s="71"/>
    </row>
    <row r="25" spans="1:13" s="2" customFormat="1" ht="19.5" customHeight="1">
      <c r="A25" s="152" t="s">
        <v>156</v>
      </c>
      <c r="B25" s="113" t="s">
        <v>84</v>
      </c>
      <c r="C25" s="3" t="s">
        <v>833</v>
      </c>
      <c r="D25" s="3" t="s">
        <v>834</v>
      </c>
      <c r="E25" s="6" t="s">
        <v>17</v>
      </c>
      <c r="F25" s="57" t="s">
        <v>605</v>
      </c>
      <c r="G25" s="7"/>
      <c r="H25" s="71"/>
      <c r="I25" s="71"/>
      <c r="J25" s="71"/>
      <c r="K25" s="71"/>
      <c r="L25" s="71"/>
      <c r="M25" s="71"/>
    </row>
    <row r="26" spans="1:13" s="2" customFormat="1" ht="19.5" customHeight="1">
      <c r="A26" s="152" t="s">
        <v>156</v>
      </c>
      <c r="B26" s="113" t="s">
        <v>84</v>
      </c>
      <c r="C26" s="3" t="s">
        <v>835</v>
      </c>
      <c r="D26" s="3" t="s">
        <v>836</v>
      </c>
      <c r="E26" s="6" t="s">
        <v>17</v>
      </c>
      <c r="F26" s="57" t="s">
        <v>605</v>
      </c>
      <c r="G26" s="7"/>
      <c r="H26" s="71"/>
      <c r="I26" s="71"/>
      <c r="J26" s="71"/>
      <c r="K26" s="71"/>
      <c r="L26" s="71"/>
      <c r="M26" s="71"/>
    </row>
    <row r="27" spans="1:13" s="2" customFormat="1" ht="19.5" customHeight="1">
      <c r="A27" s="152" t="s">
        <v>156</v>
      </c>
      <c r="B27" s="113" t="s">
        <v>84</v>
      </c>
      <c r="C27" s="3" t="s">
        <v>837</v>
      </c>
      <c r="D27" s="3" t="s">
        <v>838</v>
      </c>
      <c r="E27" s="6" t="s">
        <v>17</v>
      </c>
      <c r="F27" s="57" t="s">
        <v>605</v>
      </c>
      <c r="G27" s="7"/>
      <c r="H27" s="71"/>
      <c r="I27" s="71"/>
      <c r="J27" s="71"/>
      <c r="K27" s="71"/>
      <c r="L27" s="71"/>
      <c r="M27" s="71"/>
    </row>
    <row r="28" spans="1:13" s="2" customFormat="1" ht="19.5" customHeight="1">
      <c r="A28" s="152" t="s">
        <v>156</v>
      </c>
      <c r="B28" s="113" t="s">
        <v>84</v>
      </c>
      <c r="C28" s="3" t="s">
        <v>839</v>
      </c>
      <c r="D28" s="3" t="s">
        <v>840</v>
      </c>
      <c r="E28" s="6" t="s">
        <v>17</v>
      </c>
      <c r="F28" s="57" t="s">
        <v>605</v>
      </c>
      <c r="G28" s="7"/>
      <c r="H28" s="71"/>
      <c r="I28" s="71"/>
      <c r="J28" s="71"/>
      <c r="K28" s="71"/>
      <c r="L28" s="71"/>
      <c r="M28" s="71"/>
    </row>
    <row r="29" spans="1:13" s="2" customFormat="1" ht="19.5" customHeight="1">
      <c r="A29" s="152" t="s">
        <v>156</v>
      </c>
      <c r="B29" s="113" t="s">
        <v>84</v>
      </c>
      <c r="C29" s="3" t="s">
        <v>841</v>
      </c>
      <c r="D29" s="3" t="s">
        <v>842</v>
      </c>
      <c r="E29" s="6" t="s">
        <v>17</v>
      </c>
      <c r="F29" s="57" t="s">
        <v>605</v>
      </c>
      <c r="G29" s="7"/>
      <c r="H29" s="71"/>
      <c r="I29" s="71"/>
      <c r="J29" s="71"/>
      <c r="K29" s="71"/>
      <c r="L29" s="71"/>
      <c r="M29" s="71"/>
    </row>
    <row r="30" spans="1:13" s="2" customFormat="1" ht="19.5" customHeight="1">
      <c r="A30" s="152"/>
      <c r="B30" s="113"/>
      <c r="C30" s="3" t="s">
        <v>907</v>
      </c>
      <c r="D30" s="3" t="s">
        <v>908</v>
      </c>
      <c r="E30" s="6" t="s">
        <v>17</v>
      </c>
      <c r="F30" s="57" t="s">
        <v>605</v>
      </c>
      <c r="G30" s="7"/>
      <c r="H30" s="71"/>
      <c r="I30" s="71"/>
      <c r="J30" s="71"/>
      <c r="K30" s="71"/>
      <c r="L30" s="71"/>
      <c r="M30" s="71"/>
    </row>
    <row r="31" spans="1:13" s="2" customFormat="1" ht="19.5" customHeight="1">
      <c r="A31" s="152" t="s">
        <v>156</v>
      </c>
      <c r="B31" s="113" t="s">
        <v>84</v>
      </c>
      <c r="C31" s="3" t="s">
        <v>843</v>
      </c>
      <c r="D31" s="3" t="s">
        <v>840</v>
      </c>
      <c r="E31" s="6" t="s">
        <v>17</v>
      </c>
      <c r="F31" s="57" t="s">
        <v>605</v>
      </c>
      <c r="G31" s="7"/>
      <c r="H31" s="71"/>
      <c r="I31" s="71"/>
      <c r="J31" s="71"/>
      <c r="K31" s="71"/>
      <c r="L31" s="71"/>
      <c r="M31" s="71"/>
    </row>
    <row r="32" spans="1:13" s="2" customFormat="1" ht="19.5" customHeight="1">
      <c r="A32" s="152" t="s">
        <v>156</v>
      </c>
      <c r="B32" s="115" t="s">
        <v>84</v>
      </c>
      <c r="C32" s="3" t="s">
        <v>844</v>
      </c>
      <c r="D32" s="3" t="s">
        <v>842</v>
      </c>
      <c r="E32" s="6" t="s">
        <v>17</v>
      </c>
      <c r="F32" s="57" t="s">
        <v>605</v>
      </c>
      <c r="G32" s="7"/>
      <c r="H32" s="71"/>
      <c r="I32" s="71"/>
      <c r="J32" s="71"/>
      <c r="K32" s="71"/>
      <c r="L32" s="71"/>
      <c r="M32" s="71"/>
    </row>
    <row r="33" spans="1:13" s="2" customFormat="1" ht="19.5" customHeight="1">
      <c r="A33" s="113" t="s">
        <v>156</v>
      </c>
      <c r="B33" s="114" t="s">
        <v>76</v>
      </c>
      <c r="C33" s="117" t="s">
        <v>74</v>
      </c>
      <c r="D33" s="118" t="s">
        <v>174</v>
      </c>
      <c r="E33" s="117" t="s">
        <v>17</v>
      </c>
      <c r="F33" s="119">
        <v>89</v>
      </c>
      <c r="G33" s="120"/>
      <c r="H33" s="161"/>
      <c r="I33" s="161"/>
      <c r="J33" s="161"/>
      <c r="K33" s="161"/>
      <c r="L33" s="161"/>
      <c r="M33" s="161"/>
    </row>
    <row r="34" spans="1:13" s="2" customFormat="1" ht="19.5" customHeight="1">
      <c r="A34" s="113" t="s">
        <v>156</v>
      </c>
      <c r="B34" s="113" t="s">
        <v>76</v>
      </c>
      <c r="C34" s="6" t="s">
        <v>87</v>
      </c>
      <c r="D34" s="3" t="s">
        <v>87</v>
      </c>
      <c r="E34" s="6" t="s">
        <v>17</v>
      </c>
      <c r="F34" s="57">
        <v>89</v>
      </c>
      <c r="G34" s="7"/>
      <c r="H34" s="48"/>
      <c r="I34" s="48"/>
      <c r="J34" s="48"/>
      <c r="K34" s="48"/>
      <c r="L34" s="48"/>
      <c r="M34" s="48"/>
    </row>
    <row r="35" spans="1:13" s="2" customFormat="1" ht="19.5" customHeight="1">
      <c r="A35" s="113" t="s">
        <v>156</v>
      </c>
      <c r="B35" s="113" t="s">
        <v>76</v>
      </c>
      <c r="C35" s="6" t="s">
        <v>88</v>
      </c>
      <c r="D35" s="3" t="s">
        <v>223</v>
      </c>
      <c r="E35" s="6" t="s">
        <v>17</v>
      </c>
      <c r="F35" s="57">
        <v>31</v>
      </c>
      <c r="G35" s="7"/>
      <c r="H35" s="48"/>
      <c r="I35" s="48"/>
      <c r="J35" s="48"/>
      <c r="K35" s="48"/>
      <c r="L35" s="48"/>
      <c r="M35" s="48"/>
    </row>
    <row r="36" spans="1:13" s="2" customFormat="1" ht="19.5" customHeight="1">
      <c r="A36" s="113" t="s">
        <v>156</v>
      </c>
      <c r="B36" s="113" t="s">
        <v>76</v>
      </c>
      <c r="C36" s="6" t="s">
        <v>90</v>
      </c>
      <c r="D36" s="3" t="s">
        <v>845</v>
      </c>
      <c r="E36" s="6" t="s">
        <v>239</v>
      </c>
      <c r="F36" s="57">
        <v>23</v>
      </c>
      <c r="G36" s="7"/>
      <c r="H36" s="48"/>
      <c r="I36" s="48"/>
      <c r="J36" s="48"/>
      <c r="K36" s="48"/>
      <c r="L36" s="48"/>
      <c r="M36" s="48"/>
    </row>
    <row r="37" spans="1:13" s="2" customFormat="1" ht="19.5" customHeight="1">
      <c r="A37" s="113" t="s">
        <v>156</v>
      </c>
      <c r="B37" s="113" t="s">
        <v>76</v>
      </c>
      <c r="C37" s="6" t="s">
        <v>89</v>
      </c>
      <c r="D37" s="3" t="s">
        <v>241</v>
      </c>
      <c r="E37" s="6" t="s">
        <v>176</v>
      </c>
      <c r="F37" s="57">
        <f>IFERROR(F35/F36*100,"")</f>
        <v>134.78260869565219</v>
      </c>
      <c r="G37" s="7"/>
      <c r="H37" s="68" t="str">
        <f>IFERROR(H35/H36*100,"")</f>
        <v/>
      </c>
      <c r="I37" s="68" t="str">
        <f t="shared" ref="I37:M37" si="8">IFERROR(I35/I36*100,"")</f>
        <v/>
      </c>
      <c r="J37" s="68" t="str">
        <f t="shared" si="8"/>
        <v/>
      </c>
      <c r="K37" s="68" t="str">
        <f t="shared" si="8"/>
        <v/>
      </c>
      <c r="L37" s="68" t="str">
        <f t="shared" si="8"/>
        <v/>
      </c>
      <c r="M37" s="68" t="str">
        <f t="shared" si="8"/>
        <v/>
      </c>
    </row>
    <row r="38" spans="1:13" s="2" customFormat="1" ht="19.5" customHeight="1">
      <c r="A38" s="113" t="s">
        <v>156</v>
      </c>
      <c r="B38" s="113" t="s">
        <v>76</v>
      </c>
      <c r="C38" s="6" t="s">
        <v>221</v>
      </c>
      <c r="D38" s="3" t="s">
        <v>224</v>
      </c>
      <c r="E38" s="6" t="s">
        <v>17</v>
      </c>
      <c r="F38" s="57">
        <v>14</v>
      </c>
      <c r="G38" s="7"/>
      <c r="H38" s="48"/>
      <c r="I38" s="48"/>
      <c r="J38" s="48"/>
      <c r="K38" s="48"/>
      <c r="L38" s="48"/>
      <c r="M38" s="48"/>
    </row>
    <row r="39" spans="1:13" s="2" customFormat="1" ht="19.5" customHeight="1">
      <c r="A39" s="113" t="s">
        <v>156</v>
      </c>
      <c r="B39" s="113" t="s">
        <v>76</v>
      </c>
      <c r="C39" s="6" t="s">
        <v>222</v>
      </c>
      <c r="D39" s="3" t="s">
        <v>225</v>
      </c>
      <c r="E39" s="6" t="s">
        <v>17</v>
      </c>
      <c r="F39" s="57">
        <v>13</v>
      </c>
      <c r="G39" s="7"/>
      <c r="H39" s="48"/>
      <c r="I39" s="48"/>
      <c r="J39" s="48"/>
      <c r="K39" s="48"/>
      <c r="L39" s="48"/>
      <c r="M39" s="48"/>
    </row>
    <row r="40" spans="1:13" s="2" customFormat="1" ht="19.5" customHeight="1">
      <c r="A40" s="113" t="s">
        <v>156</v>
      </c>
      <c r="B40" s="113" t="s">
        <v>76</v>
      </c>
      <c r="C40" s="112" t="s">
        <v>243</v>
      </c>
      <c r="D40" s="131" t="s">
        <v>244</v>
      </c>
      <c r="E40" s="112" t="s">
        <v>17</v>
      </c>
      <c r="F40" s="132">
        <v>40</v>
      </c>
      <c r="G40" s="133"/>
      <c r="H40" s="149"/>
      <c r="I40" s="149"/>
      <c r="J40" s="149"/>
      <c r="K40" s="149"/>
      <c r="L40" s="149"/>
      <c r="M40" s="149"/>
    </row>
    <row r="41" spans="1:13" s="2" customFormat="1" ht="19.5" customHeight="1">
      <c r="A41" s="152" t="s">
        <v>156</v>
      </c>
      <c r="B41" s="112" t="s">
        <v>85</v>
      </c>
      <c r="C41" s="6" t="s">
        <v>77</v>
      </c>
      <c r="D41" s="3" t="s">
        <v>768</v>
      </c>
      <c r="E41" s="6" t="s">
        <v>17</v>
      </c>
      <c r="F41" s="57">
        <f>IFERROR(F18-F33, "")</f>
        <v>38</v>
      </c>
      <c r="G41" s="7"/>
      <c r="H41" s="68" t="str">
        <f>IFERROR(H18-H33, "")</f>
        <v/>
      </c>
      <c r="I41" s="68" t="str">
        <f t="shared" ref="I41:M41" si="9">IFERROR(I18-I33, "")</f>
        <v/>
      </c>
      <c r="J41" s="68" t="str">
        <f t="shared" si="9"/>
        <v/>
      </c>
      <c r="K41" s="68" t="str">
        <f t="shared" si="9"/>
        <v/>
      </c>
      <c r="L41" s="68" t="str">
        <f t="shared" si="9"/>
        <v/>
      </c>
      <c r="M41" s="68" t="str">
        <f t="shared" si="9"/>
        <v/>
      </c>
    </row>
    <row r="42" spans="1:13" ht="19.5" customHeight="1">
      <c r="A42" s="152" t="s">
        <v>156</v>
      </c>
      <c r="B42" s="113" t="s">
        <v>85</v>
      </c>
      <c r="C42" s="6" t="s">
        <v>75</v>
      </c>
      <c r="D42" s="3" t="s">
        <v>177</v>
      </c>
      <c r="E42" s="6" t="s">
        <v>17</v>
      </c>
      <c r="F42" s="57">
        <v>30</v>
      </c>
      <c r="G42" s="7"/>
      <c r="H42" s="48"/>
      <c r="I42" s="48"/>
      <c r="J42" s="48"/>
      <c r="K42" s="48"/>
      <c r="L42" s="48"/>
      <c r="M42" s="48"/>
    </row>
    <row r="43" spans="1:13" s="2" customFormat="1" ht="19.5" customHeight="1">
      <c r="A43" s="152" t="s">
        <v>156</v>
      </c>
      <c r="B43" s="113" t="s">
        <v>85</v>
      </c>
      <c r="C43" s="6" t="s">
        <v>78</v>
      </c>
      <c r="D43" s="3" t="s">
        <v>769</v>
      </c>
      <c r="E43" s="6" t="s">
        <v>17</v>
      </c>
      <c r="F43" s="57">
        <f>IF(F42+F34=0, "",F42+F34)</f>
        <v>119</v>
      </c>
      <c r="G43" s="7"/>
      <c r="H43" s="68" t="str">
        <f>IF(H42+H34=0, "",H42+H34)</f>
        <v/>
      </c>
      <c r="I43" s="68" t="str">
        <f t="shared" ref="I43:M43" si="10">IF(I42+I34=0, "",I42+I34)</f>
        <v/>
      </c>
      <c r="J43" s="68" t="str">
        <f t="shared" si="10"/>
        <v/>
      </c>
      <c r="K43" s="68" t="str">
        <f t="shared" si="10"/>
        <v/>
      </c>
      <c r="L43" s="68" t="str">
        <f t="shared" si="10"/>
        <v/>
      </c>
      <c r="M43" s="68" t="str">
        <f t="shared" si="10"/>
        <v/>
      </c>
    </row>
    <row r="44" spans="1:13" s="2" customFormat="1" ht="19.5" customHeight="1">
      <c r="A44" s="152" t="s">
        <v>156</v>
      </c>
      <c r="B44" s="113" t="s">
        <v>85</v>
      </c>
      <c r="C44" s="6" t="s">
        <v>81</v>
      </c>
      <c r="D44" s="3" t="s">
        <v>770</v>
      </c>
      <c r="E44" s="6" t="s">
        <v>17</v>
      </c>
      <c r="F44" s="57">
        <f>IF(F42+F34+F35=0, "",F42+F34+F35)</f>
        <v>150</v>
      </c>
      <c r="G44" s="7"/>
      <c r="H44" s="68" t="str">
        <f>IF(H42+H34+H35=0, "",H42+H34+H35)</f>
        <v/>
      </c>
      <c r="I44" s="68" t="str">
        <f t="shared" ref="I44:M44" si="11">IF(I42+I34+I35=0, "",I42+I34+I35)</f>
        <v/>
      </c>
      <c r="J44" s="68" t="str">
        <f t="shared" si="11"/>
        <v/>
      </c>
      <c r="K44" s="68" t="str">
        <f t="shared" si="11"/>
        <v/>
      </c>
      <c r="L44" s="68" t="str">
        <f t="shared" si="11"/>
        <v/>
      </c>
      <c r="M44" s="68" t="str">
        <f t="shared" si="11"/>
        <v/>
      </c>
    </row>
    <row r="45" spans="1:13" s="2" customFormat="1" ht="19.5" customHeight="1">
      <c r="A45" s="152" t="s">
        <v>156</v>
      </c>
      <c r="B45" s="113" t="s">
        <v>85</v>
      </c>
      <c r="C45" s="6" t="s">
        <v>79</v>
      </c>
      <c r="D45" s="3" t="s">
        <v>178</v>
      </c>
      <c r="E45" s="6" t="s">
        <v>17</v>
      </c>
      <c r="F45" s="57">
        <v>39</v>
      </c>
      <c r="G45" s="7"/>
      <c r="H45" s="48"/>
      <c r="I45" s="48"/>
      <c r="J45" s="48"/>
      <c r="K45" s="48"/>
      <c r="L45" s="48"/>
      <c r="M45" s="48"/>
    </row>
    <row r="46" spans="1:13" s="2" customFormat="1" ht="19.5" customHeight="1">
      <c r="A46" s="152" t="s">
        <v>156</v>
      </c>
      <c r="B46" s="113" t="s">
        <v>85</v>
      </c>
      <c r="C46" s="6" t="s">
        <v>80</v>
      </c>
      <c r="D46" s="3" t="s">
        <v>179</v>
      </c>
      <c r="E46" s="6" t="s">
        <v>17</v>
      </c>
      <c r="F46" s="57">
        <v>25</v>
      </c>
      <c r="G46" s="7"/>
      <c r="H46" s="48"/>
      <c r="I46" s="48"/>
      <c r="J46" s="48"/>
      <c r="K46" s="48"/>
      <c r="L46" s="48"/>
      <c r="M46" s="48"/>
    </row>
    <row r="47" spans="1:13" s="2" customFormat="1" ht="19.5" customHeight="1">
      <c r="A47" s="152" t="s">
        <v>156</v>
      </c>
      <c r="B47" s="113" t="s">
        <v>85</v>
      </c>
      <c r="C47" s="112" t="s">
        <v>771</v>
      </c>
      <c r="D47" s="131" t="s">
        <v>772</v>
      </c>
      <c r="E47" s="112" t="s">
        <v>254</v>
      </c>
      <c r="F47" s="132">
        <f>IF(F45-F46=0, "", F45-F46)</f>
        <v>14</v>
      </c>
      <c r="G47" s="133"/>
      <c r="H47" s="134" t="str">
        <f>IF(H45-H46=0, "", H45-H46)</f>
        <v/>
      </c>
      <c r="I47" s="134" t="str">
        <f>IF(I45-I46=0, "", I45-I46)</f>
        <v/>
      </c>
      <c r="J47" s="134" t="str">
        <f t="shared" ref="J47:M47" si="12">IF(J45-J46=0, "", J45-J46)</f>
        <v/>
      </c>
      <c r="K47" s="134" t="str">
        <f t="shared" si="12"/>
        <v/>
      </c>
      <c r="L47" s="134" t="str">
        <f t="shared" si="12"/>
        <v/>
      </c>
      <c r="M47" s="134" t="str">
        <f t="shared" si="12"/>
        <v/>
      </c>
    </row>
    <row r="48" spans="1:13" s="2" customFormat="1" ht="19.5" customHeight="1">
      <c r="A48" s="163" t="s">
        <v>205</v>
      </c>
      <c r="B48" s="122" t="s">
        <v>210</v>
      </c>
      <c r="C48" s="123" t="s">
        <v>207</v>
      </c>
      <c r="D48" s="135" t="s">
        <v>216</v>
      </c>
      <c r="E48" s="123" t="s">
        <v>17</v>
      </c>
      <c r="F48" s="136">
        <v>50</v>
      </c>
      <c r="G48" s="137"/>
      <c r="H48" s="144"/>
      <c r="I48" s="144"/>
      <c r="J48" s="144"/>
      <c r="K48" s="144"/>
      <c r="L48" s="144"/>
      <c r="M48" s="144"/>
    </row>
    <row r="49" spans="1:13" s="2" customFormat="1" ht="19.5" customHeight="1">
      <c r="A49" s="152" t="s">
        <v>205</v>
      </c>
      <c r="B49" s="115" t="s">
        <v>210</v>
      </c>
      <c r="C49" s="6" t="s">
        <v>206</v>
      </c>
      <c r="D49" s="3" t="s">
        <v>217</v>
      </c>
      <c r="E49" s="6" t="s">
        <v>17</v>
      </c>
      <c r="F49" s="57">
        <v>-30</v>
      </c>
      <c r="G49" s="7"/>
      <c r="H49" s="71"/>
      <c r="I49" s="71"/>
      <c r="J49" s="71"/>
      <c r="K49" s="71"/>
      <c r="L49" s="71"/>
      <c r="M49" s="71"/>
    </row>
    <row r="50" spans="1:13" s="2" customFormat="1" ht="19.5" customHeight="1">
      <c r="A50" s="113" t="s">
        <v>205</v>
      </c>
      <c r="B50" s="114" t="s">
        <v>214</v>
      </c>
      <c r="C50" s="114" t="s">
        <v>213</v>
      </c>
      <c r="D50" s="164" t="s">
        <v>212</v>
      </c>
      <c r="E50" s="114" t="s">
        <v>17</v>
      </c>
      <c r="F50" s="150">
        <v>100</v>
      </c>
      <c r="G50" s="151"/>
      <c r="H50" s="165"/>
      <c r="I50" s="165"/>
      <c r="J50" s="165"/>
      <c r="K50" s="165"/>
      <c r="L50" s="165"/>
      <c r="M50" s="165"/>
    </row>
    <row r="51" spans="1:13" s="2" customFormat="1" ht="19.5" customHeight="1">
      <c r="A51" s="152" t="s">
        <v>205</v>
      </c>
      <c r="B51" s="112" t="s">
        <v>211</v>
      </c>
      <c r="C51" s="6" t="s">
        <v>219</v>
      </c>
      <c r="D51" s="3" t="s">
        <v>215</v>
      </c>
      <c r="E51" s="6" t="s">
        <v>17</v>
      </c>
      <c r="F51" s="57">
        <v>20</v>
      </c>
      <c r="G51" s="7"/>
      <c r="H51" s="71"/>
      <c r="I51" s="71"/>
      <c r="J51" s="71"/>
      <c r="K51" s="71"/>
      <c r="L51" s="71"/>
      <c r="M51" s="71"/>
    </row>
    <row r="52" spans="1:13" s="2" customFormat="1" ht="19.5" customHeight="1">
      <c r="A52" s="153" t="s">
        <v>205</v>
      </c>
      <c r="B52" s="125" t="s">
        <v>211</v>
      </c>
      <c r="C52" s="126" t="s">
        <v>220</v>
      </c>
      <c r="D52" s="139" t="s">
        <v>218</v>
      </c>
      <c r="E52" s="126" t="s">
        <v>17</v>
      </c>
      <c r="F52" s="140">
        <v>40</v>
      </c>
      <c r="G52" s="141"/>
      <c r="H52" s="142"/>
      <c r="I52" s="142"/>
      <c r="J52" s="142"/>
      <c r="K52" s="142"/>
      <c r="L52" s="142"/>
      <c r="M52" s="142"/>
    </row>
    <row r="53" spans="1:13" s="2" customFormat="1" ht="19.5" customHeight="1">
      <c r="A53" s="162" t="s">
        <v>198</v>
      </c>
      <c r="B53" s="117" t="s">
        <v>192</v>
      </c>
      <c r="C53" s="117" t="s">
        <v>91</v>
      </c>
      <c r="D53" s="118" t="s">
        <v>184</v>
      </c>
      <c r="E53" s="117" t="s">
        <v>186</v>
      </c>
      <c r="F53" s="119">
        <f>IFERROR(F44/F36*100, "")</f>
        <v>652.17391304347825</v>
      </c>
      <c r="G53" s="120"/>
      <c r="H53" s="121" t="str">
        <f t="shared" ref="H53:M53" si="13">IFERROR(H44/H36*100, "")</f>
        <v/>
      </c>
      <c r="I53" s="121" t="str">
        <f>IFERROR(I44/I36*100, "")</f>
        <v/>
      </c>
      <c r="J53" s="121" t="str">
        <f t="shared" si="13"/>
        <v/>
      </c>
      <c r="K53" s="121" t="str">
        <f t="shared" si="13"/>
        <v/>
      </c>
      <c r="L53" s="121" t="str">
        <f t="shared" si="13"/>
        <v/>
      </c>
      <c r="M53" s="121" t="str">
        <f t="shared" si="13"/>
        <v/>
      </c>
    </row>
    <row r="54" spans="1:13" s="2" customFormat="1" ht="19.5" customHeight="1">
      <c r="A54" s="113" t="s">
        <v>198</v>
      </c>
      <c r="B54" s="114" t="s">
        <v>195</v>
      </c>
      <c r="C54" s="116" t="s">
        <v>196</v>
      </c>
      <c r="D54" s="118" t="s">
        <v>197</v>
      </c>
      <c r="E54" s="117" t="s">
        <v>3</v>
      </c>
      <c r="F54" s="166">
        <f>IFERROR(F17/F5, "")</f>
        <v>0.87150837988826813</v>
      </c>
      <c r="G54" s="167"/>
      <c r="H54" s="168" t="str">
        <f t="shared" ref="H54:M54" si="14">IFERROR(H17/H5, "")</f>
        <v/>
      </c>
      <c r="I54" s="168" t="str">
        <f>IFERROR(I17/I5, "")</f>
        <v/>
      </c>
      <c r="J54" s="168" t="str">
        <f t="shared" si="14"/>
        <v/>
      </c>
      <c r="K54" s="168" t="str">
        <f t="shared" si="14"/>
        <v/>
      </c>
      <c r="L54" s="168" t="str">
        <f t="shared" si="14"/>
        <v/>
      </c>
      <c r="M54" s="168" t="str">
        <f t="shared" si="14"/>
        <v/>
      </c>
    </row>
    <row r="55" spans="1:13" s="2" customFormat="1" ht="19.5" customHeight="1">
      <c r="A55" s="113" t="s">
        <v>198</v>
      </c>
      <c r="B55" s="113" t="s">
        <v>195</v>
      </c>
      <c r="C55" s="130" t="s">
        <v>208</v>
      </c>
      <c r="D55" s="131" t="s">
        <v>209</v>
      </c>
      <c r="E55" s="112" t="s">
        <v>17</v>
      </c>
      <c r="F55" s="132">
        <f>IF(F48+F49=0, "", F48+F49)</f>
        <v>20</v>
      </c>
      <c r="G55" s="133"/>
      <c r="H55" s="134" t="str">
        <f>IF(H48+H49=0, "", H48+H49)</f>
        <v/>
      </c>
      <c r="I55" s="134" t="str">
        <f>IF(I48+I49=0, "", I48+I49)</f>
        <v/>
      </c>
      <c r="J55" s="134" t="str">
        <f t="shared" ref="J55:M55" si="15">IF(J48+J49=0, "", J48+J49)</f>
        <v/>
      </c>
      <c r="K55" s="134" t="str">
        <f t="shared" si="15"/>
        <v/>
      </c>
      <c r="L55" s="134" t="str">
        <f t="shared" si="15"/>
        <v/>
      </c>
      <c r="M55" s="134" t="str">
        <f t="shared" si="15"/>
        <v/>
      </c>
    </row>
    <row r="56" spans="1:13" s="2" customFormat="1" ht="19.5" customHeight="1">
      <c r="A56" s="152" t="s">
        <v>198</v>
      </c>
      <c r="B56" s="112" t="s">
        <v>193</v>
      </c>
      <c r="C56" s="6" t="s">
        <v>94</v>
      </c>
      <c r="D56" s="3" t="s">
        <v>183</v>
      </c>
      <c r="E56" s="6" t="s">
        <v>3</v>
      </c>
      <c r="F56" s="65">
        <f>IFERROR(F46/F17, "")</f>
        <v>0.16025641025641027</v>
      </c>
      <c r="G56" s="44"/>
      <c r="H56" s="70" t="str">
        <f>IFERROR(H46/H17, "")</f>
        <v/>
      </c>
      <c r="I56" s="70" t="str">
        <f t="shared" ref="I56:M56" si="16">IFERROR(I46/I17, "")</f>
        <v/>
      </c>
      <c r="J56" s="70" t="str">
        <f t="shared" si="16"/>
        <v/>
      </c>
      <c r="K56" s="70" t="str">
        <f t="shared" si="16"/>
        <v/>
      </c>
      <c r="L56" s="70" t="str">
        <f t="shared" si="16"/>
        <v/>
      </c>
      <c r="M56" s="70" t="str">
        <f t="shared" si="16"/>
        <v/>
      </c>
    </row>
    <row r="57" spans="1:13" s="2" customFormat="1" ht="19.5" customHeight="1">
      <c r="A57" s="152" t="s">
        <v>198</v>
      </c>
      <c r="B57" s="115" t="s">
        <v>193</v>
      </c>
      <c r="C57" s="6" t="s">
        <v>92</v>
      </c>
      <c r="D57" s="3" t="s">
        <v>182</v>
      </c>
      <c r="E57" s="6" t="s">
        <v>34</v>
      </c>
      <c r="F57" s="65">
        <f>IFERROR(F42*(F46/F45)/(F17+F16), "")</f>
        <v>9.3808630393996256E-2</v>
      </c>
      <c r="G57" s="7"/>
      <c r="H57" s="70" t="str">
        <f>IFERROR(H42*(H46/H45)/(H17+H16), "")</f>
        <v/>
      </c>
      <c r="I57" s="70" t="str">
        <f t="shared" ref="I57:M57" si="17">IFERROR(I42*(I46/I45)/(I17+I16), "")</f>
        <v/>
      </c>
      <c r="J57" s="70" t="str">
        <f t="shared" si="17"/>
        <v/>
      </c>
      <c r="K57" s="70" t="str">
        <f t="shared" si="17"/>
        <v/>
      </c>
      <c r="L57" s="70" t="str">
        <f t="shared" si="17"/>
        <v/>
      </c>
      <c r="M57" s="70" t="str">
        <f t="shared" si="17"/>
        <v/>
      </c>
    </row>
    <row r="58" spans="1:13" s="2" customFormat="1" ht="19.5" customHeight="1">
      <c r="A58" s="113" t="s">
        <v>198</v>
      </c>
      <c r="B58" s="114" t="s">
        <v>194</v>
      </c>
      <c r="C58" s="116" t="s">
        <v>93</v>
      </c>
      <c r="D58" s="118" t="s">
        <v>181</v>
      </c>
      <c r="E58" s="117" t="s">
        <v>34</v>
      </c>
      <c r="F58" s="169">
        <f>IF(IFERROR(SUM(F59:F61), "")=0, "", IFERROR(SUM(F59:F61), ""))</f>
        <v>254.75404759798283</v>
      </c>
      <c r="G58" s="120"/>
      <c r="H58" s="170" t="str">
        <f t="shared" ref="H58:M58" si="18">IF(IFERROR(SUM(H59:H61), "")=0, "", IFERROR(SUM(H59:H61), ""))</f>
        <v/>
      </c>
      <c r="I58" s="170" t="str">
        <f t="shared" si="18"/>
        <v/>
      </c>
      <c r="J58" s="170" t="str">
        <f t="shared" si="18"/>
        <v/>
      </c>
      <c r="K58" s="170" t="str">
        <f t="shared" si="18"/>
        <v/>
      </c>
      <c r="L58" s="170" t="str">
        <f t="shared" si="18"/>
        <v/>
      </c>
      <c r="M58" s="170" t="str">
        <f t="shared" si="18"/>
        <v/>
      </c>
    </row>
    <row r="59" spans="1:13" ht="19.5" customHeight="1">
      <c r="A59" s="113" t="s">
        <v>198</v>
      </c>
      <c r="B59" s="113" t="s">
        <v>194</v>
      </c>
      <c r="C59" s="111" t="s">
        <v>95</v>
      </c>
      <c r="D59" s="3" t="s">
        <v>180</v>
      </c>
      <c r="E59" s="6" t="s">
        <v>34</v>
      </c>
      <c r="F59" s="57">
        <f>IFERROR(F7/(F18/365), "")</f>
        <v>66.1023622047244</v>
      </c>
      <c r="G59" s="51"/>
      <c r="H59" s="68" t="str">
        <f t="shared" ref="H59:M59" si="19">IFERROR(H7/(H18/365), "")</f>
        <v/>
      </c>
      <c r="I59" s="68" t="str">
        <f t="shared" si="19"/>
        <v/>
      </c>
      <c r="J59" s="68" t="str">
        <f t="shared" si="19"/>
        <v/>
      </c>
      <c r="K59" s="68" t="str">
        <f t="shared" si="19"/>
        <v/>
      </c>
      <c r="L59" s="68" t="str">
        <f t="shared" si="19"/>
        <v/>
      </c>
      <c r="M59" s="68" t="str">
        <f t="shared" si="19"/>
        <v/>
      </c>
    </row>
    <row r="60" spans="1:13" ht="19.5" customHeight="1">
      <c r="A60" s="113" t="s">
        <v>198</v>
      </c>
      <c r="B60" s="113" t="s">
        <v>194</v>
      </c>
      <c r="C60" s="111" t="s">
        <v>96</v>
      </c>
      <c r="D60" s="3" t="s">
        <v>189</v>
      </c>
      <c r="E60" s="6" t="s">
        <v>34</v>
      </c>
      <c r="F60" s="57">
        <f>IFERROR(F8/(F33/365), "")</f>
        <v>139.43820224719101</v>
      </c>
      <c r="G60" s="51"/>
      <c r="H60" s="68" t="str">
        <f t="shared" ref="H60:M60" si="20">IFERROR(H8/(H33/365), "")</f>
        <v/>
      </c>
      <c r="I60" s="68" t="str">
        <f t="shared" si="20"/>
        <v/>
      </c>
      <c r="J60" s="68" t="str">
        <f t="shared" si="20"/>
        <v/>
      </c>
      <c r="K60" s="68" t="str">
        <f t="shared" si="20"/>
        <v/>
      </c>
      <c r="L60" s="68" t="str">
        <f t="shared" si="20"/>
        <v/>
      </c>
      <c r="M60" s="68" t="str">
        <f t="shared" si="20"/>
        <v/>
      </c>
    </row>
    <row r="61" spans="1:13" ht="19.5" customHeight="1">
      <c r="A61" s="113" t="s">
        <v>198</v>
      </c>
      <c r="B61" s="113" t="s">
        <v>194</v>
      </c>
      <c r="C61" s="130" t="s">
        <v>97</v>
      </c>
      <c r="D61" s="131" t="s">
        <v>185</v>
      </c>
      <c r="E61" s="112" t="s">
        <v>34</v>
      </c>
      <c r="F61" s="132">
        <f>IFERROR(F15/(F33/365), "")</f>
        <v>49.213483146067418</v>
      </c>
      <c r="G61" s="171"/>
      <c r="H61" s="134" t="str">
        <f t="shared" ref="H61:M61" si="21">IFERROR(H15/(H33/365), "")</f>
        <v/>
      </c>
      <c r="I61" s="134" t="str">
        <f t="shared" si="21"/>
        <v/>
      </c>
      <c r="J61" s="134" t="str">
        <f t="shared" si="21"/>
        <v/>
      </c>
      <c r="K61" s="134" t="str">
        <f t="shared" si="21"/>
        <v/>
      </c>
      <c r="L61" s="134" t="str">
        <f t="shared" si="21"/>
        <v/>
      </c>
      <c r="M61" s="134" t="str">
        <f t="shared" si="21"/>
        <v/>
      </c>
    </row>
    <row r="62" spans="1:13" ht="19.5" customHeight="1">
      <c r="A62" s="152" t="s">
        <v>198</v>
      </c>
      <c r="B62" s="112" t="s">
        <v>204</v>
      </c>
      <c r="C62" s="6" t="s">
        <v>98</v>
      </c>
      <c r="D62" s="3" t="s">
        <v>888</v>
      </c>
      <c r="E62" s="6" t="s">
        <v>17</v>
      </c>
      <c r="F62" s="57">
        <v>100</v>
      </c>
      <c r="G62" s="7"/>
      <c r="H62" s="48"/>
      <c r="I62" s="48"/>
      <c r="J62" s="48"/>
      <c r="K62" s="48"/>
      <c r="L62" s="48"/>
      <c r="M62" s="48"/>
    </row>
    <row r="63" spans="1:13" ht="19.5" customHeight="1">
      <c r="A63" s="152" t="s">
        <v>198</v>
      </c>
      <c r="B63" s="113" t="s">
        <v>204</v>
      </c>
      <c r="C63" s="6" t="s">
        <v>885</v>
      </c>
      <c r="D63" s="3" t="s">
        <v>886</v>
      </c>
      <c r="E63" s="6" t="s">
        <v>17</v>
      </c>
      <c r="F63" s="57">
        <v>40</v>
      </c>
      <c r="G63" s="7"/>
      <c r="H63" s="48"/>
      <c r="I63" s="48"/>
      <c r="J63" s="48"/>
      <c r="K63" s="48"/>
      <c r="L63" s="48"/>
      <c r="M63" s="48"/>
    </row>
    <row r="64" spans="1:13" ht="19.5" customHeight="1">
      <c r="A64" s="152"/>
      <c r="B64" s="113"/>
      <c r="C64" s="6" t="s">
        <v>912</v>
      </c>
      <c r="D64" s="3" t="s">
        <v>912</v>
      </c>
      <c r="E64" s="6" t="s">
        <v>17</v>
      </c>
      <c r="F64" s="57">
        <v>20</v>
      </c>
      <c r="G64" s="7"/>
      <c r="H64" s="48"/>
      <c r="I64" s="48"/>
      <c r="J64" s="48"/>
      <c r="K64" s="48"/>
      <c r="L64" s="48"/>
      <c r="M64" s="48"/>
    </row>
    <row r="65" spans="1:13" ht="19.5" customHeight="1">
      <c r="A65" s="152" t="s">
        <v>198</v>
      </c>
      <c r="B65" s="113" t="s">
        <v>204</v>
      </c>
      <c r="C65" s="6" t="s">
        <v>99</v>
      </c>
      <c r="D65" s="3" t="s">
        <v>242</v>
      </c>
      <c r="E65" s="6" t="s">
        <v>17</v>
      </c>
      <c r="F65" s="57">
        <f>IF(F35+F38+F39=0, "", F35+F38+F39)</f>
        <v>58</v>
      </c>
      <c r="G65" s="7"/>
      <c r="H65" s="68" t="str">
        <f t="shared" ref="H65:M65" si="22">IF(H35+H38+H39=0, "", H35+H38+H39)</f>
        <v/>
      </c>
      <c r="I65" s="68" t="str">
        <f t="shared" si="22"/>
        <v/>
      </c>
      <c r="J65" s="68" t="str">
        <f t="shared" si="22"/>
        <v/>
      </c>
      <c r="K65" s="68" t="str">
        <f t="shared" si="22"/>
        <v/>
      </c>
      <c r="L65" s="68" t="str">
        <f t="shared" si="22"/>
        <v/>
      </c>
      <c r="M65" s="68" t="str">
        <f t="shared" si="22"/>
        <v/>
      </c>
    </row>
    <row r="66" spans="1:13" ht="19.5" customHeight="1">
      <c r="A66" s="152" t="s">
        <v>198</v>
      </c>
      <c r="B66" s="113" t="s">
        <v>204</v>
      </c>
      <c r="C66" s="6" t="s">
        <v>227</v>
      </c>
      <c r="D66" s="3" t="s">
        <v>229</v>
      </c>
      <c r="E66" s="6" t="s">
        <v>176</v>
      </c>
      <c r="F66" s="57">
        <f>IFERROR(F62/F$36*100, "")</f>
        <v>434.78260869565213</v>
      </c>
      <c r="G66" s="7"/>
      <c r="H66" s="68" t="str">
        <f>IFERROR(H62/H$36*100, "")</f>
        <v/>
      </c>
      <c r="I66" s="68" t="str">
        <f t="shared" ref="I66:M66" si="23">IFERROR(I62/I$36*100, "")</f>
        <v/>
      </c>
      <c r="J66" s="68" t="str">
        <f t="shared" si="23"/>
        <v/>
      </c>
      <c r="K66" s="68" t="str">
        <f t="shared" si="23"/>
        <v/>
      </c>
      <c r="L66" s="68" t="str">
        <f t="shared" si="23"/>
        <v/>
      </c>
      <c r="M66" s="68" t="str">
        <f t="shared" si="23"/>
        <v/>
      </c>
    </row>
    <row r="67" spans="1:13" ht="19.5" customHeight="1">
      <c r="A67" s="152" t="s">
        <v>198</v>
      </c>
      <c r="B67" s="113" t="s">
        <v>204</v>
      </c>
      <c r="C67" s="6" t="s">
        <v>898</v>
      </c>
      <c r="D67" s="3" t="s">
        <v>899</v>
      </c>
      <c r="E67" s="6" t="s">
        <v>176</v>
      </c>
      <c r="F67" s="57">
        <f>IFERROR(F63/F$36*100, "")</f>
        <v>173.91304347826087</v>
      </c>
      <c r="G67" s="7"/>
      <c r="H67" s="68" t="str">
        <f>IFERROR(H63/H$36*100, "")</f>
        <v/>
      </c>
      <c r="I67" s="68" t="str">
        <f>IFERROR(I63/I$36*100, "")</f>
        <v/>
      </c>
      <c r="J67" s="68" t="str">
        <f>IFERROR(J63/J$36*100, "")</f>
        <v/>
      </c>
      <c r="K67" s="68" t="str">
        <f>IFERROR(K63/K$36*100, "")</f>
        <v/>
      </c>
      <c r="L67" s="68" t="str">
        <f>IFERROR(L63/L$36*100, "")</f>
        <v/>
      </c>
      <c r="M67" s="68" t="str">
        <f>IFERROR(M63/M$36*100, "")</f>
        <v/>
      </c>
    </row>
    <row r="68" spans="1:13" ht="19.5" customHeight="1">
      <c r="A68" s="152"/>
      <c r="B68" s="113"/>
      <c r="C68" s="112" t="s">
        <v>913</v>
      </c>
      <c r="D68" s="131" t="s">
        <v>914</v>
      </c>
      <c r="E68" s="6" t="s">
        <v>176</v>
      </c>
      <c r="F68" s="57">
        <f>IFERROR(F64/F$36*100, "")</f>
        <v>86.956521739130437</v>
      </c>
      <c r="G68" s="133"/>
      <c r="H68" s="68" t="str">
        <f>IFERROR(H64/H$36*100, "")</f>
        <v/>
      </c>
      <c r="I68" s="68" t="str">
        <f t="shared" ref="I68:M68" si="24">IFERROR(I64/I$36*100, "")</f>
        <v/>
      </c>
      <c r="J68" s="68" t="str">
        <f>IFERROR(J64/J$36*100, "")</f>
        <v/>
      </c>
      <c r="K68" s="68" t="str">
        <f>IFERROR(K64/K$36*100, "")</f>
        <v/>
      </c>
      <c r="L68" s="68" t="str">
        <f>IFERROR(L64/L$36*100, "")</f>
        <v/>
      </c>
      <c r="M68" s="68" t="str">
        <f t="shared" si="24"/>
        <v/>
      </c>
    </row>
    <row r="69" spans="1:13" ht="19.5" customHeight="1">
      <c r="A69" s="153" t="s">
        <v>198</v>
      </c>
      <c r="B69" s="125" t="s">
        <v>204</v>
      </c>
      <c r="C69" s="126" t="s">
        <v>228</v>
      </c>
      <c r="D69" s="139" t="s">
        <v>230</v>
      </c>
      <c r="E69" s="126" t="s">
        <v>176</v>
      </c>
      <c r="F69" s="140">
        <f>IFERROR(F65/F$36*100, "")</f>
        <v>252.17391304347828</v>
      </c>
      <c r="G69" s="141"/>
      <c r="H69" s="145" t="str">
        <f t="shared" ref="H69:M69" si="25">IFERROR(H65/H$36*100, "")</f>
        <v/>
      </c>
      <c r="I69" s="145" t="str">
        <f t="shared" si="25"/>
        <v/>
      </c>
      <c r="J69" s="145" t="str">
        <f t="shared" si="25"/>
        <v/>
      </c>
      <c r="K69" s="145" t="str">
        <f t="shared" si="25"/>
        <v/>
      </c>
      <c r="L69" s="145" t="str">
        <f t="shared" si="25"/>
        <v/>
      </c>
      <c r="M69" s="145" t="str">
        <f t="shared" si="25"/>
        <v/>
      </c>
    </row>
    <row r="70" spans="1:13" ht="19.5" customHeight="1">
      <c r="A70" s="162" t="s">
        <v>233</v>
      </c>
      <c r="B70" s="114" t="s">
        <v>111</v>
      </c>
      <c r="C70" s="117" t="s">
        <v>0</v>
      </c>
      <c r="D70" s="86" t="s">
        <v>766</v>
      </c>
      <c r="E70" s="117" t="s">
        <v>5</v>
      </c>
      <c r="F70" s="102"/>
      <c r="G70" s="103" t="s">
        <v>935</v>
      </c>
      <c r="H70" s="143" t="str">
        <f t="shared" ref="H70:M70" si="26">IF(G70=0, "", G70)</f>
        <v>音楽</v>
      </c>
      <c r="I70" s="143" t="str">
        <f t="shared" si="26"/>
        <v>音楽</v>
      </c>
      <c r="J70" s="143" t="str">
        <f t="shared" si="26"/>
        <v>音楽</v>
      </c>
      <c r="K70" s="143" t="str">
        <f t="shared" si="26"/>
        <v>音楽</v>
      </c>
      <c r="L70" s="143" t="str">
        <f t="shared" si="26"/>
        <v>音楽</v>
      </c>
      <c r="M70" s="143" t="str">
        <f t="shared" si="26"/>
        <v>音楽</v>
      </c>
    </row>
    <row r="71" spans="1:13" s="2" customFormat="1" ht="19.5" customHeight="1">
      <c r="A71" s="152" t="s">
        <v>233</v>
      </c>
      <c r="B71" s="113" t="s">
        <v>111</v>
      </c>
      <c r="C71" s="112" t="s">
        <v>64</v>
      </c>
      <c r="D71" s="90" t="s">
        <v>153</v>
      </c>
      <c r="E71" s="112" t="s">
        <v>5</v>
      </c>
      <c r="F71" s="146"/>
      <c r="G71" s="147"/>
      <c r="H71" s="148" t="str">
        <f t="shared" ref="H71:M71" si="27">IF(G71=0, "", G71)</f>
        <v/>
      </c>
      <c r="I71" s="148" t="str">
        <f t="shared" si="27"/>
        <v/>
      </c>
      <c r="J71" s="148" t="str">
        <f t="shared" si="27"/>
        <v/>
      </c>
      <c r="K71" s="148" t="str">
        <f t="shared" si="27"/>
        <v/>
      </c>
      <c r="L71" s="148" t="str">
        <f t="shared" si="27"/>
        <v/>
      </c>
      <c r="M71" s="148" t="str">
        <f t="shared" si="27"/>
        <v/>
      </c>
    </row>
    <row r="72" spans="1:13" s="2" customFormat="1" ht="19.5" customHeight="1">
      <c r="A72" s="163" t="s">
        <v>231</v>
      </c>
      <c r="B72" s="122" t="s">
        <v>84</v>
      </c>
      <c r="C72" s="123" t="s">
        <v>73</v>
      </c>
      <c r="D72" s="135" t="s">
        <v>897</v>
      </c>
      <c r="E72" s="123" t="s">
        <v>17</v>
      </c>
      <c r="F72" s="136" t="str">
        <f>IF(SUM(F73:F74)=0, "",SUM(F73:F74))</f>
        <v/>
      </c>
      <c r="G72" s="137"/>
      <c r="H72" s="138" t="str">
        <f>IF(SUM(H73:H74)=0, "",SUM(H73:H74))</f>
        <v/>
      </c>
      <c r="I72" s="138" t="str">
        <f t="shared" ref="I72" si="28">IF(SUM(I73:I74)=0, "",SUM(I73:I74))</f>
        <v/>
      </c>
      <c r="J72" s="138" t="str">
        <f t="shared" ref="J72" si="29">IF(SUM(J73:J74)=0, "",SUM(J73:J74))</f>
        <v/>
      </c>
      <c r="K72" s="138" t="str">
        <f t="shared" ref="K72" si="30">IF(SUM(K73:K74)=0, "",SUM(K73:K74))</f>
        <v/>
      </c>
      <c r="L72" s="138" t="str">
        <f t="shared" ref="L72" si="31">IF(SUM(L73:L74)=0, "",SUM(L73:L74))</f>
        <v/>
      </c>
      <c r="M72" s="138" t="str">
        <f t="shared" ref="M72" si="32">IF(SUM(M73:M74)=0, "",SUM(M73:M74))</f>
        <v/>
      </c>
    </row>
    <row r="73" spans="1:13" s="2" customFormat="1" ht="19.5" customHeight="1">
      <c r="A73" s="152" t="s">
        <v>231</v>
      </c>
      <c r="B73" s="113" t="s">
        <v>84</v>
      </c>
      <c r="C73" s="6" t="s">
        <v>82</v>
      </c>
      <c r="D73" s="3" t="s">
        <v>167</v>
      </c>
      <c r="E73" s="6" t="s">
        <v>17</v>
      </c>
      <c r="F73" s="57"/>
      <c r="G73" s="7"/>
      <c r="H73" s="48"/>
      <c r="I73" s="48"/>
      <c r="J73" s="48"/>
      <c r="K73" s="48"/>
      <c r="L73" s="48"/>
      <c r="M73" s="48"/>
    </row>
    <row r="74" spans="1:13" s="2" customFormat="1" ht="19.5" customHeight="1">
      <c r="A74" s="152" t="s">
        <v>231</v>
      </c>
      <c r="B74" s="113" t="s">
        <v>84</v>
      </c>
      <c r="C74" s="6" t="s">
        <v>83</v>
      </c>
      <c r="D74" s="3" t="s">
        <v>168</v>
      </c>
      <c r="E74" s="6" t="s">
        <v>17</v>
      </c>
      <c r="F74" s="57" t="str">
        <f>IF(SUM(F75:F76)=0, "",SUM(F75:F76))</f>
        <v/>
      </c>
      <c r="G74" s="7"/>
      <c r="H74" s="68" t="str">
        <f>IF(SUM(H75:H76)=0, "",SUM(H75:H76))</f>
        <v/>
      </c>
      <c r="I74" s="68" t="str">
        <f t="shared" ref="I74:M74" si="33">IF(SUM(I75:I76)=0, "",SUM(I75:I76))</f>
        <v/>
      </c>
      <c r="J74" s="68" t="str">
        <f t="shared" si="33"/>
        <v/>
      </c>
      <c r="K74" s="68" t="str">
        <f t="shared" si="33"/>
        <v/>
      </c>
      <c r="L74" s="68" t="str">
        <f t="shared" si="33"/>
        <v/>
      </c>
      <c r="M74" s="68" t="str">
        <f t="shared" si="33"/>
        <v/>
      </c>
    </row>
    <row r="75" spans="1:13" s="2" customFormat="1" ht="19.5" customHeight="1">
      <c r="A75" s="152" t="s">
        <v>231</v>
      </c>
      <c r="B75" s="113" t="s">
        <v>84</v>
      </c>
      <c r="C75" s="6" t="s">
        <v>86</v>
      </c>
      <c r="D75" s="3" t="s">
        <v>169</v>
      </c>
      <c r="E75" s="6" t="s">
        <v>17</v>
      </c>
      <c r="F75" s="57"/>
      <c r="G75" s="7"/>
      <c r="H75" s="48"/>
      <c r="I75" s="48"/>
      <c r="J75" s="48"/>
      <c r="K75" s="48"/>
      <c r="L75" s="48"/>
      <c r="M75" s="48"/>
    </row>
    <row r="76" spans="1:13" s="2" customFormat="1" ht="19.5" customHeight="1">
      <c r="A76" s="152" t="s">
        <v>231</v>
      </c>
      <c r="B76" s="113" t="s">
        <v>84</v>
      </c>
      <c r="C76" s="6" t="s">
        <v>172</v>
      </c>
      <c r="D76" s="3" t="s">
        <v>170</v>
      </c>
      <c r="E76" s="6" t="s">
        <v>17</v>
      </c>
      <c r="F76" s="57"/>
      <c r="G76" s="7"/>
      <c r="H76" s="48"/>
      <c r="I76" s="48"/>
      <c r="J76" s="48"/>
      <c r="K76" s="48"/>
      <c r="L76" s="48"/>
      <c r="M76" s="48"/>
    </row>
    <row r="77" spans="1:13" s="2" customFormat="1" ht="19.5" customHeight="1">
      <c r="A77" s="152" t="s">
        <v>231</v>
      </c>
      <c r="B77" s="115" t="s">
        <v>84</v>
      </c>
      <c r="C77" s="6" t="s">
        <v>171</v>
      </c>
      <c r="D77" s="3" t="s">
        <v>173</v>
      </c>
      <c r="E77" s="6" t="s">
        <v>17</v>
      </c>
      <c r="F77" s="57"/>
      <c r="G77" s="7"/>
      <c r="H77" s="48"/>
      <c r="I77" s="48"/>
      <c r="J77" s="48"/>
      <c r="K77" s="48"/>
      <c r="L77" s="48"/>
      <c r="M77" s="48"/>
    </row>
    <row r="78" spans="1:13" s="2" customFormat="1" ht="19.5" customHeight="1">
      <c r="A78" s="113" t="s">
        <v>231</v>
      </c>
      <c r="B78" s="114" t="s">
        <v>76</v>
      </c>
      <c r="C78" s="117" t="s">
        <v>74</v>
      </c>
      <c r="D78" s="118" t="s">
        <v>174</v>
      </c>
      <c r="E78" s="117" t="s">
        <v>17</v>
      </c>
      <c r="F78" s="119"/>
      <c r="G78" s="120"/>
      <c r="H78" s="161"/>
      <c r="I78" s="161"/>
      <c r="J78" s="161"/>
      <c r="K78" s="161"/>
      <c r="L78" s="161"/>
      <c r="M78" s="161"/>
    </row>
    <row r="79" spans="1:13" s="2" customFormat="1" ht="19.5" customHeight="1">
      <c r="A79" s="113" t="s">
        <v>231</v>
      </c>
      <c r="B79" s="113" t="s">
        <v>76</v>
      </c>
      <c r="C79" s="6" t="s">
        <v>87</v>
      </c>
      <c r="D79" s="3" t="s">
        <v>87</v>
      </c>
      <c r="E79" s="6" t="s">
        <v>17</v>
      </c>
      <c r="F79" s="57"/>
      <c r="G79" s="7"/>
      <c r="H79" s="48"/>
      <c r="I79" s="48"/>
      <c r="J79" s="48"/>
      <c r="K79" s="48"/>
      <c r="L79" s="48"/>
      <c r="M79" s="48"/>
    </row>
    <row r="80" spans="1:13" s="2" customFormat="1" ht="19.5" customHeight="1">
      <c r="A80" s="113" t="s">
        <v>231</v>
      </c>
      <c r="B80" s="113" t="s">
        <v>76</v>
      </c>
      <c r="C80" s="6" t="s">
        <v>88</v>
      </c>
      <c r="D80" s="3" t="s">
        <v>223</v>
      </c>
      <c r="E80" s="6" t="s">
        <v>17</v>
      </c>
      <c r="F80" s="57"/>
      <c r="G80" s="7"/>
      <c r="H80" s="48"/>
      <c r="I80" s="48"/>
      <c r="J80" s="48"/>
      <c r="K80" s="48"/>
      <c r="L80" s="48"/>
      <c r="M80" s="48"/>
    </row>
    <row r="81" spans="1:13" s="2" customFormat="1" ht="19.5" customHeight="1">
      <c r="A81" s="113" t="s">
        <v>231</v>
      </c>
      <c r="B81" s="113" t="s">
        <v>76</v>
      </c>
      <c r="C81" s="6" t="s">
        <v>90</v>
      </c>
      <c r="D81" s="3" t="s">
        <v>845</v>
      </c>
      <c r="E81" s="6" t="s">
        <v>239</v>
      </c>
      <c r="F81" s="57"/>
      <c r="G81" s="7"/>
      <c r="H81" s="48"/>
      <c r="I81" s="48"/>
      <c r="J81" s="48"/>
      <c r="K81" s="48"/>
      <c r="L81" s="48"/>
      <c r="M81" s="48"/>
    </row>
    <row r="82" spans="1:13" s="2" customFormat="1" ht="19.5" customHeight="1">
      <c r="A82" s="113" t="s">
        <v>231</v>
      </c>
      <c r="B82" s="113" t="s">
        <v>76</v>
      </c>
      <c r="C82" s="6" t="s">
        <v>89</v>
      </c>
      <c r="D82" s="3" t="s">
        <v>175</v>
      </c>
      <c r="E82" s="6" t="s">
        <v>176</v>
      </c>
      <c r="F82" s="57" t="str">
        <f>IFERROR( F80/F81*100, "")</f>
        <v/>
      </c>
      <c r="G82" s="7"/>
      <c r="H82" s="68" t="str">
        <f>IFERROR( H80/H81*100, "")</f>
        <v/>
      </c>
      <c r="I82" s="68" t="str">
        <f t="shared" ref="I82:M82" si="34">IFERROR( I80/I81*100, "")</f>
        <v/>
      </c>
      <c r="J82" s="68" t="str">
        <f t="shared" si="34"/>
        <v/>
      </c>
      <c r="K82" s="68" t="str">
        <f t="shared" si="34"/>
        <v/>
      </c>
      <c r="L82" s="68" t="str">
        <f t="shared" si="34"/>
        <v/>
      </c>
      <c r="M82" s="68" t="str">
        <f t="shared" si="34"/>
        <v/>
      </c>
    </row>
    <row r="83" spans="1:13" s="2" customFormat="1" ht="19.5" customHeight="1">
      <c r="A83" s="113" t="s">
        <v>231</v>
      </c>
      <c r="B83" s="113" t="s">
        <v>76</v>
      </c>
      <c r="C83" s="6" t="s">
        <v>221</v>
      </c>
      <c r="D83" s="3" t="s">
        <v>224</v>
      </c>
      <c r="E83" s="6" t="s">
        <v>17</v>
      </c>
      <c r="F83" s="57"/>
      <c r="G83" s="7"/>
      <c r="H83" s="48"/>
      <c r="I83" s="48"/>
      <c r="J83" s="48"/>
      <c r="K83" s="48"/>
      <c r="L83" s="48"/>
      <c r="M83" s="48"/>
    </row>
    <row r="84" spans="1:13" s="2" customFormat="1" ht="19.5" customHeight="1">
      <c r="A84" s="113" t="s">
        <v>231</v>
      </c>
      <c r="B84" s="113" t="s">
        <v>76</v>
      </c>
      <c r="C84" s="112" t="s">
        <v>222</v>
      </c>
      <c r="D84" s="131" t="s">
        <v>225</v>
      </c>
      <c r="E84" s="112" t="s">
        <v>17</v>
      </c>
      <c r="F84" s="132"/>
      <c r="G84" s="133"/>
      <c r="H84" s="149"/>
      <c r="I84" s="149"/>
      <c r="J84" s="149"/>
      <c r="K84" s="149"/>
      <c r="L84" s="149"/>
      <c r="M84" s="149"/>
    </row>
    <row r="85" spans="1:13" s="2" customFormat="1" ht="19.5" customHeight="1">
      <c r="A85" s="152" t="s">
        <v>231</v>
      </c>
      <c r="B85" s="112" t="s">
        <v>85</v>
      </c>
      <c r="C85" s="6" t="s">
        <v>77</v>
      </c>
      <c r="D85" s="3" t="s">
        <v>768</v>
      </c>
      <c r="E85" s="6" t="s">
        <v>17</v>
      </c>
      <c r="F85" s="57" t="str">
        <f t="shared" ref="F85" si="35">IFERROR(F72-F78, "")</f>
        <v/>
      </c>
      <c r="G85" s="7"/>
      <c r="H85" s="68" t="str">
        <f t="shared" ref="H85:M85" si="36">IFERROR(H72-H78, "")</f>
        <v/>
      </c>
      <c r="I85" s="68" t="str">
        <f t="shared" si="36"/>
        <v/>
      </c>
      <c r="J85" s="68" t="str">
        <f t="shared" si="36"/>
        <v/>
      </c>
      <c r="K85" s="68" t="str">
        <f t="shared" si="36"/>
        <v/>
      </c>
      <c r="L85" s="68" t="str">
        <f t="shared" si="36"/>
        <v/>
      </c>
      <c r="M85" s="68" t="str">
        <f t="shared" si="36"/>
        <v/>
      </c>
    </row>
    <row r="86" spans="1:13" ht="19.5" customHeight="1">
      <c r="A86" s="152" t="s">
        <v>231</v>
      </c>
      <c r="B86" s="113" t="s">
        <v>85</v>
      </c>
      <c r="C86" s="6" t="s">
        <v>75</v>
      </c>
      <c r="D86" s="3" t="s">
        <v>177</v>
      </c>
      <c r="E86" s="6" t="s">
        <v>17</v>
      </c>
      <c r="F86" s="57"/>
      <c r="G86" s="7"/>
      <c r="H86" s="48"/>
      <c r="I86" s="48"/>
      <c r="J86" s="48"/>
      <c r="K86" s="48"/>
      <c r="L86" s="48"/>
      <c r="M86" s="48"/>
    </row>
    <row r="87" spans="1:13" s="2" customFormat="1" ht="19.5" customHeight="1">
      <c r="A87" s="152" t="s">
        <v>231</v>
      </c>
      <c r="B87" s="113" t="s">
        <v>85</v>
      </c>
      <c r="C87" s="6" t="s">
        <v>78</v>
      </c>
      <c r="D87" s="3" t="s">
        <v>769</v>
      </c>
      <c r="E87" s="6" t="s">
        <v>17</v>
      </c>
      <c r="F87" s="57" t="str">
        <f t="shared" ref="F87" si="37">IF(F86+F79=0, "",F86+F79)</f>
        <v/>
      </c>
      <c r="G87" s="7"/>
      <c r="H87" s="68" t="str">
        <f t="shared" ref="H87:M87" si="38">IF(H86+H79=0, "",H86+H79)</f>
        <v/>
      </c>
      <c r="I87" s="68" t="str">
        <f t="shared" si="38"/>
        <v/>
      </c>
      <c r="J87" s="68" t="str">
        <f t="shared" si="38"/>
        <v/>
      </c>
      <c r="K87" s="68" t="str">
        <f t="shared" si="38"/>
        <v/>
      </c>
      <c r="L87" s="68" t="str">
        <f t="shared" si="38"/>
        <v/>
      </c>
      <c r="M87" s="68" t="str">
        <f t="shared" si="38"/>
        <v/>
      </c>
    </row>
    <row r="88" spans="1:13" s="2" customFormat="1" ht="19.5" customHeight="1">
      <c r="A88" s="153" t="s">
        <v>231</v>
      </c>
      <c r="B88" s="125" t="s">
        <v>85</v>
      </c>
      <c r="C88" s="126" t="s">
        <v>81</v>
      </c>
      <c r="D88" s="139" t="s">
        <v>770</v>
      </c>
      <c r="E88" s="126" t="s">
        <v>17</v>
      </c>
      <c r="F88" s="140" t="str">
        <f t="shared" ref="F88" si="39">IF(F86+F79+F80=0, "",F86+F79+F80)</f>
        <v/>
      </c>
      <c r="G88" s="141"/>
      <c r="H88" s="145" t="str">
        <f t="shared" ref="H88:M88" si="40">IF(H86+H79+H80=0, "",H86+H79+H80)</f>
        <v/>
      </c>
      <c r="I88" s="145" t="str">
        <f t="shared" si="40"/>
        <v/>
      </c>
      <c r="J88" s="145" t="str">
        <f t="shared" si="40"/>
        <v/>
      </c>
      <c r="K88" s="145" t="str">
        <f t="shared" si="40"/>
        <v/>
      </c>
      <c r="L88" s="145" t="str">
        <f t="shared" si="40"/>
        <v/>
      </c>
      <c r="M88" s="145" t="str">
        <f t="shared" si="40"/>
        <v/>
      </c>
    </row>
    <row r="89" spans="1:13" s="2" customFormat="1" ht="19.5" customHeight="1">
      <c r="A89" s="162" t="s">
        <v>232</v>
      </c>
      <c r="B89" s="117" t="s">
        <v>192</v>
      </c>
      <c r="C89" s="117" t="s">
        <v>91</v>
      </c>
      <c r="D89" s="118" t="s">
        <v>184</v>
      </c>
      <c r="E89" s="117" t="s">
        <v>186</v>
      </c>
      <c r="F89" s="119" t="str">
        <f>IFERROR(F88/F81*100, "")</f>
        <v/>
      </c>
      <c r="G89" s="120"/>
      <c r="H89" s="121" t="str">
        <f t="shared" ref="H89:M89" si="41">IFERROR(H88/H81*100, "")</f>
        <v/>
      </c>
      <c r="I89" s="121" t="str">
        <f t="shared" si="41"/>
        <v/>
      </c>
      <c r="J89" s="121" t="str">
        <f t="shared" si="41"/>
        <v/>
      </c>
      <c r="K89" s="121" t="str">
        <f t="shared" si="41"/>
        <v/>
      </c>
      <c r="L89" s="121" t="str">
        <f t="shared" si="41"/>
        <v/>
      </c>
      <c r="M89" s="121" t="str">
        <f t="shared" si="41"/>
        <v/>
      </c>
    </row>
    <row r="90" spans="1:13" ht="19.5" customHeight="1">
      <c r="A90" s="113" t="s">
        <v>232</v>
      </c>
      <c r="B90" s="114" t="s">
        <v>204</v>
      </c>
      <c r="C90" s="116" t="s">
        <v>98</v>
      </c>
      <c r="D90" s="118" t="s">
        <v>887</v>
      </c>
      <c r="E90" s="117" t="s">
        <v>17</v>
      </c>
      <c r="F90" s="119"/>
      <c r="G90" s="120"/>
      <c r="H90" s="161"/>
      <c r="I90" s="161"/>
      <c r="J90" s="161"/>
      <c r="K90" s="161"/>
      <c r="L90" s="161"/>
      <c r="M90" s="161"/>
    </row>
    <row r="91" spans="1:13" ht="19.5" customHeight="1">
      <c r="A91" s="113" t="s">
        <v>232</v>
      </c>
      <c r="B91" s="113" t="s">
        <v>204</v>
      </c>
      <c r="C91" s="111" t="s">
        <v>885</v>
      </c>
      <c r="D91" s="3" t="s">
        <v>886</v>
      </c>
      <c r="E91" s="6" t="s">
        <v>17</v>
      </c>
      <c r="F91" s="57"/>
      <c r="G91" s="7"/>
      <c r="H91" s="48"/>
      <c r="I91" s="48"/>
      <c r="J91" s="48"/>
      <c r="K91" s="48"/>
      <c r="L91" s="48"/>
      <c r="M91" s="48"/>
    </row>
    <row r="92" spans="1:13" ht="19.5" customHeight="1">
      <c r="A92" s="113" t="s">
        <v>232</v>
      </c>
      <c r="B92" s="113" t="s">
        <v>204</v>
      </c>
      <c r="C92" s="111" t="s">
        <v>99</v>
      </c>
      <c r="D92" s="3" t="s">
        <v>226</v>
      </c>
      <c r="E92" s="6" t="s">
        <v>17</v>
      </c>
      <c r="F92" s="57" t="str">
        <f>IF(F80+F83+F84=0, "", F80+F83+F84)</f>
        <v/>
      </c>
      <c r="G92" s="7"/>
      <c r="H92" s="68" t="str">
        <f t="shared" ref="H92:M92" si="42">IF(H80+H83+H84=0, "", H80+H83+H84)</f>
        <v/>
      </c>
      <c r="I92" s="68" t="str">
        <f t="shared" si="42"/>
        <v/>
      </c>
      <c r="J92" s="68" t="str">
        <f t="shared" si="42"/>
        <v/>
      </c>
      <c r="K92" s="68" t="str">
        <f t="shared" si="42"/>
        <v/>
      </c>
      <c r="L92" s="68" t="str">
        <f t="shared" si="42"/>
        <v/>
      </c>
      <c r="M92" s="68" t="str">
        <f t="shared" si="42"/>
        <v/>
      </c>
    </row>
    <row r="93" spans="1:13" ht="19.5" customHeight="1">
      <c r="A93" s="113" t="s">
        <v>232</v>
      </c>
      <c r="B93" s="113" t="s">
        <v>204</v>
      </c>
      <c r="C93" s="111" t="s">
        <v>227</v>
      </c>
      <c r="D93" s="3" t="s">
        <v>229</v>
      </c>
      <c r="E93" s="6" t="s">
        <v>176</v>
      </c>
      <c r="F93" s="57" t="str">
        <f>IFERROR(F90/$F$81*100, "")</f>
        <v/>
      </c>
      <c r="G93" s="7"/>
      <c r="H93" s="68" t="str">
        <f>IFERROR(H90/$H$81*100, "")</f>
        <v/>
      </c>
      <c r="I93" s="68" t="str">
        <f t="shared" ref="I93:M93" si="43">IFERROR(I90/$H$81*100, "")</f>
        <v/>
      </c>
      <c r="J93" s="68" t="str">
        <f t="shared" si="43"/>
        <v/>
      </c>
      <c r="K93" s="68" t="str">
        <f t="shared" si="43"/>
        <v/>
      </c>
      <c r="L93" s="68" t="str">
        <f t="shared" si="43"/>
        <v/>
      </c>
      <c r="M93" s="68" t="str">
        <f t="shared" si="43"/>
        <v/>
      </c>
    </row>
    <row r="94" spans="1:13" ht="19.5" customHeight="1">
      <c r="A94" s="113" t="s">
        <v>232</v>
      </c>
      <c r="B94" s="113" t="s">
        <v>204</v>
      </c>
      <c r="C94" s="111" t="s">
        <v>898</v>
      </c>
      <c r="D94" s="3" t="s">
        <v>899</v>
      </c>
      <c r="E94" s="6" t="s">
        <v>176</v>
      </c>
      <c r="F94" s="57" t="str">
        <f t="shared" ref="F94:F95" si="44">IFERROR(F91/$F$81*100, "")</f>
        <v/>
      </c>
      <c r="G94" s="7"/>
      <c r="H94" s="68" t="str">
        <f>IFERROR(H91/$H$81*100, "")</f>
        <v/>
      </c>
      <c r="I94" s="68" t="str">
        <f t="shared" ref="I94:M94" si="45">IFERROR(I91/$H$81*100, "")</f>
        <v/>
      </c>
      <c r="J94" s="68" t="str">
        <f t="shared" si="45"/>
        <v/>
      </c>
      <c r="K94" s="68" t="str">
        <f t="shared" si="45"/>
        <v/>
      </c>
      <c r="L94" s="68" t="str">
        <f t="shared" si="45"/>
        <v/>
      </c>
      <c r="M94" s="68" t="str">
        <f t="shared" si="45"/>
        <v/>
      </c>
    </row>
    <row r="95" spans="1:13" ht="19.5" customHeight="1">
      <c r="A95" s="115" t="s">
        <v>232</v>
      </c>
      <c r="B95" s="115" t="s">
        <v>204</v>
      </c>
      <c r="C95" s="111" t="s">
        <v>228</v>
      </c>
      <c r="D95" s="3" t="s">
        <v>230</v>
      </c>
      <c r="E95" s="6" t="s">
        <v>176</v>
      </c>
      <c r="F95" s="57" t="str">
        <f t="shared" si="44"/>
        <v/>
      </c>
      <c r="G95" s="7"/>
      <c r="H95" s="68" t="str">
        <f>IFERROR(H92/$H$81*100, "")</f>
        <v/>
      </c>
      <c r="I95" s="68" t="str">
        <f t="shared" ref="I95:M95" si="46">IFERROR(I92/$H$81*100, "")</f>
        <v/>
      </c>
      <c r="J95" s="68" t="str">
        <f t="shared" si="46"/>
        <v/>
      </c>
      <c r="K95" s="68" t="str">
        <f t="shared" si="46"/>
        <v/>
      </c>
      <c r="L95" s="68" t="str">
        <f t="shared" si="46"/>
        <v/>
      </c>
      <c r="M95" s="68" t="str">
        <f t="shared" si="46"/>
        <v/>
      </c>
    </row>
    <row r="97" spans="1:2">
      <c r="A97" s="25" t="s">
        <v>919</v>
      </c>
    </row>
    <row r="98" spans="1:2">
      <c r="A98" s="25" t="s">
        <v>921</v>
      </c>
    </row>
    <row r="99" spans="1:2">
      <c r="B99" s="53"/>
    </row>
    <row r="100" spans="1:2">
      <c r="B100" s="53"/>
    </row>
    <row r="101" spans="1:2">
      <c r="B101" s="53"/>
    </row>
    <row r="102" spans="1:2">
      <c r="B102" s="53"/>
    </row>
  </sheetData>
  <phoneticPr fontId="2"/>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20BCEE3-E0F3-49D0-BBE4-F97D77E7C8D0}">
          <x14:formula1>
            <xm:f>'選択肢（編集不可）'!$I$2:$I$5</xm:f>
          </x14:formula1>
          <xm:sqref>F71</xm:sqref>
        </x14:dataValidation>
        <x14:dataValidation type="list" allowBlank="1" showInputMessage="1" showErrorMessage="1" xr:uid="{40DFDDB4-3545-42B2-BA52-D49A81EE6643}">
          <x14:formula1>
            <xm:f>'選択肢（編集不可）'!$J$2:$J$14</xm:f>
          </x14:formula1>
          <xm:sqref>F4:G4</xm:sqref>
        </x14:dataValidation>
        <x14:dataValidation type="list" allowBlank="1" showInputMessage="1" showErrorMessage="1" xr:uid="{CFCC9597-E71A-4FEA-AC45-B5C6C0C14A3C}">
          <x14:formula1>
            <xm:f>'選択肢（編集不可）'!$F$2:$F$10</xm:f>
          </x14:formula1>
          <xm:sqref>F2:G2 F70:G70</xm:sqref>
        </x14:dataValidation>
        <x14:dataValidation type="list" allowBlank="1" showInputMessage="1" showErrorMessage="1" xr:uid="{46777EE0-6850-451B-9933-3567B977E6A6}">
          <x14:formula1>
            <xm:f>'選択肢（編集不可）'!$I$2:$I$6</xm:f>
          </x14:formula1>
          <xm:sqref>F3:G3 G71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981D-AE95-4415-A2B1-2B7E8BCE6B6F}">
  <sheetPr>
    <tabColor theme="0"/>
  </sheetPr>
  <dimension ref="A1:L38"/>
  <sheetViews>
    <sheetView showGridLines="0" zoomScale="69" zoomScaleNormal="90" workbookViewId="0">
      <pane xSplit="6" ySplit="1" topLeftCell="G4" activePane="bottomRight" state="frozen"/>
      <selection pane="topRight" activeCell="G1" sqref="G1"/>
      <selection pane="bottomLeft" activeCell="A2" sqref="A2"/>
      <selection pane="bottomRight" activeCell="D23" sqref="D23"/>
    </sheetView>
  </sheetViews>
  <sheetFormatPr defaultRowHeight="18"/>
  <cols>
    <col min="1" max="1" width="16.59765625" style="52" bestFit="1" customWidth="1"/>
    <col min="2" max="2" width="10" style="52" bestFit="1" customWidth="1"/>
    <col min="3" max="3" width="11.796875" style="52" customWidth="1"/>
    <col min="4" max="4" width="104.69921875" customWidth="1"/>
    <col min="6" max="6" width="18" customWidth="1"/>
    <col min="7" max="7" width="12.59765625" customWidth="1"/>
    <col min="8" max="12" width="18" customWidth="1"/>
  </cols>
  <sheetData>
    <row r="1" spans="1:12">
      <c r="A1" s="10" t="s">
        <v>6</v>
      </c>
      <c r="B1" s="10" t="s">
        <v>7</v>
      </c>
      <c r="C1" s="10" t="s">
        <v>8</v>
      </c>
      <c r="D1" s="11" t="s">
        <v>381</v>
      </c>
      <c r="E1" s="11" t="s">
        <v>2</v>
      </c>
      <c r="F1" s="11" t="s">
        <v>386</v>
      </c>
      <c r="G1" s="11" t="s">
        <v>938</v>
      </c>
      <c r="H1" s="18" t="s">
        <v>396</v>
      </c>
      <c r="I1" s="18" t="s">
        <v>397</v>
      </c>
      <c r="J1" s="18" t="s">
        <v>398</v>
      </c>
      <c r="K1" s="18" t="s">
        <v>399</v>
      </c>
      <c r="L1" s="18" t="s">
        <v>400</v>
      </c>
    </row>
    <row r="2" spans="1:12">
      <c r="A2" s="91" t="s">
        <v>375</v>
      </c>
      <c r="B2" s="91" t="s">
        <v>372</v>
      </c>
      <c r="C2" s="13" t="s">
        <v>374</v>
      </c>
      <c r="D2" s="12" t="s">
        <v>821</v>
      </c>
      <c r="E2" s="13" t="s">
        <v>4</v>
      </c>
      <c r="F2" s="58" t="str">
        <f>IF(基礎情報!$F$55=0, "", 基礎情報!$F$55)</f>
        <v>株式会社経済産業</v>
      </c>
      <c r="G2" s="69" t="str">
        <f>IF(基礎情報!$G$55=0, "", 基礎情報!$G$55)</f>
        <v/>
      </c>
      <c r="H2" s="69" t="str">
        <f>IF(G2=0, "", G2)</f>
        <v/>
      </c>
      <c r="I2" s="69" t="str">
        <f t="shared" ref="I2:L2" si="0">IF(H2=0, "", H2)</f>
        <v/>
      </c>
      <c r="J2" s="69" t="str">
        <f t="shared" si="0"/>
        <v/>
      </c>
      <c r="K2" s="69" t="str">
        <f t="shared" si="0"/>
        <v/>
      </c>
      <c r="L2" s="69" t="str">
        <f t="shared" si="0"/>
        <v/>
      </c>
    </row>
    <row r="3" spans="1:12">
      <c r="A3" s="79" t="s">
        <v>375</v>
      </c>
      <c r="B3" s="79" t="s">
        <v>372</v>
      </c>
      <c r="C3" s="91" t="s">
        <v>822</v>
      </c>
      <c r="D3" s="90" t="s">
        <v>829</v>
      </c>
      <c r="E3" s="91" t="s">
        <v>5</v>
      </c>
      <c r="F3" s="93" t="s">
        <v>405</v>
      </c>
      <c r="G3" s="94"/>
      <c r="H3" s="148" t="str">
        <f>IF(G3=0, "", G3)</f>
        <v/>
      </c>
      <c r="I3" s="148" t="str">
        <f>IF(H3=0, "", H3)</f>
        <v/>
      </c>
      <c r="J3" s="148" t="str">
        <f>IF(I3=0, "", I3)</f>
        <v/>
      </c>
      <c r="K3" s="148" t="str">
        <f>IF(J3=0, "", J3)</f>
        <v/>
      </c>
      <c r="L3" s="148" t="str">
        <f>IF(K3=0, "", K3)</f>
        <v/>
      </c>
    </row>
    <row r="4" spans="1:12">
      <c r="A4" s="78" t="s">
        <v>373</v>
      </c>
      <c r="B4" s="78" t="s">
        <v>643</v>
      </c>
      <c r="C4" s="85" t="s">
        <v>0</v>
      </c>
      <c r="D4" s="86" t="s">
        <v>644</v>
      </c>
      <c r="E4" s="85" t="s">
        <v>5</v>
      </c>
      <c r="F4" s="97" t="s">
        <v>665</v>
      </c>
      <c r="G4" s="98" t="s">
        <v>665</v>
      </c>
      <c r="H4" s="124" t="str">
        <f t="shared" ref="H4:L4" si="1">IF(G4=0, "", G4)</f>
        <v>音楽</v>
      </c>
      <c r="I4" s="124" t="str">
        <f t="shared" si="1"/>
        <v>音楽</v>
      </c>
      <c r="J4" s="124" t="str">
        <f t="shared" si="1"/>
        <v>音楽</v>
      </c>
      <c r="K4" s="124" t="str">
        <f t="shared" si="1"/>
        <v>音楽</v>
      </c>
      <c r="L4" s="124" t="str">
        <f t="shared" si="1"/>
        <v>音楽</v>
      </c>
    </row>
    <row r="5" spans="1:12">
      <c r="A5" s="81" t="s">
        <v>373</v>
      </c>
      <c r="B5" s="81" t="s">
        <v>643</v>
      </c>
      <c r="C5" s="87" t="s">
        <v>20</v>
      </c>
      <c r="D5" s="88" t="s">
        <v>645</v>
      </c>
      <c r="E5" s="87" t="s">
        <v>4</v>
      </c>
      <c r="F5" s="99" t="s">
        <v>401</v>
      </c>
      <c r="G5" s="175"/>
      <c r="H5" s="100"/>
      <c r="I5" s="100"/>
      <c r="J5" s="100"/>
      <c r="K5" s="100"/>
      <c r="L5" s="100"/>
    </row>
    <row r="6" spans="1:12">
      <c r="A6" s="80" t="s">
        <v>369</v>
      </c>
      <c r="B6" s="80" t="s">
        <v>443</v>
      </c>
      <c r="C6" s="76" t="s">
        <v>641</v>
      </c>
      <c r="D6" s="172" t="s">
        <v>882</v>
      </c>
      <c r="E6" s="76" t="s">
        <v>415</v>
      </c>
      <c r="F6" s="173"/>
      <c r="G6" s="173"/>
      <c r="H6" s="173"/>
      <c r="I6" s="173"/>
      <c r="J6" s="173"/>
      <c r="K6" s="173"/>
      <c r="L6" s="173"/>
    </row>
    <row r="7" spans="1:12">
      <c r="A7" s="79" t="s">
        <v>369</v>
      </c>
      <c r="B7" s="79" t="s">
        <v>443</v>
      </c>
      <c r="C7" s="91" t="s">
        <v>642</v>
      </c>
      <c r="D7" s="176" t="s">
        <v>802</v>
      </c>
      <c r="E7" s="91" t="s">
        <v>415</v>
      </c>
      <c r="F7" s="177"/>
      <c r="G7" s="177"/>
      <c r="H7" s="177"/>
      <c r="I7" s="177"/>
      <c r="J7" s="177"/>
      <c r="K7" s="177"/>
      <c r="L7" s="177"/>
    </row>
    <row r="8" spans="1:12">
      <c r="A8" s="92" t="s">
        <v>369</v>
      </c>
      <c r="B8" s="91" t="s">
        <v>371</v>
      </c>
      <c r="C8" s="13" t="s">
        <v>23</v>
      </c>
      <c r="D8" s="15" t="s">
        <v>884</v>
      </c>
      <c r="E8" s="13" t="s">
        <v>646</v>
      </c>
      <c r="F8" s="66">
        <v>2</v>
      </c>
      <c r="G8" s="19"/>
      <c r="H8" s="14"/>
      <c r="I8" s="14"/>
      <c r="J8" s="14"/>
      <c r="K8" s="14"/>
      <c r="L8" s="14"/>
    </row>
    <row r="9" spans="1:12">
      <c r="A9" s="92" t="s">
        <v>369</v>
      </c>
      <c r="B9" s="82" t="s">
        <v>371</v>
      </c>
      <c r="C9" s="13" t="s">
        <v>24</v>
      </c>
      <c r="D9" s="15" t="s">
        <v>883</v>
      </c>
      <c r="E9" s="13" t="s">
        <v>255</v>
      </c>
      <c r="F9" s="66">
        <v>2</v>
      </c>
      <c r="G9" s="19"/>
      <c r="H9" s="14"/>
      <c r="I9" s="14"/>
      <c r="J9" s="14"/>
      <c r="K9" s="14"/>
      <c r="L9" s="14"/>
    </row>
    <row r="10" spans="1:12">
      <c r="A10" s="79" t="s">
        <v>369</v>
      </c>
      <c r="B10" s="80" t="s">
        <v>638</v>
      </c>
      <c r="C10" s="76" t="s">
        <v>629</v>
      </c>
      <c r="D10" s="172" t="s">
        <v>639</v>
      </c>
      <c r="E10" s="76" t="s">
        <v>5</v>
      </c>
      <c r="F10" s="178" t="s">
        <v>405</v>
      </c>
      <c r="G10" s="173"/>
      <c r="H10" s="202"/>
      <c r="I10" s="202"/>
      <c r="J10" s="202"/>
      <c r="K10" s="202"/>
      <c r="L10" s="202"/>
    </row>
    <row r="11" spans="1:12">
      <c r="A11" s="79" t="s">
        <v>628</v>
      </c>
      <c r="B11" s="79" t="s">
        <v>638</v>
      </c>
      <c r="C11" s="13" t="s">
        <v>370</v>
      </c>
      <c r="D11" s="15" t="s">
        <v>640</v>
      </c>
      <c r="E11" s="13" t="s">
        <v>5</v>
      </c>
      <c r="F11" s="66" t="s">
        <v>405</v>
      </c>
      <c r="G11" s="19"/>
      <c r="H11" s="24"/>
      <c r="I11" s="24"/>
      <c r="J11" s="24"/>
      <c r="K11" s="24"/>
      <c r="L11" s="24"/>
    </row>
    <row r="12" spans="1:12">
      <c r="A12" s="79" t="s">
        <v>628</v>
      </c>
      <c r="B12" s="79" t="s">
        <v>638</v>
      </c>
      <c r="C12" s="13" t="s">
        <v>635</v>
      </c>
      <c r="D12" s="15" t="s">
        <v>630</v>
      </c>
      <c r="E12" s="13" t="s">
        <v>5</v>
      </c>
      <c r="F12" s="66" t="s">
        <v>795</v>
      </c>
      <c r="G12" s="19"/>
      <c r="H12" s="24"/>
      <c r="I12" s="24"/>
      <c r="J12" s="24"/>
      <c r="K12" s="24"/>
      <c r="L12" s="24"/>
    </row>
    <row r="13" spans="1:12">
      <c r="A13" s="79" t="s">
        <v>628</v>
      </c>
      <c r="B13" s="79" t="s">
        <v>638</v>
      </c>
      <c r="C13" s="13" t="s">
        <v>636</v>
      </c>
      <c r="D13" s="15" t="s">
        <v>631</v>
      </c>
      <c r="E13" s="13" t="s">
        <v>4</v>
      </c>
      <c r="F13" s="66" t="s">
        <v>800</v>
      </c>
      <c r="G13" s="19"/>
      <c r="H13" s="14"/>
      <c r="I13" s="14"/>
      <c r="J13" s="14"/>
      <c r="K13" s="14"/>
      <c r="L13" s="14"/>
    </row>
    <row r="14" spans="1:12">
      <c r="A14" s="79" t="s">
        <v>628</v>
      </c>
      <c r="B14" s="79" t="s">
        <v>638</v>
      </c>
      <c r="C14" s="91" t="s">
        <v>248</v>
      </c>
      <c r="D14" s="176" t="s">
        <v>637</v>
      </c>
      <c r="E14" s="91" t="s">
        <v>4</v>
      </c>
      <c r="F14" s="200" t="s">
        <v>801</v>
      </c>
      <c r="G14" s="177"/>
      <c r="H14" s="94"/>
      <c r="I14" s="94"/>
      <c r="J14" s="94"/>
      <c r="K14" s="94"/>
      <c r="L14" s="94"/>
    </row>
    <row r="15" spans="1:12">
      <c r="A15" s="78" t="s">
        <v>377</v>
      </c>
      <c r="B15" s="78" t="s">
        <v>238</v>
      </c>
      <c r="C15" s="85" t="s">
        <v>84</v>
      </c>
      <c r="D15" s="86" t="s">
        <v>915</v>
      </c>
      <c r="E15" s="85" t="s">
        <v>17</v>
      </c>
      <c r="F15" s="179">
        <v>95</v>
      </c>
      <c r="G15" s="174"/>
      <c r="H15" s="98"/>
      <c r="I15" s="98"/>
      <c r="J15" s="98"/>
      <c r="K15" s="98"/>
      <c r="L15" s="98"/>
    </row>
    <row r="16" spans="1:12">
      <c r="A16" s="79" t="s">
        <v>900</v>
      </c>
      <c r="B16" s="79" t="s">
        <v>238</v>
      </c>
      <c r="C16" s="13" t="s">
        <v>366</v>
      </c>
      <c r="D16" s="12" t="s">
        <v>824</v>
      </c>
      <c r="E16" s="13" t="s">
        <v>239</v>
      </c>
      <c r="F16" s="66">
        <v>1400</v>
      </c>
      <c r="G16" s="19"/>
      <c r="H16" s="14"/>
      <c r="I16" s="14"/>
      <c r="J16" s="14"/>
      <c r="K16" s="14"/>
      <c r="L16" s="14"/>
    </row>
    <row r="17" spans="1:12">
      <c r="A17" s="79" t="s">
        <v>900</v>
      </c>
      <c r="B17" s="79" t="s">
        <v>238</v>
      </c>
      <c r="C17" s="91" t="s">
        <v>365</v>
      </c>
      <c r="D17" s="90" t="s">
        <v>825</v>
      </c>
      <c r="E17" s="91" t="s">
        <v>176</v>
      </c>
      <c r="F17" s="184">
        <f>IFERROR(F15/F16*100, "")</f>
        <v>6.7857142857142856</v>
      </c>
      <c r="G17" s="177"/>
      <c r="H17" s="185" t="str">
        <f>IFERROR(H15/H16*100, "")</f>
        <v/>
      </c>
      <c r="I17" s="185" t="str">
        <f>IFERROR(I15/I16*100, "")</f>
        <v/>
      </c>
      <c r="J17" s="185" t="str">
        <f t="shared" ref="J17:L17" si="2">IFERROR(J15/J16*100, "")</f>
        <v/>
      </c>
      <c r="K17" s="185" t="str">
        <f t="shared" si="2"/>
        <v/>
      </c>
      <c r="L17" s="185" t="str">
        <f t="shared" si="2"/>
        <v/>
      </c>
    </row>
    <row r="18" spans="1:12">
      <c r="A18" s="92" t="s">
        <v>900</v>
      </c>
      <c r="B18" s="13" t="s">
        <v>76</v>
      </c>
      <c r="C18" s="13" t="s">
        <v>376</v>
      </c>
      <c r="D18" s="12" t="s">
        <v>823</v>
      </c>
      <c r="E18" s="13" t="s">
        <v>17</v>
      </c>
      <c r="F18" s="66">
        <v>120</v>
      </c>
      <c r="G18" s="19"/>
      <c r="H18" s="14"/>
      <c r="I18" s="14"/>
      <c r="J18" s="14"/>
      <c r="K18" s="14"/>
      <c r="L18" s="14"/>
    </row>
    <row r="19" spans="1:12">
      <c r="A19" s="81" t="s">
        <v>900</v>
      </c>
      <c r="B19" s="180" t="s">
        <v>31</v>
      </c>
      <c r="C19" s="180" t="s">
        <v>85</v>
      </c>
      <c r="D19" s="186" t="s">
        <v>826</v>
      </c>
      <c r="E19" s="180" t="s">
        <v>17</v>
      </c>
      <c r="F19" s="187">
        <f>IF(F15-F18=0, "", F15-F18)</f>
        <v>-25</v>
      </c>
      <c r="G19" s="188"/>
      <c r="H19" s="189" t="str">
        <f>IF(H15-H18=0, "", H15-H18)</f>
        <v/>
      </c>
      <c r="I19" s="189" t="str">
        <f t="shared" ref="I19:L19" si="3">IF(I15-I18=0, "", I15-I18)</f>
        <v/>
      </c>
      <c r="J19" s="189" t="str">
        <f t="shared" si="3"/>
        <v/>
      </c>
      <c r="K19" s="189" t="str">
        <f t="shared" si="3"/>
        <v/>
      </c>
      <c r="L19" s="189" t="str">
        <f t="shared" si="3"/>
        <v/>
      </c>
    </row>
    <row r="20" spans="1:12">
      <c r="A20" s="80" t="s">
        <v>378</v>
      </c>
      <c r="B20" s="80" t="s">
        <v>238</v>
      </c>
      <c r="C20" s="76" t="s">
        <v>84</v>
      </c>
      <c r="D20" s="84" t="str">
        <f>D15</f>
        <v>[音楽のみ]ライブやミュージックビデオの製作を通じて得られる売上高　※売上高の定義は公募要領のP14参照</v>
      </c>
      <c r="E20" s="76" t="s">
        <v>17</v>
      </c>
      <c r="F20" s="178">
        <v>200</v>
      </c>
      <c r="G20" s="173"/>
      <c r="H20" s="103"/>
      <c r="I20" s="103"/>
      <c r="J20" s="103"/>
      <c r="K20" s="103"/>
      <c r="L20" s="103"/>
    </row>
    <row r="21" spans="1:12">
      <c r="A21" s="79" t="s">
        <v>901</v>
      </c>
      <c r="B21" s="79" t="s">
        <v>238</v>
      </c>
      <c r="C21" s="13" t="s">
        <v>366</v>
      </c>
      <c r="D21" s="12" t="str">
        <f t="shared" ref="D21:D24" si="4">D16</f>
        <v>[音楽のみ]ライブ参加者数又は認知者数</v>
      </c>
      <c r="E21" s="13" t="s">
        <v>239</v>
      </c>
      <c r="F21" s="66">
        <v>1700</v>
      </c>
      <c r="G21" s="19"/>
      <c r="H21" s="14"/>
      <c r="I21" s="14"/>
      <c r="J21" s="14"/>
      <c r="K21" s="14"/>
      <c r="L21" s="14"/>
    </row>
    <row r="22" spans="1:12">
      <c r="A22" s="79" t="s">
        <v>901</v>
      </c>
      <c r="B22" s="79" t="s">
        <v>238</v>
      </c>
      <c r="C22" s="91" t="s">
        <v>365</v>
      </c>
      <c r="D22" s="90" t="str">
        <f>D17</f>
        <v>[音楽のみ]ライブ参加者又は認知者あたりの売上高</v>
      </c>
      <c r="E22" s="91" t="s">
        <v>176</v>
      </c>
      <c r="F22" s="184">
        <f>IFERROR(F20/F21*100, "")</f>
        <v>11.76470588235294</v>
      </c>
      <c r="G22" s="177"/>
      <c r="H22" s="185" t="str">
        <f>IFERROR(H20/H21*100, "")</f>
        <v/>
      </c>
      <c r="I22" s="185" t="str">
        <f>IFERROR(I20/I21*100, "")</f>
        <v/>
      </c>
      <c r="J22" s="185" t="str">
        <f>IFERROR(J20/J21*100, "")</f>
        <v/>
      </c>
      <c r="K22" s="185" t="str">
        <f>IFERROR(K20/K21*100, "")</f>
        <v/>
      </c>
      <c r="L22" s="185" t="str">
        <f>IFERROR(L20/L21*100, "")</f>
        <v/>
      </c>
    </row>
    <row r="23" spans="1:12">
      <c r="A23" s="92" t="s">
        <v>901</v>
      </c>
      <c r="B23" s="13" t="s">
        <v>76</v>
      </c>
      <c r="C23" s="13" t="s">
        <v>376</v>
      </c>
      <c r="D23" s="12" t="str">
        <f t="shared" si="4"/>
        <v>ゲーム・アニメ・実写の企画又は音楽のライブ・ミュージックビデオの製作に要する事業費（補助期間内の補助対象経費+補助期間内の補助対象外経費）</v>
      </c>
      <c r="E23" s="13" t="s">
        <v>17</v>
      </c>
      <c r="F23" s="66">
        <v>180</v>
      </c>
      <c r="G23" s="19"/>
      <c r="H23" s="14"/>
      <c r="I23" s="14"/>
      <c r="J23" s="14"/>
      <c r="K23" s="14"/>
      <c r="L23" s="14"/>
    </row>
    <row r="24" spans="1:12">
      <c r="A24" s="79" t="s">
        <v>901</v>
      </c>
      <c r="B24" s="80" t="s">
        <v>31</v>
      </c>
      <c r="C24" s="80" t="s">
        <v>85</v>
      </c>
      <c r="D24" s="190" t="str">
        <f t="shared" si="4"/>
        <v>[音楽のみ]売上高-事業費</v>
      </c>
      <c r="E24" s="80" t="s">
        <v>17</v>
      </c>
      <c r="F24" s="191">
        <f>IF(F20-F23=0, "", F20-F23)</f>
        <v>20</v>
      </c>
      <c r="G24" s="192"/>
      <c r="H24" s="193" t="str">
        <f>IF(H20-H23=0, "", H20-H23)</f>
        <v/>
      </c>
      <c r="I24" s="193" t="str">
        <f t="shared" ref="I24:L24" si="5">IF(I20-I23=0, "", I20-I23)</f>
        <v/>
      </c>
      <c r="J24" s="193" t="str">
        <f t="shared" si="5"/>
        <v/>
      </c>
      <c r="K24" s="193" t="str">
        <f t="shared" si="5"/>
        <v/>
      </c>
      <c r="L24" s="193" t="str">
        <f t="shared" si="5"/>
        <v/>
      </c>
    </row>
    <row r="25" spans="1:12">
      <c r="A25" s="78" t="s">
        <v>11</v>
      </c>
      <c r="B25" s="78" t="s">
        <v>368</v>
      </c>
      <c r="C25" s="78" t="s">
        <v>384</v>
      </c>
      <c r="D25" s="194" t="s">
        <v>382</v>
      </c>
      <c r="E25" s="78" t="s">
        <v>17</v>
      </c>
      <c r="F25" s="195">
        <v>30</v>
      </c>
      <c r="G25" s="196"/>
      <c r="H25" s="197"/>
      <c r="I25" s="197"/>
      <c r="J25" s="197"/>
      <c r="K25" s="197"/>
      <c r="L25" s="197"/>
    </row>
    <row r="26" spans="1:12">
      <c r="A26" s="92" t="s">
        <v>11</v>
      </c>
      <c r="B26" s="91" t="s">
        <v>15</v>
      </c>
      <c r="C26" s="13" t="s">
        <v>13</v>
      </c>
      <c r="D26" s="22" t="s">
        <v>380</v>
      </c>
      <c r="E26" s="13" t="s">
        <v>18</v>
      </c>
      <c r="F26" s="67">
        <v>0.5</v>
      </c>
      <c r="G26" s="19"/>
      <c r="H26" s="74">
        <v>0.5</v>
      </c>
      <c r="I26" s="74">
        <v>0.5</v>
      </c>
      <c r="J26" s="74">
        <v>0.5</v>
      </c>
      <c r="K26" s="74">
        <v>0.5</v>
      </c>
      <c r="L26" s="74">
        <v>0.5</v>
      </c>
    </row>
    <row r="27" spans="1:12">
      <c r="A27" s="92" t="s">
        <v>11</v>
      </c>
      <c r="B27" s="79" t="s">
        <v>15</v>
      </c>
      <c r="C27" s="13" t="s">
        <v>798</v>
      </c>
      <c r="D27" s="22" t="s">
        <v>820</v>
      </c>
      <c r="E27" s="13" t="s">
        <v>254</v>
      </c>
      <c r="F27" s="66">
        <f>IF(F4=0, "", IF(F4="音楽", 70, 20))</f>
        <v>70</v>
      </c>
      <c r="G27" s="75">
        <f>IF(G4=0, "", IF(G4="音楽", 70, 20))</f>
        <v>70</v>
      </c>
      <c r="H27" s="19"/>
      <c r="I27" s="19"/>
      <c r="J27" s="19"/>
      <c r="K27" s="19"/>
      <c r="L27" s="19"/>
    </row>
    <row r="28" spans="1:12">
      <c r="A28" s="110" t="s">
        <v>11</v>
      </c>
      <c r="B28" s="81" t="s">
        <v>15</v>
      </c>
      <c r="C28" s="87" t="s">
        <v>15</v>
      </c>
      <c r="D28" s="88" t="s">
        <v>819</v>
      </c>
      <c r="E28" s="87" t="s">
        <v>17</v>
      </c>
      <c r="F28" s="99">
        <f>IF(F25*F26=0, "", MIN(F25*F26,F27))</f>
        <v>15</v>
      </c>
      <c r="G28" s="201" t="str">
        <f>IF(MIN(SUM(H28:L28),G27)=0,"",MIN(SUM(H28:L28)))</f>
        <v/>
      </c>
      <c r="H28" s="129" t="str">
        <f>IF(H25*H26=0, "", H25*H26)</f>
        <v/>
      </c>
      <c r="I28" s="129" t="str">
        <f>IF(I25*I26=0, "", I25*I26)</f>
        <v/>
      </c>
      <c r="J28" s="129" t="str">
        <f>IF(J25*J26=0, "", J25*J26)</f>
        <v/>
      </c>
      <c r="K28" s="129" t="str">
        <f>IF(K25*K26=0, "", K25*K26)</f>
        <v/>
      </c>
      <c r="L28" s="129" t="str">
        <f>IF(L25*L26=0, "", L25*L26)</f>
        <v/>
      </c>
    </row>
    <row r="29" spans="1:12">
      <c r="A29" s="158" t="s">
        <v>16</v>
      </c>
      <c r="B29" s="85" t="s">
        <v>35</v>
      </c>
      <c r="C29" s="85" t="s">
        <v>14</v>
      </c>
      <c r="D29" s="86" t="s">
        <v>911</v>
      </c>
      <c r="E29" s="85" t="s">
        <v>3</v>
      </c>
      <c r="F29" s="182">
        <f>IFERROR((F20-F15)/F28, "")</f>
        <v>7</v>
      </c>
      <c r="G29" s="174"/>
      <c r="H29" s="183" t="str">
        <f t="shared" ref="H29:L29" si="6">IFERROR((H20-H15)/H28, "")</f>
        <v/>
      </c>
      <c r="I29" s="183" t="str">
        <f t="shared" si="6"/>
        <v/>
      </c>
      <c r="J29" s="183" t="str">
        <f t="shared" si="6"/>
        <v/>
      </c>
      <c r="K29" s="183" t="str">
        <f t="shared" si="6"/>
        <v/>
      </c>
      <c r="L29" s="183" t="str">
        <f t="shared" si="6"/>
        <v/>
      </c>
    </row>
    <row r="30" spans="1:12">
      <c r="A30" s="81" t="s">
        <v>16</v>
      </c>
      <c r="B30" s="180" t="s">
        <v>797</v>
      </c>
      <c r="C30" s="180" t="s">
        <v>14</v>
      </c>
      <c r="D30" s="186" t="s">
        <v>379</v>
      </c>
      <c r="E30" s="180" t="s">
        <v>3</v>
      </c>
      <c r="F30" s="198">
        <f>IFERROR((F23-F18)/F28, "")</f>
        <v>4</v>
      </c>
      <c r="G30" s="188"/>
      <c r="H30" s="199" t="str">
        <f t="shared" ref="H30:L30" si="7">IFERROR((H23-H18)/H28, "")</f>
        <v/>
      </c>
      <c r="I30" s="199" t="str">
        <f t="shared" si="7"/>
        <v/>
      </c>
      <c r="J30" s="199" t="str">
        <f t="shared" si="7"/>
        <v/>
      </c>
      <c r="K30" s="199" t="str">
        <f t="shared" si="7"/>
        <v/>
      </c>
      <c r="L30" s="199" t="str">
        <f t="shared" si="7"/>
        <v/>
      </c>
    </row>
    <row r="31" spans="1:12">
      <c r="A31" s="80" t="s">
        <v>411</v>
      </c>
      <c r="B31" s="80" t="s">
        <v>787</v>
      </c>
      <c r="C31" s="76" t="s">
        <v>408</v>
      </c>
      <c r="D31" s="84" t="s">
        <v>417</v>
      </c>
      <c r="E31" s="76" t="s">
        <v>787</v>
      </c>
      <c r="F31" s="173"/>
      <c r="G31" s="173"/>
      <c r="H31" s="173"/>
      <c r="I31" s="173"/>
      <c r="J31" s="173"/>
      <c r="K31" s="173"/>
      <c r="L31" s="173"/>
    </row>
    <row r="32" spans="1:12">
      <c r="A32" s="79" t="s">
        <v>411</v>
      </c>
      <c r="B32" s="79" t="s">
        <v>787</v>
      </c>
      <c r="C32" s="91" t="s">
        <v>409</v>
      </c>
      <c r="D32" s="90" t="s">
        <v>417</v>
      </c>
      <c r="E32" s="91" t="s">
        <v>787</v>
      </c>
      <c r="F32" s="177"/>
      <c r="G32" s="177"/>
      <c r="H32" s="177"/>
      <c r="I32" s="177"/>
      <c r="J32" s="177"/>
      <c r="K32" s="177"/>
      <c r="L32" s="177"/>
    </row>
    <row r="33" spans="1:12">
      <c r="A33" s="92" t="s">
        <v>411</v>
      </c>
      <c r="B33" s="91" t="s">
        <v>410</v>
      </c>
      <c r="C33" s="13" t="s">
        <v>412</v>
      </c>
      <c r="D33" s="12" t="s">
        <v>417</v>
      </c>
      <c r="E33" s="13" t="s">
        <v>415</v>
      </c>
      <c r="F33" s="19"/>
      <c r="G33" s="19"/>
      <c r="H33" s="19"/>
      <c r="I33" s="19"/>
      <c r="J33" s="19"/>
      <c r="K33" s="19"/>
      <c r="L33" s="19"/>
    </row>
    <row r="34" spans="1:12">
      <c r="A34" s="92" t="s">
        <v>411</v>
      </c>
      <c r="B34" s="79" t="s">
        <v>410</v>
      </c>
      <c r="C34" s="13" t="s">
        <v>414</v>
      </c>
      <c r="D34" s="12" t="s">
        <v>417</v>
      </c>
      <c r="E34" s="13" t="s">
        <v>415</v>
      </c>
      <c r="F34" s="19"/>
      <c r="G34" s="19"/>
      <c r="H34" s="19"/>
      <c r="I34" s="19"/>
      <c r="J34" s="19"/>
      <c r="K34" s="19"/>
      <c r="L34" s="19"/>
    </row>
    <row r="35" spans="1:12">
      <c r="A35" s="92" t="s">
        <v>411</v>
      </c>
      <c r="B35" s="79" t="s">
        <v>410</v>
      </c>
      <c r="C35" s="13" t="s">
        <v>418</v>
      </c>
      <c r="D35" s="12" t="s">
        <v>417</v>
      </c>
      <c r="E35" s="13" t="s">
        <v>415</v>
      </c>
      <c r="F35" s="19"/>
      <c r="G35" s="19"/>
      <c r="H35" s="19"/>
      <c r="I35" s="19"/>
      <c r="J35" s="19"/>
      <c r="K35" s="19"/>
      <c r="L35" s="19"/>
    </row>
    <row r="36" spans="1:12">
      <c r="A36" s="154" t="s">
        <v>411</v>
      </c>
      <c r="B36" s="82" t="s">
        <v>410</v>
      </c>
      <c r="C36" s="13" t="s">
        <v>413</v>
      </c>
      <c r="D36" s="12" t="s">
        <v>417</v>
      </c>
      <c r="E36" s="13" t="s">
        <v>416</v>
      </c>
      <c r="F36" s="19"/>
      <c r="G36" s="19"/>
      <c r="H36" s="19"/>
      <c r="I36" s="19"/>
      <c r="J36" s="19"/>
      <c r="K36" s="19"/>
      <c r="L36" s="19"/>
    </row>
    <row r="38" spans="1:12">
      <c r="B38" s="54"/>
    </row>
  </sheetData>
  <phoneticPr fontId="2"/>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257553B5-1F19-4ADE-B8E8-DB196A617E5D}">
          <x14:formula1>
            <xm:f>'選択肢（編集不可）'!$G$2:$G$6</xm:f>
          </x14:formula1>
          <xm:sqref>F4:G4</xm:sqref>
        </x14:dataValidation>
        <x14:dataValidation type="list" allowBlank="1" showInputMessage="1" showErrorMessage="1" xr:uid="{84DE83F6-D5B9-43A3-AB3F-611B2F6DBD80}">
          <x14:formula1>
            <xm:f>'選択肢（編集不可）'!$M$2:$M$4</xm:f>
          </x14:formula1>
          <xm:sqref>H10:L11 F10:F11 F3:G3</xm:sqref>
        </x14:dataValidation>
        <x14:dataValidation type="list" allowBlank="1" showInputMessage="1" showErrorMessage="1" xr:uid="{B9516485-8ED2-467B-8266-E9E08E5FFA75}">
          <x14:formula1>
            <xm:f>'選択肢（編集不可）'!$AH$2:$AH$5</xm:f>
          </x14:formula1>
          <xm:sqref>F12 H12:L12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47BFD-6F26-4E76-A782-D12657E2456B}">
  <sheetPr>
    <tabColor rgb="FF136B77"/>
  </sheetPr>
  <dimension ref="A1:R60"/>
  <sheetViews>
    <sheetView showGridLines="0" zoomScale="83" zoomScaleNormal="100" workbookViewId="0">
      <pane xSplit="8" ySplit="1" topLeftCell="J3" activePane="bottomRight" state="frozen"/>
      <selection pane="topRight" activeCell="H1" sqref="H1"/>
      <selection pane="bottomLeft" activeCell="A2" sqref="A2"/>
      <selection pane="bottomRight" activeCell="J1" sqref="J1"/>
    </sheetView>
  </sheetViews>
  <sheetFormatPr defaultColWidth="9" defaultRowHeight="14.4"/>
  <cols>
    <col min="1" max="1" width="6.09765625" style="2" customWidth="1"/>
    <col min="2" max="2" width="14.69921875" style="2" bestFit="1" customWidth="1"/>
    <col min="3" max="3" width="6.296875" style="2" bestFit="1" customWidth="1"/>
    <col min="4" max="5" width="25.5" style="2" customWidth="1"/>
    <col min="6" max="8" width="15.59765625" style="2" customWidth="1"/>
    <col min="9" max="10" width="15.59765625" style="28" customWidth="1"/>
    <col min="11" max="11" width="15.59765625" style="2" customWidth="1"/>
    <col min="12" max="12" width="55.59765625" style="2" customWidth="1"/>
    <col min="13" max="17" width="9" style="2" customWidth="1"/>
    <col min="18" max="18" width="16.296875" style="2" customWidth="1"/>
    <col min="19" max="16384" width="9" style="1"/>
  </cols>
  <sheetData>
    <row r="1" spans="1:12" ht="14.25" customHeight="1">
      <c r="A1" s="10" t="s">
        <v>6</v>
      </c>
      <c r="B1" s="10" t="s">
        <v>7</v>
      </c>
      <c r="C1" s="10" t="s">
        <v>8</v>
      </c>
      <c r="D1" s="10" t="s">
        <v>615</v>
      </c>
      <c r="E1" s="10" t="s">
        <v>810</v>
      </c>
      <c r="F1" s="10" t="s">
        <v>785</v>
      </c>
      <c r="G1" s="11" t="s">
        <v>773</v>
      </c>
      <c r="H1" s="11" t="s">
        <v>436</v>
      </c>
      <c r="I1" s="27" t="s">
        <v>439</v>
      </c>
      <c r="J1" s="27" t="s">
        <v>434</v>
      </c>
      <c r="K1" s="11" t="s">
        <v>440</v>
      </c>
      <c r="L1" s="11" t="s">
        <v>616</v>
      </c>
    </row>
    <row r="2" spans="1:12" s="2" customFormat="1" ht="14.25" customHeight="1">
      <c r="A2" s="78" t="s">
        <v>238</v>
      </c>
      <c r="B2" s="78" t="s">
        <v>442</v>
      </c>
      <c r="C2" s="85" t="s">
        <v>14</v>
      </c>
      <c r="D2" s="174"/>
      <c r="E2" s="174"/>
      <c r="F2" s="174"/>
      <c r="G2" s="174"/>
      <c r="H2" s="174"/>
      <c r="I2" s="207"/>
      <c r="J2" s="207"/>
      <c r="K2" s="205" t="str">
        <f>IFERROR(K3+K11, "")</f>
        <v/>
      </c>
      <c r="L2" s="174"/>
    </row>
    <row r="3" spans="1:12" s="2" customFormat="1" ht="14.25" customHeight="1">
      <c r="A3" s="92" t="s">
        <v>238</v>
      </c>
      <c r="B3" s="91" t="s">
        <v>437</v>
      </c>
      <c r="C3" s="77" t="s">
        <v>14</v>
      </c>
      <c r="D3" s="19"/>
      <c r="E3" s="19"/>
      <c r="F3" s="19"/>
      <c r="G3" s="19"/>
      <c r="H3" s="19"/>
      <c r="I3" s="23"/>
      <c r="J3" s="23"/>
      <c r="K3" s="73" t="str">
        <f>IF(SUM(K4:K10)=0, "", SUM(K4:K10))</f>
        <v/>
      </c>
      <c r="L3" s="19"/>
    </row>
    <row r="4" spans="1:12" s="2" customFormat="1" ht="14.25" customHeight="1">
      <c r="A4" s="92" t="s">
        <v>238</v>
      </c>
      <c r="B4" s="79" t="s">
        <v>437</v>
      </c>
      <c r="C4" s="77" t="s">
        <v>441</v>
      </c>
      <c r="D4" s="14"/>
      <c r="E4" s="14"/>
      <c r="F4" s="49" t="s">
        <v>786</v>
      </c>
      <c r="G4" s="49"/>
      <c r="H4" s="49"/>
      <c r="I4" s="24"/>
      <c r="J4" s="24"/>
      <c r="K4" s="73" t="str">
        <f>IF(I4*J4=0, "", I4*J4)</f>
        <v/>
      </c>
      <c r="L4" s="14"/>
    </row>
    <row r="5" spans="1:12" s="2" customFormat="1" ht="14.25" customHeight="1">
      <c r="A5" s="92" t="s">
        <v>238</v>
      </c>
      <c r="B5" s="79" t="s">
        <v>437</v>
      </c>
      <c r="C5" s="77" t="s">
        <v>441</v>
      </c>
      <c r="D5" s="14"/>
      <c r="E5" s="14"/>
      <c r="F5" s="49" t="s">
        <v>786</v>
      </c>
      <c r="G5" s="49"/>
      <c r="H5" s="49"/>
      <c r="I5" s="24"/>
      <c r="J5" s="24"/>
      <c r="K5" s="73" t="str">
        <f t="shared" ref="K5:K10" si="0">IF(I5*J5=0, "", I5*J5)</f>
        <v/>
      </c>
      <c r="L5" s="14"/>
    </row>
    <row r="6" spans="1:12" ht="14.25" customHeight="1">
      <c r="A6" s="92" t="s">
        <v>238</v>
      </c>
      <c r="B6" s="79" t="s">
        <v>437</v>
      </c>
      <c r="C6" s="77" t="s">
        <v>441</v>
      </c>
      <c r="D6" s="14"/>
      <c r="E6" s="14"/>
      <c r="F6" s="49" t="s">
        <v>786</v>
      </c>
      <c r="G6" s="49"/>
      <c r="H6" s="49"/>
      <c r="I6" s="24"/>
      <c r="J6" s="24"/>
      <c r="K6" s="73" t="str">
        <f t="shared" si="0"/>
        <v/>
      </c>
      <c r="L6" s="14"/>
    </row>
    <row r="7" spans="1:12">
      <c r="A7" s="92" t="s">
        <v>238</v>
      </c>
      <c r="B7" s="79" t="s">
        <v>437</v>
      </c>
      <c r="C7" s="77" t="s">
        <v>441</v>
      </c>
      <c r="D7" s="14"/>
      <c r="E7" s="14"/>
      <c r="F7" s="49" t="s">
        <v>786</v>
      </c>
      <c r="G7" s="49"/>
      <c r="H7" s="49"/>
      <c r="I7" s="24"/>
      <c r="J7" s="24"/>
      <c r="K7" s="73" t="str">
        <f t="shared" si="0"/>
        <v/>
      </c>
      <c r="L7" s="14"/>
    </row>
    <row r="8" spans="1:12">
      <c r="A8" s="92" t="s">
        <v>238</v>
      </c>
      <c r="B8" s="79" t="s">
        <v>437</v>
      </c>
      <c r="C8" s="77" t="s">
        <v>441</v>
      </c>
      <c r="D8" s="14"/>
      <c r="E8" s="14"/>
      <c r="F8" s="49" t="s">
        <v>786</v>
      </c>
      <c r="G8" s="49"/>
      <c r="H8" s="49"/>
      <c r="I8" s="24"/>
      <c r="J8" s="24"/>
      <c r="K8" s="73" t="str">
        <f t="shared" si="0"/>
        <v/>
      </c>
      <c r="L8" s="14"/>
    </row>
    <row r="9" spans="1:12">
      <c r="A9" s="92" t="s">
        <v>238</v>
      </c>
      <c r="B9" s="79" t="s">
        <v>437</v>
      </c>
      <c r="C9" s="77" t="s">
        <v>441</v>
      </c>
      <c r="D9" s="14"/>
      <c r="E9" s="14"/>
      <c r="F9" s="49" t="s">
        <v>786</v>
      </c>
      <c r="G9" s="49"/>
      <c r="H9" s="49"/>
      <c r="I9" s="24"/>
      <c r="J9" s="24"/>
      <c r="K9" s="73" t="str">
        <f>IF(I9*J9=0, "", I9*J9)</f>
        <v/>
      </c>
      <c r="L9" s="14"/>
    </row>
    <row r="10" spans="1:12">
      <c r="A10" s="92" t="s">
        <v>238</v>
      </c>
      <c r="B10" s="79" t="s">
        <v>437</v>
      </c>
      <c r="C10" s="77" t="s">
        <v>441</v>
      </c>
      <c r="D10" s="14"/>
      <c r="E10" s="14"/>
      <c r="F10" s="49" t="s">
        <v>786</v>
      </c>
      <c r="G10" s="49"/>
      <c r="H10" s="49"/>
      <c r="I10" s="24"/>
      <c r="J10" s="24"/>
      <c r="K10" s="73" t="str">
        <f t="shared" si="0"/>
        <v/>
      </c>
      <c r="L10" s="14"/>
    </row>
    <row r="11" spans="1:12" s="2" customFormat="1" ht="14.25" customHeight="1">
      <c r="A11" s="92" t="s">
        <v>238</v>
      </c>
      <c r="B11" s="209" t="s">
        <v>438</v>
      </c>
      <c r="C11" s="77" t="s">
        <v>14</v>
      </c>
      <c r="D11" s="19"/>
      <c r="E11" s="19"/>
      <c r="F11" s="19"/>
      <c r="G11" s="19"/>
      <c r="H11" s="19"/>
      <c r="I11" s="23"/>
      <c r="J11" s="23"/>
      <c r="K11" s="73" t="str">
        <f>IF(SUM(K12:K18)=0, "", SUM(K12:K18))</f>
        <v/>
      </c>
      <c r="L11" s="19"/>
    </row>
    <row r="12" spans="1:12" s="2" customFormat="1" ht="14.25" customHeight="1">
      <c r="A12" s="92" t="s">
        <v>238</v>
      </c>
      <c r="B12" s="79" t="s">
        <v>438</v>
      </c>
      <c r="C12" s="77" t="s">
        <v>441</v>
      </c>
      <c r="D12" s="72"/>
      <c r="E12" s="72"/>
      <c r="F12" s="210"/>
      <c r="G12" s="210"/>
      <c r="H12" s="210"/>
      <c r="I12" s="211"/>
      <c r="J12" s="211"/>
      <c r="K12" s="73" t="str">
        <f t="shared" ref="K12:K18" si="1">IF(I12*J12=0, "", I12*J12)</f>
        <v/>
      </c>
      <c r="L12" s="72"/>
    </row>
    <row r="13" spans="1:12" s="2" customFormat="1" ht="14.25" customHeight="1">
      <c r="A13" s="92" t="s">
        <v>238</v>
      </c>
      <c r="B13" s="79" t="s">
        <v>438</v>
      </c>
      <c r="C13" s="77" t="s">
        <v>441</v>
      </c>
      <c r="D13" s="72"/>
      <c r="E13" s="72"/>
      <c r="F13" s="210"/>
      <c r="G13" s="210"/>
      <c r="H13" s="210"/>
      <c r="I13" s="211"/>
      <c r="J13" s="211"/>
      <c r="K13" s="73" t="str">
        <f t="shared" si="1"/>
        <v/>
      </c>
      <c r="L13" s="72"/>
    </row>
    <row r="14" spans="1:12" ht="14.25" customHeight="1">
      <c r="A14" s="92" t="s">
        <v>238</v>
      </c>
      <c r="B14" s="79" t="s">
        <v>438</v>
      </c>
      <c r="C14" s="77" t="s">
        <v>441</v>
      </c>
      <c r="D14" s="72"/>
      <c r="E14" s="72"/>
      <c r="F14" s="210"/>
      <c r="G14" s="210"/>
      <c r="H14" s="210"/>
      <c r="I14" s="211"/>
      <c r="J14" s="211"/>
      <c r="K14" s="73" t="str">
        <f t="shared" si="1"/>
        <v/>
      </c>
      <c r="L14" s="72"/>
    </row>
    <row r="15" spans="1:12">
      <c r="A15" s="92" t="s">
        <v>238</v>
      </c>
      <c r="B15" s="79" t="s">
        <v>438</v>
      </c>
      <c r="C15" s="77" t="s">
        <v>441</v>
      </c>
      <c r="D15" s="72"/>
      <c r="E15" s="72"/>
      <c r="F15" s="210"/>
      <c r="G15" s="210"/>
      <c r="H15" s="210"/>
      <c r="I15" s="211"/>
      <c r="J15" s="211"/>
      <c r="K15" s="73" t="str">
        <f t="shared" si="1"/>
        <v/>
      </c>
      <c r="L15" s="72"/>
    </row>
    <row r="16" spans="1:12">
      <c r="A16" s="92" t="s">
        <v>238</v>
      </c>
      <c r="B16" s="79" t="s">
        <v>438</v>
      </c>
      <c r="C16" s="77" t="s">
        <v>441</v>
      </c>
      <c r="D16" s="72"/>
      <c r="E16" s="72"/>
      <c r="F16" s="210"/>
      <c r="G16" s="210"/>
      <c r="H16" s="210"/>
      <c r="I16" s="211"/>
      <c r="J16" s="211"/>
      <c r="K16" s="73" t="str">
        <f t="shared" si="1"/>
        <v/>
      </c>
      <c r="L16" s="72"/>
    </row>
    <row r="17" spans="1:12">
      <c r="A17" s="92" t="s">
        <v>238</v>
      </c>
      <c r="B17" s="79" t="s">
        <v>438</v>
      </c>
      <c r="C17" s="77" t="s">
        <v>441</v>
      </c>
      <c r="D17" s="72"/>
      <c r="E17" s="72"/>
      <c r="F17" s="210"/>
      <c r="G17" s="210"/>
      <c r="H17" s="210"/>
      <c r="I17" s="211"/>
      <c r="J17" s="211"/>
      <c r="K17" s="73" t="str">
        <f t="shared" si="1"/>
        <v/>
      </c>
      <c r="L17" s="72"/>
    </row>
    <row r="18" spans="1:12">
      <c r="A18" s="110" t="s">
        <v>238</v>
      </c>
      <c r="B18" s="81" t="s">
        <v>438</v>
      </c>
      <c r="C18" s="203" t="s">
        <v>441</v>
      </c>
      <c r="D18" s="212"/>
      <c r="E18" s="212"/>
      <c r="F18" s="213"/>
      <c r="G18" s="213"/>
      <c r="H18" s="213"/>
      <c r="I18" s="214"/>
      <c r="J18" s="214"/>
      <c r="K18" s="181" t="str">
        <f t="shared" si="1"/>
        <v/>
      </c>
      <c r="L18" s="212"/>
    </row>
    <row r="19" spans="1:12">
      <c r="A19" s="155" t="s">
        <v>76</v>
      </c>
      <c r="B19" s="76" t="s">
        <v>32</v>
      </c>
      <c r="C19" s="83" t="s">
        <v>14</v>
      </c>
      <c r="D19" s="173"/>
      <c r="E19" s="173"/>
      <c r="F19" s="173"/>
      <c r="G19" s="173"/>
      <c r="H19" s="173"/>
      <c r="I19" s="206"/>
      <c r="J19" s="206"/>
      <c r="K19" s="204" t="str">
        <f>IFERROR(K20+K37, "")</f>
        <v/>
      </c>
      <c r="L19" s="173"/>
    </row>
    <row r="20" spans="1:12">
      <c r="A20" s="79" t="s">
        <v>76</v>
      </c>
      <c r="B20" s="80" t="s">
        <v>237</v>
      </c>
      <c r="C20" s="13" t="s">
        <v>14</v>
      </c>
      <c r="D20" s="19"/>
      <c r="E20" s="19"/>
      <c r="F20" s="19"/>
      <c r="G20" s="19"/>
      <c r="H20" s="19"/>
      <c r="I20" s="23"/>
      <c r="J20" s="23"/>
      <c r="K20" s="73" t="str">
        <f>IFERROR(K21+K29, "")</f>
        <v/>
      </c>
      <c r="L20" s="19"/>
    </row>
    <row r="21" spans="1:12" s="2" customFormat="1" ht="14.25" customHeight="1">
      <c r="A21" s="92" t="s">
        <v>76</v>
      </c>
      <c r="B21" s="91" t="s">
        <v>12</v>
      </c>
      <c r="C21" s="77" t="s">
        <v>14</v>
      </c>
      <c r="D21" s="19"/>
      <c r="E21" s="19"/>
      <c r="F21" s="19"/>
      <c r="G21" s="19"/>
      <c r="H21" s="19"/>
      <c r="I21" s="23"/>
      <c r="J21" s="23"/>
      <c r="K21" s="73" t="str">
        <f>IF(SUM(K22:K28)=0, "", SUM(K22:K28))</f>
        <v/>
      </c>
      <c r="L21" s="19"/>
    </row>
    <row r="22" spans="1:12" s="2" customFormat="1" ht="14.25" customHeight="1">
      <c r="A22" s="92" t="s">
        <v>76</v>
      </c>
      <c r="B22" s="79" t="s">
        <v>12</v>
      </c>
      <c r="C22" s="77" t="s">
        <v>441</v>
      </c>
      <c r="D22" s="14"/>
      <c r="E22" s="14"/>
      <c r="F22" s="14"/>
      <c r="G22" s="14"/>
      <c r="H22" s="49"/>
      <c r="I22" s="24"/>
      <c r="J22" s="24"/>
      <c r="K22" s="73" t="str">
        <f t="shared" ref="K22:K28" si="2">IF(I22*J22=0, "", I22*J22)</f>
        <v/>
      </c>
      <c r="L22" s="14"/>
    </row>
    <row r="23" spans="1:12" s="2" customFormat="1" ht="14.25" customHeight="1">
      <c r="A23" s="92" t="s">
        <v>76</v>
      </c>
      <c r="B23" s="79" t="s">
        <v>12</v>
      </c>
      <c r="C23" s="77" t="s">
        <v>441</v>
      </c>
      <c r="D23" s="14"/>
      <c r="E23" s="14"/>
      <c r="F23" s="14"/>
      <c r="G23" s="14"/>
      <c r="H23" s="49"/>
      <c r="I23" s="24"/>
      <c r="J23" s="24"/>
      <c r="K23" s="73" t="str">
        <f t="shared" si="2"/>
        <v/>
      </c>
      <c r="L23" s="14"/>
    </row>
    <row r="24" spans="1:12" ht="14.25" customHeight="1">
      <c r="A24" s="92" t="s">
        <v>76</v>
      </c>
      <c r="B24" s="79" t="s">
        <v>12</v>
      </c>
      <c r="C24" s="77" t="s">
        <v>441</v>
      </c>
      <c r="D24" s="14"/>
      <c r="E24" s="14"/>
      <c r="F24" s="14"/>
      <c r="G24" s="14"/>
      <c r="H24" s="49"/>
      <c r="I24" s="24"/>
      <c r="J24" s="24"/>
      <c r="K24" s="73" t="str">
        <f t="shared" si="2"/>
        <v/>
      </c>
      <c r="L24" s="14"/>
    </row>
    <row r="25" spans="1:12">
      <c r="A25" s="92" t="s">
        <v>76</v>
      </c>
      <c r="B25" s="79" t="s">
        <v>12</v>
      </c>
      <c r="C25" s="77" t="s">
        <v>441</v>
      </c>
      <c r="D25" s="14"/>
      <c r="E25" s="14"/>
      <c r="F25" s="14"/>
      <c r="G25" s="14"/>
      <c r="H25" s="49"/>
      <c r="I25" s="24"/>
      <c r="J25" s="24"/>
      <c r="K25" s="73" t="str">
        <f t="shared" si="2"/>
        <v/>
      </c>
      <c r="L25" s="14"/>
    </row>
    <row r="26" spans="1:12">
      <c r="A26" s="92" t="s">
        <v>76</v>
      </c>
      <c r="B26" s="79" t="s">
        <v>12</v>
      </c>
      <c r="C26" s="77" t="s">
        <v>441</v>
      </c>
      <c r="D26" s="14"/>
      <c r="E26" s="14"/>
      <c r="F26" s="14"/>
      <c r="G26" s="14"/>
      <c r="H26" s="49"/>
      <c r="I26" s="24"/>
      <c r="J26" s="24"/>
      <c r="K26" s="73" t="str">
        <f t="shared" si="2"/>
        <v/>
      </c>
      <c r="L26" s="14"/>
    </row>
    <row r="27" spans="1:12">
      <c r="A27" s="92" t="s">
        <v>76</v>
      </c>
      <c r="B27" s="79" t="s">
        <v>12</v>
      </c>
      <c r="C27" s="77" t="s">
        <v>441</v>
      </c>
      <c r="D27" s="14"/>
      <c r="E27" s="14"/>
      <c r="F27" s="14"/>
      <c r="G27" s="14"/>
      <c r="H27" s="49"/>
      <c r="I27" s="24"/>
      <c r="J27" s="24"/>
      <c r="K27" s="73" t="str">
        <f t="shared" si="2"/>
        <v/>
      </c>
      <c r="L27" s="14"/>
    </row>
    <row r="28" spans="1:12">
      <c r="A28" s="92" t="s">
        <v>76</v>
      </c>
      <c r="B28" s="79" t="s">
        <v>12</v>
      </c>
      <c r="C28" s="77" t="s">
        <v>441</v>
      </c>
      <c r="D28" s="14"/>
      <c r="E28" s="14"/>
      <c r="F28" s="14"/>
      <c r="G28" s="14"/>
      <c r="H28" s="49"/>
      <c r="I28" s="24"/>
      <c r="J28" s="24"/>
      <c r="K28" s="73" t="str">
        <f t="shared" si="2"/>
        <v/>
      </c>
      <c r="L28" s="14"/>
    </row>
    <row r="29" spans="1:12">
      <c r="A29" s="92" t="s">
        <v>76</v>
      </c>
      <c r="B29" s="91" t="s">
        <v>435</v>
      </c>
      <c r="C29" s="77" t="s">
        <v>14</v>
      </c>
      <c r="D29" s="19"/>
      <c r="E29" s="19"/>
      <c r="F29" s="19"/>
      <c r="G29" s="19"/>
      <c r="H29" s="19"/>
      <c r="I29" s="23"/>
      <c r="J29" s="23"/>
      <c r="K29" s="73" t="str">
        <f>IF(SUM(K30:K36)=0, "", SUM(K30:K36))</f>
        <v/>
      </c>
      <c r="L29" s="19"/>
    </row>
    <row r="30" spans="1:12">
      <c r="A30" s="92" t="s">
        <v>76</v>
      </c>
      <c r="B30" s="79" t="s">
        <v>435</v>
      </c>
      <c r="C30" s="77" t="s">
        <v>441</v>
      </c>
      <c r="D30" s="14"/>
      <c r="E30" s="14"/>
      <c r="F30" s="14"/>
      <c r="G30" s="14"/>
      <c r="H30" s="49"/>
      <c r="I30" s="24"/>
      <c r="J30" s="24"/>
      <c r="K30" s="73" t="str">
        <f>IF(I30*J30=0, "", I30*J30)</f>
        <v/>
      </c>
      <c r="L30" s="14"/>
    </row>
    <row r="31" spans="1:12">
      <c r="A31" s="92" t="s">
        <v>76</v>
      </c>
      <c r="B31" s="79" t="s">
        <v>435</v>
      </c>
      <c r="C31" s="77" t="s">
        <v>441</v>
      </c>
      <c r="D31" s="14"/>
      <c r="E31" s="14"/>
      <c r="F31" s="14"/>
      <c r="G31" s="14"/>
      <c r="H31" s="49"/>
      <c r="I31" s="24"/>
      <c r="J31" s="24"/>
      <c r="K31" s="73" t="str">
        <f>IF(I31*J31=0, "", I31*J31)</f>
        <v/>
      </c>
      <c r="L31" s="14"/>
    </row>
    <row r="32" spans="1:12">
      <c r="A32" s="92" t="s">
        <v>76</v>
      </c>
      <c r="B32" s="79" t="s">
        <v>435</v>
      </c>
      <c r="C32" s="77" t="s">
        <v>441</v>
      </c>
      <c r="D32" s="14"/>
      <c r="E32" s="14"/>
      <c r="F32" s="14"/>
      <c r="G32" s="14"/>
      <c r="H32" s="49"/>
      <c r="I32" s="24"/>
      <c r="J32" s="24"/>
      <c r="K32" s="73" t="str">
        <f>IF(I32*J32=0, "", I32*J32)</f>
        <v/>
      </c>
      <c r="L32" s="14"/>
    </row>
    <row r="33" spans="1:12">
      <c r="A33" s="92" t="s">
        <v>76</v>
      </c>
      <c r="B33" s="79" t="s">
        <v>435</v>
      </c>
      <c r="C33" s="77" t="s">
        <v>441</v>
      </c>
      <c r="D33" s="14"/>
      <c r="E33" s="14"/>
      <c r="F33" s="14"/>
      <c r="G33" s="14"/>
      <c r="H33" s="49"/>
      <c r="I33" s="24"/>
      <c r="J33" s="24"/>
      <c r="K33" s="73" t="str">
        <f t="shared" ref="K33:K36" si="3">IF(I33*J33=0, "", I33*J33)</f>
        <v/>
      </c>
      <c r="L33" s="14"/>
    </row>
    <row r="34" spans="1:12">
      <c r="A34" s="92" t="s">
        <v>76</v>
      </c>
      <c r="B34" s="79" t="s">
        <v>435</v>
      </c>
      <c r="C34" s="77" t="s">
        <v>441</v>
      </c>
      <c r="D34" s="14"/>
      <c r="E34" s="14"/>
      <c r="F34" s="14"/>
      <c r="G34" s="14"/>
      <c r="H34" s="49"/>
      <c r="I34" s="24"/>
      <c r="J34" s="24"/>
      <c r="K34" s="73" t="str">
        <f t="shared" si="3"/>
        <v/>
      </c>
      <c r="L34" s="14"/>
    </row>
    <row r="35" spans="1:12">
      <c r="A35" s="92" t="s">
        <v>76</v>
      </c>
      <c r="B35" s="79" t="s">
        <v>435</v>
      </c>
      <c r="C35" s="77" t="s">
        <v>441</v>
      </c>
      <c r="D35" s="14"/>
      <c r="E35" s="14"/>
      <c r="F35" s="14"/>
      <c r="G35" s="14"/>
      <c r="H35" s="49"/>
      <c r="I35" s="24"/>
      <c r="J35" s="24"/>
      <c r="K35" s="73" t="str">
        <f t="shared" si="3"/>
        <v/>
      </c>
      <c r="L35" s="14"/>
    </row>
    <row r="36" spans="1:12">
      <c r="A36" s="92" t="s">
        <v>76</v>
      </c>
      <c r="B36" s="82" t="s">
        <v>435</v>
      </c>
      <c r="C36" s="77" t="s">
        <v>441</v>
      </c>
      <c r="D36" s="14"/>
      <c r="E36" s="14"/>
      <c r="F36" s="14"/>
      <c r="G36" s="14"/>
      <c r="H36" s="49"/>
      <c r="I36" s="24"/>
      <c r="J36" s="24"/>
      <c r="K36" s="73" t="str">
        <f t="shared" si="3"/>
        <v/>
      </c>
      <c r="L36" s="14"/>
    </row>
    <row r="37" spans="1:12">
      <c r="A37" s="79" t="s">
        <v>76</v>
      </c>
      <c r="B37" s="80" t="s">
        <v>383</v>
      </c>
      <c r="C37" s="13" t="s">
        <v>14</v>
      </c>
      <c r="D37" s="19"/>
      <c r="E37" s="19"/>
      <c r="F37" s="19"/>
      <c r="G37" s="19"/>
      <c r="H37" s="19"/>
      <c r="I37" s="23"/>
      <c r="J37" s="23"/>
      <c r="K37" s="73" t="str">
        <f>IF(SUM(K38:K44)=0, "", SUM(K38:K44))</f>
        <v/>
      </c>
      <c r="L37" s="19"/>
    </row>
    <row r="38" spans="1:12">
      <c r="A38" s="79" t="s">
        <v>76</v>
      </c>
      <c r="B38" s="79" t="s">
        <v>383</v>
      </c>
      <c r="C38" s="13" t="s">
        <v>441</v>
      </c>
      <c r="D38" s="72"/>
      <c r="E38" s="72"/>
      <c r="F38" s="72"/>
      <c r="G38" s="72"/>
      <c r="H38" s="210"/>
      <c r="I38" s="211"/>
      <c r="J38" s="211"/>
      <c r="K38" s="73" t="str">
        <f t="shared" ref="K38:K44" si="4">IF(I38*J38=0, "", I38*J38)</f>
        <v/>
      </c>
      <c r="L38" s="72"/>
    </row>
    <row r="39" spans="1:12">
      <c r="A39" s="79" t="s">
        <v>76</v>
      </c>
      <c r="B39" s="79" t="s">
        <v>383</v>
      </c>
      <c r="C39" s="13" t="s">
        <v>441</v>
      </c>
      <c r="D39" s="72"/>
      <c r="E39" s="72"/>
      <c r="F39" s="72"/>
      <c r="G39" s="72"/>
      <c r="H39" s="210"/>
      <c r="I39" s="211"/>
      <c r="J39" s="211"/>
      <c r="K39" s="73" t="str">
        <f t="shared" si="4"/>
        <v/>
      </c>
      <c r="L39" s="72"/>
    </row>
    <row r="40" spans="1:12">
      <c r="A40" s="79" t="s">
        <v>76</v>
      </c>
      <c r="B40" s="79" t="s">
        <v>383</v>
      </c>
      <c r="C40" s="13" t="s">
        <v>441</v>
      </c>
      <c r="D40" s="72"/>
      <c r="E40" s="72"/>
      <c r="F40" s="72"/>
      <c r="G40" s="72"/>
      <c r="H40" s="210"/>
      <c r="I40" s="211"/>
      <c r="J40" s="211"/>
      <c r="K40" s="73" t="str">
        <f t="shared" si="4"/>
        <v/>
      </c>
      <c r="L40" s="72"/>
    </row>
    <row r="41" spans="1:12">
      <c r="A41" s="79" t="s">
        <v>76</v>
      </c>
      <c r="B41" s="79" t="s">
        <v>383</v>
      </c>
      <c r="C41" s="13" t="s">
        <v>441</v>
      </c>
      <c r="D41" s="72"/>
      <c r="E41" s="72"/>
      <c r="F41" s="72"/>
      <c r="G41" s="72"/>
      <c r="H41" s="210"/>
      <c r="I41" s="211"/>
      <c r="J41" s="211"/>
      <c r="K41" s="73" t="str">
        <f t="shared" si="4"/>
        <v/>
      </c>
      <c r="L41" s="72"/>
    </row>
    <row r="42" spans="1:12">
      <c r="A42" s="79" t="s">
        <v>76</v>
      </c>
      <c r="B42" s="79" t="s">
        <v>383</v>
      </c>
      <c r="C42" s="13" t="s">
        <v>441</v>
      </c>
      <c r="D42" s="72"/>
      <c r="E42" s="72"/>
      <c r="F42" s="72"/>
      <c r="G42" s="72"/>
      <c r="H42" s="210"/>
      <c r="I42" s="211"/>
      <c r="J42" s="211"/>
      <c r="K42" s="73" t="str">
        <f t="shared" si="4"/>
        <v/>
      </c>
      <c r="L42" s="72"/>
    </row>
    <row r="43" spans="1:12">
      <c r="A43" s="79" t="s">
        <v>76</v>
      </c>
      <c r="B43" s="79" t="s">
        <v>383</v>
      </c>
      <c r="C43" s="13" t="s">
        <v>441</v>
      </c>
      <c r="D43" s="72"/>
      <c r="E43" s="72"/>
      <c r="F43" s="72"/>
      <c r="G43" s="72"/>
      <c r="H43" s="210"/>
      <c r="I43" s="211"/>
      <c r="J43" s="211"/>
      <c r="K43" s="73" t="str">
        <f t="shared" si="4"/>
        <v/>
      </c>
      <c r="L43" s="72"/>
    </row>
    <row r="44" spans="1:12">
      <c r="A44" s="82" t="s">
        <v>76</v>
      </c>
      <c r="B44" s="82" t="s">
        <v>383</v>
      </c>
      <c r="C44" s="13" t="s">
        <v>441</v>
      </c>
      <c r="D44" s="72"/>
      <c r="E44" s="72"/>
      <c r="F44" s="72"/>
      <c r="G44" s="72"/>
      <c r="H44" s="210"/>
      <c r="I44" s="211"/>
      <c r="J44" s="211"/>
      <c r="K44" s="73" t="str">
        <f t="shared" si="4"/>
        <v/>
      </c>
      <c r="L44" s="72"/>
    </row>
    <row r="46" spans="1:12">
      <c r="A46" s="25" t="s">
        <v>927</v>
      </c>
    </row>
    <row r="47" spans="1:12">
      <c r="A47" s="25" t="s">
        <v>910</v>
      </c>
    </row>
    <row r="48" spans="1:12">
      <c r="A48" s="25" t="s">
        <v>809</v>
      </c>
    </row>
    <row r="49" spans="1:2">
      <c r="A49" s="25" t="s">
        <v>928</v>
      </c>
    </row>
    <row r="50" spans="1:2">
      <c r="A50" s="9" t="s">
        <v>929</v>
      </c>
      <c r="B50" s="1"/>
    </row>
    <row r="51" spans="1:2">
      <c r="A51" s="25" t="s">
        <v>916</v>
      </c>
    </row>
    <row r="52" spans="1:2">
      <c r="A52" s="25" t="s">
        <v>930</v>
      </c>
    </row>
    <row r="53" spans="1:2">
      <c r="A53" s="25" t="s">
        <v>931</v>
      </c>
    </row>
    <row r="54" spans="1:2">
      <c r="A54" s="25" t="s">
        <v>818</v>
      </c>
    </row>
    <row r="55" spans="1:2">
      <c r="A55" s="25" t="s">
        <v>827</v>
      </c>
    </row>
    <row r="56" spans="1:2">
      <c r="A56" s="25" t="s">
        <v>828</v>
      </c>
    </row>
    <row r="57" spans="1:2">
      <c r="A57" s="9" t="s">
        <v>926</v>
      </c>
      <c r="B57" s="1"/>
    </row>
    <row r="58" spans="1:2">
      <c r="B58" s="8"/>
    </row>
    <row r="59" spans="1:2">
      <c r="B59" s="8"/>
    </row>
    <row r="60" spans="1:2">
      <c r="B60" s="8"/>
    </row>
  </sheetData>
  <phoneticPr fontId="2"/>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B9F82C55-6F51-4BF5-85DA-95A02B876B62}">
          <x14:formula1>
            <xm:f>'選択肢（編集不可）'!$AA$2:$AA$11</xm:f>
          </x14:formula1>
          <xm:sqref>G38:G44 G30:G36 G22:G28</xm:sqref>
        </x14:dataValidation>
        <x14:dataValidation type="list" allowBlank="1" showInputMessage="1" showErrorMessage="1" xr:uid="{9D5CFB80-A6D7-414F-AC6D-721664468787}">
          <x14:formula1>
            <xm:f>'選択肢（編集不可）'!$X$2:$X$8</xm:f>
          </x14:formula1>
          <xm:sqref>F4:F10 F12:F18</xm:sqref>
        </x14:dataValidation>
        <x14:dataValidation type="list" allowBlank="1" showInputMessage="1" showErrorMessage="1" xr:uid="{B495782B-8455-4CB5-90F6-654B57DE8BC5}">
          <x14:formula1>
            <xm:f>'選択肢（編集不可）'!$Z$2:$Z$14</xm:f>
          </x14:formula1>
          <xm:sqref>F22:F28 F38:F44 F30:F36</xm:sqref>
        </x14:dataValidation>
        <x14:dataValidation type="list" allowBlank="1" showInputMessage="1" showErrorMessage="1" xr:uid="{634A0B75-C6CB-4C47-B32E-49D4E70FFC34}">
          <x14:formula1>
            <xm:f>'選択肢（編集不可）'!$Y$2:$Y$12</xm:f>
          </x14:formula1>
          <xm:sqref>G4:G10 G12:G18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A0CAE-7202-422C-A479-F2DA51BEE0B5}">
  <sheetPr>
    <tabColor theme="0" tint="-0.499984740745262"/>
  </sheetPr>
  <dimension ref="A1:AI100"/>
  <sheetViews>
    <sheetView showGridLines="0" topLeftCell="T1" workbookViewId="0">
      <selection activeCell="AA11" sqref="AA11"/>
    </sheetView>
  </sheetViews>
  <sheetFormatPr defaultRowHeight="18"/>
  <cols>
    <col min="1" max="1" width="48.296875" bestFit="1" customWidth="1"/>
    <col min="4" max="4" width="42.19921875" customWidth="1"/>
    <col min="5" max="5" width="10.296875" bestFit="1" customWidth="1"/>
    <col min="6" max="6" width="13" bestFit="1" customWidth="1"/>
    <col min="7" max="8" width="7.09765625" bestFit="1" customWidth="1"/>
    <col min="9" max="9" width="21.19921875" bestFit="1" customWidth="1"/>
    <col min="10" max="10" width="5.296875" bestFit="1" customWidth="1"/>
    <col min="11" max="12" width="11" bestFit="1" customWidth="1"/>
    <col min="13" max="13" width="7.69921875" bestFit="1" customWidth="1"/>
    <col min="14" max="14" width="11" bestFit="1" customWidth="1"/>
    <col min="15" max="15" width="21.19921875" bestFit="1" customWidth="1"/>
    <col min="16" max="16" width="13" bestFit="1" customWidth="1"/>
    <col min="17" max="17" width="17.19921875" bestFit="1" customWidth="1"/>
    <col min="18" max="18" width="19.09765625" bestFit="1" customWidth="1"/>
    <col min="19" max="19" width="13.796875" bestFit="1" customWidth="1"/>
    <col min="20" max="20" width="7.09765625" bestFit="1" customWidth="1"/>
    <col min="21" max="21" width="11" bestFit="1" customWidth="1"/>
    <col min="23" max="23" width="7.09765625" bestFit="1" customWidth="1"/>
    <col min="24" max="24" width="16.19921875" bestFit="1" customWidth="1"/>
    <col min="25" max="25" width="11" bestFit="1" customWidth="1"/>
    <col min="26" max="26" width="35.59765625" bestFit="1" customWidth="1"/>
    <col min="27" max="27" width="13" bestFit="1" customWidth="1"/>
    <col min="28" max="28" width="10.296875" bestFit="1" customWidth="1"/>
    <col min="29" max="29" width="27.59765625" bestFit="1" customWidth="1"/>
    <col min="30" max="30" width="17.09765625" bestFit="1" customWidth="1"/>
    <col min="31" max="31" width="8.69921875" bestFit="1" customWidth="1"/>
    <col min="32" max="32" width="11" bestFit="1" customWidth="1"/>
    <col min="33" max="33" width="11" customWidth="1"/>
    <col min="34" max="34" width="19" bestFit="1" customWidth="1"/>
    <col min="35" max="35" width="9.59765625" bestFit="1" customWidth="1"/>
  </cols>
  <sheetData>
    <row r="1" spans="1:35" s="1" customFormat="1" ht="14.4">
      <c r="A1" s="5" t="s">
        <v>481</v>
      </c>
      <c r="B1" s="5" t="s">
        <v>267</v>
      </c>
      <c r="C1" s="5" t="s">
        <v>56</v>
      </c>
      <c r="D1" s="5" t="s">
        <v>315</v>
      </c>
      <c r="E1" s="5" t="s">
        <v>316</v>
      </c>
      <c r="F1" s="5" t="s">
        <v>342</v>
      </c>
      <c r="G1" s="5" t="s">
        <v>343</v>
      </c>
      <c r="H1" s="5" t="s">
        <v>799</v>
      </c>
      <c r="I1" s="5" t="s">
        <v>64</v>
      </c>
      <c r="J1" s="5" t="s">
        <v>328</v>
      </c>
      <c r="K1" s="5" t="s">
        <v>864</v>
      </c>
      <c r="L1" s="5" t="s">
        <v>865</v>
      </c>
      <c r="M1" s="5" t="s">
        <v>347</v>
      </c>
      <c r="N1" s="5" t="s">
        <v>245</v>
      </c>
      <c r="O1" s="5" t="s">
        <v>248</v>
      </c>
      <c r="P1" s="5" t="s">
        <v>350</v>
      </c>
      <c r="Q1" s="5" t="s">
        <v>235</v>
      </c>
      <c r="R1" s="5" t="s">
        <v>794</v>
      </c>
      <c r="S1" s="5" t="s">
        <v>876</v>
      </c>
      <c r="T1" s="5" t="s">
        <v>403</v>
      </c>
      <c r="U1" s="5" t="s">
        <v>610</v>
      </c>
      <c r="V1" s="5" t="s">
        <v>611</v>
      </c>
      <c r="W1" s="5" t="s">
        <v>370</v>
      </c>
      <c r="X1" s="5" t="s">
        <v>774</v>
      </c>
      <c r="Y1" s="5" t="s">
        <v>775</v>
      </c>
      <c r="Z1" s="5" t="s">
        <v>367</v>
      </c>
      <c r="AA1" s="5" t="s">
        <v>368</v>
      </c>
      <c r="AB1" s="5" t="s">
        <v>614</v>
      </c>
      <c r="AC1" s="5" t="s">
        <v>744</v>
      </c>
      <c r="AD1" s="5" t="s">
        <v>444</v>
      </c>
      <c r="AE1" s="5" t="s">
        <v>742</v>
      </c>
      <c r="AF1" s="5" t="s">
        <v>741</v>
      </c>
      <c r="AG1" s="5" t="s">
        <v>903</v>
      </c>
      <c r="AH1" s="5" t="s">
        <v>743</v>
      </c>
      <c r="AI1" s="5" t="s">
        <v>811</v>
      </c>
    </row>
    <row r="2" spans="1:35">
      <c r="A2" t="s">
        <v>482</v>
      </c>
      <c r="B2" t="s">
        <v>268</v>
      </c>
      <c r="C2" t="s">
        <v>584</v>
      </c>
      <c r="D2" t="s">
        <v>260</v>
      </c>
      <c r="E2" t="s">
        <v>317</v>
      </c>
      <c r="F2" t="s">
        <v>319</v>
      </c>
      <c r="G2" t="s">
        <v>319</v>
      </c>
      <c r="H2" t="s">
        <v>319</v>
      </c>
      <c r="I2" t="s">
        <v>324</v>
      </c>
      <c r="J2" t="s">
        <v>331</v>
      </c>
      <c r="K2" t="s">
        <v>251</v>
      </c>
      <c r="L2" t="s">
        <v>251</v>
      </c>
      <c r="M2" t="s">
        <v>348</v>
      </c>
      <c r="N2" t="s">
        <v>363</v>
      </c>
      <c r="O2" t="s">
        <v>359</v>
      </c>
      <c r="P2" t="s">
        <v>353</v>
      </c>
      <c r="Q2" t="s">
        <v>354</v>
      </c>
      <c r="R2" t="s">
        <v>790</v>
      </c>
      <c r="S2" t="s">
        <v>394</v>
      </c>
      <c r="T2" t="s">
        <v>402</v>
      </c>
      <c r="U2" t="s">
        <v>406</v>
      </c>
      <c r="V2" t="s">
        <v>419</v>
      </c>
      <c r="W2" t="s">
        <v>789</v>
      </c>
      <c r="X2" t="s">
        <v>786</v>
      </c>
      <c r="Y2" t="s">
        <v>925</v>
      </c>
      <c r="Z2" t="s">
        <v>856</v>
      </c>
      <c r="AA2" t="s">
        <v>246</v>
      </c>
      <c r="AB2" t="s">
        <v>612</v>
      </c>
      <c r="AC2" t="s">
        <v>617</v>
      </c>
      <c r="AD2" t="s">
        <v>620</v>
      </c>
      <c r="AE2" t="s">
        <v>625</v>
      </c>
      <c r="AF2" t="s">
        <v>626</v>
      </c>
      <c r="AG2">
        <v>0</v>
      </c>
      <c r="AH2" t="s">
        <v>632</v>
      </c>
      <c r="AI2" t="s">
        <v>812</v>
      </c>
    </row>
    <row r="3" spans="1:35">
      <c r="A3" t="s">
        <v>483</v>
      </c>
      <c r="B3" t="s">
        <v>269</v>
      </c>
      <c r="C3" t="s">
        <v>585</v>
      </c>
      <c r="D3" t="s">
        <v>261</v>
      </c>
      <c r="E3" t="s">
        <v>318</v>
      </c>
      <c r="F3" t="s">
        <v>320</v>
      </c>
      <c r="G3" t="s">
        <v>320</v>
      </c>
      <c r="H3" t="s">
        <v>320</v>
      </c>
      <c r="I3" t="s">
        <v>325</v>
      </c>
      <c r="J3" t="s">
        <v>330</v>
      </c>
      <c r="K3" t="s">
        <v>252</v>
      </c>
      <c r="L3" t="s">
        <v>252</v>
      </c>
      <c r="M3" t="s">
        <v>349</v>
      </c>
      <c r="N3" t="s">
        <v>364</v>
      </c>
      <c r="O3" t="s">
        <v>360</v>
      </c>
      <c r="P3" t="s">
        <v>352</v>
      </c>
      <c r="Q3" t="s">
        <v>355</v>
      </c>
      <c r="R3" t="s">
        <v>791</v>
      </c>
      <c r="S3" t="s">
        <v>385</v>
      </c>
      <c r="T3" t="s">
        <v>404</v>
      </c>
      <c r="U3" t="s">
        <v>407</v>
      </c>
      <c r="V3" t="s">
        <v>420</v>
      </c>
      <c r="W3" t="s">
        <v>788</v>
      </c>
      <c r="X3" t="s">
        <v>804</v>
      </c>
      <c r="Y3" t="s">
        <v>777</v>
      </c>
      <c r="Z3" t="s">
        <v>857</v>
      </c>
      <c r="AA3" t="s">
        <v>422</v>
      </c>
      <c r="AB3" t="s">
        <v>613</v>
      </c>
      <c r="AC3" t="s">
        <v>618</v>
      </c>
      <c r="AD3" t="s">
        <v>621</v>
      </c>
      <c r="AE3" t="s">
        <v>623</v>
      </c>
      <c r="AF3" t="s">
        <v>627</v>
      </c>
      <c r="AG3">
        <v>1</v>
      </c>
      <c r="AH3" t="s">
        <v>633</v>
      </c>
      <c r="AI3" t="s">
        <v>813</v>
      </c>
    </row>
    <row r="4" spans="1:35">
      <c r="A4" t="s">
        <v>484</v>
      </c>
      <c r="B4" t="s">
        <v>270</v>
      </c>
      <c r="C4" t="s">
        <v>33</v>
      </c>
      <c r="D4" t="s">
        <v>586</v>
      </c>
      <c r="F4" t="s">
        <v>388</v>
      </c>
      <c r="G4" t="s">
        <v>344</v>
      </c>
      <c r="H4" t="s">
        <v>344</v>
      </c>
      <c r="I4" t="s">
        <v>326</v>
      </c>
      <c r="J4" t="s">
        <v>332</v>
      </c>
      <c r="K4" t="s">
        <v>253</v>
      </c>
      <c r="L4" t="s">
        <v>253</v>
      </c>
      <c r="O4" t="s">
        <v>361</v>
      </c>
      <c r="P4" t="s">
        <v>351</v>
      </c>
      <c r="Q4" t="s">
        <v>356</v>
      </c>
      <c r="R4" t="s">
        <v>792</v>
      </c>
      <c r="S4" t="s">
        <v>395</v>
      </c>
      <c r="W4" t="s">
        <v>33</v>
      </c>
      <c r="X4" t="s">
        <v>805</v>
      </c>
      <c r="Y4" t="s">
        <v>776</v>
      </c>
      <c r="Z4" t="s">
        <v>858</v>
      </c>
      <c r="AA4" t="s">
        <v>423</v>
      </c>
      <c r="AC4" t="s">
        <v>619</v>
      </c>
      <c r="AD4" t="s">
        <v>622</v>
      </c>
      <c r="AE4" t="s">
        <v>624</v>
      </c>
      <c r="AH4" t="s">
        <v>634</v>
      </c>
    </row>
    <row r="5" spans="1:35">
      <c r="A5" t="s">
        <v>485</v>
      </c>
      <c r="B5" t="s">
        <v>271</v>
      </c>
      <c r="D5" t="s">
        <v>262</v>
      </c>
      <c r="F5" t="s">
        <v>321</v>
      </c>
      <c r="G5" t="s">
        <v>665</v>
      </c>
      <c r="I5" t="s">
        <v>323</v>
      </c>
      <c r="J5" t="s">
        <v>333</v>
      </c>
      <c r="K5" t="s">
        <v>346</v>
      </c>
      <c r="L5" t="s">
        <v>346</v>
      </c>
      <c r="O5" t="s">
        <v>362</v>
      </c>
      <c r="P5" t="s">
        <v>796</v>
      </c>
      <c r="Q5" t="s">
        <v>357</v>
      </c>
      <c r="R5" t="s">
        <v>793</v>
      </c>
      <c r="S5" t="s">
        <v>33</v>
      </c>
      <c r="X5" t="s">
        <v>806</v>
      </c>
      <c r="Y5" t="s">
        <v>780</v>
      </c>
      <c r="Z5" t="s">
        <v>859</v>
      </c>
      <c r="AA5" t="s">
        <v>424</v>
      </c>
      <c r="AD5" t="s">
        <v>33</v>
      </c>
    </row>
    <row r="6" spans="1:35">
      <c r="A6" t="s">
        <v>486</v>
      </c>
      <c r="B6" t="s">
        <v>272</v>
      </c>
      <c r="D6" t="s">
        <v>263</v>
      </c>
      <c r="F6" t="s">
        <v>322</v>
      </c>
      <c r="J6" t="s">
        <v>334</v>
      </c>
      <c r="K6" t="s">
        <v>249</v>
      </c>
      <c r="L6" t="s">
        <v>249</v>
      </c>
      <c r="Q6" t="s">
        <v>358</v>
      </c>
      <c r="X6" t="s">
        <v>807</v>
      </c>
      <c r="Y6" t="s">
        <v>781</v>
      </c>
      <c r="Z6" t="s">
        <v>860</v>
      </c>
      <c r="AA6" t="s">
        <v>425</v>
      </c>
    </row>
    <row r="7" spans="1:35">
      <c r="A7" t="s">
        <v>487</v>
      </c>
      <c r="B7" t="s">
        <v>273</v>
      </c>
      <c r="D7" t="s">
        <v>264</v>
      </c>
      <c r="F7" t="s">
        <v>389</v>
      </c>
      <c r="J7" t="s">
        <v>335</v>
      </c>
      <c r="K7" t="s">
        <v>250</v>
      </c>
      <c r="L7" t="s">
        <v>250</v>
      </c>
      <c r="X7" t="s">
        <v>808</v>
      </c>
      <c r="Y7" t="s">
        <v>784</v>
      </c>
      <c r="Z7" t="s">
        <v>814</v>
      </c>
      <c r="AA7" t="s">
        <v>426</v>
      </c>
    </row>
    <row r="8" spans="1:35">
      <c r="A8" t="s">
        <v>488</v>
      </c>
      <c r="B8" t="s">
        <v>274</v>
      </c>
      <c r="D8" t="s">
        <v>265</v>
      </c>
      <c r="F8" t="s">
        <v>390</v>
      </c>
      <c r="J8" t="s">
        <v>336</v>
      </c>
      <c r="L8" t="s">
        <v>33</v>
      </c>
      <c r="Y8" t="s">
        <v>778</v>
      </c>
      <c r="Z8" t="s">
        <v>861</v>
      </c>
      <c r="AA8" t="s">
        <v>427</v>
      </c>
    </row>
    <row r="9" spans="1:35">
      <c r="A9" t="s">
        <v>489</v>
      </c>
      <c r="B9" t="s">
        <v>275</v>
      </c>
      <c r="D9" t="s">
        <v>266</v>
      </c>
      <c r="F9" t="s">
        <v>391</v>
      </c>
      <c r="J9" t="s">
        <v>337</v>
      </c>
      <c r="Y9" t="s">
        <v>782</v>
      </c>
      <c r="Z9" t="s">
        <v>862</v>
      </c>
      <c r="AA9" t="s">
        <v>428</v>
      </c>
    </row>
    <row r="10" spans="1:35">
      <c r="A10" t="s">
        <v>490</v>
      </c>
      <c r="B10" t="s">
        <v>276</v>
      </c>
      <c r="D10" t="s">
        <v>587</v>
      </c>
      <c r="J10" t="s">
        <v>338</v>
      </c>
      <c r="Y10" t="s">
        <v>779</v>
      </c>
      <c r="Z10" t="s">
        <v>863</v>
      </c>
      <c r="AA10" t="s">
        <v>21</v>
      </c>
    </row>
    <row r="11" spans="1:35">
      <c r="A11" t="s">
        <v>491</v>
      </c>
      <c r="B11" t="s">
        <v>277</v>
      </c>
      <c r="J11" t="s">
        <v>339</v>
      </c>
      <c r="Y11" t="s">
        <v>783</v>
      </c>
      <c r="Z11" t="s">
        <v>815</v>
      </c>
    </row>
    <row r="12" spans="1:35">
      <c r="A12" t="s">
        <v>492</v>
      </c>
      <c r="B12" t="s">
        <v>278</v>
      </c>
      <c r="J12" t="s">
        <v>340</v>
      </c>
      <c r="Z12" t="s">
        <v>816</v>
      </c>
    </row>
    <row r="13" spans="1:35">
      <c r="A13" t="s">
        <v>493</v>
      </c>
      <c r="B13" t="s">
        <v>279</v>
      </c>
      <c r="J13" t="s">
        <v>341</v>
      </c>
      <c r="Z13" t="s">
        <v>817</v>
      </c>
    </row>
    <row r="14" spans="1:35">
      <c r="A14" t="s">
        <v>494</v>
      </c>
      <c r="B14" t="s">
        <v>280</v>
      </c>
    </row>
    <row r="15" spans="1:35">
      <c r="A15" t="s">
        <v>495</v>
      </c>
      <c r="B15" t="s">
        <v>281</v>
      </c>
    </row>
    <row r="16" spans="1:35">
      <c r="A16" t="s">
        <v>496</v>
      </c>
      <c r="B16" t="s">
        <v>282</v>
      </c>
    </row>
    <row r="17" spans="1:2">
      <c r="A17" t="s">
        <v>497</v>
      </c>
      <c r="B17" t="s">
        <v>283</v>
      </c>
    </row>
    <row r="18" spans="1:2">
      <c r="A18" t="s">
        <v>498</v>
      </c>
      <c r="B18" t="s">
        <v>284</v>
      </c>
    </row>
    <row r="19" spans="1:2">
      <c r="A19" t="s">
        <v>499</v>
      </c>
      <c r="B19" t="s">
        <v>285</v>
      </c>
    </row>
    <row r="20" spans="1:2">
      <c r="A20" t="s">
        <v>500</v>
      </c>
      <c r="B20" t="s">
        <v>286</v>
      </c>
    </row>
    <row r="21" spans="1:2">
      <c r="A21" t="s">
        <v>501</v>
      </c>
      <c r="B21" t="s">
        <v>287</v>
      </c>
    </row>
    <row r="22" spans="1:2">
      <c r="A22" t="s">
        <v>502</v>
      </c>
      <c r="B22" t="s">
        <v>288</v>
      </c>
    </row>
    <row r="23" spans="1:2">
      <c r="A23" t="s">
        <v>503</v>
      </c>
      <c r="B23" t="s">
        <v>289</v>
      </c>
    </row>
    <row r="24" spans="1:2">
      <c r="A24" t="s">
        <v>504</v>
      </c>
      <c r="B24" t="s">
        <v>290</v>
      </c>
    </row>
    <row r="25" spans="1:2">
      <c r="A25" t="s">
        <v>505</v>
      </c>
      <c r="B25" t="s">
        <v>291</v>
      </c>
    </row>
    <row r="26" spans="1:2">
      <c r="A26" t="s">
        <v>506</v>
      </c>
      <c r="B26" t="s">
        <v>292</v>
      </c>
    </row>
    <row r="27" spans="1:2">
      <c r="A27" t="s">
        <v>507</v>
      </c>
      <c r="B27" t="s">
        <v>293</v>
      </c>
    </row>
    <row r="28" spans="1:2">
      <c r="A28" t="s">
        <v>508</v>
      </c>
      <c r="B28" t="s">
        <v>294</v>
      </c>
    </row>
    <row r="29" spans="1:2">
      <c r="A29" t="s">
        <v>509</v>
      </c>
      <c r="B29" t="s">
        <v>295</v>
      </c>
    </row>
    <row r="30" spans="1:2">
      <c r="A30" t="s">
        <v>510</v>
      </c>
      <c r="B30" t="s">
        <v>296</v>
      </c>
    </row>
    <row r="31" spans="1:2">
      <c r="A31" t="s">
        <v>511</v>
      </c>
      <c r="B31" t="s">
        <v>297</v>
      </c>
    </row>
    <row r="32" spans="1:2">
      <c r="A32" t="s">
        <v>512</v>
      </c>
      <c r="B32" t="s">
        <v>298</v>
      </c>
    </row>
    <row r="33" spans="1:2">
      <c r="A33" t="s">
        <v>513</v>
      </c>
      <c r="B33" t="s">
        <v>299</v>
      </c>
    </row>
    <row r="34" spans="1:2">
      <c r="A34" t="s">
        <v>514</v>
      </c>
      <c r="B34" t="s">
        <v>300</v>
      </c>
    </row>
    <row r="35" spans="1:2">
      <c r="A35" t="s">
        <v>515</v>
      </c>
      <c r="B35" t="s">
        <v>301</v>
      </c>
    </row>
    <row r="36" spans="1:2">
      <c r="A36" t="s">
        <v>516</v>
      </c>
      <c r="B36" t="s">
        <v>302</v>
      </c>
    </row>
    <row r="37" spans="1:2">
      <c r="A37" t="s">
        <v>517</v>
      </c>
      <c r="B37" t="s">
        <v>303</v>
      </c>
    </row>
    <row r="38" spans="1:2">
      <c r="A38" t="s">
        <v>518</v>
      </c>
      <c r="B38" t="s">
        <v>304</v>
      </c>
    </row>
    <row r="39" spans="1:2">
      <c r="A39" t="s">
        <v>519</v>
      </c>
      <c r="B39" t="s">
        <v>305</v>
      </c>
    </row>
    <row r="40" spans="1:2">
      <c r="A40" t="s">
        <v>520</v>
      </c>
      <c r="B40" t="s">
        <v>306</v>
      </c>
    </row>
    <row r="41" spans="1:2">
      <c r="A41" t="s">
        <v>521</v>
      </c>
      <c r="B41" t="s">
        <v>307</v>
      </c>
    </row>
    <row r="42" spans="1:2">
      <c r="A42" t="s">
        <v>522</v>
      </c>
      <c r="B42" t="s">
        <v>308</v>
      </c>
    </row>
    <row r="43" spans="1:2">
      <c r="A43" t="s">
        <v>523</v>
      </c>
      <c r="B43" t="s">
        <v>309</v>
      </c>
    </row>
    <row r="44" spans="1:2">
      <c r="A44" t="s">
        <v>524</v>
      </c>
      <c r="B44" t="s">
        <v>310</v>
      </c>
    </row>
    <row r="45" spans="1:2">
      <c r="A45" t="s">
        <v>525</v>
      </c>
      <c r="B45" t="s">
        <v>311</v>
      </c>
    </row>
    <row r="46" spans="1:2">
      <c r="A46" t="s">
        <v>526</v>
      </c>
      <c r="B46" t="s">
        <v>312</v>
      </c>
    </row>
    <row r="47" spans="1:2">
      <c r="A47" t="s">
        <v>527</v>
      </c>
      <c r="B47" t="s">
        <v>313</v>
      </c>
    </row>
    <row r="48" spans="1:2">
      <c r="A48" t="s">
        <v>528</v>
      </c>
      <c r="B48" t="s">
        <v>314</v>
      </c>
    </row>
    <row r="49" spans="1:1">
      <c r="A49" t="s">
        <v>529</v>
      </c>
    </row>
    <row r="50" spans="1:1">
      <c r="A50" t="s">
        <v>530</v>
      </c>
    </row>
    <row r="51" spans="1:1">
      <c r="A51" t="s">
        <v>531</v>
      </c>
    </row>
    <row r="52" spans="1:1">
      <c r="A52" t="s">
        <v>532</v>
      </c>
    </row>
    <row r="53" spans="1:1">
      <c r="A53" t="s">
        <v>533</v>
      </c>
    </row>
    <row r="54" spans="1:1">
      <c r="A54" t="s">
        <v>534</v>
      </c>
    </row>
    <row r="55" spans="1:1">
      <c r="A55" t="s">
        <v>535</v>
      </c>
    </row>
    <row r="56" spans="1:1">
      <c r="A56" t="s">
        <v>536</v>
      </c>
    </row>
    <row r="57" spans="1:1">
      <c r="A57" t="s">
        <v>537</v>
      </c>
    </row>
    <row r="58" spans="1:1">
      <c r="A58" t="s">
        <v>538</v>
      </c>
    </row>
    <row r="59" spans="1:1">
      <c r="A59" t="s">
        <v>539</v>
      </c>
    </row>
    <row r="60" spans="1:1">
      <c r="A60" t="s">
        <v>540</v>
      </c>
    </row>
    <row r="61" spans="1:1">
      <c r="A61" t="s">
        <v>541</v>
      </c>
    </row>
    <row r="62" spans="1:1">
      <c r="A62" t="s">
        <v>542</v>
      </c>
    </row>
    <row r="63" spans="1:1">
      <c r="A63" t="s">
        <v>543</v>
      </c>
    </row>
    <row r="64" spans="1:1">
      <c r="A64" t="s">
        <v>544</v>
      </c>
    </row>
    <row r="65" spans="1:1">
      <c r="A65" t="s">
        <v>545</v>
      </c>
    </row>
    <row r="66" spans="1:1">
      <c r="A66" t="s">
        <v>546</v>
      </c>
    </row>
    <row r="67" spans="1:1">
      <c r="A67" t="s">
        <v>547</v>
      </c>
    </row>
    <row r="68" spans="1:1">
      <c r="A68" t="s">
        <v>548</v>
      </c>
    </row>
    <row r="69" spans="1:1">
      <c r="A69" t="s">
        <v>549</v>
      </c>
    </row>
    <row r="70" spans="1:1">
      <c r="A70" t="s">
        <v>550</v>
      </c>
    </row>
    <row r="71" spans="1:1">
      <c r="A71" t="s">
        <v>551</v>
      </c>
    </row>
    <row r="72" spans="1:1">
      <c r="A72" t="s">
        <v>552</v>
      </c>
    </row>
    <row r="73" spans="1:1">
      <c r="A73" t="s">
        <v>553</v>
      </c>
    </row>
    <row r="74" spans="1:1">
      <c r="A74" t="s">
        <v>554</v>
      </c>
    </row>
    <row r="75" spans="1:1">
      <c r="A75" t="s">
        <v>555</v>
      </c>
    </row>
    <row r="76" spans="1:1">
      <c r="A76" t="s">
        <v>556</v>
      </c>
    </row>
    <row r="77" spans="1:1">
      <c r="A77" t="s">
        <v>557</v>
      </c>
    </row>
    <row r="78" spans="1:1">
      <c r="A78" t="s">
        <v>558</v>
      </c>
    </row>
    <row r="79" spans="1:1">
      <c r="A79" t="s">
        <v>559</v>
      </c>
    </row>
    <row r="80" spans="1:1">
      <c r="A80" t="s">
        <v>560</v>
      </c>
    </row>
    <row r="81" spans="1:1">
      <c r="A81" t="s">
        <v>561</v>
      </c>
    </row>
    <row r="82" spans="1:1">
      <c r="A82" t="s">
        <v>562</v>
      </c>
    </row>
    <row r="83" spans="1:1">
      <c r="A83" t="s">
        <v>563</v>
      </c>
    </row>
    <row r="84" spans="1:1">
      <c r="A84" t="s">
        <v>564</v>
      </c>
    </row>
    <row r="85" spans="1:1">
      <c r="A85" t="s">
        <v>565</v>
      </c>
    </row>
    <row r="86" spans="1:1">
      <c r="A86" t="s">
        <v>566</v>
      </c>
    </row>
    <row r="87" spans="1:1">
      <c r="A87" t="s">
        <v>567</v>
      </c>
    </row>
    <row r="88" spans="1:1">
      <c r="A88" t="s">
        <v>568</v>
      </c>
    </row>
    <row r="89" spans="1:1">
      <c r="A89" t="s">
        <v>569</v>
      </c>
    </row>
    <row r="90" spans="1:1">
      <c r="A90" t="s">
        <v>570</v>
      </c>
    </row>
    <row r="91" spans="1:1">
      <c r="A91" t="s">
        <v>571</v>
      </c>
    </row>
    <row r="92" spans="1:1">
      <c r="A92" t="s">
        <v>572</v>
      </c>
    </row>
    <row r="93" spans="1:1">
      <c r="A93" t="s">
        <v>573</v>
      </c>
    </row>
    <row r="94" spans="1:1">
      <c r="A94" t="s">
        <v>574</v>
      </c>
    </row>
    <row r="95" spans="1:1">
      <c r="A95" t="s">
        <v>575</v>
      </c>
    </row>
    <row r="96" spans="1:1">
      <c r="A96" t="s">
        <v>576</v>
      </c>
    </row>
    <row r="97" spans="1:1">
      <c r="A97" t="s">
        <v>577</v>
      </c>
    </row>
    <row r="98" spans="1:1">
      <c r="A98" t="s">
        <v>578</v>
      </c>
    </row>
    <row r="99" spans="1:1">
      <c r="A99" t="s">
        <v>579</v>
      </c>
    </row>
    <row r="100" spans="1:1">
      <c r="A100" t="s">
        <v>580</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562AA72E5EC74394DBE00A772DCA15" ma:contentTypeVersion="3" ma:contentTypeDescription="Create a new document." ma:contentTypeScope="" ma:versionID="9ed582fb2f01f1cb0aa4e8d357fd4226">
  <xsd:schema xmlns:xsd="http://www.w3.org/2001/XMLSchema" xmlns:xs="http://www.w3.org/2001/XMLSchema" xmlns:p="http://schemas.microsoft.com/office/2006/metadata/properties" xmlns:ns2="bb60d2a5-e683-489e-b26f-0e0cec2f8f54" targetNamespace="http://schemas.microsoft.com/office/2006/metadata/properties" ma:root="true" ma:fieldsID="09ed97c4841ce7bcee8bc27938bd39ab" ns2:_="">
    <xsd:import namespace="bb60d2a5-e683-489e-b26f-0e0cec2f8f5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60d2a5-e683-489e-b26f-0e0cec2f8f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1A62CE-D45D-459D-88A1-ED9AD32D6D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60d2a5-e683-489e-b26f-0e0cec2f8f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D14386-2473-4441-91D7-A34185C08B23}">
  <ds:schemaRefs>
    <ds:schemaRef ds:uri="http://purl.org/dc/terms/"/>
    <ds:schemaRef ds:uri="http://www.w3.org/XML/1998/namespace"/>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bb60d2a5-e683-489e-b26f-0e0cec2f8f54"/>
  </ds:schemaRefs>
</ds:datastoreItem>
</file>

<file path=customXml/itemProps3.xml><?xml version="1.0" encoding="utf-8"?>
<ds:datastoreItem xmlns:ds="http://schemas.openxmlformats.org/officeDocument/2006/customXml" ds:itemID="{F7882CB7-B710-4937-BC89-CB0AEACF4D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提出書類</vt:lpstr>
      <vt:lpstr>記載項目</vt:lpstr>
      <vt:lpstr>基礎情報</vt:lpstr>
      <vt:lpstr>財務情報</vt:lpstr>
      <vt:lpstr>新規IP企画（プロジェクト詳細）</vt:lpstr>
      <vt:lpstr>収支計画書・実施体制</vt:lpstr>
      <vt:lpstr>選択肢（編集不可）</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大岩 浩之</dc:creator>
  <cp:lastModifiedBy>Ayaka Shindo</cp:lastModifiedBy>
  <dcterms:created xsi:type="dcterms:W3CDTF">2015-06-05T18:19:34Z</dcterms:created>
  <dcterms:modified xsi:type="dcterms:W3CDTF">2026-03-31T05:36:49Z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0x01010010562AA72E5EC74394DBE00A772DCA15</vt:lpwstr>
  </property>
  <property fmtid="{D5CDD505-2E9C-101B-9397-08002B2CF9AE}" pid="3" name="MediaServiceImageTags">
    <vt:lpwstr/>
  </property>
</Properties>
</file>