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5767N0028\Desktop\"/>
    </mc:Choice>
  </mc:AlternateContent>
  <xr:revisionPtr revIDLastSave="0" documentId="13_ncr:1_{3D851448-1257-45C1-9242-031D9DF5114D}" xr6:coauthVersionLast="47" xr6:coauthVersionMax="47" xr10:uidLastSave="{00000000-0000-0000-0000-000000000000}"/>
  <bookViews>
    <workbookView xWindow="-108" yWindow="-108" windowWidth="23256" windowHeight="14856" tabRatio="820" xr2:uid="{BA1F9898-EC56-4AD4-8702-6BBEC346C315}"/>
  </bookViews>
  <sheets>
    <sheet name="別記様式" sheetId="1" r:id="rId1"/>
    <sheet name="別紙１" sheetId="3" r:id="rId2"/>
    <sheet name="別紙２" sheetId="5" r:id="rId3"/>
    <sheet name="別紙３" sheetId="29" r:id="rId4"/>
    <sheet name="別紙4" sheetId="2" r:id="rId5"/>
    <sheet name="【申請要件】ISO省エネ診断の誓約書" sheetId="17" r:id="rId6"/>
    <sheet name="【申請要件】Jクレジット" sheetId="27" r:id="rId7"/>
    <sheet name="リスト設定用 " sheetId="28" state="hidden" r:id="rId8"/>
    <sheet name="出力リスト" sheetId="21" r:id="rId9"/>
  </sheets>
  <definedNames>
    <definedName name="_xlnm._FilterDatabase" localSheetId="0" hidden="1">別記様式!$A$8:$AD$65</definedName>
    <definedName name="_xlnm._FilterDatabase" localSheetId="4" hidden="1">別紙4!$A$1:$J$9</definedName>
    <definedName name="_xlnm.Print_Area" localSheetId="5">【申請要件】ISO省エネ診断の誓約書!$A$1:$S$21</definedName>
    <definedName name="_xlnm.Print_Area" localSheetId="6">【申請要件】Jクレジット!$A$1:$T$30</definedName>
    <definedName name="_xlnm.Print_Area" localSheetId="8">出力リスト!$A$1</definedName>
    <definedName name="_xlnm.Print_Area" localSheetId="0">別記様式!$A$1:$AC$35</definedName>
    <definedName name="_xlnm.Print_Area" localSheetId="1">別紙１!$A$1:$AD$34</definedName>
    <definedName name="_xlnm.Print_Area" localSheetId="2">別紙２!$A$1:$AC$72</definedName>
    <definedName name="_xlnm.Print_Area" localSheetId="3">別紙３!$A$1:$Y$56</definedName>
    <definedName name="_xlnm.Print_Area" localSheetId="4">別紙4!$A$1:$H$25</definedName>
    <definedName name="期限">#REF!</definedName>
    <definedName name="補助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0" i="29" l="1"/>
  <c r="X40" i="29"/>
  <c r="W40" i="29"/>
  <c r="S40" i="29"/>
  <c r="T40" i="29" s="1"/>
  <c r="R40" i="29"/>
  <c r="O40" i="29"/>
  <c r="N40" i="29"/>
  <c r="M40" i="29"/>
  <c r="J40" i="29"/>
  <c r="Y39" i="29"/>
  <c r="Y41" i="29" s="1"/>
  <c r="X39" i="29"/>
  <c r="W39" i="29"/>
  <c r="S39" i="29"/>
  <c r="T39" i="29" s="1"/>
  <c r="R39" i="29"/>
  <c r="O39" i="29"/>
  <c r="N39" i="29"/>
  <c r="M39" i="29"/>
  <c r="J39" i="29"/>
  <c r="Y37" i="29"/>
  <c r="X37" i="29"/>
  <c r="W37" i="29"/>
  <c r="S37" i="29"/>
  <c r="T37" i="29" s="1"/>
  <c r="R37" i="29"/>
  <c r="O37" i="29"/>
  <c r="N37" i="29"/>
  <c r="M37" i="29"/>
  <c r="J37" i="29"/>
  <c r="Y36" i="29"/>
  <c r="X36" i="29"/>
  <c r="W36" i="29"/>
  <c r="S36" i="29"/>
  <c r="T36" i="29" s="1"/>
  <c r="R36" i="29"/>
  <c r="O36" i="29"/>
  <c r="N36" i="29"/>
  <c r="M36" i="29"/>
  <c r="J36" i="29"/>
  <c r="Y35" i="29"/>
  <c r="X35" i="29"/>
  <c r="W35" i="29"/>
  <c r="S35" i="29"/>
  <c r="T35" i="29" s="1"/>
  <c r="R35" i="29"/>
  <c r="O35" i="29"/>
  <c r="N35" i="29"/>
  <c r="M35" i="29"/>
  <c r="J35" i="29"/>
  <c r="Y34" i="29"/>
  <c r="X34" i="29"/>
  <c r="W34" i="29"/>
  <c r="S34" i="29"/>
  <c r="T34" i="29" s="1"/>
  <c r="R34" i="29"/>
  <c r="O34" i="29"/>
  <c r="N34" i="29"/>
  <c r="M34" i="29"/>
  <c r="J34" i="29"/>
  <c r="Y33" i="29"/>
  <c r="X33" i="29"/>
  <c r="W33" i="29"/>
  <c r="S33" i="29"/>
  <c r="T33" i="29" s="1"/>
  <c r="R33" i="29"/>
  <c r="O33" i="29"/>
  <c r="N33" i="29"/>
  <c r="M33" i="29"/>
  <c r="J33" i="29"/>
  <c r="Y32" i="29"/>
  <c r="X32" i="29"/>
  <c r="W32" i="29"/>
  <c r="S32" i="29"/>
  <c r="T32" i="29" s="1"/>
  <c r="R32" i="29"/>
  <c r="O32" i="29"/>
  <c r="N32" i="29"/>
  <c r="M32" i="29"/>
  <c r="J32" i="29"/>
  <c r="Y31" i="29"/>
  <c r="X31" i="29"/>
  <c r="W31" i="29"/>
  <c r="S31" i="29"/>
  <c r="T31" i="29" s="1"/>
  <c r="R31" i="29"/>
  <c r="O31" i="29"/>
  <c r="N31" i="29"/>
  <c r="M31" i="29"/>
  <c r="J31" i="29"/>
  <c r="P9" i="29"/>
  <c r="U8" i="29"/>
  <c r="P8" i="29"/>
  <c r="K8" i="29"/>
  <c r="F8" i="29"/>
  <c r="W3" i="29"/>
  <c r="R3" i="29"/>
  <c r="M3" i="29"/>
  <c r="K3" i="29"/>
  <c r="P3" i="29" s="1"/>
  <c r="U3" i="29" s="1"/>
  <c r="Y38" i="29" l="1"/>
  <c r="Y42" i="29" s="1"/>
  <c r="U13" i="29" s="1"/>
  <c r="T41" i="29"/>
  <c r="T38" i="29"/>
  <c r="T42" i="29" s="1"/>
  <c r="P13" i="29" s="1"/>
  <c r="O41" i="29"/>
  <c r="O38" i="29"/>
  <c r="O42" i="29" s="1"/>
  <c r="K13" i="29" s="1"/>
  <c r="K18" i="29" s="1"/>
  <c r="J41" i="29"/>
  <c r="J38" i="29"/>
  <c r="J42" i="29" s="1"/>
  <c r="F13" i="29" s="1"/>
  <c r="K9" i="29"/>
  <c r="K10" i="29" s="1"/>
  <c r="U9" i="29"/>
  <c r="U10" i="29" s="1"/>
  <c r="K14" i="29" l="1"/>
  <c r="K15" i="29" s="1"/>
  <c r="U14" i="29"/>
  <c r="F18" i="29"/>
  <c r="K19" i="29" s="1"/>
  <c r="P14" i="29"/>
  <c r="P10" i="29"/>
  <c r="F11" i="29" s="1"/>
  <c r="F12" i="29" s="1"/>
  <c r="P18" i="29"/>
  <c r="U18" i="29"/>
  <c r="P15" i="29" l="1"/>
  <c r="P19" i="29"/>
  <c r="U19" i="29"/>
  <c r="U15" i="29"/>
  <c r="F20" i="29" l="1"/>
  <c r="F16" i="29"/>
  <c r="F17" i="29" s="1"/>
  <c r="C22" i="27" l="1"/>
  <c r="C26" i="27"/>
  <c r="C28" i="27" l="1"/>
  <c r="C27" i="27"/>
  <c r="F10" i="2" l="1"/>
  <c r="F14" i="2"/>
  <c r="H15" i="2"/>
  <c r="F16" i="2" l="1"/>
  <c r="F17" i="2"/>
  <c r="F15" i="2"/>
  <c r="E1" i="2" l="1"/>
  <c r="T29" i="1"/>
  <c r="I62" i="5" l="1"/>
  <c r="D1" i="2" l="1"/>
  <c r="Z3" i="21"/>
  <c r="A3" i="1"/>
  <c r="X41" i="5" l="1"/>
  <c r="I60" i="5" s="1"/>
  <c r="P61" i="5" s="1"/>
  <c r="X39" i="5"/>
  <c r="W60" i="5"/>
  <c r="W63" i="5"/>
  <c r="W62" i="5" l="1"/>
  <c r="AR3" i="21" l="1"/>
  <c r="AK3" i="21"/>
  <c r="AI3" i="21"/>
  <c r="AH3" i="21"/>
  <c r="AG3" i="21"/>
  <c r="AF3" i="21"/>
  <c r="AE3" i="21"/>
  <c r="AD3" i="21"/>
  <c r="AC3" i="21"/>
  <c r="AA3" i="21"/>
  <c r="Y3" i="21"/>
  <c r="X3" i="21"/>
  <c r="W3" i="21"/>
  <c r="V3" i="21"/>
  <c r="U3" i="21"/>
  <c r="T3" i="21"/>
  <c r="S3" i="21"/>
  <c r="R3" i="21"/>
  <c r="Q3" i="21"/>
  <c r="P3" i="21"/>
  <c r="O3" i="21"/>
  <c r="N3" i="21"/>
  <c r="M3" i="21"/>
  <c r="L3" i="21"/>
  <c r="K3" i="21"/>
  <c r="J3" i="21"/>
  <c r="I3" i="21"/>
  <c r="H3" i="21"/>
  <c r="G3" i="21"/>
  <c r="F3" i="21"/>
  <c r="E3" i="21"/>
  <c r="D3" i="21"/>
  <c r="F24" i="2"/>
  <c r="F25" i="2" s="1"/>
  <c r="F1" i="2" s="1"/>
  <c r="AB3" i="21"/>
  <c r="AP3" i="21"/>
  <c r="AN3" i="21"/>
  <c r="D1" i="3"/>
  <c r="AJ3" i="21" l="1"/>
  <c r="I63" i="5" l="1"/>
  <c r="P64" i="5" s="1"/>
  <c r="AM3" i="21"/>
  <c r="N1" i="3"/>
  <c r="AS3" i="21" l="1"/>
  <c r="AT3" i="21"/>
  <c r="F3" i="3" l="1"/>
  <c r="AL3" i="21" l="1"/>
  <c r="AQ3" i="21" l="1"/>
  <c r="AO3" i="21"/>
</calcChain>
</file>

<file path=xl/sharedStrings.xml><?xml version="1.0" encoding="utf-8"?>
<sst xmlns="http://schemas.openxmlformats.org/spreadsheetml/2006/main" count="480" uniqueCount="385">
  <si>
    <t>別記様式</t>
    <rPh sb="0" eb="4">
      <t>ベッキヨウシキ</t>
    </rPh>
    <phoneticPr fontId="1"/>
  </si>
  <si>
    <t>日</t>
    <rPh sb="0" eb="1">
      <t>ニチ</t>
    </rPh>
    <phoneticPr fontId="1"/>
  </si>
  <si>
    <t>企業名</t>
    <rPh sb="0" eb="3">
      <t>キギョウメイ</t>
    </rPh>
    <phoneticPr fontId="1"/>
  </si>
  <si>
    <t>所在地</t>
    <phoneticPr fontId="1"/>
  </si>
  <si>
    <t>代表者役職・氏名</t>
    <rPh sb="0" eb="3">
      <t>ダイヒョウシャ</t>
    </rPh>
    <rPh sb="3" eb="5">
      <t>ヤクショク</t>
    </rPh>
    <rPh sb="6" eb="8">
      <t>シメイ</t>
    </rPh>
    <phoneticPr fontId="1"/>
  </si>
  <si>
    <t>記</t>
    <rPh sb="0" eb="1">
      <t>キ</t>
    </rPh>
    <phoneticPr fontId="1"/>
  </si>
  <si>
    <t>企業名</t>
    <rPh sb="0" eb="3">
      <t>キギョウメイ</t>
    </rPh>
    <phoneticPr fontId="1"/>
  </si>
  <si>
    <t>代表者役職</t>
    <rPh sb="0" eb="3">
      <t>ダイヒョウシャ</t>
    </rPh>
    <rPh sb="3" eb="5">
      <t>ヤクショク</t>
    </rPh>
    <phoneticPr fontId="1"/>
  </si>
  <si>
    <t>代表者氏名</t>
    <rPh sb="0" eb="5">
      <t>ダイヒョウシャシメイ</t>
    </rPh>
    <phoneticPr fontId="1"/>
  </si>
  <si>
    <t>〒</t>
    <phoneticPr fontId="1"/>
  </si>
  <si>
    <t>資本金</t>
    <rPh sb="0" eb="3">
      <t>シホンキン</t>
    </rPh>
    <phoneticPr fontId="1"/>
  </si>
  <si>
    <t>区　分</t>
    <rPh sb="0" eb="1">
      <t>ク</t>
    </rPh>
    <rPh sb="2" eb="3">
      <t>ブン</t>
    </rPh>
    <phoneticPr fontId="1"/>
  </si>
  <si>
    <t>業　種</t>
    <rPh sb="0" eb="1">
      <t>ギョウ</t>
    </rPh>
    <rPh sb="2" eb="3">
      <t>シュ</t>
    </rPh>
    <phoneticPr fontId="1"/>
  </si>
  <si>
    <t>直近売上高</t>
    <rPh sb="0" eb="2">
      <t>チョッキン</t>
    </rPh>
    <rPh sb="2" eb="5">
      <t>ウリアゲダカ</t>
    </rPh>
    <phoneticPr fontId="1"/>
  </si>
  <si>
    <t>補助金申請額</t>
    <rPh sb="0" eb="6">
      <t>ホジョキンシンセイガク</t>
    </rPh>
    <phoneticPr fontId="1"/>
  </si>
  <si>
    <t>事業終了時期</t>
    <rPh sb="0" eb="2">
      <t>ジギョウ</t>
    </rPh>
    <rPh sb="2" eb="4">
      <t>シュウリョウ</t>
    </rPh>
    <rPh sb="4" eb="6">
      <t>ジキ</t>
    </rPh>
    <phoneticPr fontId="1"/>
  </si>
  <si>
    <t>勤務先住所</t>
    <rPh sb="0" eb="3">
      <t>キンムサキ</t>
    </rPh>
    <rPh sb="3" eb="5">
      <t>ジュウショ</t>
    </rPh>
    <phoneticPr fontId="1"/>
  </si>
  <si>
    <t>TEL</t>
    <phoneticPr fontId="1"/>
  </si>
  <si>
    <t>E-mail</t>
    <phoneticPr fontId="1"/>
  </si>
  <si>
    <t>千円</t>
    <phoneticPr fontId="1"/>
  </si>
  <si>
    <t>年</t>
    <phoneticPr fontId="1"/>
  </si>
  <si>
    <t>人</t>
    <phoneticPr fontId="1"/>
  </si>
  <si>
    <t>（</t>
    <phoneticPr fontId="1"/>
  </si>
  <si>
    <t>年</t>
    <rPh sb="0" eb="1">
      <t>ネン</t>
    </rPh>
    <phoneticPr fontId="1"/>
  </si>
  <si>
    <t>月期）</t>
    <phoneticPr fontId="1"/>
  </si>
  <si>
    <t>千円</t>
    <rPh sb="0" eb="2">
      <t>センエン</t>
    </rPh>
    <phoneticPr fontId="1"/>
  </si>
  <si>
    <t>１　支出</t>
    <rPh sb="2" eb="4">
      <t>シシュツ</t>
    </rPh>
    <phoneticPr fontId="1"/>
  </si>
  <si>
    <t>２　収入</t>
    <rPh sb="2" eb="4">
      <t>シュウニュウ</t>
    </rPh>
    <phoneticPr fontId="1"/>
  </si>
  <si>
    <t>自己資金</t>
    <rPh sb="0" eb="4">
      <t>ジコシキン</t>
    </rPh>
    <phoneticPr fontId="1"/>
  </si>
  <si>
    <t>借入金</t>
    <rPh sb="0" eb="3">
      <t>カリイレキン</t>
    </rPh>
    <phoneticPr fontId="1"/>
  </si>
  <si>
    <t>その他</t>
    <rPh sb="2" eb="3">
      <t>タ</t>
    </rPh>
    <phoneticPr fontId="1"/>
  </si>
  <si>
    <t>補助金</t>
    <rPh sb="0" eb="3">
      <t>ホジョキン</t>
    </rPh>
    <phoneticPr fontId="1"/>
  </si>
  <si>
    <t>（別紙1）</t>
    <rPh sb="1" eb="3">
      <t>ベッシ</t>
    </rPh>
    <phoneticPr fontId="1"/>
  </si>
  <si>
    <t>事業テーマ名</t>
    <rPh sb="0" eb="2">
      <t>ジギョウ</t>
    </rPh>
    <rPh sb="5" eb="6">
      <t>メイ</t>
    </rPh>
    <phoneticPr fontId="1"/>
  </si>
  <si>
    <t>取組内容
（解決策）</t>
    <rPh sb="0" eb="1">
      <t>ト</t>
    </rPh>
    <rPh sb="1" eb="2">
      <t>ク</t>
    </rPh>
    <rPh sb="2" eb="4">
      <t>ナイヨウ</t>
    </rPh>
    <rPh sb="6" eb="9">
      <t>カイケツサク</t>
    </rPh>
    <phoneticPr fontId="1"/>
  </si>
  <si>
    <t>企業名</t>
    <rPh sb="0" eb="3">
      <t>キギョウメイ</t>
    </rPh>
    <phoneticPr fontId="1"/>
  </si>
  <si>
    <t>期待される
効果
（数値目標）</t>
    <rPh sb="0" eb="2">
      <t>キタイ</t>
    </rPh>
    <rPh sb="6" eb="8">
      <t>コウカ</t>
    </rPh>
    <rPh sb="10" eb="14">
      <t>スウチモクヒョウ</t>
    </rPh>
    <phoneticPr fontId="1"/>
  </si>
  <si>
    <t>（取組内容がわかる
イメージ図や写真、
イラストなどを
貼り付けて下さい）</t>
    <rPh sb="1" eb="5">
      <t>トリクミナイヨウ</t>
    </rPh>
    <rPh sb="14" eb="15">
      <t>ズ</t>
    </rPh>
    <rPh sb="16" eb="18">
      <t>シャシン</t>
    </rPh>
    <rPh sb="28" eb="29">
      <t>ハ</t>
    </rPh>
    <rPh sb="30" eb="31">
      <t>ツ</t>
    </rPh>
    <rPh sb="33" eb="34">
      <t>クダ</t>
    </rPh>
    <phoneticPr fontId="1"/>
  </si>
  <si>
    <t>（導入前後の比較など
により効果が分かる
イラストや写真などを
貼り付けて下さい）</t>
    <rPh sb="1" eb="3">
      <t>ドウニュウ</t>
    </rPh>
    <rPh sb="3" eb="5">
      <t>ゼンゴ</t>
    </rPh>
    <rPh sb="6" eb="8">
      <t>ヒカク</t>
    </rPh>
    <rPh sb="14" eb="16">
      <t>コウカ</t>
    </rPh>
    <rPh sb="17" eb="18">
      <t>ワ</t>
    </rPh>
    <rPh sb="26" eb="28">
      <t>シャシン</t>
    </rPh>
    <rPh sb="32" eb="33">
      <t>ハ</t>
    </rPh>
    <rPh sb="34" eb="35">
      <t>ツ</t>
    </rPh>
    <rPh sb="37" eb="38">
      <t>クダ</t>
    </rPh>
    <phoneticPr fontId="1"/>
  </si>
  <si>
    <t>（別紙2）</t>
    <rPh sb="1" eb="3">
      <t>ベッシ</t>
    </rPh>
    <phoneticPr fontId="1"/>
  </si>
  <si>
    <t>メーカー名</t>
    <rPh sb="4" eb="5">
      <t>メイ</t>
    </rPh>
    <phoneticPr fontId="1"/>
  </si>
  <si>
    <t>内容</t>
    <rPh sb="0" eb="2">
      <t>ナイヨウ</t>
    </rPh>
    <phoneticPr fontId="1"/>
  </si>
  <si>
    <t>設備導入する
事業所の所在地</t>
    <rPh sb="0" eb="4">
      <t>セツビドウニュウ</t>
    </rPh>
    <rPh sb="7" eb="10">
      <t>ジギョウショ</t>
    </rPh>
    <rPh sb="11" eb="14">
      <t>ショザイチ</t>
    </rPh>
    <phoneticPr fontId="1"/>
  </si>
  <si>
    <t>導入設備の概要
（特徴など）</t>
    <rPh sb="0" eb="4">
      <t>ドウニュウセツビ</t>
    </rPh>
    <rPh sb="5" eb="7">
      <t>ガイヨウ</t>
    </rPh>
    <rPh sb="9" eb="11">
      <t>トクチョウ</t>
    </rPh>
    <phoneticPr fontId="1"/>
  </si>
  <si>
    <t>部署名</t>
    <rPh sb="0" eb="2">
      <t>ブショ</t>
    </rPh>
    <rPh sb="2" eb="3">
      <t>メイ</t>
    </rPh>
    <phoneticPr fontId="1"/>
  </si>
  <si>
    <t>（カナ）</t>
    <phoneticPr fontId="1"/>
  </si>
  <si>
    <t xml:space="preserve"> １ 企業概要</t>
    <rPh sb="3" eb="5">
      <t>キギョウ</t>
    </rPh>
    <rPh sb="5" eb="7">
      <t>ガイヨウ</t>
    </rPh>
    <phoneticPr fontId="1"/>
  </si>
  <si>
    <t xml:space="preserve"> ２ 申請事業</t>
    <rPh sb="3" eb="5">
      <t>シンセイ</t>
    </rPh>
    <rPh sb="5" eb="7">
      <t>ジギョウ</t>
    </rPh>
    <phoneticPr fontId="1"/>
  </si>
  <si>
    <t>● 従業員数に、会社役員(従業員との兼務役員は除く)、個人事業主本人および同居の親族従業員、</t>
    <phoneticPr fontId="1"/>
  </si>
  <si>
    <t xml:space="preserve">    定めて使用される者、試みの使用期間中の者は含まれません。</t>
    <phoneticPr fontId="1"/>
  </si>
  <si>
    <t>月</t>
    <rPh sb="0" eb="1">
      <t>ツキ</t>
    </rPh>
    <phoneticPr fontId="1"/>
  </si>
  <si>
    <t>年</t>
    <rPh sb="0" eb="1">
      <t>ネン</t>
    </rPh>
    <phoneticPr fontId="1"/>
  </si>
  <si>
    <t>　　また、略字（㈱、㈲）ではなく、正式名称を記載してください。</t>
    <phoneticPr fontId="1"/>
  </si>
  <si>
    <t>● 採択された際には、記載いただいた「企業名」「代表者役職」「代表者氏名」を</t>
    <rPh sb="2" eb="4">
      <t>サイタク</t>
    </rPh>
    <rPh sb="7" eb="8">
      <t>サイ</t>
    </rPh>
    <rPh sb="11" eb="13">
      <t>キサイ</t>
    </rPh>
    <rPh sb="19" eb="22">
      <t>キギョウメイ</t>
    </rPh>
    <rPh sb="24" eb="27">
      <t>ダイヒョウシャ</t>
    </rPh>
    <rPh sb="27" eb="29">
      <t>ヤクショク</t>
    </rPh>
    <rPh sb="31" eb="34">
      <t>ダイヒョウシャ</t>
    </rPh>
    <rPh sb="34" eb="36">
      <t>シメイ</t>
    </rPh>
    <phoneticPr fontId="1"/>
  </si>
  <si>
    <t>　  採択決定通知書にそのまま使用しますので、誤りがないように記載してください。</t>
    <rPh sb="23" eb="24">
      <t>アヤマ</t>
    </rPh>
    <rPh sb="31" eb="33">
      <t>キサイ</t>
    </rPh>
    <phoneticPr fontId="1"/>
  </si>
  <si>
    <t>● TEL及びE-mailは、誤りがないように必ず記載してください。（誤りがあると連絡できません。）</t>
    <rPh sb="5" eb="6">
      <t>オヨ</t>
    </rPh>
    <rPh sb="15" eb="16">
      <t>アヤマ</t>
    </rPh>
    <rPh sb="23" eb="24">
      <t>カナラ</t>
    </rPh>
    <rPh sb="25" eb="27">
      <t>キサイ</t>
    </rPh>
    <rPh sb="35" eb="36">
      <t>アヤマ</t>
    </rPh>
    <rPh sb="41" eb="43">
      <t>レンラク</t>
    </rPh>
    <phoneticPr fontId="1"/>
  </si>
  <si>
    <t>　【注意事項・記載方法など】</t>
    <rPh sb="2" eb="6">
      <t>チュウイジコウ</t>
    </rPh>
    <rPh sb="7" eb="11">
      <t>キサイホウホウ</t>
    </rPh>
    <phoneticPr fontId="1"/>
  </si>
  <si>
    <t>　【注意事項・記載方法など】</t>
    <phoneticPr fontId="1"/>
  </si>
  <si>
    <t xml:space="preserve"> ３ 計画作成者（連絡先）</t>
    <rPh sb="3" eb="5">
      <t>ケイカク</t>
    </rPh>
    <rPh sb="5" eb="8">
      <t>サクセイシャ</t>
    </rPh>
    <rPh sb="9" eb="12">
      <t>レンラクサキ</t>
    </rPh>
    <phoneticPr fontId="1"/>
  </si>
  <si>
    <t>● 計画作成者に、書類の不備や採択の連絡など各種連絡をさせて頂きますので、社内の担当者を記載してください。</t>
    <rPh sb="2" eb="7">
      <t>ケイカクサクセイシャ</t>
    </rPh>
    <rPh sb="9" eb="11">
      <t>ショルイ</t>
    </rPh>
    <rPh sb="12" eb="14">
      <t>フビ</t>
    </rPh>
    <rPh sb="15" eb="17">
      <t>サイタク</t>
    </rPh>
    <rPh sb="18" eb="20">
      <t>レンラク</t>
    </rPh>
    <rPh sb="22" eb="24">
      <t>カクシュ</t>
    </rPh>
    <rPh sb="24" eb="26">
      <t>レンラク</t>
    </rPh>
    <rPh sb="30" eb="31">
      <t>イタダ</t>
    </rPh>
    <rPh sb="37" eb="39">
      <t>シャナイ</t>
    </rPh>
    <rPh sb="40" eb="43">
      <t>タントウシャ</t>
    </rPh>
    <rPh sb="44" eb="46">
      <t>キサイ</t>
    </rPh>
    <phoneticPr fontId="1"/>
  </si>
  <si>
    <r>
      <t>設立</t>
    </r>
    <r>
      <rPr>
        <sz val="10"/>
        <color theme="1"/>
        <rFont val="Meiryo UI"/>
        <family val="3"/>
        <charset val="128"/>
      </rPr>
      <t>（西暦）</t>
    </r>
    <rPh sb="0" eb="1">
      <t>セツ</t>
    </rPh>
    <rPh sb="1" eb="2">
      <t>タチ</t>
    </rPh>
    <rPh sb="3" eb="5">
      <t>セイレキ</t>
    </rPh>
    <phoneticPr fontId="1"/>
  </si>
  <si>
    <t>従業員数</t>
    <rPh sb="0" eb="4">
      <t>ジュウギョウインスウ</t>
    </rPh>
    <phoneticPr fontId="1"/>
  </si>
  <si>
    <t>● 資本金、直近売上高の単位は、「千円」なので誤りがないように記入ください。</t>
    <rPh sb="2" eb="5">
      <t>シホンキン</t>
    </rPh>
    <rPh sb="6" eb="8">
      <t>チョッキン</t>
    </rPh>
    <rPh sb="8" eb="11">
      <t>ウリアゲダカ</t>
    </rPh>
    <rPh sb="12" eb="14">
      <t>タンイ</t>
    </rPh>
    <rPh sb="17" eb="19">
      <t>センエン</t>
    </rPh>
    <rPh sb="23" eb="24">
      <t>アヤマ</t>
    </rPh>
    <rPh sb="31" eb="33">
      <t>キニュウ</t>
    </rPh>
    <phoneticPr fontId="1"/>
  </si>
  <si>
    <r>
      <t xml:space="preserve">企業の特徴
</t>
    </r>
    <r>
      <rPr>
        <sz val="9"/>
        <color theme="1"/>
        <rFont val="Meiryo UI"/>
        <family val="3"/>
        <charset val="128"/>
      </rPr>
      <t>[140文字以内]</t>
    </r>
    <rPh sb="0" eb="2">
      <t>キギョウ</t>
    </rPh>
    <rPh sb="3" eb="5">
      <t>トクチョウ</t>
    </rPh>
    <rPh sb="10" eb="12">
      <t>モジ</t>
    </rPh>
    <rPh sb="12" eb="14">
      <t>イナイ</t>
    </rPh>
    <phoneticPr fontId="1"/>
  </si>
  <si>
    <r>
      <t>時期</t>
    </r>
    <r>
      <rPr>
        <sz val="10.5"/>
        <color theme="1"/>
        <rFont val="Meiryo UI"/>
        <family val="3"/>
        <charset val="128"/>
      </rPr>
      <t>（西暦）</t>
    </r>
    <rPh sb="0" eb="2">
      <t>ジキ</t>
    </rPh>
    <rPh sb="3" eb="5">
      <t>セイレキ</t>
    </rPh>
    <phoneticPr fontId="1"/>
  </si>
  <si>
    <t>備考</t>
    <rPh sb="0" eb="2">
      <t>ビコウ</t>
    </rPh>
    <phoneticPr fontId="1"/>
  </si>
  <si>
    <t>収入合計額（B）</t>
    <rPh sb="0" eb="2">
      <t>シュウニュウ</t>
    </rPh>
    <rPh sb="2" eb="3">
      <t>ゴウ</t>
    </rPh>
    <rPh sb="3" eb="4">
      <t>ケイ</t>
    </rPh>
    <rPh sb="4" eb="5">
      <t>ガク</t>
    </rPh>
    <phoneticPr fontId="1"/>
  </si>
  <si>
    <t>導入完了予定日
（西暦）</t>
    <rPh sb="0" eb="4">
      <t>ドウニュウカンリョウ</t>
    </rPh>
    <rPh sb="4" eb="6">
      <t>ヨテイ</t>
    </rPh>
    <rPh sb="6" eb="7">
      <t>ヒ</t>
    </rPh>
    <rPh sb="9" eb="11">
      <t>セイレキ</t>
    </rPh>
    <phoneticPr fontId="1"/>
  </si>
  <si>
    <t>　　日々雇い入れられる者、2か月以内の期間を定めて使用される者、季節業務に4か月以内の期間を</t>
    <phoneticPr fontId="1"/>
  </si>
  <si>
    <t>● 導入予定価格は、千円単位で記載してください。</t>
    <rPh sb="2" eb="4">
      <t>ドウニュウ</t>
    </rPh>
    <rPh sb="4" eb="6">
      <t>ヨテイ</t>
    </rPh>
    <rPh sb="6" eb="8">
      <t>カカク</t>
    </rPh>
    <rPh sb="10" eb="11">
      <t>セン</t>
    </rPh>
    <rPh sb="11" eb="12">
      <t>エン</t>
    </rPh>
    <rPh sb="12" eb="14">
      <t>タンイ</t>
    </rPh>
    <rPh sb="15" eb="17">
      <t>キサイ</t>
    </rPh>
    <phoneticPr fontId="1"/>
  </si>
  <si>
    <t>役  職</t>
    <rPh sb="0" eb="1">
      <t>ヤク</t>
    </rPh>
    <rPh sb="3" eb="4">
      <t>ショク</t>
    </rPh>
    <phoneticPr fontId="1"/>
  </si>
  <si>
    <t>氏  名</t>
    <rPh sb="0" eb="1">
      <t>シ</t>
    </rPh>
    <rPh sb="3" eb="4">
      <t>メイ</t>
    </rPh>
    <phoneticPr fontId="1"/>
  </si>
  <si>
    <t>代表者役職・氏名</t>
  </si>
  <si>
    <t>導入予定設備</t>
    <rPh sb="0" eb="2">
      <t>ドウニュウ</t>
    </rPh>
    <rPh sb="2" eb="4">
      <t>ヨテイ</t>
    </rPh>
    <rPh sb="4" eb="6">
      <t>セツビ</t>
    </rPh>
    <phoneticPr fontId="1"/>
  </si>
  <si>
    <t>導入予定
設備の概要</t>
    <rPh sb="0" eb="2">
      <t>ドウニュウ</t>
    </rPh>
    <rPh sb="2" eb="4">
      <t>ヨテイ</t>
    </rPh>
    <rPh sb="5" eb="7">
      <t>セツビ</t>
    </rPh>
    <rPh sb="8" eb="10">
      <t>ガイヨウ</t>
    </rPh>
    <phoneticPr fontId="1"/>
  </si>
  <si>
    <t>（導入予定設備の
写真やイメージ図など
を貼り付けて下さい）</t>
    <rPh sb="1" eb="3">
      <t>ドウニュウ</t>
    </rPh>
    <rPh sb="3" eb="5">
      <t>ヨテイ</t>
    </rPh>
    <rPh sb="5" eb="7">
      <t>セツビ</t>
    </rPh>
    <rPh sb="9" eb="11">
      <t>シャシン</t>
    </rPh>
    <rPh sb="16" eb="17">
      <t>ズ</t>
    </rPh>
    <rPh sb="21" eb="22">
      <t>ハ</t>
    </rPh>
    <rPh sb="23" eb="24">
      <t>ツ</t>
    </rPh>
    <rPh sb="26" eb="27">
      <t>クダ</t>
    </rPh>
    <phoneticPr fontId="1"/>
  </si>
  <si>
    <t>本社所在地</t>
    <rPh sb="0" eb="2">
      <t>ホンシャ</t>
    </rPh>
    <rPh sb="2" eb="5">
      <t>ショザイチ</t>
    </rPh>
    <phoneticPr fontId="1"/>
  </si>
  <si>
    <t>申請要件</t>
    <rPh sb="0" eb="2">
      <t>シンセイ</t>
    </rPh>
    <rPh sb="2" eb="4">
      <t>ヨウケン</t>
    </rPh>
    <phoneticPr fontId="1"/>
  </si>
  <si>
    <t>更新前①</t>
    <rPh sb="0" eb="2">
      <t>コウシン</t>
    </rPh>
    <rPh sb="2" eb="3">
      <t>マエ</t>
    </rPh>
    <phoneticPr fontId="1"/>
  </si>
  <si>
    <t>更新後②</t>
    <rPh sb="0" eb="2">
      <t>コウシン</t>
    </rPh>
    <rPh sb="2" eb="3">
      <t>ゴ</t>
    </rPh>
    <phoneticPr fontId="1"/>
  </si>
  <si>
    <t>主な調達先</t>
    <rPh sb="0" eb="1">
      <t>オモ</t>
    </rPh>
    <rPh sb="2" eb="4">
      <t>チョウタツ</t>
    </rPh>
    <rPh sb="4" eb="5">
      <t>サキ</t>
    </rPh>
    <phoneticPr fontId="1"/>
  </si>
  <si>
    <t>事　業　予　算</t>
    <rPh sb="0" eb="1">
      <t>コト</t>
    </rPh>
    <rPh sb="2" eb="3">
      <t>ゴウ</t>
    </rPh>
    <rPh sb="4" eb="5">
      <t>ヨ</t>
    </rPh>
    <rPh sb="6" eb="7">
      <t>サン</t>
    </rPh>
    <phoneticPr fontId="1"/>
  </si>
  <si>
    <t xml:space="preserve">事 業 計 画 </t>
    <rPh sb="0" eb="1">
      <t>コト</t>
    </rPh>
    <rPh sb="2" eb="3">
      <t>ギョウ</t>
    </rPh>
    <rPh sb="4" eb="5">
      <t>ケイ</t>
    </rPh>
    <rPh sb="6" eb="7">
      <t>ガ</t>
    </rPh>
    <phoneticPr fontId="1"/>
  </si>
  <si>
    <t>事業内容</t>
    <rPh sb="0" eb="4">
      <t>ジギョウナイヨウ</t>
    </rPh>
    <phoneticPr fontId="1"/>
  </si>
  <si>
    <t>申請要件に関する誓約書</t>
    <rPh sb="0" eb="4">
      <t>シンセイヨウケン</t>
    </rPh>
    <rPh sb="5" eb="6">
      <t>カン</t>
    </rPh>
    <rPh sb="8" eb="10">
      <t>セイヤク</t>
    </rPh>
    <phoneticPr fontId="1"/>
  </si>
  <si>
    <t>1.</t>
    <phoneticPr fontId="1"/>
  </si>
  <si>
    <t>２.</t>
    <phoneticPr fontId="1"/>
  </si>
  <si>
    <t>補助事業期間内に、上記を実施できなかった場合は、</t>
    <rPh sb="0" eb="4">
      <t>ホジョジギョウ</t>
    </rPh>
    <rPh sb="4" eb="6">
      <t>キカン</t>
    </rPh>
    <rPh sb="6" eb="7">
      <t>ナイ</t>
    </rPh>
    <rPh sb="9" eb="11">
      <t>ジョウキ</t>
    </rPh>
    <rPh sb="12" eb="14">
      <t>ジッシ</t>
    </rPh>
    <rPh sb="20" eb="22">
      <t>バアイ</t>
    </rPh>
    <phoneticPr fontId="1"/>
  </si>
  <si>
    <t>申請要件を満たさないことから、補助事業自体をとりやめることとし、</t>
    <rPh sb="0" eb="4">
      <t>シンセイヨウケン</t>
    </rPh>
    <rPh sb="5" eb="6">
      <t>ミ</t>
    </rPh>
    <rPh sb="15" eb="19">
      <t>ホジョジギョウ</t>
    </rPh>
    <rPh sb="19" eb="21">
      <t>ジタイ</t>
    </rPh>
    <phoneticPr fontId="1"/>
  </si>
  <si>
    <t>導入予定価格
（税抜：千円）</t>
    <rPh sb="0" eb="4">
      <t>ドウニュウヨテイ</t>
    </rPh>
    <rPh sb="4" eb="6">
      <t>カカク</t>
    </rPh>
    <rPh sb="8" eb="10">
      <t>ゼイヌ</t>
    </rPh>
    <rPh sb="11" eb="13">
      <t>センエン</t>
    </rPh>
    <phoneticPr fontId="1"/>
  </si>
  <si>
    <t>速やかに、廃止に係る手続きを行うことに同意します。</t>
    <rPh sb="0" eb="1">
      <t>スミ</t>
    </rPh>
    <rPh sb="5" eb="7">
      <t>ハイシ</t>
    </rPh>
    <rPh sb="8" eb="9">
      <t>カカ</t>
    </rPh>
    <rPh sb="10" eb="12">
      <t>テツヅ</t>
    </rPh>
    <rPh sb="14" eb="15">
      <t>オコナ</t>
    </rPh>
    <rPh sb="19" eb="21">
      <t>ドウイ</t>
    </rPh>
    <phoneticPr fontId="1"/>
  </si>
  <si>
    <t>支出合計額（A）</t>
    <rPh sb="0" eb="2">
      <t>シシュツ</t>
    </rPh>
    <phoneticPr fontId="1"/>
  </si>
  <si>
    <t>応募区分</t>
    <rPh sb="0" eb="2">
      <t>オウボ</t>
    </rPh>
    <rPh sb="2" eb="4">
      <t>クブン</t>
    </rPh>
    <phoneticPr fontId="1"/>
  </si>
  <si>
    <t>● 応募区分をリストから選択してください。</t>
    <rPh sb="2" eb="4">
      <t>オウボ</t>
    </rPh>
    <rPh sb="4" eb="6">
      <t>クブン</t>
    </rPh>
    <rPh sb="12" eb="14">
      <t>センタク</t>
    </rPh>
    <phoneticPr fontId="1"/>
  </si>
  <si>
    <t>● 導入予定設備について簡潔に記載してください。（例えば、高効率ボイラー＋太陽光発電）</t>
    <rPh sb="2" eb="4">
      <t>ドウニュウ</t>
    </rPh>
    <rPh sb="4" eb="6">
      <t>ヨテイ</t>
    </rPh>
    <rPh sb="6" eb="8">
      <t>セツビ</t>
    </rPh>
    <rPh sb="12" eb="14">
      <t>カンケツ</t>
    </rPh>
    <rPh sb="15" eb="17">
      <t>キサイ</t>
    </rPh>
    <rPh sb="25" eb="26">
      <t>タト</t>
    </rPh>
    <rPh sb="29" eb="32">
      <t>コウコウリツ</t>
    </rPh>
    <rPh sb="37" eb="42">
      <t>タイヨウコウハツデン</t>
    </rPh>
    <phoneticPr fontId="1"/>
  </si>
  <si>
    <t>　　ベンダー、納入業者、作成代行業者等は不可とします。</t>
    <rPh sb="7" eb="9">
      <t>ノウニュウ</t>
    </rPh>
    <rPh sb="9" eb="11">
      <t>ギョウシャ</t>
    </rPh>
    <rPh sb="12" eb="14">
      <t>サクセイ</t>
    </rPh>
    <rPh sb="14" eb="16">
      <t>ダイコウ</t>
    </rPh>
    <rPh sb="16" eb="18">
      <t>ギョウシャ</t>
    </rPh>
    <rPh sb="18" eb="19">
      <t>トウ</t>
    </rPh>
    <rPh sb="20" eb="22">
      <t>フカ</t>
    </rPh>
    <phoneticPr fontId="1"/>
  </si>
  <si>
    <t>（単位：千円）</t>
    <rPh sb="1" eb="3">
      <t>タンイ</t>
    </rPh>
    <rPh sb="4" eb="5">
      <t>セン</t>
    </rPh>
    <rPh sb="5" eb="6">
      <t>エン</t>
    </rPh>
    <phoneticPr fontId="1"/>
  </si>
  <si>
    <t>を申請する、もしくは省エネ診断を受けることとします。</t>
    <rPh sb="1" eb="3">
      <t>シンセイ</t>
    </rPh>
    <phoneticPr fontId="1"/>
  </si>
  <si>
    <t>● 企業名、テーマ名の欄は、事業計画書（別紙様式）から自動転記されるため記載不要です。</t>
    <rPh sb="2" eb="4">
      <t>キギョウ</t>
    </rPh>
    <rPh sb="4" eb="5">
      <t>メイ</t>
    </rPh>
    <rPh sb="9" eb="10">
      <t>メイ</t>
    </rPh>
    <rPh sb="11" eb="12">
      <t>ラン</t>
    </rPh>
    <rPh sb="14" eb="19">
      <t>ジギョウケイカクショ</t>
    </rPh>
    <rPh sb="20" eb="22">
      <t>ベッシ</t>
    </rPh>
    <rPh sb="22" eb="24">
      <t>ヨウシキ</t>
    </rPh>
    <phoneticPr fontId="1"/>
  </si>
  <si>
    <t>受付番号</t>
    <rPh sb="0" eb="4">
      <t>ウケツケバンゴウ</t>
    </rPh>
    <phoneticPr fontId="1"/>
  </si>
  <si>
    <t>受付日</t>
    <rPh sb="0" eb="3">
      <t>ウケツケビ</t>
    </rPh>
    <phoneticPr fontId="1"/>
  </si>
  <si>
    <t>カナ（企業名）</t>
    <rPh sb="3" eb="6">
      <t>キギョウメイ</t>
    </rPh>
    <phoneticPr fontId="1"/>
  </si>
  <si>
    <t>代表者氏名</t>
    <rPh sb="0" eb="3">
      <t>ダイヒョウシャ</t>
    </rPh>
    <rPh sb="3" eb="5">
      <t>シメイ</t>
    </rPh>
    <phoneticPr fontId="1"/>
  </si>
  <si>
    <t>カナ（代表者氏名）</t>
    <phoneticPr fontId="1"/>
  </si>
  <si>
    <t>郵便番号</t>
    <phoneticPr fontId="1"/>
  </si>
  <si>
    <t>業種</t>
    <rPh sb="0" eb="2">
      <t>ギョウシュ</t>
    </rPh>
    <phoneticPr fontId="1"/>
  </si>
  <si>
    <t>直近売上高</t>
    <rPh sb="0" eb="5">
      <t>チョッキンウリアゲダカ</t>
    </rPh>
    <phoneticPr fontId="1"/>
  </si>
  <si>
    <t>決算年</t>
    <rPh sb="0" eb="2">
      <t>ケッサン</t>
    </rPh>
    <rPh sb="2" eb="3">
      <t>ネン</t>
    </rPh>
    <phoneticPr fontId="1"/>
  </si>
  <si>
    <t>決算月</t>
    <rPh sb="0" eb="3">
      <t>ケッサンツキ</t>
    </rPh>
    <phoneticPr fontId="1"/>
  </si>
  <si>
    <t>企業の特徴</t>
    <rPh sb="0" eb="2">
      <t>キギョウ</t>
    </rPh>
    <rPh sb="3" eb="5">
      <t>トクチョウ</t>
    </rPh>
    <phoneticPr fontId="1"/>
  </si>
  <si>
    <t>部署名（作成者）</t>
    <rPh sb="0" eb="3">
      <t>ブショメイ</t>
    </rPh>
    <rPh sb="4" eb="7">
      <t>サクセイシャ</t>
    </rPh>
    <phoneticPr fontId="1"/>
  </si>
  <si>
    <t>役職（作成者）</t>
    <rPh sb="0" eb="2">
      <t>ヤクショク</t>
    </rPh>
    <rPh sb="3" eb="6">
      <t>サクセイシャ</t>
    </rPh>
    <phoneticPr fontId="1"/>
  </si>
  <si>
    <t>氏名（作成者）</t>
    <rPh sb="0" eb="2">
      <t>シメイ</t>
    </rPh>
    <rPh sb="3" eb="6">
      <t>サクセイシャ</t>
    </rPh>
    <phoneticPr fontId="1"/>
  </si>
  <si>
    <t>郵便番号</t>
    <rPh sb="0" eb="4">
      <t>ユウビンバンゴウ</t>
    </rPh>
    <phoneticPr fontId="1"/>
  </si>
  <si>
    <t>補助事業期間内に、「いしかわ事業者版／工場・施設版環境ISO」</t>
    <rPh sb="0" eb="4">
      <t>ホジョジギョウ</t>
    </rPh>
    <rPh sb="4" eb="6">
      <t>キカン</t>
    </rPh>
    <rPh sb="6" eb="7">
      <t>ナイ</t>
    </rPh>
    <rPh sb="14" eb="17">
      <t>ジギョウシャ</t>
    </rPh>
    <rPh sb="17" eb="18">
      <t>バン</t>
    </rPh>
    <rPh sb="19" eb="21">
      <t>コウジョウ</t>
    </rPh>
    <rPh sb="22" eb="24">
      <t>シセツ</t>
    </rPh>
    <rPh sb="24" eb="25">
      <t>バン</t>
    </rPh>
    <rPh sb="25" eb="27">
      <t>カンキョウ</t>
    </rPh>
    <phoneticPr fontId="1"/>
  </si>
  <si>
    <t>種  別</t>
    <rPh sb="0" eb="1">
      <t>タネ</t>
    </rPh>
    <rPh sb="3" eb="4">
      <t>ベツ</t>
    </rPh>
    <phoneticPr fontId="1"/>
  </si>
  <si>
    <t>親会社の有無</t>
    <rPh sb="0" eb="3">
      <t>オヤカイシャ</t>
    </rPh>
    <rPh sb="4" eb="6">
      <t>ウム</t>
    </rPh>
    <phoneticPr fontId="1"/>
  </si>
  <si>
    <t>（有の場合は親会社名）</t>
    <rPh sb="1" eb="2">
      <t>ア</t>
    </rPh>
    <rPh sb="3" eb="5">
      <t>バアイ</t>
    </rPh>
    <rPh sb="6" eb="9">
      <t>オヤガイシャ</t>
    </rPh>
    <rPh sb="9" eb="10">
      <t>メイ</t>
    </rPh>
    <phoneticPr fontId="1"/>
  </si>
  <si>
    <t>● 申請要件のうち、該当するものをリストから選択してください。</t>
    <rPh sb="2" eb="4">
      <t>シンセイ</t>
    </rPh>
    <rPh sb="4" eb="6">
      <t>ヨウケン</t>
    </rPh>
    <rPh sb="10" eb="12">
      <t>ガイトウ</t>
    </rPh>
    <rPh sb="22" eb="24">
      <t>センタク</t>
    </rPh>
    <phoneticPr fontId="1"/>
  </si>
  <si>
    <r>
      <t xml:space="preserve">事業目的
（概要）
</t>
    </r>
    <r>
      <rPr>
        <sz val="9"/>
        <color theme="1"/>
        <rFont val="Meiryo UI"/>
        <family val="3"/>
        <charset val="128"/>
      </rPr>
      <t>[140文字以内]</t>
    </r>
    <rPh sb="0" eb="4">
      <t>ジギョウモクテキ</t>
    </rPh>
    <rPh sb="6" eb="8">
      <t>ガイヨウ</t>
    </rPh>
    <phoneticPr fontId="1"/>
  </si>
  <si>
    <t>事業課題</t>
    <rPh sb="0" eb="2">
      <t>ジギョウ</t>
    </rPh>
    <rPh sb="2" eb="4">
      <t>カダイ</t>
    </rPh>
    <phoneticPr fontId="1"/>
  </si>
  <si>
    <t>取組背景
（検討経緯）</t>
    <rPh sb="0" eb="4">
      <t>トリクミハイケイ</t>
    </rPh>
    <rPh sb="6" eb="10">
      <t>ケントウケイイ</t>
    </rPh>
    <phoneticPr fontId="1"/>
  </si>
  <si>
    <r>
      <t xml:space="preserve">● </t>
    </r>
    <r>
      <rPr>
        <b/>
        <u/>
        <sz val="13"/>
        <color rgb="FFC00000"/>
        <rFont val="Meiryo UI"/>
        <family val="3"/>
        <charset val="128"/>
      </rPr>
      <t>上部のチェック欄のエラー表示が消えた状態で提出してください。</t>
    </r>
    <rPh sb="2" eb="4">
      <t>ジョウブ</t>
    </rPh>
    <phoneticPr fontId="1"/>
  </si>
  <si>
    <t>補助対象経費
（税抜）</t>
    <rPh sb="0" eb="6">
      <t>ホジョタイショウケイヒ</t>
    </rPh>
    <rPh sb="8" eb="10">
      <t>ゼイヌ</t>
    </rPh>
    <phoneticPr fontId="1"/>
  </si>
  <si>
    <t>品目（品名・規格・メーカー名・数量など）
（見積書の記載内訳などをもとに詳しく記載してください。）</t>
    <rPh sb="0" eb="2">
      <t>ヒンモク</t>
    </rPh>
    <rPh sb="3" eb="5">
      <t>ヒンメイ</t>
    </rPh>
    <rPh sb="6" eb="8">
      <t>キカク</t>
    </rPh>
    <rPh sb="13" eb="14">
      <t>メイ</t>
    </rPh>
    <rPh sb="15" eb="17">
      <t>スウリョウ</t>
    </rPh>
    <rPh sb="22" eb="25">
      <t>ミツモリショ</t>
    </rPh>
    <rPh sb="26" eb="28">
      <t>キサイ</t>
    </rPh>
    <rPh sb="28" eb="30">
      <t>ウチワケ</t>
    </rPh>
    <rPh sb="36" eb="37">
      <t>クワ</t>
    </rPh>
    <rPh sb="39" eb="41">
      <t>キサイ</t>
    </rPh>
    <phoneticPr fontId="1"/>
  </si>
  <si>
    <t>申請上限額</t>
    <rPh sb="0" eb="5">
      <t>シンセイジョウゲンガク</t>
    </rPh>
    <phoneticPr fontId="1"/>
  </si>
  <si>
    <t>補助率</t>
    <rPh sb="0" eb="3">
      <t>ホジョリツ</t>
    </rPh>
    <phoneticPr fontId="1"/>
  </si>
  <si>
    <t>補助金申請額
（千円未満の端数切捨て）</t>
    <rPh sb="0" eb="3">
      <t>ホジョキン</t>
    </rPh>
    <rPh sb="3" eb="6">
      <t>シンセイガク</t>
    </rPh>
    <rPh sb="8" eb="10">
      <t>センエン</t>
    </rPh>
    <rPh sb="10" eb="12">
      <t>ミマン</t>
    </rPh>
    <rPh sb="13" eb="15">
      <t>ハスウ</t>
    </rPh>
    <rPh sb="15" eb="17">
      <t>キリス</t>
    </rPh>
    <phoneticPr fontId="1"/>
  </si>
  <si>
    <t>⑥投資回収年数
　　（④／③）</t>
    <rPh sb="1" eb="5">
      <t>トウシカイシュウ</t>
    </rPh>
    <rPh sb="5" eb="7">
      <t>ネンスウ</t>
    </rPh>
    <phoneticPr fontId="1"/>
  </si>
  <si>
    <t>● 補助率の欄は、別紙様式をもとに自動計算されるため記載不要です。</t>
    <rPh sb="2" eb="4">
      <t>ホジョ</t>
    </rPh>
    <rPh sb="4" eb="5">
      <t>リツ</t>
    </rPh>
    <rPh sb="6" eb="7">
      <t>ラン</t>
    </rPh>
    <rPh sb="9" eb="13">
      <t>ベッシヨウシキ</t>
    </rPh>
    <rPh sb="17" eb="19">
      <t>ジドウ</t>
    </rPh>
    <rPh sb="19" eb="21">
      <t>ケイサン</t>
    </rPh>
    <rPh sb="26" eb="28">
      <t>キサイ</t>
    </rPh>
    <rPh sb="28" eb="30">
      <t>フヨウ</t>
    </rPh>
    <phoneticPr fontId="1"/>
  </si>
  <si>
    <r>
      <t xml:space="preserve">● </t>
    </r>
    <r>
      <rPr>
        <b/>
        <u/>
        <sz val="13"/>
        <color rgb="FFC00000"/>
        <rFont val="Meiryo UI"/>
        <family val="3"/>
        <charset val="128"/>
      </rPr>
      <t>上部のチェック欄のエラー表示が全て消えた状態で提出してください。</t>
    </r>
    <rPh sb="2" eb="4">
      <t>ジョウブ</t>
    </rPh>
    <rPh sb="17" eb="18">
      <t>スベ</t>
    </rPh>
    <phoneticPr fontId="1"/>
  </si>
  <si>
    <t>● 補助金の欄は、上記補助金申請額が自動転記されるため記載不要です。</t>
    <rPh sb="2" eb="5">
      <t>ホジョキン</t>
    </rPh>
    <rPh sb="6" eb="7">
      <t>ラン</t>
    </rPh>
    <rPh sb="9" eb="11">
      <t>ジョウキ</t>
    </rPh>
    <rPh sb="11" eb="14">
      <t>ホジョキン</t>
    </rPh>
    <rPh sb="14" eb="17">
      <t>シンセイガク</t>
    </rPh>
    <rPh sb="18" eb="20">
      <t>ジドウ</t>
    </rPh>
    <rPh sb="20" eb="22">
      <t>テンキ</t>
    </rPh>
    <rPh sb="27" eb="29">
      <t>キサイ</t>
    </rPh>
    <rPh sb="29" eb="31">
      <t>フヨウ</t>
    </rPh>
    <phoneticPr fontId="1"/>
  </si>
  <si>
    <t>● 支出合計額（A）と収入合計額（B）は、一致させる必要があります。</t>
    <rPh sb="2" eb="4">
      <t>シシュツ</t>
    </rPh>
    <rPh sb="4" eb="7">
      <t>ゴウケイガク</t>
    </rPh>
    <rPh sb="11" eb="13">
      <t>シュウニュウ</t>
    </rPh>
    <rPh sb="13" eb="16">
      <t>ゴウケイガク</t>
    </rPh>
    <rPh sb="21" eb="23">
      <t>イッチ</t>
    </rPh>
    <rPh sb="26" eb="28">
      <t>ヒツヨウ</t>
    </rPh>
    <phoneticPr fontId="1"/>
  </si>
  <si>
    <t>法定
耐用年数</t>
    <rPh sb="0" eb="2">
      <t>ホウテイ</t>
    </rPh>
    <rPh sb="3" eb="7">
      <t>タイヨウネンスウ</t>
    </rPh>
    <phoneticPr fontId="1"/>
  </si>
  <si>
    <t>①</t>
    <phoneticPr fontId="1"/>
  </si>
  <si>
    <t>②</t>
    <phoneticPr fontId="1"/>
  </si>
  <si>
    <t>③</t>
    <phoneticPr fontId="1"/>
  </si>
  <si>
    <t>● 機器の最低単価は1,000千円です。それ未満の設備は補助対象外です。</t>
    <rPh sb="2" eb="4">
      <t>キキ</t>
    </rPh>
    <rPh sb="5" eb="7">
      <t>サイテイ</t>
    </rPh>
    <rPh sb="7" eb="9">
      <t>タンカ</t>
    </rPh>
    <rPh sb="15" eb="16">
      <t>セン</t>
    </rPh>
    <rPh sb="16" eb="17">
      <t>エン</t>
    </rPh>
    <rPh sb="22" eb="24">
      <t>ミマン</t>
    </rPh>
    <rPh sb="25" eb="27">
      <t>セツビ</t>
    </rPh>
    <rPh sb="28" eb="30">
      <t>ホジョ</t>
    </rPh>
    <rPh sb="30" eb="33">
      <t>タイショウガイ</t>
    </rPh>
    <phoneticPr fontId="1"/>
  </si>
  <si>
    <t>● 省エネと再エネをわけて記載してください。同一装置の場合は、装置の機能で切り分けてください。</t>
    <rPh sb="2" eb="3">
      <t>ショウ</t>
    </rPh>
    <rPh sb="6" eb="7">
      <t>サイ</t>
    </rPh>
    <rPh sb="13" eb="15">
      <t>キサイ</t>
    </rPh>
    <rPh sb="27" eb="29">
      <t>バアイ</t>
    </rPh>
    <rPh sb="31" eb="33">
      <t>ソウチ</t>
    </rPh>
    <rPh sb="34" eb="36">
      <t>キノウ</t>
    </rPh>
    <phoneticPr fontId="1"/>
  </si>
  <si>
    <t>● 本表に、「補助対象外経費（例：工事費、撤去費等）」を記入しないでください。</t>
    <rPh sb="2" eb="4">
      <t>ホンヒョウ</t>
    </rPh>
    <rPh sb="7" eb="11">
      <t>ホジョタイショウ</t>
    </rPh>
    <rPh sb="11" eb="12">
      <t>ガイ</t>
    </rPh>
    <rPh sb="12" eb="14">
      <t>ケイヒ</t>
    </rPh>
    <rPh sb="15" eb="16">
      <t>レイ</t>
    </rPh>
    <rPh sb="17" eb="20">
      <t>コウジヒ</t>
    </rPh>
    <rPh sb="21" eb="24">
      <t>テッキョヒ</t>
    </rPh>
    <rPh sb="24" eb="25">
      <t>トウ</t>
    </rPh>
    <rPh sb="28" eb="30">
      <t>キニュウ</t>
    </rPh>
    <phoneticPr fontId="1"/>
  </si>
  <si>
    <t>● 法定耐用年数が分からない場合は、顧問税理士等に相談してください。</t>
    <rPh sb="2" eb="4">
      <t>ホウテイ</t>
    </rPh>
    <phoneticPr fontId="1"/>
  </si>
  <si>
    <t>単位</t>
    <rPh sb="0" eb="2">
      <t>タンイ</t>
    </rPh>
    <phoneticPr fontId="1"/>
  </si>
  <si>
    <t>⑧投資回収年数／法定耐用年数（平均）
　　（⑥／⑦）</t>
    <rPh sb="1" eb="7">
      <t>トウシカイシュウネンスウ</t>
    </rPh>
    <rPh sb="8" eb="10">
      <t>ホウテイ</t>
    </rPh>
    <rPh sb="10" eb="12">
      <t>タイヨウ</t>
    </rPh>
    <rPh sb="12" eb="14">
      <t>ネンスウ</t>
    </rPh>
    <rPh sb="15" eb="17">
      <t>ヘイキン</t>
    </rPh>
    <phoneticPr fontId="1"/>
  </si>
  <si>
    <t>種別</t>
    <rPh sb="0" eb="2">
      <t>シュベツ</t>
    </rPh>
    <phoneticPr fontId="1"/>
  </si>
  <si>
    <t>設立（西暦）</t>
    <phoneticPr fontId="1"/>
  </si>
  <si>
    <t>親会社の有無</t>
    <phoneticPr fontId="1"/>
  </si>
  <si>
    <t>（有の場合は親会社名）</t>
    <phoneticPr fontId="1"/>
  </si>
  <si>
    <t>申請要件</t>
    <phoneticPr fontId="1"/>
  </si>
  <si>
    <t>加点要件</t>
    <phoneticPr fontId="1"/>
  </si>
  <si>
    <t>事業終了時期</t>
    <phoneticPr fontId="1"/>
  </si>
  <si>
    <t>補助金申請額</t>
    <phoneticPr fontId="1"/>
  </si>
  <si>
    <t>省エネ設備による年間
エネルギーコスト削減量</t>
    <phoneticPr fontId="1"/>
  </si>
  <si>
    <t>再エネ設備による年間
エネルギーコスト削減量</t>
    <phoneticPr fontId="1"/>
  </si>
  <si>
    <t>本事業における年間
エネルギー削減量</t>
    <phoneticPr fontId="1"/>
  </si>
  <si>
    <t>補助対象経費</t>
    <phoneticPr fontId="1"/>
  </si>
  <si>
    <t>投資回収年数</t>
    <phoneticPr fontId="1"/>
  </si>
  <si>
    <t>法定耐用年数（平均）</t>
    <phoneticPr fontId="1"/>
  </si>
  <si>
    <t>投資回収年数／
法定耐用年数（平均）</t>
    <phoneticPr fontId="1"/>
  </si>
  <si>
    <r>
      <t xml:space="preserve">導入設備名
</t>
    </r>
    <r>
      <rPr>
        <sz val="9"/>
        <color theme="1"/>
        <rFont val="Meiryo UI"/>
        <family val="3"/>
        <charset val="128"/>
      </rPr>
      <t>（型番があれば記入）</t>
    </r>
    <rPh sb="0" eb="5">
      <t>ドウニュウセツビメイ</t>
    </rPh>
    <rPh sb="7" eb="9">
      <t>カタバン</t>
    </rPh>
    <rPh sb="13" eb="15">
      <t>キニュウ</t>
    </rPh>
    <phoneticPr fontId="1"/>
  </si>
  <si>
    <t>④</t>
    <phoneticPr fontId="1"/>
  </si>
  <si>
    <t>応募区分</t>
    <rPh sb="0" eb="4">
      <t>オウボクブン</t>
    </rPh>
    <phoneticPr fontId="1"/>
  </si>
  <si>
    <t>年間のエネルギー使用量
（原油換算or電力換算）</t>
    <rPh sb="0" eb="2">
      <t>ネンカン</t>
    </rPh>
    <rPh sb="8" eb="11">
      <t>シヨウリョウ</t>
    </rPh>
    <rPh sb="13" eb="15">
      <t>ゲンユ</t>
    </rPh>
    <rPh sb="15" eb="17">
      <t>カンサン</t>
    </rPh>
    <rPh sb="19" eb="21">
      <t>デンリョク</t>
    </rPh>
    <rPh sb="21" eb="23">
      <t>カンサン</t>
    </rPh>
    <phoneticPr fontId="1"/>
  </si>
  <si>
    <t>年間のエネルギー削減量
（原油換算or電力換算）</t>
    <rPh sb="0" eb="2">
      <t>ネンカン</t>
    </rPh>
    <rPh sb="8" eb="10">
      <t>サクゲン</t>
    </rPh>
    <rPh sb="10" eb="11">
      <t>リョウ</t>
    </rPh>
    <rPh sb="13" eb="15">
      <t>ゲンユ</t>
    </rPh>
    <rPh sb="15" eb="17">
      <t>カンサン</t>
    </rPh>
    <rPh sb="19" eb="21">
      <t>デンリョク</t>
    </rPh>
    <rPh sb="21" eb="23">
      <t>カンサン</t>
    </rPh>
    <phoneticPr fontId="1"/>
  </si>
  <si>
    <t>算出根拠</t>
    <rPh sb="0" eb="4">
      <t>サンシュツコンキョ</t>
    </rPh>
    <phoneticPr fontId="1"/>
  </si>
  <si>
    <t>１．事業内容</t>
    <rPh sb="2" eb="4">
      <t>ジギョウ</t>
    </rPh>
    <rPh sb="4" eb="6">
      <t>ナイヨウ</t>
    </rPh>
    <phoneticPr fontId="1"/>
  </si>
  <si>
    <t>（１）導入予定の設備概要</t>
    <phoneticPr fontId="1"/>
  </si>
  <si>
    <t>（別紙4）</t>
    <rPh sb="1" eb="3">
      <t>ベッシ</t>
    </rPh>
    <phoneticPr fontId="1"/>
  </si>
  <si>
    <t xml:space="preserve">  （単位：千円）</t>
    <phoneticPr fontId="1"/>
  </si>
  <si>
    <t xml:space="preserve">
決算期を記入（西暦）→</t>
    <rPh sb="1" eb="3">
      <t>ケッサン</t>
    </rPh>
    <rPh sb="3" eb="4">
      <t>キ</t>
    </rPh>
    <rPh sb="5" eb="7">
      <t>キニュウ</t>
    </rPh>
    <rPh sb="8" eb="10">
      <t>セイレキ</t>
    </rPh>
    <phoneticPr fontId="1"/>
  </si>
  <si>
    <t>申請時直近</t>
    <rPh sb="0" eb="3">
      <t>シンセイジ</t>
    </rPh>
    <rPh sb="3" eb="5">
      <t>チョッキン</t>
    </rPh>
    <phoneticPr fontId="1"/>
  </si>
  <si>
    <t>1年後</t>
    <rPh sb="1" eb="3">
      <t>ネンゴ</t>
    </rPh>
    <phoneticPr fontId="1"/>
  </si>
  <si>
    <t>2年後</t>
    <rPh sb="1" eb="3">
      <t>ネンゴ</t>
    </rPh>
    <phoneticPr fontId="1"/>
  </si>
  <si>
    <t>3年後</t>
    <rPh sb="1" eb="3">
      <t>ネンゴ</t>
    </rPh>
    <phoneticPr fontId="1"/>
  </si>
  <si>
    <t>月</t>
    <rPh sb="0" eb="1">
      <t>ゲツ</t>
    </rPh>
    <phoneticPr fontId="1"/>
  </si>
  <si>
    <t>① 売上</t>
    <rPh sb="2" eb="4">
      <t>ウリアゲ</t>
    </rPh>
    <phoneticPr fontId="1"/>
  </si>
  <si>
    <t>② 人件費</t>
    <rPh sb="2" eb="5">
      <t>ジンケンヒ</t>
    </rPh>
    <phoneticPr fontId="1"/>
  </si>
  <si>
    <t>③ 減価償却費</t>
    <rPh sb="2" eb="7">
      <t>ゲンカショウキャクヒ</t>
    </rPh>
    <phoneticPr fontId="1"/>
  </si>
  <si>
    <t>④ 営業利益</t>
    <rPh sb="2" eb="6">
      <t>エイギョウリエキ</t>
    </rPh>
    <phoneticPr fontId="1"/>
  </si>
  <si>
    <t>⑤ 付加価値額（②＋③＋④）</t>
    <rPh sb="2" eb="7">
      <t>フカカチガク</t>
    </rPh>
    <phoneticPr fontId="1"/>
  </si>
  <si>
    <t>⑥ 付加価値額の直近期末比</t>
    <rPh sb="2" eb="7">
      <t>フカカチガク</t>
    </rPh>
    <rPh sb="8" eb="10">
      <t>チョッキン</t>
    </rPh>
    <rPh sb="10" eb="13">
      <t>キマツヒ</t>
    </rPh>
    <phoneticPr fontId="1"/>
  </si>
  <si>
    <t>算出根拠（売上、人件費、営業利益について記載してください。）</t>
    <rPh sb="0" eb="2">
      <t>サンシュツ</t>
    </rPh>
    <rPh sb="2" eb="4">
      <t>コンキョ</t>
    </rPh>
    <rPh sb="5" eb="6">
      <t>ウ</t>
    </rPh>
    <rPh sb="6" eb="7">
      <t>ア</t>
    </rPh>
    <rPh sb="8" eb="11">
      <t>ジンケンヒ</t>
    </rPh>
    <rPh sb="12" eb="16">
      <t>エイギョウリエキ</t>
    </rPh>
    <rPh sb="20" eb="22">
      <t>キサイ</t>
    </rPh>
    <phoneticPr fontId="1"/>
  </si>
  <si>
    <t>申請時直近</t>
    <rPh sb="0" eb="2">
      <t>シンセイ</t>
    </rPh>
    <rPh sb="2" eb="3">
      <t>ジ</t>
    </rPh>
    <rPh sb="3" eb="5">
      <t>チョッキン</t>
    </rPh>
    <phoneticPr fontId="1"/>
  </si>
  <si>
    <t>エネルギー</t>
    <phoneticPr fontId="1"/>
  </si>
  <si>
    <t>使用量</t>
    <rPh sb="0" eb="2">
      <t>シヨウ</t>
    </rPh>
    <rPh sb="2" eb="3">
      <t>リョウ</t>
    </rPh>
    <phoneticPr fontId="1"/>
  </si>
  <si>
    <t>排出係数</t>
    <rPh sb="0" eb="2">
      <t>ハイシュツ</t>
    </rPh>
    <rPh sb="2" eb="4">
      <t>ケイスウ</t>
    </rPh>
    <phoneticPr fontId="1"/>
  </si>
  <si>
    <t>CO₂排出量
（kg-CO₂）</t>
    <rPh sb="3" eb="5">
      <t>ハイシュツ</t>
    </rPh>
    <rPh sb="5" eb="6">
      <t>リョウ</t>
    </rPh>
    <phoneticPr fontId="1"/>
  </si>
  <si>
    <t>購入電力</t>
    <rPh sb="0" eb="2">
      <t>コウニュウ</t>
    </rPh>
    <rPh sb="2" eb="4">
      <t>デンリョク</t>
    </rPh>
    <phoneticPr fontId="1"/>
  </si>
  <si>
    <t>ｋWh</t>
    <phoneticPr fontId="1"/>
  </si>
  <si>
    <t>燃料</t>
    <rPh sb="0" eb="2">
      <t>ネンリョウ</t>
    </rPh>
    <phoneticPr fontId="1"/>
  </si>
  <si>
    <t>灯油</t>
    <rPh sb="0" eb="2">
      <t>トウユ</t>
    </rPh>
    <phoneticPr fontId="1"/>
  </si>
  <si>
    <t>L</t>
    <phoneticPr fontId="1"/>
  </si>
  <si>
    <t>A重油</t>
    <rPh sb="1" eb="3">
      <t>ジュウユ</t>
    </rPh>
    <phoneticPr fontId="1"/>
  </si>
  <si>
    <t>都市ガス</t>
    <rPh sb="0" eb="2">
      <t>トシ</t>
    </rPh>
    <phoneticPr fontId="1"/>
  </si>
  <si>
    <t>㎥</t>
    <phoneticPr fontId="1"/>
  </si>
  <si>
    <t>LPガス</t>
    <phoneticPr fontId="1"/>
  </si>
  <si>
    <t>燃料による二酸化炭素排出量</t>
    <rPh sb="0" eb="2">
      <t>ネンリョウ</t>
    </rPh>
    <rPh sb="5" eb="8">
      <t>ニサンカ</t>
    </rPh>
    <rPh sb="8" eb="10">
      <t>タンソ</t>
    </rPh>
    <rPh sb="10" eb="12">
      <t>ハイシュツ</t>
    </rPh>
    <rPh sb="12" eb="13">
      <t>リョウ</t>
    </rPh>
    <phoneticPr fontId="1"/>
  </si>
  <si>
    <t>自動車
燃料</t>
    <rPh sb="0" eb="2">
      <t>ジドウ</t>
    </rPh>
    <rPh sb="2" eb="3">
      <t>シャ</t>
    </rPh>
    <rPh sb="4" eb="6">
      <t>ネンリョウ</t>
    </rPh>
    <phoneticPr fontId="1"/>
  </si>
  <si>
    <t>ガソリン</t>
    <phoneticPr fontId="1"/>
  </si>
  <si>
    <t>軽油</t>
    <rPh sb="0" eb="2">
      <t>ケイユ</t>
    </rPh>
    <phoneticPr fontId="1"/>
  </si>
  <si>
    <t>自動車燃料による二酸化炭素排出量</t>
    <rPh sb="0" eb="2">
      <t>ジドウ</t>
    </rPh>
    <rPh sb="2" eb="3">
      <t>シャ</t>
    </rPh>
    <rPh sb="3" eb="5">
      <t>ネンリョウ</t>
    </rPh>
    <rPh sb="8" eb="11">
      <t>ニサンカ</t>
    </rPh>
    <rPh sb="11" eb="13">
      <t>タンソ</t>
    </rPh>
    <rPh sb="13" eb="15">
      <t>ハイシュツ</t>
    </rPh>
    <rPh sb="15" eb="16">
      <t>リョウ</t>
    </rPh>
    <phoneticPr fontId="1"/>
  </si>
  <si>
    <t>計</t>
    <rPh sb="0" eb="1">
      <t>ケイ</t>
    </rPh>
    <phoneticPr fontId="1"/>
  </si>
  <si>
    <t>算出根拠（設備の増加・減少、入れ替わり、慣れによる稼働時間の減少等を考慮して記載してください）</t>
    <rPh sb="5" eb="7">
      <t>セツビ</t>
    </rPh>
    <rPh sb="8" eb="10">
      <t>ゾウカ</t>
    </rPh>
    <rPh sb="11" eb="13">
      <t>ゲンショウ</t>
    </rPh>
    <rPh sb="14" eb="15">
      <t>イ</t>
    </rPh>
    <rPh sb="16" eb="17">
      <t>カ</t>
    </rPh>
    <rPh sb="20" eb="21">
      <t>ナ</t>
    </rPh>
    <rPh sb="25" eb="29">
      <t>カドウジカン</t>
    </rPh>
    <rPh sb="30" eb="32">
      <t>ゲンショウ</t>
    </rPh>
    <rPh sb="32" eb="33">
      <t>トウ</t>
    </rPh>
    <rPh sb="34" eb="36">
      <t>コウリョ</t>
    </rPh>
    <rPh sb="38" eb="40">
      <t>キサイ</t>
    </rPh>
    <phoneticPr fontId="1"/>
  </si>
  <si>
    <t>会社全体の目標設定</t>
    <phoneticPr fontId="1"/>
  </si>
  <si>
    <t>（別紙３）</t>
    <rPh sb="1" eb="3">
      <t>ベッシ</t>
    </rPh>
    <phoneticPr fontId="1"/>
  </si>
  <si>
    <t>会社全体の二酸化炭素の排出量</t>
    <rPh sb="0" eb="4">
      <t>カイシャゼンタイ</t>
    </rPh>
    <rPh sb="5" eb="10">
      <t>ニサンカタンソ</t>
    </rPh>
    <rPh sb="11" eb="14">
      <t>ハイシュツリョウ</t>
    </rPh>
    <phoneticPr fontId="1"/>
  </si>
  <si>
    <t xml:space="preserve"> ● 設備単位や工場単位ではなく、会社全体の使用量を記載してください。</t>
    <rPh sb="3" eb="7">
      <t>セツビタンイ</t>
    </rPh>
    <rPh sb="8" eb="12">
      <t>コウジョウタンイ</t>
    </rPh>
    <rPh sb="17" eb="21">
      <t>カイシャゼンタイ</t>
    </rPh>
    <rPh sb="22" eb="25">
      <t>シヨウリョウ</t>
    </rPh>
    <rPh sb="26" eb="28">
      <t>キサイ</t>
    </rPh>
    <phoneticPr fontId="1"/>
  </si>
  <si>
    <t>年率平均
炭素生産性向上割合</t>
    <phoneticPr fontId="1"/>
  </si>
  <si>
    <t>⑪ 二酸化炭素排出量の直近期末比</t>
    <rPh sb="11" eb="13">
      <t>チョッキン</t>
    </rPh>
    <rPh sb="13" eb="16">
      <t>キマツヒ</t>
    </rPh>
    <phoneticPr fontId="1"/>
  </si>
  <si>
    <t>⑮ 炭素生産性（⑤/⑩）</t>
    <rPh sb="2" eb="4">
      <t>タンソ</t>
    </rPh>
    <rPh sb="4" eb="7">
      <t>セイサンセイ</t>
    </rPh>
    <phoneticPr fontId="1"/>
  </si>
  <si>
    <r>
      <t xml:space="preserve">⑯ 炭素生産性向上割合 </t>
    </r>
    <r>
      <rPr>
        <sz val="14"/>
        <color theme="1"/>
        <rFont val="Meiryo UI"/>
        <family val="3"/>
        <charset val="128"/>
      </rPr>
      <t>(申請時直近との比較)</t>
    </r>
    <rPh sb="2" eb="4">
      <t>タンソ</t>
    </rPh>
    <rPh sb="4" eb="7">
      <t>セイサンセイ</t>
    </rPh>
    <rPh sb="7" eb="9">
      <t>コウジョウ</t>
    </rPh>
    <rPh sb="9" eb="11">
      <t>ワリアイ</t>
    </rPh>
    <rPh sb="13" eb="18">
      <t>シンセイジチョッキン</t>
    </rPh>
    <rPh sb="20" eb="22">
      <t>ヒカク</t>
    </rPh>
    <phoneticPr fontId="1"/>
  </si>
  <si>
    <t>⑰ 年率平均炭素生産性向上割合</t>
    <rPh sb="2" eb="6">
      <t>ネンリツヘイキン</t>
    </rPh>
    <rPh sb="6" eb="11">
      <t>タンソセイサンセイ</t>
    </rPh>
    <rPh sb="11" eb="15">
      <t>コウジョウワリアイ</t>
    </rPh>
    <phoneticPr fontId="1"/>
  </si>
  <si>
    <t xml:space="preserve"> ● ⑤～⑰の項目は、自動転記・自動計算されるため記載不要です。</t>
    <rPh sb="7" eb="9">
      <t>コウモク</t>
    </rPh>
    <rPh sb="11" eb="15">
      <t>ジドウテンキ</t>
    </rPh>
    <rPh sb="16" eb="20">
      <t>ジドウケイサン</t>
    </rPh>
    <rPh sb="25" eb="29">
      <t>キサイフヨウ</t>
    </rPh>
    <phoneticPr fontId="1"/>
  </si>
  <si>
    <t>⑦ 年率の付加価値額伸び率（⑥の前年差）</t>
    <rPh sb="2" eb="4">
      <t>ネンリツ</t>
    </rPh>
    <rPh sb="10" eb="11">
      <t>ノ</t>
    </rPh>
    <rPh sb="12" eb="13">
      <t>リツ</t>
    </rPh>
    <rPh sb="16" eb="18">
      <t>ゼンネン</t>
    </rPh>
    <rPh sb="18" eb="19">
      <t>サ</t>
    </rPh>
    <phoneticPr fontId="1"/>
  </si>
  <si>
    <t>⑧ 付加価値額伸び率合計（⑦の合計）</t>
    <rPh sb="7" eb="8">
      <t>ノ</t>
    </rPh>
    <rPh sb="9" eb="10">
      <t>リツ</t>
    </rPh>
    <rPh sb="10" eb="12">
      <t>ゴウケイ</t>
    </rPh>
    <rPh sb="15" eb="17">
      <t>ゴウケイ</t>
    </rPh>
    <phoneticPr fontId="1"/>
  </si>
  <si>
    <t>⑨ 年率平均付加価値額伸び率（⑧/３年）</t>
    <phoneticPr fontId="1"/>
  </si>
  <si>
    <t>⑫ 年率の二酸化炭素排出量伸び率（⑪の前年差）</t>
    <rPh sb="2" eb="4">
      <t>ネンリツ</t>
    </rPh>
    <rPh sb="13" eb="14">
      <t>ノ</t>
    </rPh>
    <rPh sb="15" eb="16">
      <t>リツ</t>
    </rPh>
    <rPh sb="19" eb="22">
      <t>ゼンネンサ</t>
    </rPh>
    <phoneticPr fontId="1"/>
  </si>
  <si>
    <r>
      <t xml:space="preserve">⑩ 二酸化炭素排出量 </t>
    </r>
    <r>
      <rPr>
        <sz val="14"/>
        <color theme="1"/>
        <rFont val="Meiryo UI"/>
        <family val="3"/>
        <charset val="128"/>
      </rPr>
      <t>(kg-CO₂)</t>
    </r>
    <rPh sb="2" eb="7">
      <t>ニサンカタンソ</t>
    </rPh>
    <rPh sb="7" eb="10">
      <t>ハイシュツリョウ</t>
    </rPh>
    <phoneticPr fontId="1"/>
  </si>
  <si>
    <t>⑬ 二酸化炭素排出量伸び率合計（⑫の合計）</t>
    <rPh sb="10" eb="11">
      <t>ノ</t>
    </rPh>
    <rPh sb="12" eb="13">
      <t>リツ</t>
    </rPh>
    <rPh sb="13" eb="15">
      <t>ゴウケイ</t>
    </rPh>
    <rPh sb="18" eb="20">
      <t>ゴウケイ</t>
    </rPh>
    <phoneticPr fontId="1"/>
  </si>
  <si>
    <t>⑭ 年率平均二酸化炭素排出量伸び率（⑬/３年）</t>
    <rPh sb="2" eb="6">
      <t>ネンリツヘイキン</t>
    </rPh>
    <phoneticPr fontId="1"/>
  </si>
  <si>
    <t>年率平均
付加価値額伸び率</t>
    <phoneticPr fontId="1"/>
  </si>
  <si>
    <t>年率平均
二酸化炭素排出量伸び率</t>
    <phoneticPr fontId="1"/>
  </si>
  <si>
    <t xml:space="preserve"> ● 1年後～3年後の決算期は、自動計算されるため記載不要です。</t>
    <rPh sb="4" eb="6">
      <t>ネンゴ</t>
    </rPh>
    <rPh sb="8" eb="9">
      <t>ネン</t>
    </rPh>
    <rPh sb="9" eb="10">
      <t>ゴ</t>
    </rPh>
    <rPh sb="11" eb="14">
      <t>ケッサンキ</t>
    </rPh>
    <rPh sb="16" eb="20">
      <t>ジドウケイサン</t>
    </rPh>
    <rPh sb="25" eb="29">
      <t>キサイフヨウ</t>
    </rPh>
    <phoneticPr fontId="1"/>
  </si>
  <si>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1"/>
  </si>
  <si>
    <t>●年間の創エネ量　＝　年間のエネルギー削減量　として取り扱います。</t>
    <phoneticPr fontId="1"/>
  </si>
  <si>
    <t>●  複数、設備がある場合は、それらを合計した値をご記入ください。</t>
    <rPh sb="3" eb="5">
      <t>フクスウ</t>
    </rPh>
    <rPh sb="6" eb="8">
      <t>セツビ</t>
    </rPh>
    <rPh sb="11" eb="13">
      <t>バアイ</t>
    </rPh>
    <rPh sb="19" eb="21">
      <t>ゴウケイ</t>
    </rPh>
    <rPh sb="23" eb="24">
      <t>アタイ</t>
    </rPh>
    <rPh sb="26" eb="28">
      <t>キニュウ</t>
    </rPh>
    <phoneticPr fontId="1"/>
  </si>
  <si>
    <t>●  新規導入の設備は、更新後②のみ値を入力してください。</t>
    <rPh sb="3" eb="5">
      <t>シンキ</t>
    </rPh>
    <rPh sb="5" eb="7">
      <t>ドウニュウ</t>
    </rPh>
    <rPh sb="8" eb="10">
      <t>セツビ</t>
    </rPh>
    <rPh sb="12" eb="15">
      <t>コウシンゴ</t>
    </rPh>
    <rPh sb="18" eb="19">
      <t>アタイ</t>
    </rPh>
    <rPh sb="20" eb="22">
      <t>ニュウリョク</t>
    </rPh>
    <phoneticPr fontId="1"/>
  </si>
  <si>
    <t>（２）本事業による炭素生産性向上効果</t>
    <rPh sb="3" eb="6">
      <t>ホンジギョウ</t>
    </rPh>
    <rPh sb="9" eb="14">
      <t>タンソセイサンセイ</t>
    </rPh>
    <rPh sb="14" eb="16">
      <t>コウジョウ</t>
    </rPh>
    <rPh sb="16" eb="18">
      <t>コウカ</t>
    </rPh>
    <phoneticPr fontId="1"/>
  </si>
  <si>
    <r>
      <t>（３）</t>
    </r>
    <r>
      <rPr>
        <b/>
        <sz val="12"/>
        <color theme="1"/>
        <rFont val="Meiryo UI"/>
        <family val="3"/>
        <charset val="128"/>
      </rPr>
      <t>省エネ設備</t>
    </r>
    <r>
      <rPr>
        <sz val="12"/>
        <color theme="1"/>
        <rFont val="Meiryo UI"/>
        <family val="3"/>
        <charset val="128"/>
      </rPr>
      <t>により達成されるコスト削減効果の数値目標</t>
    </r>
    <rPh sb="3" eb="4">
      <t>ショウ</t>
    </rPh>
    <rPh sb="6" eb="8">
      <t>セツビ</t>
    </rPh>
    <phoneticPr fontId="1"/>
  </si>
  <si>
    <r>
      <t>（４）</t>
    </r>
    <r>
      <rPr>
        <b/>
        <sz val="12"/>
        <color theme="1"/>
        <rFont val="Meiryo UI"/>
        <family val="3"/>
        <charset val="128"/>
      </rPr>
      <t>再エネ設備</t>
    </r>
    <r>
      <rPr>
        <sz val="12"/>
        <color theme="1"/>
        <rFont val="Meiryo UI"/>
        <family val="3"/>
        <charset val="128"/>
      </rPr>
      <t>により達成されるコスト削減効果の数値目標</t>
    </r>
    <rPh sb="3" eb="4">
      <t>サイ</t>
    </rPh>
    <rPh sb="6" eb="8">
      <t>セツビ</t>
    </rPh>
    <phoneticPr fontId="1"/>
  </si>
  <si>
    <t>（５）達成されるコスト削減効果の数値目標</t>
    <rPh sb="3" eb="5">
      <t>タッセイ</t>
    </rPh>
    <rPh sb="11" eb="13">
      <t>サクゲン</t>
    </rPh>
    <rPh sb="13" eb="15">
      <t>コウカ</t>
    </rPh>
    <rPh sb="16" eb="18">
      <t>スウチ</t>
    </rPh>
    <rPh sb="18" eb="20">
      <t>モクヒョウ</t>
    </rPh>
    <phoneticPr fontId="1"/>
  </si>
  <si>
    <t>（６）導入スケジュール</t>
    <rPh sb="3" eb="5">
      <t>ドウニュウ</t>
    </rPh>
    <phoneticPr fontId="1"/>
  </si>
  <si>
    <t>導入設備が炭素生産性（付加価値額÷エネルギー起源二酸化炭素排出量）に与える影響を導入設備ごとに記載してください。</t>
    <rPh sb="0" eb="2">
      <t>ドウニュウ</t>
    </rPh>
    <rPh sb="2" eb="4">
      <t>セツビ</t>
    </rPh>
    <rPh sb="5" eb="7">
      <t>タンソ</t>
    </rPh>
    <rPh sb="7" eb="9">
      <t>セイサン</t>
    </rPh>
    <rPh sb="9" eb="10">
      <t>セイ</t>
    </rPh>
    <rPh sb="37" eb="39">
      <t>エイキョウ</t>
    </rPh>
    <phoneticPr fontId="1"/>
  </si>
  <si>
    <t>円／年</t>
    <phoneticPr fontId="1"/>
  </si>
  <si>
    <t>法定耐用年数
（平均）</t>
    <rPh sb="0" eb="2">
      <t>ホウテイ</t>
    </rPh>
    <rPh sb="2" eb="4">
      <t>タイヨウ</t>
    </rPh>
    <rPh sb="4" eb="6">
      <t>ネンスウ</t>
    </rPh>
    <rPh sb="8" eb="10">
      <t>ヘイキン</t>
    </rPh>
    <phoneticPr fontId="1"/>
  </si>
  <si>
    <t>●  単位（例: L/年)をご記入ください。</t>
    <rPh sb="3" eb="5">
      <t>タンイ</t>
    </rPh>
    <rPh sb="6" eb="7">
      <t>レイ</t>
    </rPh>
    <rPh sb="11" eb="12">
      <t>ネン</t>
    </rPh>
    <rPh sb="15" eb="17">
      <t>キニュウ</t>
    </rPh>
    <phoneticPr fontId="1"/>
  </si>
  <si>
    <t xml:space="preserve"> ● 空欄には0を記入してください</t>
    <rPh sb="3" eb="5">
      <t>クウラン</t>
    </rPh>
    <rPh sb="9" eb="11">
      <t>キニュウ</t>
    </rPh>
    <phoneticPr fontId="1"/>
  </si>
  <si>
    <t>　  日付、所在地、企業名、代表者役職・氏名を必ず記載してください。</t>
    <rPh sb="3" eb="5">
      <t>ヒヅケ</t>
    </rPh>
    <rPh sb="6" eb="9">
      <t>ショザイチ</t>
    </rPh>
    <rPh sb="10" eb="13">
      <t>キギョウメイ</t>
    </rPh>
    <rPh sb="14" eb="16">
      <t>ダイヒョウ</t>
    </rPh>
    <rPh sb="16" eb="17">
      <t>シャ</t>
    </rPh>
    <rPh sb="17" eb="19">
      <t>ヤクショク</t>
    </rPh>
    <rPh sb="20" eb="22">
      <t>シメイ</t>
    </rPh>
    <rPh sb="23" eb="24">
      <t>カナラ</t>
    </rPh>
    <phoneticPr fontId="1"/>
  </si>
  <si>
    <t>● 「いしかわ事業者版／工場・施設版環境ISO」に未登録、かつ、 過去3年以内に</t>
    <rPh sb="25" eb="26">
      <t>ミ</t>
    </rPh>
    <phoneticPr fontId="1"/>
  </si>
  <si>
    <t>　  省エネ診断を受けていない場合は、申請要件に関する誓約書が必要となりますので、</t>
    <rPh sb="15" eb="17">
      <t>バアイ</t>
    </rPh>
    <rPh sb="19" eb="23">
      <t>シンセイヨウケン</t>
    </rPh>
    <rPh sb="24" eb="25">
      <t>カン</t>
    </rPh>
    <rPh sb="27" eb="30">
      <t>セイヤクショ</t>
    </rPh>
    <rPh sb="31" eb="33">
      <t>ヒツヨウ</t>
    </rPh>
    <phoneticPr fontId="1"/>
  </si>
  <si>
    <t>④補助対象経費
　（別紙４を参照）</t>
    <rPh sb="1" eb="5">
      <t>ホジョタイショウ</t>
    </rPh>
    <rPh sb="5" eb="7">
      <t>ケイヒ</t>
    </rPh>
    <rPh sb="9" eb="11">
      <t>ベッシ</t>
    </rPh>
    <rPh sb="13" eb="15">
      <t>サンショウ</t>
    </rPh>
    <phoneticPr fontId="1"/>
  </si>
  <si>
    <t>⑤補助金申請額
　（別紙４を参照）</t>
    <rPh sb="1" eb="4">
      <t>ホジョキン</t>
    </rPh>
    <rPh sb="4" eb="6">
      <t>シンセイ</t>
    </rPh>
    <rPh sb="6" eb="7">
      <t>ガク</t>
    </rPh>
    <phoneticPr fontId="1"/>
  </si>
  <si>
    <t>⑦法定耐用年数（平均）
　（別紙４を参照）</t>
    <rPh sb="1" eb="3">
      <t>ホウテイ</t>
    </rPh>
    <rPh sb="3" eb="7">
      <t>タイヨウネンスウ</t>
    </rPh>
    <rPh sb="8" eb="10">
      <t>ヘイキン</t>
    </rPh>
    <phoneticPr fontId="1"/>
  </si>
  <si>
    <r>
      <t>①</t>
    </r>
    <r>
      <rPr>
        <b/>
        <sz val="11"/>
        <rFont val="Meiryo UI"/>
        <family val="3"/>
        <charset val="128"/>
      </rPr>
      <t>省エネ設備</t>
    </r>
    <r>
      <rPr>
        <sz val="11"/>
        <rFont val="Meiryo UI"/>
        <family val="3"/>
        <charset val="128"/>
      </rPr>
      <t>による年間
　　エネルギーコスト削減額
　　（上記（３）を参照）</t>
    </r>
    <rPh sb="24" eb="25">
      <t>ガク</t>
    </rPh>
    <phoneticPr fontId="1"/>
  </si>
  <si>
    <r>
      <t>②</t>
    </r>
    <r>
      <rPr>
        <b/>
        <sz val="11"/>
        <rFont val="Meiryo UI"/>
        <family val="3"/>
        <charset val="128"/>
      </rPr>
      <t>再エネ設備</t>
    </r>
    <r>
      <rPr>
        <sz val="11"/>
        <rFont val="Meiryo UI"/>
        <family val="3"/>
        <charset val="128"/>
      </rPr>
      <t>による年間
　　エネルギーコスト削減額
　　（上記（４）を参照）</t>
    </r>
    <rPh sb="1" eb="2">
      <t>サイ</t>
    </rPh>
    <rPh sb="4" eb="6">
      <t>セツビ</t>
    </rPh>
    <rPh sb="9" eb="11">
      <t>ネンカン</t>
    </rPh>
    <rPh sb="22" eb="24">
      <t>サクゲン</t>
    </rPh>
    <rPh sb="24" eb="25">
      <t>ガク</t>
    </rPh>
    <rPh sb="29" eb="31">
      <t>ジョウキ</t>
    </rPh>
    <phoneticPr fontId="1"/>
  </si>
  <si>
    <t>③本事業における年間エネルギーコスト削減額（①＋②）</t>
    <rPh sb="1" eb="4">
      <t>ホンジギョウ</t>
    </rPh>
    <rPh sb="8" eb="10">
      <t>ネンカン</t>
    </rPh>
    <rPh sb="18" eb="20">
      <t>サクゲン</t>
    </rPh>
    <rPh sb="20" eb="21">
      <t>ガク</t>
    </rPh>
    <phoneticPr fontId="1"/>
  </si>
  <si>
    <t>年間エネルギーコスト</t>
    <rPh sb="0" eb="2">
      <t>ネンカン</t>
    </rPh>
    <phoneticPr fontId="1"/>
  </si>
  <si>
    <t>削減量（額）①ー②</t>
    <rPh sb="0" eb="3">
      <t>サクゲンリョウ</t>
    </rPh>
    <rPh sb="4" eb="5">
      <t>ガク</t>
    </rPh>
    <phoneticPr fontId="1"/>
  </si>
  <si>
    <t>削減量（額）</t>
    <rPh sb="0" eb="3">
      <t>サクゲンリョウ</t>
    </rPh>
    <rPh sb="4" eb="5">
      <t>ガク</t>
    </rPh>
    <phoneticPr fontId="1"/>
  </si>
  <si>
    <t>石川県省エネ設備等導入支援事業費補助金事業計画書</t>
    <rPh sb="0" eb="3">
      <t>イシカワケン</t>
    </rPh>
    <rPh sb="3" eb="4">
      <t>ショウ</t>
    </rPh>
    <rPh sb="6" eb="8">
      <t>セツビ</t>
    </rPh>
    <rPh sb="8" eb="9">
      <t>トウ</t>
    </rPh>
    <rPh sb="9" eb="11">
      <t>ドウニュウ</t>
    </rPh>
    <rPh sb="11" eb="15">
      <t>シエンジギョウ</t>
    </rPh>
    <rPh sb="16" eb="19">
      <t>ホジョキン</t>
    </rPh>
    <rPh sb="19" eb="24">
      <t>ジギョウケイカクショ</t>
    </rPh>
    <phoneticPr fontId="1"/>
  </si>
  <si>
    <t>　石川県知事 殿</t>
    <rPh sb="1" eb="6">
      <t>イシカワケンチジ</t>
    </rPh>
    <phoneticPr fontId="1"/>
  </si>
  <si>
    <t>令和　 8</t>
    <rPh sb="0" eb="2">
      <t>レイワ</t>
    </rPh>
    <phoneticPr fontId="1"/>
  </si>
  <si>
    <t>下記の2点について誓約します。</t>
    <phoneticPr fontId="1"/>
  </si>
  <si>
    <t>　石川県省エネ設備等導入支援事業費補助金の「申請要件」に際し、</t>
    <rPh sb="1" eb="4">
      <t>イシカワケン</t>
    </rPh>
    <rPh sb="4" eb="5">
      <t>ショウ</t>
    </rPh>
    <rPh sb="7" eb="10">
      <t>セツビトウ</t>
    </rPh>
    <rPh sb="10" eb="12">
      <t>ドウニュウ</t>
    </rPh>
    <rPh sb="12" eb="14">
      <t>シエン</t>
    </rPh>
    <phoneticPr fontId="1"/>
  </si>
  <si>
    <t>石川県知事 殿</t>
    <rPh sb="0" eb="5">
      <t>イシカワケンチジ</t>
    </rPh>
    <rPh sb="6" eb="7">
      <t>ドノ</t>
    </rPh>
    <phoneticPr fontId="1"/>
  </si>
  <si>
    <t>　　　石川県省エネ設備等導入支援事業費補助金の事業計画を下記のとおり提出します。</t>
    <rPh sb="3" eb="6">
      <t>イシカワケン</t>
    </rPh>
    <rPh sb="6" eb="7">
      <t>ショウ</t>
    </rPh>
    <rPh sb="9" eb="12">
      <t>セツビトウ</t>
    </rPh>
    <rPh sb="12" eb="14">
      <t>ドウニュウ</t>
    </rPh>
    <rPh sb="23" eb="27">
      <t>ジギョウケイカク</t>
    </rPh>
    <rPh sb="28" eb="30">
      <t>カキ</t>
    </rPh>
    <rPh sb="34" eb="36">
      <t>テイシュツ</t>
    </rPh>
    <phoneticPr fontId="1"/>
  </si>
  <si>
    <t>●本事業を含めた、全社的な脱炭素に関する取り組み予定等をご記入ください。</t>
    <rPh sb="1" eb="4">
      <t>ホンジギョウ</t>
    </rPh>
    <rPh sb="5" eb="6">
      <t>フク</t>
    </rPh>
    <rPh sb="9" eb="11">
      <t>ゼンシャ</t>
    </rPh>
    <rPh sb="11" eb="12">
      <t>テキ</t>
    </rPh>
    <rPh sb="13" eb="16">
      <t>ダツタンソ</t>
    </rPh>
    <rPh sb="17" eb="18">
      <t>カン</t>
    </rPh>
    <rPh sb="20" eb="21">
      <t>ト</t>
    </rPh>
    <rPh sb="22" eb="23">
      <t>ク</t>
    </rPh>
    <rPh sb="24" eb="26">
      <t>ヨテイ</t>
    </rPh>
    <rPh sb="26" eb="27">
      <t>トウ</t>
    </rPh>
    <rPh sb="29" eb="31">
      <t>キニュウ</t>
    </rPh>
    <phoneticPr fontId="1"/>
  </si>
  <si>
    <t>●事業終了時期は「2026年●月」の記載でお願いします。● 補助金申請額は、別紙4から自動転記されるため、記載不要です。</t>
    <rPh sb="1" eb="7">
      <t>ジギョウシュウリョウジキ</t>
    </rPh>
    <rPh sb="13" eb="14">
      <t>ネン</t>
    </rPh>
    <rPh sb="15" eb="16">
      <t>ガツ</t>
    </rPh>
    <rPh sb="18" eb="20">
      <t>キサイ</t>
    </rPh>
    <rPh sb="22" eb="23">
      <t>ネガ</t>
    </rPh>
    <rPh sb="30" eb="33">
      <t>ホジョキン</t>
    </rPh>
    <rPh sb="33" eb="36">
      <t>シンセイガク</t>
    </rPh>
    <rPh sb="38" eb="40">
      <t>ベッシ</t>
    </rPh>
    <rPh sb="43" eb="47">
      <t>ジドウテンキ</t>
    </rPh>
    <rPh sb="53" eb="57">
      <t>キサイフヨウ</t>
    </rPh>
    <phoneticPr fontId="1"/>
  </si>
  <si>
    <t>● 加点要件欄をチェックした場合でも、必要書類の提出がなければ適用されません。</t>
    <rPh sb="2" eb="6">
      <t>カテンヨウケン</t>
    </rPh>
    <rPh sb="6" eb="7">
      <t>ラン</t>
    </rPh>
    <rPh sb="14" eb="16">
      <t>バアイ</t>
    </rPh>
    <rPh sb="19" eb="23">
      <t>ヒツヨウショルイ</t>
    </rPh>
    <rPh sb="24" eb="26">
      <t>テイシュツ</t>
    </rPh>
    <rPh sb="31" eb="33">
      <t>テキヨウ</t>
    </rPh>
    <phoneticPr fontId="1"/>
  </si>
  <si>
    <t>加点要件</t>
    <rPh sb="0" eb="4">
      <t>カテンヨウケン</t>
    </rPh>
    <phoneticPr fontId="1"/>
  </si>
  <si>
    <t>クレジット制度における各種申請に際し、本入会届に記載された情報を、クレアトゥラ株式会社が使用することに同意します。</t>
    <phoneticPr fontId="1"/>
  </si>
  <si>
    <t>クレジット制度における各種申請に際し、本入会届に記載された以外の情報について、クレアトゥラ株式会社が必要とする場合は提供することに同意します。</t>
    <phoneticPr fontId="1"/>
  </si>
  <si>
    <t>別添「各種設備情報」について、記入した内容や添付資料に誤りがないこと、かつ、虚偽の報告をしないことを誓約します。</t>
    <phoneticPr fontId="1"/>
  </si>
  <si>
    <t>● 工事費で対象になるのは「遮熱・断熱に係る工事」のみです。</t>
    <rPh sb="2" eb="5">
      <t>コウジヒ</t>
    </rPh>
    <rPh sb="6" eb="8">
      <t>タイショウ</t>
    </rPh>
    <rPh sb="14" eb="16">
      <t>シャネツ</t>
    </rPh>
    <rPh sb="17" eb="19">
      <t>ダンネツ</t>
    </rPh>
    <rPh sb="20" eb="21">
      <t>カカ</t>
    </rPh>
    <rPh sb="22" eb="24">
      <t>コウジ</t>
    </rPh>
    <phoneticPr fontId="1"/>
  </si>
  <si>
    <t>● ハイフンありで記載。</t>
    <rPh sb="9" eb="11">
      <t>キサイ</t>
    </rPh>
    <phoneticPr fontId="1"/>
  </si>
  <si>
    <t>J-クレジットプロジェクトへの参加に関する同意書</t>
    <rPh sb="23" eb="24">
      <t>ショ</t>
    </rPh>
    <phoneticPr fontId="1"/>
  </si>
  <si>
    <t>（１）該当する設備（J-クレジットプロジェクト）</t>
    <rPh sb="3" eb="5">
      <t>ガイトウ</t>
    </rPh>
    <rPh sb="7" eb="9">
      <t>セツビ</t>
    </rPh>
    <phoneticPr fontId="1"/>
  </si>
  <si>
    <t>※プルダウンリストから選択してください。</t>
    <rPh sb="11" eb="13">
      <t>センタク</t>
    </rPh>
    <phoneticPr fontId="1"/>
  </si>
  <si>
    <t>（２）入会にあたっての確認事項</t>
    <rPh sb="3" eb="5">
      <t>ニュウカイ</t>
    </rPh>
    <rPh sb="11" eb="15">
      <t>カクニンジコウ</t>
    </rPh>
    <phoneticPr fontId="1"/>
  </si>
  <si>
    <t>　　①日本経済団体連合会における経団連カーボンニュートラル行動計画に</t>
    <rPh sb="3" eb="5">
      <t>ニホン</t>
    </rPh>
    <phoneticPr fontId="1"/>
  </si>
  <si>
    <t>参加しています</t>
    <rPh sb="0" eb="2">
      <t>サンカ</t>
    </rPh>
    <phoneticPr fontId="1"/>
  </si>
  <si>
    <t>参加していません</t>
    <rPh sb="0" eb="2">
      <t>サンカ</t>
    </rPh>
    <phoneticPr fontId="1"/>
  </si>
  <si>
    <t>　　②地球温暖化対策の推進に関する法律に基づく算定・報告・公表制度における</t>
    <rPh sb="3" eb="8">
      <t>チキュウオンダンカ</t>
    </rPh>
    <rPh sb="8" eb="10">
      <t>タイサク</t>
    </rPh>
    <rPh sb="11" eb="13">
      <t>スイシン</t>
    </rPh>
    <rPh sb="14" eb="15">
      <t>カン</t>
    </rPh>
    <rPh sb="17" eb="19">
      <t>ホウリツ</t>
    </rPh>
    <rPh sb="20" eb="21">
      <t>モト</t>
    </rPh>
    <rPh sb="23" eb="25">
      <t>サンテイ</t>
    </rPh>
    <rPh sb="26" eb="28">
      <t>ホウコク</t>
    </rPh>
    <rPh sb="29" eb="33">
      <t>コウヒョウセイド</t>
    </rPh>
    <phoneticPr fontId="1"/>
  </si>
  <si>
    <t>特定排出者に該当しません</t>
    <rPh sb="0" eb="2">
      <t>トクテイ</t>
    </rPh>
    <rPh sb="2" eb="5">
      <t>ハイシュツシャ</t>
    </rPh>
    <rPh sb="6" eb="8">
      <t>ガイトウ</t>
    </rPh>
    <phoneticPr fontId="1"/>
  </si>
  <si>
    <t>　　③エネルギーの使用の合理化に関する法律に基づく定期報告における</t>
    <phoneticPr fontId="1"/>
  </si>
  <si>
    <t>対象者に該当しません</t>
    <rPh sb="0" eb="3">
      <t>タイショウシャ</t>
    </rPh>
    <rPh sb="4" eb="6">
      <t>ガイトウ</t>
    </rPh>
    <phoneticPr fontId="1"/>
  </si>
  <si>
    <t>　　④空調設備について、電気使用量の実績値の計測が</t>
    <phoneticPr fontId="1"/>
  </si>
  <si>
    <t>可能</t>
    <rPh sb="0" eb="2">
      <t>カノウ</t>
    </rPh>
    <phoneticPr fontId="1"/>
  </si>
  <si>
    <t>不可能</t>
    <rPh sb="0" eb="3">
      <t>フカノウ</t>
    </rPh>
    <phoneticPr fontId="1"/>
  </si>
  <si>
    <t>（３）同意事項</t>
    <rPh sb="3" eb="7">
      <t>ドウイジコウ</t>
    </rPh>
    <phoneticPr fontId="1"/>
  </si>
  <si>
    <t>（同意事項）</t>
    <rPh sb="1" eb="5">
      <t>ドウイジコウ</t>
    </rPh>
    <phoneticPr fontId="1"/>
  </si>
  <si>
    <t>※上記でプルダウンリストから選択したプロジェクトに該当する同意事項が表示されています。</t>
    <rPh sb="1" eb="3">
      <t>ジョウキ</t>
    </rPh>
    <rPh sb="14" eb="16">
      <t>センタク</t>
    </rPh>
    <rPh sb="25" eb="27">
      <t>ガイトウ</t>
    </rPh>
    <rPh sb="29" eb="33">
      <t>ドウイジコウ</t>
    </rPh>
    <rPh sb="34" eb="36">
      <t>ヒョウジ</t>
    </rPh>
    <phoneticPr fontId="1"/>
  </si>
  <si>
    <t>設備名</t>
    <phoneticPr fontId="1"/>
  </si>
  <si>
    <t>同意事項３</t>
    <phoneticPr fontId="1"/>
  </si>
  <si>
    <t>同意事項４</t>
    <rPh sb="0" eb="4">
      <t>ドウイジコウ</t>
    </rPh>
    <phoneticPr fontId="1"/>
  </si>
  <si>
    <t>同意事項４・５</t>
    <rPh sb="0" eb="4">
      <t>ドウイジコウ</t>
    </rPh>
    <phoneticPr fontId="1"/>
  </si>
  <si>
    <t>同意事項５（法律名）</t>
    <rPh sb="0" eb="4">
      <t>ドウイジコウ</t>
    </rPh>
    <rPh sb="6" eb="8">
      <t>ホウリツ</t>
    </rPh>
    <rPh sb="8" eb="9">
      <t>メイ</t>
    </rPh>
    <phoneticPr fontId="1"/>
  </si>
  <si>
    <t>太陽光発電設備（カーボン・シナジー・太陽光プロジェクト）</t>
    <phoneticPr fontId="1"/>
  </si>
  <si>
    <t>太陽光発電設備</t>
  </si>
  <si>
    <t>太陽光発電設備</t>
    <rPh sb="0" eb="5">
      <t>タイヨウコウハツデン</t>
    </rPh>
    <rPh sb="5" eb="7">
      <t>セツビ</t>
    </rPh>
    <phoneticPr fontId="1"/>
  </si>
  <si>
    <t>カーボン・シナジー・太陽光プロジェクト</t>
    <phoneticPr fontId="1"/>
  </si>
  <si>
    <t>特定工場における公害防止組織の整備に関する法律、環境基本法、建築基準法、電気事業法、景観法、消防法、労働安全衛生法、</t>
    <phoneticPr fontId="1"/>
  </si>
  <si>
    <t>LED照明器具（カーボン・シナジー・LEDプロジェクト）</t>
    <phoneticPr fontId="1"/>
  </si>
  <si>
    <t>効率の良い照明設備</t>
    <rPh sb="0" eb="2">
      <t>コウリツ</t>
    </rPh>
    <rPh sb="3" eb="4">
      <t>ヨ</t>
    </rPh>
    <rPh sb="5" eb="9">
      <t>ショウメイセツビ</t>
    </rPh>
    <phoneticPr fontId="1"/>
  </si>
  <si>
    <t>照明設備</t>
    <rPh sb="0" eb="2">
      <t>ショウメイ</t>
    </rPh>
    <rPh sb="2" eb="4">
      <t>セツビ</t>
    </rPh>
    <phoneticPr fontId="1"/>
  </si>
  <si>
    <t>カーボン・シナジー・LEDプロジェクト</t>
    <phoneticPr fontId="1"/>
  </si>
  <si>
    <t>環境基本法、景観法、労働安全衛生法、消防法、建築基準法、</t>
    <phoneticPr fontId="1"/>
  </si>
  <si>
    <t>ボイラー設備（カーボン・シナジー・ボイラープロジェクト）</t>
    <phoneticPr fontId="1"/>
  </si>
  <si>
    <t>効率の良いボイラー</t>
    <rPh sb="0" eb="2">
      <t>コウリツ</t>
    </rPh>
    <rPh sb="3" eb="4">
      <t>ヨ</t>
    </rPh>
    <phoneticPr fontId="1"/>
  </si>
  <si>
    <t>ボイラー</t>
    <phoneticPr fontId="1"/>
  </si>
  <si>
    <t>カーボン・シナジー・ボイラープロジェクト</t>
    <phoneticPr fontId="1"/>
  </si>
  <si>
    <t>特定工場における公害防止組織の整備に関する法律、ダイオキシン類対策特別措置法、環境基本法、大気汚染防止法、水質汚濁防止法、土壌汚染対策法、騒音規制法、振動規制法、景観法、労働安全衛生法、消防法、建築基準法、</t>
    <phoneticPr fontId="1"/>
  </si>
  <si>
    <t>空調設備（カーボン・シナジー・空調プロジェクト）</t>
    <phoneticPr fontId="1"/>
  </si>
  <si>
    <t>効率の良い空調設備</t>
    <rPh sb="0" eb="2">
      <t>コウリツ</t>
    </rPh>
    <rPh sb="3" eb="4">
      <t>ヨ</t>
    </rPh>
    <phoneticPr fontId="1"/>
  </si>
  <si>
    <t>空調設備</t>
    <rPh sb="0" eb="2">
      <t>クウチョウ</t>
    </rPh>
    <rPh sb="2" eb="4">
      <t>セツビ</t>
    </rPh>
    <phoneticPr fontId="1"/>
  </si>
  <si>
    <t>カーボン・シナジー・空調プロジェクト</t>
    <phoneticPr fontId="1"/>
  </si>
  <si>
    <t>小計</t>
    <rPh sb="0" eb="2">
      <t>ショウケイ</t>
    </rPh>
    <phoneticPr fontId="1"/>
  </si>
  <si>
    <t>● 最低単価は1,000千円です。それ未満の工事は補助対象外です。</t>
    <rPh sb="22" eb="24">
      <t>コウジ</t>
    </rPh>
    <phoneticPr fontId="1"/>
  </si>
  <si>
    <t>省エネ・再エネ設備導入に要する経費</t>
    <rPh sb="0" eb="1">
      <t>ショウ</t>
    </rPh>
    <rPh sb="4" eb="5">
      <t>サイ</t>
    </rPh>
    <rPh sb="7" eb="9">
      <t>セツビ</t>
    </rPh>
    <rPh sb="9" eb="11">
      <t>ドウニュウ</t>
    </rPh>
    <rPh sb="12" eb="13">
      <t>ヨウ</t>
    </rPh>
    <rPh sb="15" eb="17">
      <t>ケイヒ</t>
    </rPh>
    <phoneticPr fontId="1"/>
  </si>
  <si>
    <t>遮熱・断熱に要する工事費</t>
    <rPh sb="0" eb="2">
      <t>シャネツ</t>
    </rPh>
    <rPh sb="3" eb="5">
      <t>ダンネツ</t>
    </rPh>
    <rPh sb="6" eb="7">
      <t>ヨウ</t>
    </rPh>
    <rPh sb="9" eb="12">
      <t>コウジヒ</t>
    </rPh>
    <phoneticPr fontId="1"/>
  </si>
  <si>
    <t>● 導入完了予定日の欄は、2027年2月12日以前の日付を記載してください。</t>
    <rPh sb="2" eb="4">
      <t>ドウニュウ</t>
    </rPh>
    <rPh sb="4" eb="6">
      <t>カンリョウ</t>
    </rPh>
    <rPh sb="6" eb="8">
      <t>ヨテイ</t>
    </rPh>
    <rPh sb="8" eb="9">
      <t>ビ</t>
    </rPh>
    <rPh sb="10" eb="11">
      <t>ラン</t>
    </rPh>
    <rPh sb="17" eb="18">
      <t>ネン</t>
    </rPh>
    <rPh sb="19" eb="20">
      <t>ガツ</t>
    </rPh>
    <rPh sb="22" eb="23">
      <t>ニチ</t>
    </rPh>
    <rPh sb="23" eb="25">
      <t>イゼン</t>
    </rPh>
    <rPh sb="26" eb="28">
      <t>ヒヅケ</t>
    </rPh>
    <rPh sb="29" eb="31">
      <t>キサイ</t>
    </rPh>
    <phoneticPr fontId="1"/>
  </si>
  <si>
    <t>全社的な脱炭素推進に向けた今後の取組について</t>
    <rPh sb="4" eb="7">
      <t>ダツタンソ</t>
    </rPh>
    <phoneticPr fontId="1"/>
  </si>
  <si>
    <t>石川県及びクレアトゥラ株式会社に対し、補助事業により設置したJ-クレジット対象設備の稼働日以後、対象設備の電気使用量等について、８年間、毎年報告することに同意します。</t>
    <rPh sb="3" eb="4">
      <t>オヨ</t>
    </rPh>
    <rPh sb="11" eb="15">
      <t>カブシキガイシャ</t>
    </rPh>
    <rPh sb="65" eb="67">
      <t>ネンカン</t>
    </rPh>
    <rPh sb="68" eb="70">
      <t>マイトシ</t>
    </rPh>
    <rPh sb="70" eb="72">
      <t>ホウコク</t>
    </rPh>
    <rPh sb="77" eb="79">
      <t>ドウイ</t>
    </rPh>
    <phoneticPr fontId="1"/>
  </si>
  <si>
    <t>● 補助申請額の欄は、自動計算されるため記載不要です。
● 【省エネ・再エネに関する設備導入に要する経費】は6,000千円上限、【遮熱・断熱に要する工事費】は2,000千円上限</t>
    <rPh sb="2" eb="4">
      <t>ホジョ</t>
    </rPh>
    <rPh sb="4" eb="7">
      <t>シンセイガク</t>
    </rPh>
    <rPh sb="8" eb="9">
      <t>ラン</t>
    </rPh>
    <rPh sb="11" eb="13">
      <t>ジドウ</t>
    </rPh>
    <rPh sb="13" eb="15">
      <t>ケイサン</t>
    </rPh>
    <rPh sb="20" eb="22">
      <t>キサイ</t>
    </rPh>
    <rPh sb="22" eb="24">
      <t>フヨウ</t>
    </rPh>
    <rPh sb="31" eb="32">
      <t>ショウ</t>
    </rPh>
    <rPh sb="35" eb="36">
      <t>サイ</t>
    </rPh>
    <rPh sb="39" eb="40">
      <t>カン</t>
    </rPh>
    <rPh sb="42" eb="44">
      <t>セツビ</t>
    </rPh>
    <rPh sb="44" eb="46">
      <t>ドウニュウ</t>
    </rPh>
    <rPh sb="47" eb="48">
      <t>ヨウ</t>
    </rPh>
    <rPh sb="50" eb="52">
      <t>ケイヒ</t>
    </rPh>
    <rPh sb="59" eb="61">
      <t>センエン</t>
    </rPh>
    <rPh sb="61" eb="63">
      <t>ジョウゲン</t>
    </rPh>
    <rPh sb="65" eb="67">
      <t>シャネツ</t>
    </rPh>
    <rPh sb="68" eb="70">
      <t>ダンネツ</t>
    </rPh>
    <rPh sb="71" eb="72">
      <t>ヨウ</t>
    </rPh>
    <rPh sb="74" eb="76">
      <t>コウジ</t>
    </rPh>
    <rPh sb="76" eb="77">
      <t>ヒ</t>
    </rPh>
    <rPh sb="84" eb="86">
      <t>センエン</t>
    </rPh>
    <rPh sb="86" eb="88">
      <t>ジョウゲン</t>
    </rPh>
    <phoneticPr fontId="1"/>
  </si>
  <si>
    <r>
      <t>● 補助対象経費は、必ず</t>
    </r>
    <r>
      <rPr>
        <b/>
        <u/>
        <sz val="13"/>
        <color rgb="FF0070C0"/>
        <rFont val="Meiryo UI"/>
        <family val="3"/>
        <charset val="128"/>
      </rPr>
      <t>税抜の価格「千円単位」</t>
    </r>
    <r>
      <rPr>
        <b/>
        <sz val="13"/>
        <color rgb="FF0070C0"/>
        <rFont val="Meiryo UI"/>
        <family val="3"/>
        <charset val="128"/>
      </rPr>
      <t>で記載してください。</t>
    </r>
    <rPh sb="2" eb="8">
      <t>ホジョタイショウケイヒ</t>
    </rPh>
    <rPh sb="10" eb="11">
      <t>カナラ</t>
    </rPh>
    <rPh sb="12" eb="14">
      <t>ゼイヌ</t>
    </rPh>
    <rPh sb="15" eb="17">
      <t>カカク</t>
    </rPh>
    <rPh sb="18" eb="20">
      <t>センエン</t>
    </rPh>
    <rPh sb="20" eb="22">
      <t>タンイ</t>
    </rPh>
    <rPh sb="24" eb="26">
      <t>キサイ</t>
    </rPh>
    <phoneticPr fontId="1"/>
  </si>
  <si>
    <t>　令和８年度石川県省エネ設備等導入支援事業費補助金の申請に際し、J-クレジット制度に登録されたクレアトゥラ株式会社が運営するJ-クレジットプロジェクトについて、
　　・ 県HP（https://www.pref.ishikawa.lg.jp/ontai/j-credit.html）に掲載された
      会員規約を確認しました。
　  ・ 当該プロジェクトの趣旨・目的に賛同し、同意のうえ入会を申し込みます。</t>
    <rPh sb="85" eb="86">
      <t>ケン</t>
    </rPh>
    <rPh sb="142" eb="144">
      <t>ケイサイ</t>
    </rPh>
    <phoneticPr fontId="1"/>
  </si>
  <si>
    <t>920-8580 石川県金沢市鞍月１－１</t>
    <rPh sb="9" eb="12">
      <t>イシカワケン</t>
    </rPh>
    <rPh sb="12" eb="15">
      <t>カナザワシ</t>
    </rPh>
    <rPh sb="15" eb="17">
      <t>クラツキ</t>
    </rPh>
    <phoneticPr fontId="1"/>
  </si>
  <si>
    <t>株式会社石川産業機械</t>
    <rPh sb="0" eb="2">
      <t>カブシキ</t>
    </rPh>
    <rPh sb="2" eb="4">
      <t>カイシャ</t>
    </rPh>
    <rPh sb="4" eb="6">
      <t>イシカワ</t>
    </rPh>
    <rPh sb="6" eb="8">
      <t>サンギョウ</t>
    </rPh>
    <rPh sb="8" eb="10">
      <t>キカイ</t>
    </rPh>
    <phoneticPr fontId="1"/>
  </si>
  <si>
    <t>代表取締役　石川　太郎</t>
    <rPh sb="0" eb="5">
      <t>ダイヒョウトリシマリヤク</t>
    </rPh>
    <rPh sb="6" eb="8">
      <t>イシカワ</t>
    </rPh>
    <rPh sb="9" eb="11">
      <t>タロウ</t>
    </rPh>
    <phoneticPr fontId="1"/>
  </si>
  <si>
    <t>カブシキガイシャイシカワサンギョウキカイ</t>
    <phoneticPr fontId="1"/>
  </si>
  <si>
    <t>会社</t>
  </si>
  <si>
    <t>代表取締役</t>
    <rPh sb="0" eb="5">
      <t>ダイヒョウトリシマリヤク</t>
    </rPh>
    <phoneticPr fontId="1"/>
  </si>
  <si>
    <t>石川　太郎</t>
    <rPh sb="0" eb="2">
      <t>イシカワ</t>
    </rPh>
    <rPh sb="3" eb="5">
      <t>タロウ</t>
    </rPh>
    <phoneticPr fontId="1"/>
  </si>
  <si>
    <t>イシカワ　タロウ</t>
    <phoneticPr fontId="1"/>
  </si>
  <si>
    <t>920-8580</t>
    <phoneticPr fontId="1"/>
  </si>
  <si>
    <t>石川県金沢市鞍月１－１</t>
    <rPh sb="0" eb="3">
      <t>イシカワケン</t>
    </rPh>
    <rPh sb="3" eb="6">
      <t>カナザワシ</t>
    </rPh>
    <rPh sb="6" eb="8">
      <t>クラツキ</t>
    </rPh>
    <phoneticPr fontId="1"/>
  </si>
  <si>
    <t>機械器具製造業</t>
  </si>
  <si>
    <t>産業機械向け精密部品の加工・組立を行う中小製造業です。高精度加工と品質管理を強みとし、少量多品種や短納期に対応できる柔軟な生産体制を有しています。</t>
    <phoneticPr fontId="1"/>
  </si>
  <si>
    <t>無</t>
  </si>
  <si>
    <t>高効率工作機械と空調最適化による省エネ生産体制の構築</t>
    <phoneticPr fontId="1"/>
  </si>
  <si>
    <t>省エネ事業のみ</t>
  </si>
  <si>
    <t>いしかわ事業者版/工場・施設版環境ISOを事業期間中に申請予定</t>
  </si>
  <si>
    <t>「パートナーシップ構築宣言」に該当しません。</t>
  </si>
  <si>
    <t>高効率インバータ式工作機械、高効率空調設備、LED照明</t>
    <rPh sb="14" eb="17">
      <t>コウコウリツ</t>
    </rPh>
    <rPh sb="17" eb="19">
      <t>クウチョウ</t>
    </rPh>
    <rPh sb="19" eb="21">
      <t>セツビ</t>
    </rPh>
    <rPh sb="25" eb="27">
      <t>ショウメイ</t>
    </rPh>
    <phoneticPr fontId="1"/>
  </si>
  <si>
    <t>920-8250</t>
    <phoneticPr fontId="1"/>
  </si>
  <si>
    <t>石川県金沢市鞍月１－１</t>
    <rPh sb="0" eb="8">
      <t>イシカワケンカナザワシクラツキ</t>
    </rPh>
    <phoneticPr fontId="1"/>
  </si>
  <si>
    <t>＊＊＊-＊＊＊-＊＊＊＊</t>
    <phoneticPr fontId="1"/>
  </si>
  <si>
    <t>info@*******.jp</t>
    <phoneticPr fontId="1"/>
  </si>
  <si>
    <t>老朽化設備により電力原単位が高止まりし、加工工程・空調・照明での無駄な電力消費と保全負担が増加。工場内の温湿度と照度のばらつきが品質・生産性に影響し、電力料金高騰下で固定費圧迫が顕在化。省エネと安定稼働の両立が急務。</t>
    <phoneticPr fontId="1"/>
  </si>
  <si>
    <t>本事業では、加工工程と工場エネルギー負荷の削減を目的に、主要設備の更新を行う。①「●●製作所 省エネ型マシニングセンタ HM-450E」を導入し、高効率主軸や回生制御により加工時の電力消費を抑える。②工場空調は「◆◆テック 高効率インバータ空調 KA-EX40」と「全熱交換ユニット KA‑HR25」に更新し、負荷追従運転と換気損失の低減を図る。③照明は「▲▲工業 LED照明 NL‑1500」へ全面更新し、器具効率向上とエリア別制御で不要点灯を削減する。これらを組み合わせ、省エネ効果を高める構成とする。</t>
    <phoneticPr fontId="1"/>
  </si>
  <si>
    <t>省エネ事業（更新）</t>
  </si>
  <si>
    <t>●●製作所</t>
    <phoneticPr fontId="1"/>
  </si>
  <si>
    <t>◆◆テック</t>
    <phoneticPr fontId="1"/>
  </si>
  <si>
    <t>高効率インバータ空調
KA-EX40</t>
    <phoneticPr fontId="1"/>
  </si>
  <si>
    <t>ＬＥＤ照明一式</t>
    <rPh sb="3" eb="5">
      <t>ショウメイ</t>
    </rPh>
    <rPh sb="5" eb="7">
      <t>イッシキ</t>
    </rPh>
    <phoneticPr fontId="1"/>
  </si>
  <si>
    <t>▲▲工業</t>
    <phoneticPr fontId="1"/>
  </si>
  <si>
    <t>省エネ型マシニングセンタ　
HM-450E</t>
    <phoneticPr fontId="1"/>
  </si>
  <si>
    <t>高効率モーターとインバータ制御により、同じ加工でも使う電力を約15〜20％削減できる工作機。無駄な動きを抑える制御で、効率よく運転できるのが特徴。</t>
    <phoneticPr fontId="1"/>
  </si>
  <si>
    <t>インバータ空調と全熱交換器を組み合わせ、冷暖房の効率を高めることで空調電力を約25〜30％削減。室内の空気を入れ替えつつ、熱だけ上手に回収できるタイプ。</t>
    <phoneticPr fontId="1"/>
  </si>
  <si>
    <t>高効率LEDと明るさ調整機能により、照明の電力を約40〜50％削減。少ない電力で必要な明るさを確保でき、器具の寿命も長いのが特徴。</t>
    <phoneticPr fontId="1"/>
  </si>
  <si>
    <t>採択後、空調・LED・工作機を発注</t>
    <rPh sb="0" eb="2">
      <t>サイタク</t>
    </rPh>
    <rPh sb="2" eb="3">
      <t>ゴ</t>
    </rPh>
    <phoneticPr fontId="1"/>
  </si>
  <si>
    <t>空調 納入・試運転／導入後の省エネ効果の初期確認</t>
    <phoneticPr fontId="1"/>
  </si>
  <si>
    <t>LED 納入・試運転／導入後の照度・電力量の確認</t>
    <phoneticPr fontId="1"/>
  </si>
  <si>
    <t>工作機 納入・据付・試運転（切削テスト含む）</t>
    <phoneticPr fontId="1"/>
  </si>
  <si>
    <t>全設備の効果検証完了／実生産へ本格活用開始</t>
    <phoneticPr fontId="1"/>
  </si>
  <si>
    <t>省エネ事業</t>
  </si>
  <si>
    <t>LED高効率照明（一式）</t>
    <phoneticPr fontId="1"/>
  </si>
  <si>
    <t>高効率空調＋全熱交換器（一式）</t>
    <rPh sb="0" eb="3">
      <t>コウコウリツ</t>
    </rPh>
    <rPh sb="3" eb="5">
      <t>クウチョウ</t>
    </rPh>
    <rPh sb="6" eb="7">
      <t>ゼン</t>
    </rPh>
    <rPh sb="7" eb="11">
      <t>ネツコウカンキ</t>
    </rPh>
    <rPh sb="12" eb="14">
      <t>イッシキ</t>
    </rPh>
    <phoneticPr fontId="1"/>
  </si>
  <si>
    <t>省エネ型工作機（マシニング等）</t>
    <phoneticPr fontId="1"/>
  </si>
  <si>
    <t>エネルギー使用量は、設備の入れ替え時期と稼働実態を踏まえて設定しています。
購入電力は、まず空調と照明を更新することで1年後に620,000kWhまで下がり、翌年には工作機が通年稼働するため553,800kWhとなります。3年後は省エネ運用が定着し、段取り短縮やムダ時間の減少により545,000kWh程度まで下がる見込みです。
灯油は暖房効率の向上により年々減少し、ガソリン・軽油は車両台数が一定のため横ばいです。A重油・都市ガス・LPガスは設備構成上使用がないため0としています。</t>
    <phoneticPr fontId="1"/>
  </si>
  <si>
    <t>設備更新により、加工工程の電力使用量は旧機比で約20％削減し、空調は高効率化と全熱交換により約30％削減、照明はLED化で50％以上削減を見込む。これらの効果を積み上げ、年間電力使用量は約780,000kWhから約640,000kWhへ改善（▲140,000kWh、約18％）。CO₂排出量は0.44kg‑CO₂/kWh換算で約62t‑CO₂/年の削減となる。導入後は月次で電力使用量を把握し、全体の省エネ効果を継続的に確認することで、電力コストの低減と安定した生産環境の維持につなげる。</t>
    <phoneticPr fontId="1"/>
  </si>
  <si>
    <t>当社の年間エネルギー使用量は、各設備の「平均電力（kW）×年間稼働時間（h）」を合算して算出します。工作機は1日10～11時間×年300～320日の実績から6,500h、空調は就業時間に始業前立上げ・終業後の余熱（余冷）を加え5,850h、照明は操業に準備・清掃・棚卸・保全等を含め3,000hとしています。結果、更新前780,000kWh、更新後553,800kWhで▲226,200kWh（約▲29％）の削減となります。電気代は合計kWhに直近の請求書平均単価22円/kWhを掛けて算出しています。更新前17,160,000円、更新後12,183,600円で▲4,976,400円（約▲29％）の削減です。</t>
    <phoneticPr fontId="1"/>
  </si>
  <si>
    <t>kWh</t>
    <phoneticPr fontId="1"/>
  </si>
  <si>
    <t>本事業では、①省エネ型工作機、②高効率空調＋全熱交換器、③LED高効率照明の更新により、同じ業務量でも使う電力とCO₂排出を減らし、結果として炭素生産性を高めます。
①工作機は、導入前60kW×6,500h＝390,000kWh、導入後51kW×6,500h＝331,500kWh（約15％削減）、CO₂は171.6t→145.9tとなります（6,500hは実稼働10～11時間/日×300～320日を複数機で合算）。工程集約と空運転抑制により、同時間での加工量が増え、付加価値の底上げにつながります。
②空調は、導入前40kW×5,850h＝234,000kWh、導入後28kW×5,850h＝163,800kWh（約30％削減）、CO₂は103.0t→72.1tです（5,850hは就業時間に始業前立上げ・終業後余熱/余冷を加えた年間実稼働）。温湿度の安定化で不良・手直し・微小停止が減り、有効稼働が向上します。
③照明は、導入前（400W×130灯＝52.0kW）×3,000h＝156,000kWh、導入後（150W×130灯＝19.5kW）×3,000h＝58,500kWh（約62.5％削減）、CO₂は68.6t→25.7tです（3,000hは操業に準備・清掃・棚卸・保全等での点灯を含む年間実点灯）。合算すると電力量は780,000→553,800kWh（▲226,200kWh、約▲29％）、CO₂は343.2→243.7t（▲99.5t、約▲29％）に減少します。
さらに段取り短縮や歩留まり改善等で付加価値額＋5％を見込むと、同じCO₂でより大きな経済的価値を生み出せる体制になります。</t>
    <phoneticPr fontId="1"/>
  </si>
  <si>
    <t>生産管理本部</t>
    <rPh sb="0" eb="2">
      <t>セイサン</t>
    </rPh>
    <rPh sb="2" eb="4">
      <t>カンリ</t>
    </rPh>
    <rPh sb="4" eb="6">
      <t>ホンブ</t>
    </rPh>
    <phoneticPr fontId="1"/>
  </si>
  <si>
    <t>部長</t>
    <rPh sb="0" eb="2">
      <t>ブチョウ</t>
    </rPh>
    <phoneticPr fontId="1"/>
  </si>
  <si>
    <t>石川　次郎</t>
    <rPh sb="0" eb="2">
      <t>イシカワ</t>
    </rPh>
    <rPh sb="3" eb="5">
      <t>ジロウ</t>
    </rPh>
    <phoneticPr fontId="1"/>
  </si>
  <si>
    <t>老朽化した工作機械や空調・照明を省エネ型設備へ更新し、生産工程の電力効率を高めることで、エネルギー使用量の削減と安定した製造体制の確立を図る。</t>
    <rPh sb="7" eb="9">
      <t>キカイ</t>
    </rPh>
    <phoneticPr fontId="1"/>
  </si>
  <si>
    <t>当社では、創業から30年が経過し、主要設備である工作機械や工場の空調・照明の老朽化が進んでいる。特に、加工工程で使用する工作機械の一部は導入後15年以上が経過しており、新旧設備間で電力効率に大きな差が生じている。また工場空調は消費電力が大きく、稼働時間の長さも相まって、電力使用量の増加が固定費の負担を押し上げている。さらに、水銀灯を中心とした既存照明は効率が低く、照度ムラが作業性に影響するケースもあった。こうしたエネルギー効率の低下と運用コストの増大は、生産体制の安定性にも影響し、今後の生産性向上やコスト競争力の維持において課題となっている。このため、省エネ性能の高い設備への更新を進め、電力消費の削減と安定稼働を実現する必要が高まっていた。</t>
    <rPh sb="26" eb="28">
      <t>キカイ</t>
    </rPh>
    <rPh sb="62" eb="64">
      <t>キカイ</t>
    </rPh>
    <phoneticPr fontId="1"/>
  </si>
  <si>
    <t>本事業では、老朽化した設備を省エネ型へ更新し、工場全体の電力使用量とCO₂排出量を削減する。まず、加工工程で使用する旧式工作機を省エネ型工作機に更新し、同一加工を行う際の電力消費を15〜25％削減する。次に、主要空調設備を高効率タイプへ更新し、インバータ制御により過剰運転を抑制することで、空調電力を30％程度低減する。さらに、水銀灯や蛍光灯が残る照明をLEDへ全面更新し、照明電力を50％以上削減する。これらの更新により、工場全体の年間電力使用量を現在の約780,000kWh → 約640,000kWh（▲140,000kWh、約18％削減）へ改善し、併せてCO₂排出量を約62t-CO₂／年削減することを目指す。導入後は月次で電力使用量を把握し、省エネ効果を継続的に確認していく。</t>
    <phoneticPr fontId="1"/>
  </si>
  <si>
    <t>石川県金沢市鞍月１－１</t>
    <rPh sb="0" eb="3">
      <t>イシカワケン</t>
    </rPh>
    <rPh sb="3" eb="8">
      <t>カナザワシクラツキ</t>
    </rPh>
    <phoneticPr fontId="1"/>
  </si>
  <si>
    <t>株式会社石川産業機械</t>
    <phoneticPr fontId="1"/>
  </si>
  <si>
    <t>代表取締役　石川　太郎</t>
    <phoneticPr fontId="1"/>
  </si>
  <si>
    <t>石川県金沢市鞍月１－１</t>
    <rPh sb="0" eb="3">
      <t>イシカワケン</t>
    </rPh>
    <rPh sb="3" eb="8">
      <t>カナザワシクラツキ</t>
    </rPh>
    <phoneticPr fontId="1"/>
  </si>
  <si>
    <t>株式会社石川産業機械</t>
    <phoneticPr fontId="1"/>
  </si>
  <si>
    <t>空調設備（カーボン・シナジー・空調プロジェクト）</t>
  </si>
  <si>
    <t xml:space="preserve"> ● 各エネルギーの使用量単位は、様式に揃えてください。</t>
    <rPh sb="3" eb="4">
      <t>カク</t>
    </rPh>
    <rPh sb="10" eb="13">
      <t>シヨウリョウ</t>
    </rPh>
    <rPh sb="13" eb="15">
      <t>タンイ</t>
    </rPh>
    <rPh sb="17" eb="19">
      <t>ヨウシキ</t>
    </rPh>
    <rPh sb="20" eb="21">
      <t>ソロ</t>
    </rPh>
    <phoneticPr fontId="1"/>
  </si>
  <si>
    <t>液化天然ガス（LNG）</t>
    <rPh sb="0" eb="2">
      <t>エキカ</t>
    </rPh>
    <rPh sb="2" eb="4">
      <t>テンネン</t>
    </rPh>
    <phoneticPr fontId="1"/>
  </si>
  <si>
    <t>kg</t>
    <phoneticPr fontId="1"/>
  </si>
  <si>
    <t xml:space="preserve"> ● この欄には上記燃料以外に使用している燃料があれば記載ください。（欄が足りない場合は事務局に相談ください。）</t>
    <rPh sb="5" eb="6">
      <t>ラン</t>
    </rPh>
    <rPh sb="8" eb="10">
      <t>ジョウキ</t>
    </rPh>
    <rPh sb="10" eb="12">
      <t>ネンリョウ</t>
    </rPh>
    <rPh sb="12" eb="14">
      <t>イガイ</t>
    </rPh>
    <rPh sb="15" eb="17">
      <t>シヨウ</t>
    </rPh>
    <rPh sb="21" eb="23">
      <t>ネンリョウ</t>
    </rPh>
    <rPh sb="27" eb="29">
      <t>キサイ</t>
    </rPh>
    <rPh sb="35" eb="36">
      <t>ラン</t>
    </rPh>
    <rPh sb="37" eb="38">
      <t>タ</t>
    </rPh>
    <rPh sb="41" eb="43">
      <t>バアイ</t>
    </rPh>
    <rPh sb="44" eb="47">
      <t>ジムキョク</t>
    </rPh>
    <rPh sb="48" eb="50">
      <t>ソウダン</t>
    </rPh>
    <phoneticPr fontId="1"/>
  </si>
  <si>
    <t xml:space="preserve"> ● なお、排出係数はいしかわ事業者版環境ISOの登録申請書内の【(参考)排出係数】のシートの数値を参考にしてください。</t>
    <rPh sb="6" eb="8">
      <t>ハイシュツ</t>
    </rPh>
    <rPh sb="8" eb="10">
      <t>ケイスウ</t>
    </rPh>
    <rPh sb="15" eb="18">
      <t>ジギョウシャ</t>
    </rPh>
    <rPh sb="18" eb="19">
      <t>バン</t>
    </rPh>
    <rPh sb="19" eb="21">
      <t>カンキョウ</t>
    </rPh>
    <rPh sb="25" eb="27">
      <t>トウロク</t>
    </rPh>
    <rPh sb="27" eb="30">
      <t>シンセイショ</t>
    </rPh>
    <rPh sb="30" eb="31">
      <t>ナイ</t>
    </rPh>
    <rPh sb="34" eb="36">
      <t>サンコウ</t>
    </rPh>
    <rPh sb="37" eb="39">
      <t>ハイシュツ</t>
    </rPh>
    <rPh sb="39" eb="41">
      <t>ケイスウ</t>
    </rPh>
    <rPh sb="47" eb="49">
      <t>スウチ</t>
    </rPh>
    <rPh sb="50" eb="52">
      <t>サンコウ</t>
    </rPh>
    <phoneticPr fontId="1"/>
  </si>
  <si>
    <t>https://www.pref.ishikawa.lg.jp/ontai/iso_business/documents/shinseisho2_r8.xlsx</t>
    <phoneticPr fontId="1"/>
  </si>
  <si>
    <t xml:space="preserve"> ●一覧にない燃料を使用しているなど、不明点があれば事務局にお問合せください。</t>
    <rPh sb="2" eb="4">
      <t>イチラン</t>
    </rPh>
    <rPh sb="7" eb="9">
      <t>ネンリョウ</t>
    </rPh>
    <rPh sb="10" eb="12">
      <t>シヨウ</t>
    </rPh>
    <rPh sb="19" eb="22">
      <t>フメイテン</t>
    </rPh>
    <rPh sb="26" eb="29">
      <t>ジムキョク</t>
    </rPh>
    <rPh sb="31" eb="33">
      <t>トイアワ</t>
    </rPh>
    <phoneticPr fontId="1"/>
  </si>
  <si>
    <t>当社は、需要回復と省エネ投資の効果により生産を安定させ、収益力を段階的に高めます。売上高は、既存顧客の深掘りと短納期案件の獲得により、直近期430,000千円から毎期＋30,000千円の積み上げで、1年後 460,000千円→2年後490,000千円→3年後520,000千円と見込みます。人件費は、賃上げと定着、最小限の採用を織り込み、直近期120,000千円 → 1年後 128,000千円 → 2年後 133,000千円 → 3年後 138,000千円（年3～4％増を目安）とします。
営業利益は、段取り短縮・不良削減・電力原単位改善により粗利率を押し上げ、販管費の伸びを抑制しつつ、直近期28,000千円 → 1年後 35,000千円 → 2年後 41,000千円 → 3年後 47,000千円を目標とします。</t>
    <phoneticPr fontId="1"/>
  </si>
  <si>
    <t>当社は、設備更新に加え、全社で脱炭素経営を進めます。まず、月次で電力・燃料の使用量を見える化し、部門別KPI（kWh・L／売上）で改善を回します。電力は再エネ比率の高いメニューへの切替えを検討し、現場では空調・照明の運用最適化と段取り短縮で稼働時間を削減します。物流は集配ルートを最適化し、社用車は順次ハイブリッド・EVへ更新します。調達では省エネ型機器を優先し、協力会社とも省エネ手順を共有します。教育面は省エネ5分ルール（不要時停止、待機電力削減等）を全員で徹底し、四半期ごとに結果を公表して改善を継続いたします。</t>
    <phoneticPr fontId="1"/>
  </si>
  <si>
    <t>C重油</t>
    <rPh sb="1" eb="3">
      <t>ジュウユ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</si>
</sst>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 "/>
    <numFmt numFmtId="177" formatCode="0.0%"/>
    <numFmt numFmtId="178" formatCode="0.000_);[Red]\(0.000\)"/>
    <numFmt numFmtId="179" formatCode="#,##0\ &quot;円/年&quot;;\-#,##0"/>
    <numFmt numFmtId="180" formatCode="#,##0\ &quot;円&quot;;\-#,##0"/>
    <numFmt numFmtId="181" formatCode="#,##0.0\ &quot;年&quot;;[Red]\-#,##0.0"/>
    <numFmt numFmtId="182" formatCode="#,##0\ &quot;円/年&quot;;[Red]\-#,##0"/>
    <numFmt numFmtId="183" formatCode="#,##0\ &quot;千&quot;&quot;円&quot;;[Red]\-#,##0"/>
    <numFmt numFmtId="184" formatCode="#,##0.0;[Red]\-#,##0.0"/>
    <numFmt numFmtId="185" formatCode="0.0&quot;年&quot;"/>
    <numFmt numFmtId="186" formatCode="0.0_ "/>
    <numFmt numFmtId="187" formatCode="#,##0_);[Red]\(#,##0\)"/>
    <numFmt numFmtId="188" formatCode="#,##0.0_);[Red]\(#,##0.0\)"/>
    <numFmt numFmtId="189" formatCode="#,##0.0"/>
    <numFmt numFmtId="190" formatCode="#,##0\ &quot;円/年&quot;;\-#,##0\ &quot;円/年&quot;"/>
    <numFmt numFmtId="191" formatCode="#,##0.0\ &quot;年&quot;;\-#,##0.0"/>
    <numFmt numFmtId="192" formatCode="#,##0\ &quot;円/年&quot;;[Red]\-#,##0&quot;円/年&quot;"/>
    <numFmt numFmtId="193" formatCode="#,##0_ "/>
    <numFmt numFmtId="194" formatCode="#,##0\ &quot;円/年&quot;;[Red]\-#,##0\ &quot;円/年&quot;"/>
  </numFmts>
  <fonts count="5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0.5"/>
      <color theme="1"/>
      <name val="Meiryo UI"/>
      <family val="3"/>
      <charset val="128"/>
    </font>
    <font>
      <sz val="12"/>
      <color theme="1"/>
      <name val="Meiryo UI"/>
      <family val="3"/>
      <charset val="128"/>
    </font>
    <font>
      <sz val="11"/>
      <name val="Meiryo UI"/>
      <family val="3"/>
      <charset val="128"/>
    </font>
    <font>
      <sz val="11"/>
      <color theme="0" tint="-0.499984740745262"/>
      <name val="Meiryo UI"/>
      <family val="3"/>
      <charset val="128"/>
    </font>
    <font>
      <b/>
      <sz val="13"/>
      <color rgb="FF0070C0"/>
      <name val="Meiryo UI"/>
      <family val="3"/>
      <charset val="128"/>
    </font>
    <font>
      <sz val="14"/>
      <color theme="1"/>
      <name val="Meiryo UI"/>
      <family val="3"/>
      <charset val="128"/>
    </font>
    <font>
      <i/>
      <sz val="11"/>
      <color rgb="FF0070C0"/>
      <name val="Meiryo UI"/>
      <family val="3"/>
      <charset val="128"/>
    </font>
    <font>
      <sz val="16"/>
      <color theme="1"/>
      <name val="Meiryo UI"/>
      <family val="3"/>
      <charset val="128"/>
    </font>
    <font>
      <sz val="9"/>
      <color theme="1"/>
      <name val="Meiryo UI"/>
      <family val="3"/>
      <charset val="128"/>
    </font>
    <font>
      <sz val="13"/>
      <color theme="1"/>
      <name val="Meiryo UI"/>
      <family val="3"/>
      <charset val="128"/>
    </font>
    <font>
      <sz val="13"/>
      <name val="Meiryo UI"/>
      <family val="3"/>
      <charset val="128"/>
    </font>
    <font>
      <b/>
      <sz val="13"/>
      <color rgb="FFC00000"/>
      <name val="Meiryo UI"/>
      <family val="3"/>
      <charset val="128"/>
    </font>
    <font>
      <sz val="8"/>
      <color theme="1"/>
      <name val="Meiryo UI"/>
      <family val="3"/>
      <charset val="128"/>
    </font>
    <font>
      <b/>
      <sz val="14"/>
      <color rgb="FF0070C0"/>
      <name val="Meiryo UI"/>
      <family val="3"/>
      <charset val="128"/>
    </font>
    <font>
      <b/>
      <sz val="16"/>
      <color rgb="FFFF0000"/>
      <name val="HGS創英角ﾎﾟｯﾌﾟ体"/>
      <family val="3"/>
      <charset val="128"/>
    </font>
    <font>
      <b/>
      <sz val="16"/>
      <color rgb="FFFF0000"/>
      <name val="HGP創英角ﾎﾟｯﾌﾟ体"/>
      <family val="3"/>
      <charset val="128"/>
    </font>
    <font>
      <u/>
      <sz val="11"/>
      <color theme="10"/>
      <name val="游ゴシック"/>
      <family val="2"/>
      <charset val="128"/>
      <scheme val="minor"/>
    </font>
    <font>
      <b/>
      <sz val="13"/>
      <color rgb="FF002060"/>
      <name val="Meiryo UI"/>
      <family val="3"/>
      <charset val="128"/>
    </font>
    <font>
      <b/>
      <sz val="18"/>
      <color rgb="FFFF0000"/>
      <name val="HGS創英角ﾎﾟｯﾌﾟ体"/>
      <family val="3"/>
      <charset val="128"/>
    </font>
    <font>
      <b/>
      <u/>
      <sz val="13"/>
      <color rgb="FFC00000"/>
      <name val="Meiryo UI"/>
      <family val="3"/>
      <charset val="128"/>
    </font>
    <font>
      <sz val="11"/>
      <color theme="1"/>
      <name val="游ゴシック"/>
      <family val="2"/>
      <charset val="128"/>
      <scheme val="minor"/>
    </font>
    <font>
      <sz val="11"/>
      <color rgb="FF009900"/>
      <name val="Meiryo UI"/>
      <family val="3"/>
      <charset val="128"/>
    </font>
    <font>
      <i/>
      <sz val="11"/>
      <name val="Meiryo UI"/>
      <family val="3"/>
      <charset val="128"/>
    </font>
    <font>
      <sz val="12"/>
      <name val="Meiryo UI"/>
      <family val="3"/>
      <charset val="128"/>
    </font>
    <font>
      <b/>
      <sz val="12"/>
      <name val="Meiryo UI"/>
      <family val="3"/>
      <charset val="128"/>
    </font>
    <font>
      <sz val="14"/>
      <name val="Meiryo UI"/>
      <family val="3"/>
      <charset val="128"/>
    </font>
    <font>
      <sz val="18"/>
      <color theme="1"/>
      <name val="Meiryo UI"/>
      <family val="3"/>
      <charset val="128"/>
    </font>
    <font>
      <sz val="18"/>
      <name val="Meiryo UI"/>
      <family val="3"/>
      <charset val="128"/>
    </font>
    <font>
      <sz val="22"/>
      <color theme="1"/>
      <name val="Meiryo UI"/>
      <family val="3"/>
      <charset val="128"/>
    </font>
    <font>
      <b/>
      <sz val="11"/>
      <name val="Meiryo UI"/>
      <family val="3"/>
      <charset val="128"/>
    </font>
    <font>
      <sz val="10"/>
      <name val="Meiryo UI"/>
      <family val="3"/>
      <charset val="128"/>
    </font>
    <font>
      <sz val="11"/>
      <color theme="1"/>
      <name val="ＭＳ Ｐ明朝"/>
      <family val="1"/>
      <charset val="128"/>
    </font>
    <font>
      <sz val="16"/>
      <name val="Meiryo UI"/>
      <family val="3"/>
      <charset val="128"/>
    </font>
    <font>
      <sz val="11"/>
      <color rgb="FF0070C0"/>
      <name val="Meiryo UI"/>
      <family val="3"/>
      <charset val="128"/>
    </font>
    <font>
      <b/>
      <sz val="18"/>
      <color rgb="FFFF0000"/>
      <name val="HGP創英角ﾎﾟｯﾌﾟ体"/>
      <family val="3"/>
      <charset val="128"/>
    </font>
    <font>
      <b/>
      <sz val="12"/>
      <color theme="1"/>
      <name val="Meiryo UI"/>
      <family val="3"/>
      <charset val="128"/>
    </font>
    <font>
      <b/>
      <sz val="16"/>
      <color theme="1"/>
      <name val="Meiryo UI"/>
      <family val="3"/>
      <charset val="128"/>
    </font>
    <font>
      <b/>
      <sz val="11"/>
      <color rgb="FFFF0000"/>
      <name val="Meiryo UI"/>
      <family val="3"/>
      <charset val="128"/>
    </font>
    <font>
      <b/>
      <sz val="18"/>
      <color rgb="FF0070C0"/>
      <name val="Meiryo UI"/>
      <family val="3"/>
      <charset val="128"/>
    </font>
    <font>
      <sz val="20"/>
      <color theme="1"/>
      <name val="Meiryo UI"/>
      <family val="3"/>
      <charset val="128"/>
    </font>
    <font>
      <b/>
      <sz val="18"/>
      <color rgb="FFC00000"/>
      <name val="Meiryo UI"/>
      <family val="3"/>
      <charset val="128"/>
    </font>
    <font>
      <b/>
      <sz val="18"/>
      <color rgb="FF002060"/>
      <name val="Meiryo UI"/>
      <family val="3"/>
      <charset val="128"/>
    </font>
    <font>
      <b/>
      <strike/>
      <sz val="14"/>
      <color rgb="FF002060"/>
      <name val="Meiryo UI"/>
      <family val="3"/>
      <charset val="128"/>
    </font>
    <font>
      <b/>
      <u/>
      <sz val="13"/>
      <color rgb="FF0070C0"/>
      <name val="Meiryo UI"/>
      <family val="3"/>
      <charset val="128"/>
    </font>
    <font>
      <sz val="16"/>
      <color rgb="FF000000"/>
      <name val="Meiryo UI"/>
      <family val="3"/>
      <charset val="128"/>
    </font>
    <font>
      <b/>
      <sz val="11"/>
      <color theme="1"/>
      <name val="Meiryo UI"/>
      <family val="3"/>
      <charset val="128"/>
    </font>
    <font>
      <sz val="14"/>
      <color theme="0" tint="-0.499984740745262"/>
      <name val="Meiryo UI"/>
      <family val="3"/>
      <charset val="128"/>
    </font>
    <font>
      <sz val="16"/>
      <color theme="0"/>
      <name val="Meiryo UI"/>
      <family val="3"/>
      <charset val="128"/>
    </font>
    <font>
      <u/>
      <sz val="16"/>
      <color theme="1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theme="0" tint="-0.499984740745262"/>
      </left>
      <right/>
      <top style="thin">
        <color theme="0" tint="-0.499984740745262"/>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592">
    <xf numFmtId="0" fontId="0" fillId="0" borderId="0" xfId="0">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13" fillId="0" borderId="0" xfId="0" applyFont="1">
      <alignment vertical="center"/>
    </xf>
    <xf numFmtId="178" fontId="2" fillId="0" borderId="0" xfId="0" applyNumberFormat="1" applyFont="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2" fillId="0" borderId="0" xfId="0" applyFont="1" applyAlignment="1">
      <alignment horizontal="left" vertical="center"/>
    </xf>
    <xf numFmtId="0" fontId="21"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hidden="1"/>
    </xf>
    <xf numFmtId="0" fontId="16" fillId="0" borderId="0" xfId="0" applyFont="1" applyProtection="1">
      <alignment vertical="center"/>
      <protection hidden="1"/>
    </xf>
    <xf numFmtId="0" fontId="16" fillId="0" borderId="0" xfId="0" applyFont="1" applyAlignment="1" applyProtection="1">
      <alignment horizontal="left" vertical="center" indent="2"/>
      <protection hidden="1"/>
    </xf>
    <xf numFmtId="0" fontId="8" fillId="0" borderId="0" xfId="0" applyFont="1" applyAlignment="1">
      <alignment horizontal="left" vertical="center" wrapText="1"/>
    </xf>
    <xf numFmtId="0" fontId="15" fillId="0" borderId="0" xfId="0" applyFont="1" applyAlignment="1">
      <alignment vertical="center" wrapText="1"/>
    </xf>
    <xf numFmtId="0" fontId="23" fillId="0" borderId="0" xfId="0" applyFont="1" applyAlignment="1">
      <alignment vertical="center" wrapText="1"/>
    </xf>
    <xf numFmtId="0" fontId="14" fillId="0" borderId="0" xfId="0" applyFont="1">
      <alignment vertical="center"/>
    </xf>
    <xf numFmtId="0" fontId="15" fillId="0" borderId="0" xfId="0" applyFont="1" applyAlignment="1">
      <alignment horizontal="center" vertical="center" wrapText="1"/>
    </xf>
    <xf numFmtId="0" fontId="6" fillId="0" borderId="0" xfId="0" applyFont="1">
      <alignment vertical="center"/>
    </xf>
    <xf numFmtId="0" fontId="2" fillId="0" borderId="4" xfId="0" applyFont="1" applyBorder="1" applyAlignment="1">
      <alignment horizontal="center" vertical="center"/>
    </xf>
    <xf numFmtId="0" fontId="15" fillId="0" borderId="0" xfId="0" applyFont="1" applyAlignment="1">
      <alignment horizontal="left" vertical="center" indent="4"/>
    </xf>
    <xf numFmtId="0" fontId="14" fillId="0" borderId="0" xfId="0" applyFont="1" applyAlignment="1">
      <alignment horizontal="center" vertical="center"/>
    </xf>
    <xf numFmtId="12" fontId="14" fillId="0" borderId="0" xfId="0" applyNumberFormat="1" applyFont="1" applyAlignment="1">
      <alignment horizontal="center" vertical="center"/>
    </xf>
    <xf numFmtId="0" fontId="2" fillId="0" borderId="2" xfId="0" applyFont="1" applyBorder="1">
      <alignment vertical="center"/>
    </xf>
    <xf numFmtId="0" fontId="2" fillId="0" borderId="0" xfId="0" applyFont="1" applyAlignment="1" applyProtection="1">
      <alignment horizontal="right" vertical="center"/>
      <protection locked="0"/>
    </xf>
    <xf numFmtId="0" fontId="5"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top" indent="2"/>
    </xf>
    <xf numFmtId="179" fontId="6" fillId="0" borderId="0" xfId="2" applyNumberFormat="1" applyFont="1" applyBorder="1" applyAlignment="1" applyProtection="1">
      <alignment horizontal="right" vertical="center" indent="1"/>
    </xf>
    <xf numFmtId="0" fontId="21" fillId="0" borderId="0" xfId="0" applyFont="1" applyAlignment="1"/>
    <xf numFmtId="0" fontId="8" fillId="0" borderId="0" xfId="0" applyFont="1" applyAlignment="1">
      <alignment vertical="top"/>
    </xf>
    <xf numFmtId="180" fontId="6" fillId="0" borderId="0" xfId="2" applyNumberFormat="1" applyFont="1" applyBorder="1" applyAlignment="1" applyProtection="1">
      <alignment horizontal="right" vertical="center" indent="1"/>
    </xf>
    <xf numFmtId="181" fontId="6" fillId="0" borderId="0" xfId="2" applyNumberFormat="1" applyFont="1" applyBorder="1" applyAlignment="1" applyProtection="1">
      <alignment horizontal="right" vertical="center" indent="1"/>
    </xf>
    <xf numFmtId="0" fontId="2" fillId="0" borderId="0" xfId="0" applyFont="1" applyAlignment="1">
      <alignment horizontal="left" vertical="center" wrapText="1"/>
    </xf>
    <xf numFmtId="0" fontId="2" fillId="0" borderId="12" xfId="0" applyFont="1" applyBorder="1">
      <alignment vertical="center"/>
    </xf>
    <xf numFmtId="0" fontId="27" fillId="0" borderId="0" xfId="0" applyFont="1">
      <alignment vertical="center"/>
    </xf>
    <xf numFmtId="0" fontId="28" fillId="3" borderId="0" xfId="0" applyFont="1" applyFill="1">
      <alignment vertical="center"/>
    </xf>
    <xf numFmtId="0" fontId="19" fillId="0" borderId="0" xfId="0" applyFont="1">
      <alignment vertical="center"/>
    </xf>
    <xf numFmtId="0" fontId="5" fillId="0" borderId="0" xfId="0" applyFont="1">
      <alignment vertical="center"/>
    </xf>
    <xf numFmtId="0" fontId="35" fillId="0" borderId="0" xfId="0" applyFont="1" applyAlignment="1">
      <alignment horizontal="center" vertical="center"/>
    </xf>
    <xf numFmtId="0" fontId="35" fillId="0" borderId="0" xfId="0" applyFont="1">
      <alignment vertical="center"/>
    </xf>
    <xf numFmtId="0" fontId="35" fillId="0" borderId="43" xfId="0" applyFont="1" applyBorder="1" applyAlignment="1">
      <alignment horizontal="center" vertical="center"/>
    </xf>
    <xf numFmtId="0" fontId="27" fillId="0" borderId="27" xfId="0" applyFont="1" applyBorder="1" applyProtection="1">
      <alignment vertical="center"/>
      <protection locked="0"/>
    </xf>
    <xf numFmtId="0" fontId="27" fillId="0" borderId="26" xfId="0" applyFont="1" applyBorder="1" applyProtection="1">
      <alignment vertical="center"/>
      <protection locked="0"/>
    </xf>
    <xf numFmtId="0" fontId="37" fillId="0" borderId="0" xfId="0" applyFont="1" applyAlignment="1">
      <alignment vertical="center" wrapText="1"/>
    </xf>
    <xf numFmtId="0" fontId="27" fillId="0" borderId="27"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2" borderId="10" xfId="0" applyFont="1" applyFill="1" applyBorder="1" applyAlignment="1">
      <alignment horizontal="center" vertical="center" wrapText="1"/>
    </xf>
    <xf numFmtId="0" fontId="27" fillId="2" borderId="10" xfId="0" applyFont="1" applyFill="1" applyBorder="1" applyAlignment="1">
      <alignment horizontal="center" vertical="center"/>
    </xf>
    <xf numFmtId="38" fontId="27" fillId="2" borderId="10" xfId="2" applyFont="1" applyFill="1" applyBorder="1" applyAlignment="1" applyProtection="1">
      <alignment horizontal="center" vertical="center" wrapText="1"/>
    </xf>
    <xf numFmtId="0" fontId="34" fillId="0" borderId="0" xfId="0" applyFont="1" applyAlignment="1">
      <alignment horizontal="right" vertical="center"/>
    </xf>
    <xf numFmtId="0" fontId="21" fillId="0" borderId="0" xfId="0" applyFont="1" applyAlignment="1">
      <alignment horizontal="lef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35" fillId="0" borderId="55" xfId="0" applyFont="1" applyBorder="1" applyAlignment="1">
      <alignment horizontal="center" vertical="center"/>
    </xf>
    <xf numFmtId="0" fontId="35" fillId="0" borderId="43" xfId="0" applyFont="1" applyBorder="1" applyAlignment="1">
      <alignment horizontal="center" vertical="center" wrapText="1"/>
    </xf>
    <xf numFmtId="0" fontId="35" fillId="0" borderId="42" xfId="0" applyFont="1" applyBorder="1" applyAlignment="1">
      <alignment horizontal="right" vertical="center"/>
    </xf>
    <xf numFmtId="3" fontId="35" fillId="0" borderId="42" xfId="0" applyNumberFormat="1" applyFont="1" applyBorder="1" applyAlignment="1">
      <alignment horizontal="right" vertical="center"/>
    </xf>
    <xf numFmtId="41" fontId="35" fillId="0" borderId="42" xfId="0" applyNumberFormat="1" applyFont="1" applyBorder="1" applyAlignment="1">
      <alignment horizontal="right" vertical="center"/>
    </xf>
    <xf numFmtId="0" fontId="11" fillId="0" borderId="0" xfId="0" applyFont="1">
      <alignment vertical="center"/>
    </xf>
    <xf numFmtId="0" fontId="41" fillId="0" borderId="0" xfId="0" applyFont="1" applyAlignment="1">
      <alignment horizontal="left" vertical="center"/>
    </xf>
    <xf numFmtId="0" fontId="2" fillId="2" borderId="10" xfId="0" applyFont="1" applyFill="1" applyBorder="1" applyAlignment="1">
      <alignment horizontal="center" vertical="center" wrapText="1"/>
    </xf>
    <xf numFmtId="0" fontId="11" fillId="0" borderId="3" xfId="0" applyFont="1" applyBorder="1">
      <alignment vertical="center"/>
    </xf>
    <xf numFmtId="0" fontId="11" fillId="0" borderId="9" xfId="0" applyFont="1" applyBorder="1">
      <alignment vertical="center"/>
    </xf>
    <xf numFmtId="0" fontId="11" fillId="0" borderId="12" xfId="0" applyFont="1" applyBorder="1">
      <alignment vertical="center"/>
    </xf>
    <xf numFmtId="188" fontId="36" fillId="2" borderId="4" xfId="0" applyNumberFormat="1" applyFont="1" applyFill="1" applyBorder="1">
      <alignment vertical="center"/>
    </xf>
    <xf numFmtId="188" fontId="36" fillId="2" borderId="5" xfId="0" applyNumberFormat="1" applyFont="1" applyFill="1" applyBorder="1">
      <alignment vertical="center"/>
    </xf>
    <xf numFmtId="0" fontId="11" fillId="0" borderId="0" xfId="0" applyFont="1" applyAlignment="1">
      <alignment horizontal="centerContinuous" vertical="center"/>
    </xf>
    <xf numFmtId="0" fontId="42" fillId="0" borderId="0" xfId="0" applyFont="1">
      <alignment vertical="center"/>
    </xf>
    <xf numFmtId="0" fontId="44" fillId="0" borderId="0" xfId="0" applyFont="1">
      <alignment vertical="center"/>
    </xf>
    <xf numFmtId="0" fontId="40" fillId="0" borderId="17" xfId="0" applyFont="1" applyBorder="1" applyProtection="1">
      <alignment vertical="center"/>
      <protection locked="0"/>
    </xf>
    <xf numFmtId="0" fontId="40" fillId="0" borderId="17" xfId="0" applyFont="1" applyBorder="1" applyAlignment="1">
      <alignment horizontal="center" vertical="center"/>
    </xf>
    <xf numFmtId="0" fontId="40" fillId="0" borderId="17" xfId="0" applyFont="1" applyBorder="1" applyAlignment="1" applyProtection="1">
      <alignment horizontal="center" vertical="center"/>
      <protection locked="0"/>
    </xf>
    <xf numFmtId="0" fontId="40" fillId="0" borderId="20" xfId="0" applyFont="1" applyBorder="1" applyAlignment="1">
      <alignment horizontal="left" vertical="center"/>
    </xf>
    <xf numFmtId="0" fontId="40" fillId="0" borderId="16" xfId="0" applyFont="1" applyBorder="1" applyAlignment="1" applyProtection="1">
      <alignment horizontal="right" vertical="center"/>
      <protection locked="0"/>
    </xf>
    <xf numFmtId="187" fontId="11" fillId="2" borderId="10" xfId="0" applyNumberFormat="1" applyFont="1" applyFill="1" applyBorder="1">
      <alignment vertical="center"/>
    </xf>
    <xf numFmtId="187" fontId="36" fillId="2" borderId="6" xfId="0" applyNumberFormat="1" applyFont="1" applyFill="1" applyBorder="1">
      <alignment vertical="center"/>
    </xf>
    <xf numFmtId="0" fontId="45" fillId="0" borderId="0" xfId="0" applyFont="1">
      <alignment vertical="center"/>
    </xf>
    <xf numFmtId="0" fontId="35" fillId="0" borderId="55" xfId="0" applyFont="1" applyBorder="1" applyAlignment="1">
      <alignment horizontal="center" vertical="center" wrapText="1"/>
    </xf>
    <xf numFmtId="0" fontId="35" fillId="0" borderId="64" xfId="0" applyFont="1" applyBorder="1" applyAlignment="1">
      <alignment horizontal="right" vertical="center"/>
    </xf>
    <xf numFmtId="177" fontId="35" fillId="0" borderId="64" xfId="0" applyNumberFormat="1" applyFont="1" applyBorder="1" applyAlignment="1">
      <alignment horizontal="right" vertical="center"/>
    </xf>
    <xf numFmtId="187" fontId="11" fillId="2" borderId="28" xfId="0" applyNumberFormat="1" applyFont="1" applyFill="1" applyBorder="1">
      <alignment vertical="center"/>
    </xf>
    <xf numFmtId="0" fontId="11" fillId="0" borderId="6" xfId="0" applyFont="1" applyBorder="1">
      <alignment vertical="center"/>
    </xf>
    <xf numFmtId="0" fontId="40" fillId="0" borderId="68" xfId="0" applyFont="1" applyBorder="1" applyProtection="1">
      <alignment vertical="center"/>
      <protection locked="0"/>
    </xf>
    <xf numFmtId="187" fontId="11" fillId="2" borderId="23" xfId="0" applyNumberFormat="1" applyFont="1" applyFill="1" applyBorder="1">
      <alignment vertical="center"/>
    </xf>
    <xf numFmtId="0" fontId="40" fillId="0" borderId="69" xfId="0" applyFont="1" applyBorder="1" applyProtection="1">
      <alignment vertical="center"/>
      <protection locked="0"/>
    </xf>
    <xf numFmtId="187" fontId="11" fillId="2" borderId="26" xfId="0" applyNumberFormat="1" applyFont="1" applyFill="1" applyBorder="1">
      <alignment vertical="center"/>
    </xf>
    <xf numFmtId="0" fontId="11" fillId="0" borderId="15" xfId="0" applyFont="1" applyBorder="1">
      <alignment vertical="center"/>
    </xf>
    <xf numFmtId="0" fontId="40" fillId="0" borderId="70" xfId="0" applyFont="1" applyBorder="1" applyProtection="1">
      <alignment vertical="center"/>
      <protection locked="0"/>
    </xf>
    <xf numFmtId="0" fontId="11" fillId="2" borderId="32" xfId="0" applyFont="1" applyFill="1" applyBorder="1" applyAlignment="1">
      <alignment horizontal="center" vertical="center"/>
    </xf>
    <xf numFmtId="187" fontId="11" fillId="2" borderId="27" xfId="0" applyNumberFormat="1" applyFont="1" applyFill="1" applyBorder="1">
      <alignment vertical="center"/>
    </xf>
    <xf numFmtId="0" fontId="11" fillId="0" borderId="32" xfId="0" applyFont="1" applyBorder="1">
      <alignment vertical="center"/>
    </xf>
    <xf numFmtId="0" fontId="40" fillId="0" borderId="71" xfId="0" applyFont="1" applyBorder="1" applyProtection="1">
      <alignment vertical="center"/>
      <protection locked="0"/>
    </xf>
    <xf numFmtId="0" fontId="40" fillId="0" borderId="72" xfId="0" applyFont="1" applyBorder="1" applyProtection="1">
      <alignment vertical="center"/>
      <protection locked="0"/>
    </xf>
    <xf numFmtId="0" fontId="2" fillId="0" borderId="0" xfId="0" applyFont="1" applyAlignment="1">
      <alignment horizontal="left" vertical="top"/>
    </xf>
    <xf numFmtId="0" fontId="2" fillId="0" borderId="0" xfId="0" applyFont="1" applyAlignment="1">
      <alignment horizontal="left" vertical="center" indent="1"/>
    </xf>
    <xf numFmtId="3" fontId="27" fillId="0" borderId="27" xfId="2" applyNumberFormat="1" applyFont="1" applyFill="1" applyBorder="1" applyAlignment="1" applyProtection="1">
      <alignment horizontal="right" vertical="center"/>
      <protection locked="0"/>
    </xf>
    <xf numFmtId="3" fontId="27" fillId="0" borderId="26" xfId="2" applyNumberFormat="1" applyFont="1" applyFill="1" applyBorder="1" applyAlignment="1" applyProtection="1">
      <alignment horizontal="right" vertical="center"/>
      <protection locked="0"/>
    </xf>
    <xf numFmtId="3" fontId="2" fillId="2" borderId="46" xfId="0" applyNumberFormat="1" applyFont="1" applyFill="1" applyBorder="1">
      <alignment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3" fontId="27" fillId="0" borderId="37" xfId="0" applyNumberFormat="1" applyFont="1" applyBorder="1" applyProtection="1">
      <alignment vertical="center"/>
      <protection locked="0"/>
    </xf>
    <xf numFmtId="3" fontId="2" fillId="0" borderId="28" xfId="0" applyNumberFormat="1" applyFont="1" applyBorder="1" applyProtection="1">
      <alignment vertical="center"/>
      <protection locked="0"/>
    </xf>
    <xf numFmtId="3" fontId="2" fillId="0" borderId="26" xfId="0" applyNumberFormat="1" applyFont="1" applyBorder="1" applyProtection="1">
      <alignment vertical="center"/>
      <protection locked="0"/>
    </xf>
    <xf numFmtId="0" fontId="9" fillId="0" borderId="0" xfId="0" applyFont="1">
      <alignment vertical="center"/>
    </xf>
    <xf numFmtId="0" fontId="29" fillId="0" borderId="0" xfId="0" applyFont="1">
      <alignment vertical="center"/>
    </xf>
    <xf numFmtId="0" fontId="9" fillId="0" borderId="0" xfId="0" applyFont="1" applyAlignment="1">
      <alignment horizontal="center" vertical="center"/>
    </xf>
    <xf numFmtId="0" fontId="31"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quotePrefix="1" applyFont="1">
      <alignment vertical="center"/>
    </xf>
    <xf numFmtId="0" fontId="25" fillId="0" borderId="0" xfId="0" applyFont="1" applyAlignment="1">
      <alignment horizontal="left" vertical="center"/>
    </xf>
    <xf numFmtId="0" fontId="25" fillId="0" borderId="0" xfId="0" applyFo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7" fillId="2" borderId="38" xfId="0" applyFont="1" applyFill="1" applyBorder="1" applyAlignment="1">
      <alignment horizontal="center" vertical="center" wrapText="1"/>
    </xf>
    <xf numFmtId="3" fontId="27" fillId="2" borderId="11" xfId="0" applyNumberFormat="1" applyFont="1" applyFill="1" applyBorder="1">
      <alignment vertical="center"/>
    </xf>
    <xf numFmtId="3" fontId="27" fillId="2" borderId="28" xfId="0" applyNumberFormat="1" applyFont="1" applyFill="1" applyBorder="1">
      <alignment vertical="center"/>
    </xf>
    <xf numFmtId="12" fontId="27" fillId="2" borderId="38" xfId="0" applyNumberFormat="1" applyFont="1" applyFill="1" applyBorder="1" applyAlignment="1">
      <alignment horizontal="center" vertical="center"/>
    </xf>
    <xf numFmtId="3" fontId="2" fillId="2" borderId="23" xfId="0" applyNumberFormat="1" applyFont="1" applyFill="1" applyBorder="1">
      <alignment vertical="center"/>
    </xf>
    <xf numFmtId="0" fontId="27" fillId="0" borderId="27"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11" fillId="3" borderId="14" xfId="0" applyFont="1" applyFill="1" applyBorder="1" applyAlignment="1">
      <alignment horizontal="right" vertical="center"/>
    </xf>
    <xf numFmtId="0" fontId="11" fillId="3" borderId="14" xfId="0" applyFont="1" applyFill="1" applyBorder="1" applyAlignment="1">
      <alignment horizontal="center" vertical="center"/>
    </xf>
    <xf numFmtId="0" fontId="11" fillId="3" borderId="59" xfId="0" applyFont="1" applyFill="1" applyBorder="1" applyAlignment="1">
      <alignment horizontal="left" vertical="center"/>
    </xf>
    <xf numFmtId="0" fontId="11" fillId="3" borderId="24" xfId="0" applyFont="1" applyFill="1" applyBorder="1" applyAlignment="1">
      <alignment horizontal="right" vertical="center"/>
    </xf>
    <xf numFmtId="0" fontId="11" fillId="3" borderId="40" xfId="0" applyFont="1" applyFill="1" applyBorder="1" applyAlignment="1">
      <alignment horizontal="right"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left" vertical="center"/>
    </xf>
    <xf numFmtId="0" fontId="46" fillId="0" borderId="0" xfId="0" applyFont="1">
      <alignment vertical="center"/>
    </xf>
    <xf numFmtId="3" fontId="27" fillId="0" borderId="73" xfId="2" applyNumberFormat="1" applyFont="1" applyFill="1" applyBorder="1" applyAlignment="1" applyProtection="1">
      <alignment horizontal="right" vertical="center"/>
      <protection locked="0"/>
    </xf>
    <xf numFmtId="184" fontId="27" fillId="2" borderId="7" xfId="0" applyNumberFormat="1" applyFont="1" applyFill="1" applyBorder="1" applyAlignment="1">
      <alignment horizontal="center" vertical="center" wrapText="1"/>
    </xf>
    <xf numFmtId="0" fontId="27" fillId="0" borderId="73" xfId="0" applyFont="1" applyBorder="1" applyAlignment="1" applyProtection="1">
      <alignment horizontal="center" vertical="center"/>
      <protection locked="0"/>
    </xf>
    <xf numFmtId="3" fontId="27" fillId="0" borderId="74" xfId="2" applyNumberFormat="1" applyFont="1" applyFill="1" applyBorder="1" applyAlignment="1" applyProtection="1">
      <alignment horizontal="right" vertical="center"/>
      <protection locked="0"/>
    </xf>
    <xf numFmtId="0" fontId="27" fillId="0" borderId="28"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47" fillId="0" borderId="0" xfId="0" applyFont="1" applyAlignment="1">
      <alignment vertical="center" wrapText="1"/>
    </xf>
    <xf numFmtId="0" fontId="27" fillId="0" borderId="74" xfId="0" applyFont="1" applyBorder="1" applyProtection="1">
      <alignment vertical="center"/>
      <protection locked="0"/>
    </xf>
    <xf numFmtId="0" fontId="11"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vertical="center"/>
    </xf>
    <xf numFmtId="0" fontId="51" fillId="0" borderId="0" xfId="0" applyFont="1" applyAlignment="1">
      <alignment horizontal="left" vertical="center"/>
    </xf>
    <xf numFmtId="0" fontId="51" fillId="0" borderId="0" xfId="0" applyFont="1" applyAlignment="1">
      <alignment horizontal="left" vertical="center" wrapText="1"/>
    </xf>
    <xf numFmtId="0" fontId="49" fillId="0" borderId="0" xfId="0" applyFont="1" applyAlignment="1">
      <alignment vertical="center" wrapText="1"/>
    </xf>
    <xf numFmtId="0" fontId="9" fillId="0" borderId="0" xfId="0" applyFont="1" applyAlignment="1">
      <alignment horizontal="left" vertical="center"/>
    </xf>
    <xf numFmtId="0" fontId="9" fillId="0" borderId="10" xfId="0" applyFont="1" applyBorder="1" applyAlignment="1">
      <alignment horizontal="center" vertical="center" wrapText="1"/>
    </xf>
    <xf numFmtId="0" fontId="0" fillId="0" borderId="10" xfId="0" applyBorder="1">
      <alignment vertical="center"/>
    </xf>
    <xf numFmtId="0" fontId="27" fillId="0" borderId="38" xfId="0" applyFont="1" applyBorder="1" applyAlignment="1" applyProtection="1">
      <alignment horizontal="left" vertical="center" wrapText="1"/>
      <protection locked="0"/>
    </xf>
    <xf numFmtId="0" fontId="27" fillId="2" borderId="76" xfId="0" applyFont="1" applyFill="1" applyBorder="1" applyAlignment="1">
      <alignment horizontal="center" vertical="center" wrapText="1"/>
    </xf>
    <xf numFmtId="3" fontId="27" fillId="0" borderId="75" xfId="2" applyNumberFormat="1" applyFont="1" applyFill="1" applyBorder="1" applyAlignment="1" applyProtection="1">
      <alignment horizontal="right" vertical="center"/>
      <protection locked="0"/>
    </xf>
    <xf numFmtId="0" fontId="27" fillId="0" borderId="75" xfId="0" applyFont="1" applyBorder="1" applyAlignment="1" applyProtection="1">
      <alignment horizontal="left" vertical="center" wrapText="1"/>
      <protection locked="0"/>
    </xf>
    <xf numFmtId="3" fontId="27" fillId="0" borderId="23" xfId="2" applyNumberFormat="1" applyFont="1" applyFill="1" applyBorder="1" applyAlignment="1" applyProtection="1">
      <alignment horizontal="right" vertical="center"/>
      <protection locked="0"/>
    </xf>
    <xf numFmtId="0" fontId="27" fillId="0" borderId="23" xfId="0" applyFont="1" applyBorder="1" applyProtection="1">
      <alignment vertical="center"/>
      <protection locked="0"/>
    </xf>
    <xf numFmtId="0" fontId="27" fillId="0" borderId="23" xfId="0" applyFont="1" applyBorder="1" applyAlignment="1" applyProtection="1">
      <alignment horizontal="left" vertical="center" wrapText="1"/>
      <protection locked="0"/>
    </xf>
    <xf numFmtId="0" fontId="27" fillId="0" borderId="23" xfId="0" applyFont="1" applyBorder="1" applyAlignment="1" applyProtection="1">
      <alignment horizontal="center" vertical="center"/>
      <protection locked="0"/>
    </xf>
    <xf numFmtId="0" fontId="0" fillId="0" borderId="79" xfId="0" applyBorder="1">
      <alignment vertical="center"/>
    </xf>
    <xf numFmtId="0" fontId="21" fillId="0" borderId="0" xfId="0" applyFont="1" applyAlignment="1">
      <alignment horizontal="left" vertical="center" wrapText="1"/>
    </xf>
    <xf numFmtId="0" fontId="27" fillId="3" borderId="56" xfId="0" applyFont="1" applyFill="1" applyBorder="1" applyProtection="1">
      <alignment vertical="center"/>
      <protection locked="0"/>
    </xf>
    <xf numFmtId="0" fontId="11" fillId="2" borderId="10" xfId="0" applyFont="1" applyFill="1" applyBorder="1" applyAlignment="1">
      <alignment horizontal="center" vertical="center" wrapText="1"/>
    </xf>
    <xf numFmtId="0" fontId="11" fillId="2" borderId="27"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3" xfId="0" applyFont="1" applyFill="1" applyBorder="1" applyAlignment="1" applyProtection="1">
      <alignment horizontal="center" vertical="center"/>
      <protection locked="0"/>
    </xf>
    <xf numFmtId="187" fontId="11" fillId="2" borderId="9" xfId="0" applyNumberFormat="1" applyFont="1" applyFill="1" applyBorder="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3" fillId="2" borderId="2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1" fontId="2"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176"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left" vertical="center" wrapText="1"/>
    </xf>
    <xf numFmtId="3" fontId="2" fillId="0" borderId="1"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0" fontId="2" fillId="2" borderId="4"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0" xfId="0" applyFont="1" applyAlignment="1">
      <alignment horizontal="left"/>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0" borderId="2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5" xfId="0" applyFont="1" applyBorder="1" applyAlignment="1">
      <alignment horizontal="left" vertical="center"/>
    </xf>
    <xf numFmtId="0" fontId="2" fillId="0" borderId="25" xfId="0" applyFont="1" applyBorder="1" applyAlignment="1" applyProtection="1">
      <alignment horizontal="left" vertical="center"/>
      <protection locked="0"/>
    </xf>
    <xf numFmtId="0" fontId="9" fillId="0" borderId="0" xfId="0" applyFont="1" applyAlignment="1">
      <alignment horizontal="center" vertical="top" wrapText="1"/>
    </xf>
    <xf numFmtId="0" fontId="9" fillId="0" borderId="0" xfId="0" applyFont="1" applyAlignment="1">
      <alignment horizontal="center" vertical="top"/>
    </xf>
    <xf numFmtId="0" fontId="18" fillId="0" borderId="0" xfId="0" applyFont="1" applyAlignment="1">
      <alignment horizontal="center" vertical="center"/>
    </xf>
    <xf numFmtId="0" fontId="2" fillId="0" borderId="12" xfId="0" applyFont="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0" xfId="0" applyFont="1" applyAlignment="1" applyProtection="1">
      <alignment vertical="top"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left" vertical="center"/>
    </xf>
    <xf numFmtId="0" fontId="22" fillId="0" borderId="0" xfId="0" applyFont="1" applyAlignment="1">
      <alignment horizontal="center" vertical="center" wrapText="1"/>
    </xf>
    <xf numFmtId="0" fontId="2" fillId="0" borderId="36" xfId="0" applyFont="1" applyBorder="1" applyAlignment="1" applyProtection="1">
      <alignment horizontal="left" vertical="center"/>
      <protection locked="0"/>
    </xf>
    <xf numFmtId="0" fontId="2" fillId="0" borderId="36" xfId="0" applyFont="1" applyBorder="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2" fillId="0" borderId="0" xfId="0" applyFont="1" applyAlignment="1">
      <alignment horizontal="left" vertical="center" indent="1"/>
    </xf>
    <xf numFmtId="3" fontId="2" fillId="0" borderId="19" xfId="0" applyNumberFormat="1" applyFont="1" applyBorder="1" applyAlignment="1">
      <alignment horizontal="right" vertical="center"/>
    </xf>
    <xf numFmtId="3" fontId="2" fillId="0" borderId="17" xfId="0" applyNumberFormat="1" applyFont="1" applyBorder="1" applyAlignment="1">
      <alignment horizontal="right" vertical="center"/>
    </xf>
    <xf numFmtId="0" fontId="2" fillId="0" borderId="10"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55" fontId="2" fillId="0" borderId="1" xfId="0" applyNumberFormat="1" applyFont="1" applyBorder="1" applyAlignment="1" applyProtection="1">
      <alignment horizontal="left" vertical="center"/>
      <protection locked="0"/>
    </xf>
    <xf numFmtId="0" fontId="20" fillId="0" borderId="1" xfId="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7" fillId="0" borderId="2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0" borderId="26" xfId="0" applyFont="1" applyBorder="1" applyAlignment="1" applyProtection="1">
      <alignment horizontal="left" vertical="top" wrapText="1"/>
      <protection locked="0"/>
    </xf>
    <xf numFmtId="0" fontId="2" fillId="0" borderId="39"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 fillId="0" borderId="10" xfId="0" applyFont="1" applyBorder="1" applyAlignment="1" applyProtection="1">
      <alignment horizontal="left" vertical="top" wrapText="1"/>
      <protection locked="0"/>
    </xf>
    <xf numFmtId="0" fontId="26" fillId="2" borderId="10" xfId="0" applyFont="1" applyFill="1" applyBorder="1" applyAlignment="1">
      <alignment horizontal="center" vertical="top"/>
    </xf>
    <xf numFmtId="0" fontId="13" fillId="2" borderId="10" xfId="0" applyFont="1" applyFill="1" applyBorder="1" applyAlignment="1">
      <alignment horizontal="center" vertical="center"/>
    </xf>
    <xf numFmtId="0" fontId="26" fillId="2" borderId="10" xfId="0" applyFont="1" applyFill="1" applyBorder="1" applyAlignment="1">
      <alignment horizontal="center" vertical="center"/>
    </xf>
    <xf numFmtId="0" fontId="13" fillId="0" borderId="10" xfId="0" applyFont="1" applyBorder="1" applyAlignment="1" applyProtection="1">
      <alignment horizontal="center" vertical="center"/>
      <protection locked="0"/>
    </xf>
    <xf numFmtId="187" fontId="6" fillId="0" borderId="10" xfId="2" applyNumberFormat="1" applyFont="1" applyBorder="1" applyAlignment="1" applyProtection="1">
      <alignment horizontal="right" vertical="center"/>
      <protection locked="0"/>
    </xf>
    <xf numFmtId="182" fontId="6" fillId="0" borderId="10" xfId="2" applyNumberFormat="1" applyFont="1" applyBorder="1" applyAlignment="1" applyProtection="1">
      <alignment horizontal="right" vertical="center"/>
      <protection locked="0"/>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2" borderId="56" xfId="0" applyFont="1" applyFill="1" applyBorder="1" applyAlignment="1">
      <alignment horizontal="center" vertical="center" wrapText="1"/>
    </xf>
    <xf numFmtId="0" fontId="2" fillId="2" borderId="56"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39"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39" xfId="2" applyNumberFormat="1" applyFont="1" applyBorder="1" applyAlignment="1" applyProtection="1">
      <alignment horizontal="left" vertical="center" wrapText="1"/>
      <protection locked="0"/>
    </xf>
    <xf numFmtId="0" fontId="2" fillId="0" borderId="40" xfId="2" applyNumberFormat="1" applyFont="1" applyBorder="1" applyAlignment="1" applyProtection="1">
      <alignment horizontal="left" vertical="center" wrapText="1"/>
      <protection locked="0"/>
    </xf>
    <xf numFmtId="0" fontId="2" fillId="0" borderId="41" xfId="2" applyNumberFormat="1" applyFont="1" applyBorder="1" applyAlignment="1" applyProtection="1">
      <alignment horizontal="left" vertical="center" wrapText="1"/>
      <protection locked="0"/>
    </xf>
    <xf numFmtId="0" fontId="2" fillId="0" borderId="44" xfId="2" applyNumberFormat="1" applyFont="1" applyBorder="1" applyAlignment="1" applyProtection="1">
      <alignment horizontal="left" vertical="center" wrapText="1"/>
      <protection locked="0"/>
    </xf>
    <xf numFmtId="0" fontId="2" fillId="0" borderId="45" xfId="2" applyNumberFormat="1" applyFont="1" applyBorder="1" applyAlignment="1" applyProtection="1">
      <alignment horizontal="left" vertical="center" wrapText="1"/>
      <protection locked="0"/>
    </xf>
    <xf numFmtId="0" fontId="2" fillId="0" borderId="29" xfId="2" applyNumberFormat="1"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3" fontId="6" fillId="3" borderId="10" xfId="0" applyNumberFormat="1" applyFont="1" applyFill="1" applyBorder="1" applyAlignment="1" applyProtection="1">
      <alignment horizontal="right" vertical="center"/>
      <protection locked="0"/>
    </xf>
    <xf numFmtId="193" fontId="6" fillId="3" borderId="10" xfId="0" applyNumberFormat="1" applyFont="1" applyFill="1" applyBorder="1" applyAlignment="1">
      <alignment horizontal="right" vertical="center"/>
    </xf>
    <xf numFmtId="194" fontId="6" fillId="0" borderId="10" xfId="2" applyNumberFormat="1" applyFont="1" applyBorder="1" applyAlignment="1" applyProtection="1">
      <alignment horizontal="right" vertical="center"/>
      <protection locked="0"/>
    </xf>
    <xf numFmtId="190" fontId="6" fillId="0" borderId="10" xfId="2" applyNumberFormat="1" applyFont="1" applyBorder="1" applyAlignment="1" applyProtection="1">
      <alignment horizontal="right" vertical="center"/>
    </xf>
    <xf numFmtId="0" fontId="5" fillId="0" borderId="0" xfId="0" applyFont="1" applyAlignment="1">
      <alignment horizontal="left" vertical="center"/>
    </xf>
    <xf numFmtId="0" fontId="2" fillId="0" borderId="26" xfId="0" applyFont="1" applyBorder="1" applyAlignment="1" applyProtection="1">
      <alignment horizontal="left" vertical="center" wrapText="1"/>
      <protection locked="0"/>
    </xf>
    <xf numFmtId="0" fontId="2" fillId="0" borderId="13"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3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right" vertical="center"/>
      <protection locked="0"/>
    </xf>
    <xf numFmtId="183" fontId="2" fillId="0" borderId="39" xfId="2" applyNumberFormat="1" applyFont="1" applyBorder="1" applyAlignment="1" applyProtection="1">
      <alignment horizontal="right" vertical="center" wrapText="1"/>
      <protection locked="0"/>
    </xf>
    <xf numFmtId="183" fontId="2" fillId="0" borderId="40" xfId="2" applyNumberFormat="1" applyFont="1" applyBorder="1" applyAlignment="1" applyProtection="1">
      <alignment horizontal="right" vertical="center" wrapText="1"/>
      <protection locked="0"/>
    </xf>
    <xf numFmtId="183" fontId="2" fillId="0" borderId="41" xfId="2" applyNumberFormat="1" applyFont="1" applyBorder="1" applyAlignment="1" applyProtection="1">
      <alignment horizontal="right" vertical="center" wrapText="1"/>
      <protection locked="0"/>
    </xf>
    <xf numFmtId="183" fontId="2" fillId="0" borderId="44" xfId="2" applyNumberFormat="1" applyFont="1" applyBorder="1" applyAlignment="1" applyProtection="1">
      <alignment horizontal="right" vertical="center" wrapText="1"/>
      <protection locked="0"/>
    </xf>
    <xf numFmtId="183" fontId="2" fillId="0" borderId="45" xfId="2" applyNumberFormat="1" applyFont="1" applyBorder="1" applyAlignment="1" applyProtection="1">
      <alignment horizontal="right" vertical="center" wrapText="1"/>
      <protection locked="0"/>
    </xf>
    <xf numFmtId="183" fontId="2" fillId="0" borderId="29" xfId="2" applyNumberFormat="1" applyFont="1" applyBorder="1" applyAlignment="1" applyProtection="1">
      <alignment horizontal="right" vertical="center" wrapText="1"/>
      <protection locked="0"/>
    </xf>
    <xf numFmtId="55" fontId="2" fillId="0" borderId="39" xfId="2" applyNumberFormat="1" applyFont="1" applyBorder="1" applyAlignment="1" applyProtection="1">
      <alignment horizontal="right" vertical="center" wrapText="1"/>
      <protection locked="0"/>
    </xf>
    <xf numFmtId="55" fontId="2" fillId="0" borderId="40" xfId="2" applyNumberFormat="1" applyFont="1" applyBorder="1" applyAlignment="1" applyProtection="1">
      <alignment horizontal="right" vertical="center" wrapText="1"/>
      <protection locked="0"/>
    </xf>
    <xf numFmtId="55" fontId="2" fillId="0" borderId="41" xfId="2" applyNumberFormat="1" applyFont="1" applyBorder="1" applyAlignment="1" applyProtection="1">
      <alignment horizontal="right" vertical="center" wrapText="1"/>
      <protection locked="0"/>
    </xf>
    <xf numFmtId="55" fontId="2" fillId="0" borderId="44" xfId="2" applyNumberFormat="1" applyFont="1" applyBorder="1" applyAlignment="1" applyProtection="1">
      <alignment horizontal="right" vertical="center" wrapText="1"/>
      <protection locked="0"/>
    </xf>
    <xf numFmtId="55" fontId="2" fillId="0" borderId="45" xfId="2" applyNumberFormat="1" applyFont="1" applyBorder="1" applyAlignment="1" applyProtection="1">
      <alignment horizontal="right" vertical="center" wrapText="1"/>
      <protection locked="0"/>
    </xf>
    <xf numFmtId="55" fontId="2" fillId="0" borderId="29" xfId="2" applyNumberFormat="1" applyFont="1" applyBorder="1" applyAlignment="1" applyProtection="1">
      <alignment horizontal="right" vertical="center" wrapText="1"/>
      <protection locked="0"/>
    </xf>
    <xf numFmtId="0" fontId="13" fillId="3" borderId="10" xfId="0" applyFont="1" applyFill="1" applyBorder="1" applyAlignment="1" applyProtection="1">
      <alignment horizontal="center" vertical="center"/>
      <protection locked="0"/>
    </xf>
    <xf numFmtId="0" fontId="6" fillId="2" borderId="10" xfId="0" applyFont="1" applyFill="1" applyBorder="1" applyAlignment="1">
      <alignment horizontal="left" vertical="center" wrapText="1"/>
    </xf>
    <xf numFmtId="180" fontId="6" fillId="0" borderId="10" xfId="2" applyNumberFormat="1" applyFont="1" applyBorder="1" applyAlignment="1" applyProtection="1">
      <alignment horizontal="right" vertical="center" indent="1"/>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lignment horizontal="left" vertical="center" indent="3"/>
    </xf>
    <xf numFmtId="0" fontId="2" fillId="0" borderId="33" xfId="0" applyFont="1" applyBorder="1" applyAlignment="1" applyProtection="1">
      <alignment horizontal="right" vertical="center"/>
      <protection locked="0"/>
    </xf>
    <xf numFmtId="179" fontId="6" fillId="0" borderId="10" xfId="2" applyNumberFormat="1" applyFont="1" applyBorder="1" applyAlignment="1" applyProtection="1">
      <alignment horizontal="right" vertical="center" indent="1"/>
    </xf>
    <xf numFmtId="190" fontId="6" fillId="0" borderId="10" xfId="2" applyNumberFormat="1" applyFont="1" applyBorder="1" applyAlignment="1" applyProtection="1">
      <alignment horizontal="right" vertical="center" indent="1"/>
    </xf>
    <xf numFmtId="192" fontId="6" fillId="0" borderId="2" xfId="2" applyNumberFormat="1" applyFont="1" applyBorder="1" applyAlignment="1" applyProtection="1">
      <alignment horizontal="right" vertical="center" indent="1"/>
    </xf>
    <xf numFmtId="192" fontId="6" fillId="0" borderId="3" xfId="2" applyNumberFormat="1" applyFont="1" applyBorder="1" applyAlignment="1" applyProtection="1">
      <alignment horizontal="right" vertical="center" inden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91" fontId="6" fillId="0" borderId="2" xfId="2" applyNumberFormat="1" applyFont="1" applyBorder="1" applyAlignment="1" applyProtection="1">
      <alignment horizontal="right" vertical="center" indent="1" shrinkToFit="1"/>
    </xf>
    <xf numFmtId="191" fontId="6" fillId="0" borderId="3" xfId="2" applyNumberFormat="1" applyFont="1" applyBorder="1" applyAlignment="1" applyProtection="1">
      <alignment horizontal="right" vertical="center" indent="1" shrinkToFit="1"/>
    </xf>
    <xf numFmtId="186" fontId="6" fillId="3" borderId="1" xfId="0" applyNumberFormat="1" applyFont="1" applyFill="1" applyBorder="1" applyAlignment="1">
      <alignment horizontal="right" vertical="center" wrapText="1" indent="1"/>
    </xf>
    <xf numFmtId="186" fontId="6" fillId="3" borderId="2" xfId="0" applyNumberFormat="1" applyFont="1" applyFill="1" applyBorder="1" applyAlignment="1">
      <alignment horizontal="right" vertical="center" wrapText="1" indent="1"/>
    </xf>
    <xf numFmtId="186" fontId="6" fillId="3" borderId="3" xfId="0" applyNumberFormat="1" applyFont="1" applyFill="1" applyBorder="1" applyAlignment="1">
      <alignment horizontal="right" vertical="center" wrapText="1" indent="1"/>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185" fontId="6" fillId="0" borderId="1" xfId="2" applyNumberFormat="1" applyFont="1" applyBorder="1" applyAlignment="1" applyProtection="1">
      <alignment horizontal="right" vertical="center" indent="1" shrinkToFit="1"/>
    </xf>
    <xf numFmtId="185" fontId="6" fillId="0" borderId="2" xfId="2" applyNumberFormat="1" applyFont="1" applyBorder="1" applyAlignment="1" applyProtection="1">
      <alignment horizontal="right" vertical="center" indent="1" shrinkToFit="1"/>
    </xf>
    <xf numFmtId="185" fontId="6" fillId="0" borderId="3" xfId="2" applyNumberFormat="1" applyFont="1" applyBorder="1" applyAlignment="1" applyProtection="1">
      <alignment horizontal="right" vertical="center" indent="1" shrinkToFit="1"/>
    </xf>
    <xf numFmtId="0" fontId="11" fillId="2" borderId="28" xfId="0" applyFont="1" applyFill="1" applyBorder="1" applyAlignment="1">
      <alignment horizontal="center" vertical="center"/>
    </xf>
    <xf numFmtId="0" fontId="11" fillId="0" borderId="2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2" fillId="3"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1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2" borderId="6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36" fillId="2" borderId="28" xfId="0" applyFont="1" applyFill="1" applyBorder="1" applyAlignment="1">
      <alignment horizontal="center" vertical="center"/>
    </xf>
    <xf numFmtId="0" fontId="52" fillId="0" borderId="11" xfId="1" applyFont="1" applyBorder="1">
      <alignment vertical="center"/>
    </xf>
    <xf numFmtId="0" fontId="52" fillId="0" borderId="0" xfId="1" applyFont="1" applyBorder="1">
      <alignment vertical="center"/>
    </xf>
    <xf numFmtId="0" fontId="11" fillId="2" borderId="23" xfId="0" applyFont="1" applyFill="1" applyBorder="1" applyAlignment="1">
      <alignment horizontal="center" vertical="center"/>
    </xf>
    <xf numFmtId="187" fontId="11" fillId="0" borderId="7" xfId="0" applyNumberFormat="1" applyFont="1" applyBorder="1" applyAlignment="1" applyProtection="1">
      <alignment horizontal="right" vertical="center"/>
      <protection locked="0"/>
    </xf>
    <xf numFmtId="187" fontId="11" fillId="0" borderId="8" xfId="0" applyNumberFormat="1" applyFont="1" applyBorder="1" applyAlignment="1" applyProtection="1">
      <alignment horizontal="right" vertical="center"/>
      <protection locked="0"/>
    </xf>
    <xf numFmtId="0" fontId="11" fillId="2" borderId="10" xfId="0" applyFont="1" applyFill="1" applyBorder="1" applyAlignment="1">
      <alignment horizontal="center" vertical="center" wrapText="1"/>
    </xf>
    <xf numFmtId="0" fontId="11" fillId="2" borderId="27" xfId="0" applyFont="1" applyFill="1" applyBorder="1" applyAlignment="1">
      <alignment horizontal="center" vertical="center"/>
    </xf>
    <xf numFmtId="187" fontId="11" fillId="0" borderId="30" xfId="0" applyNumberFormat="1" applyFont="1" applyBorder="1" applyAlignment="1" applyProtection="1">
      <alignment horizontal="right" vertical="center"/>
      <protection locked="0"/>
    </xf>
    <xf numFmtId="187" fontId="11" fillId="0" borderId="31" xfId="0" applyNumberFormat="1" applyFont="1" applyBorder="1" applyAlignment="1" applyProtection="1">
      <alignment horizontal="right" vertical="center"/>
      <protection locked="0"/>
    </xf>
    <xf numFmtId="187" fontId="11" fillId="0" borderId="13" xfId="0" applyNumberFormat="1" applyFont="1" applyBorder="1" applyAlignment="1" applyProtection="1">
      <alignment horizontal="right" vertical="center"/>
      <protection locked="0"/>
    </xf>
    <xf numFmtId="187" fontId="11" fillId="0" borderId="14" xfId="0" applyNumberFormat="1" applyFont="1" applyBorder="1" applyAlignment="1" applyProtection="1">
      <alignment horizontal="right" vertical="center"/>
      <protection locked="0"/>
    </xf>
    <xf numFmtId="187" fontId="11" fillId="2" borderId="33" xfId="0" applyNumberFormat="1" applyFont="1" applyFill="1" applyBorder="1" applyAlignment="1" applyProtection="1">
      <alignment horizontal="center" vertical="center"/>
      <protection locked="0"/>
    </xf>
    <xf numFmtId="187" fontId="11" fillId="2" borderId="35" xfId="0" applyNumberFormat="1" applyFont="1" applyFill="1" applyBorder="1" applyAlignment="1" applyProtection="1">
      <alignment horizontal="center" vertical="center"/>
      <protection locked="0"/>
    </xf>
    <xf numFmtId="187" fontId="11" fillId="2" borderId="34" xfId="0" applyNumberFormat="1" applyFont="1" applyFill="1" applyBorder="1" applyAlignment="1" applyProtection="1">
      <alignment horizontal="center" vertical="center"/>
      <protection locked="0"/>
    </xf>
    <xf numFmtId="0" fontId="11" fillId="2" borderId="0" xfId="0" applyFont="1" applyFill="1" applyAlignment="1">
      <alignment horizontal="center" vertical="center" shrinkToFit="1"/>
    </xf>
    <xf numFmtId="0" fontId="11" fillId="2" borderId="9" xfId="0" applyFont="1" applyFill="1" applyBorder="1" applyAlignment="1">
      <alignment horizontal="center" vertical="center" shrinkToFit="1"/>
    </xf>
    <xf numFmtId="0" fontId="11" fillId="2" borderId="26" xfId="0" applyFont="1" applyFill="1" applyBorder="1" applyAlignment="1">
      <alignment horizontal="center" vertical="center"/>
    </xf>
    <xf numFmtId="0" fontId="11" fillId="2" borderId="10" xfId="0" applyFont="1" applyFill="1" applyBorder="1" applyAlignment="1">
      <alignment horizontal="center" vertical="center"/>
    </xf>
    <xf numFmtId="187" fontId="11" fillId="0" borderId="80" xfId="0" applyNumberFormat="1" applyFont="1" applyBorder="1" applyAlignment="1" applyProtection="1">
      <alignment horizontal="right" vertical="center"/>
      <protection locked="0"/>
    </xf>
    <xf numFmtId="187" fontId="11" fillId="0" borderId="4" xfId="0" applyNumberFormat="1" applyFont="1" applyBorder="1" applyAlignment="1" applyProtection="1">
      <alignment horizontal="right" vertical="center"/>
      <protection locked="0"/>
    </xf>
    <xf numFmtId="187" fontId="11" fillId="0" borderId="5" xfId="0" applyNumberFormat="1" applyFont="1" applyBorder="1" applyAlignment="1" applyProtection="1">
      <alignment horizontal="right" vertical="center"/>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87" fontId="11" fillId="0" borderId="1" xfId="0" applyNumberFormat="1" applyFont="1" applyBorder="1" applyAlignment="1" applyProtection="1">
      <alignment horizontal="right" vertical="center"/>
      <protection locked="0"/>
    </xf>
    <xf numFmtId="187" fontId="11" fillId="0" borderId="2" xfId="0" applyNumberFormat="1" applyFont="1" applyBorder="1" applyAlignment="1" applyProtection="1">
      <alignment horizontal="right" vertical="center"/>
      <protection locked="0"/>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2" borderId="12" xfId="0" applyFont="1" applyFill="1" applyBorder="1" applyAlignment="1">
      <alignment horizontal="center" vertical="center"/>
    </xf>
    <xf numFmtId="0" fontId="36" fillId="0" borderId="11"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12" xfId="0" applyFont="1" applyBorder="1" applyAlignment="1" applyProtection="1">
      <alignment horizontal="left" vertical="top" wrapText="1"/>
      <protection locked="0"/>
    </xf>
    <xf numFmtId="0" fontId="43" fillId="0" borderId="8" xfId="0" applyFont="1" applyBorder="1" applyAlignment="1">
      <alignment horizontal="center" vertical="center"/>
    </xf>
    <xf numFmtId="0" fontId="40"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177" fontId="11" fillId="3" borderId="65" xfId="0" applyNumberFormat="1" applyFont="1" applyFill="1" applyBorder="1" applyAlignment="1">
      <alignment horizontal="right" vertical="center"/>
    </xf>
    <xf numFmtId="177" fontId="11" fillId="3" borderId="66" xfId="0" applyNumberFormat="1" applyFont="1" applyFill="1" applyBorder="1" applyAlignment="1">
      <alignment horizontal="right" vertical="center"/>
    </xf>
    <xf numFmtId="177" fontId="11" fillId="3" borderId="67" xfId="0" applyNumberFormat="1" applyFont="1" applyFill="1" applyBorder="1" applyAlignment="1">
      <alignment horizontal="right" vertical="center"/>
    </xf>
    <xf numFmtId="177" fontId="11" fillId="3" borderId="24"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59" xfId="0" applyNumberFormat="1" applyFont="1" applyFill="1" applyBorder="1" applyAlignment="1">
      <alignment horizontal="right" vertical="center"/>
    </xf>
    <xf numFmtId="177" fontId="11" fillId="3" borderId="15" xfId="0" applyNumberFormat="1" applyFont="1" applyFill="1" applyBorder="1" applyAlignment="1">
      <alignment horizontal="righ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177" fontId="11" fillId="3" borderId="7" xfId="0" applyNumberFormat="1" applyFont="1" applyFill="1" applyBorder="1" applyAlignment="1">
      <alignment horizontal="right" vertical="center"/>
    </xf>
    <xf numFmtId="177" fontId="11" fillId="3" borderId="8"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xf>
    <xf numFmtId="177" fontId="11" fillId="3" borderId="13" xfId="0" applyNumberFormat="1" applyFont="1" applyFill="1" applyBorder="1" applyAlignment="1">
      <alignment horizontal="right" vertical="center"/>
    </xf>
    <xf numFmtId="0" fontId="11" fillId="2" borderId="33"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4" xfId="0" applyFont="1" applyFill="1" applyBorder="1" applyAlignment="1">
      <alignment horizontal="left" vertical="center"/>
    </xf>
    <xf numFmtId="177" fontId="11" fillId="3" borderId="33" xfId="0" applyNumberFormat="1" applyFont="1" applyFill="1" applyBorder="1" applyAlignment="1">
      <alignment horizontal="right" vertical="center"/>
    </xf>
    <xf numFmtId="177" fontId="11" fillId="3" borderId="35" xfId="0" applyNumberFormat="1" applyFont="1" applyFill="1" applyBorder="1" applyAlignment="1">
      <alignment horizontal="right" vertical="center"/>
    </xf>
    <xf numFmtId="177" fontId="11" fillId="3" borderId="34" xfId="0" applyNumberFormat="1" applyFont="1" applyFill="1" applyBorder="1" applyAlignment="1">
      <alignment horizontal="right"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29" xfId="0" applyFont="1" applyFill="1" applyBorder="1" applyAlignment="1">
      <alignment horizontal="left" vertical="center"/>
    </xf>
    <xf numFmtId="189" fontId="11" fillId="3" borderId="44" xfId="0" applyNumberFormat="1" applyFont="1" applyFill="1" applyBorder="1" applyAlignment="1">
      <alignment horizontal="right" vertical="center"/>
    </xf>
    <xf numFmtId="189" fontId="11" fillId="3" borderId="45" xfId="0" applyNumberFormat="1" applyFont="1" applyFill="1" applyBorder="1" applyAlignment="1">
      <alignment horizontal="right" vertical="center"/>
    </xf>
    <xf numFmtId="189" fontId="11" fillId="3" borderId="62" xfId="0" applyNumberFormat="1" applyFont="1" applyFill="1" applyBorder="1" applyAlignment="1">
      <alignment horizontal="right" vertical="center"/>
    </xf>
    <xf numFmtId="189" fontId="11" fillId="3" borderId="63" xfId="0" applyNumberFormat="1" applyFont="1" applyFill="1" applyBorder="1" applyAlignment="1">
      <alignment horizontal="right" vertical="center"/>
    </xf>
    <xf numFmtId="189" fontId="11" fillId="3" borderId="29" xfId="0" applyNumberFormat="1" applyFont="1" applyFill="1" applyBorder="1" applyAlignment="1">
      <alignment horizontal="right" vertical="center"/>
    </xf>
    <xf numFmtId="177" fontId="11" fillId="3" borderId="40" xfId="0" applyNumberFormat="1" applyFont="1" applyFill="1" applyBorder="1" applyAlignment="1">
      <alignment horizontal="right" vertical="center"/>
    </xf>
    <xf numFmtId="177" fontId="11" fillId="3" borderId="41" xfId="0" applyNumberFormat="1" applyFont="1" applyFill="1" applyBorder="1" applyAlignment="1">
      <alignment horizontal="right" vertical="center"/>
    </xf>
    <xf numFmtId="3" fontId="11" fillId="3" borderId="44" xfId="0" applyNumberFormat="1" applyFont="1" applyFill="1" applyBorder="1" applyAlignment="1">
      <alignment horizontal="right" vertical="center"/>
    </xf>
    <xf numFmtId="3" fontId="11" fillId="3" borderId="45" xfId="0" applyNumberFormat="1" applyFont="1" applyFill="1" applyBorder="1" applyAlignment="1">
      <alignment horizontal="right" vertical="center"/>
    </xf>
    <xf numFmtId="3" fontId="11" fillId="3" borderId="62" xfId="0" applyNumberFormat="1" applyFont="1" applyFill="1" applyBorder="1" applyAlignment="1">
      <alignment horizontal="right" vertical="center"/>
    </xf>
    <xf numFmtId="3" fontId="11" fillId="3" borderId="63" xfId="0" applyNumberFormat="1" applyFont="1" applyFill="1" applyBorder="1" applyAlignment="1">
      <alignment horizontal="right" vertical="center"/>
    </xf>
    <xf numFmtId="3" fontId="11" fillId="3" borderId="58" xfId="0" applyNumberFormat="1" applyFont="1" applyFill="1" applyBorder="1" applyAlignment="1">
      <alignment horizontal="right" vertical="center"/>
    </xf>
    <xf numFmtId="3" fontId="11" fillId="3" borderId="31" xfId="0" applyNumberFormat="1" applyFont="1" applyFill="1" applyBorder="1" applyAlignment="1">
      <alignment horizontal="right" vertical="center"/>
    </xf>
    <xf numFmtId="3" fontId="11" fillId="3" borderId="32" xfId="0" applyNumberFormat="1" applyFont="1" applyFill="1" applyBorder="1" applyAlignment="1">
      <alignment horizontal="right" vertical="center"/>
    </xf>
    <xf numFmtId="0" fontId="11" fillId="2" borderId="26" xfId="0" applyFont="1" applyFill="1" applyBorder="1" applyAlignment="1">
      <alignment horizontal="left" vertical="center"/>
    </xf>
    <xf numFmtId="0" fontId="5" fillId="0" borderId="8" xfId="0" applyFont="1" applyBorder="1" applyAlignment="1">
      <alignment horizontal="right"/>
    </xf>
    <xf numFmtId="3" fontId="11" fillId="0" borderId="13" xfId="0" applyNumberFormat="1" applyFont="1" applyBorder="1" applyAlignment="1" applyProtection="1">
      <alignment horizontal="right" vertical="center"/>
      <protection locked="0"/>
    </xf>
    <xf numFmtId="3" fontId="11" fillId="0" borderId="14" xfId="0" applyNumberFormat="1" applyFont="1" applyBorder="1" applyAlignment="1" applyProtection="1">
      <alignment horizontal="right" vertical="center"/>
      <protection locked="0"/>
    </xf>
    <xf numFmtId="3" fontId="11" fillId="0" borderId="59" xfId="0" applyNumberFormat="1" applyFont="1" applyBorder="1" applyAlignment="1" applyProtection="1">
      <alignment horizontal="right" vertical="center"/>
      <protection locked="0"/>
    </xf>
    <xf numFmtId="3" fontId="11" fillId="0" borderId="24" xfId="0" applyNumberFormat="1" applyFont="1" applyBorder="1" applyAlignment="1" applyProtection="1">
      <alignment horizontal="right" vertical="center"/>
      <protection locked="0"/>
    </xf>
    <xf numFmtId="3" fontId="11" fillId="0" borderId="15" xfId="0" applyNumberFormat="1" applyFont="1" applyBorder="1" applyAlignment="1" applyProtection="1">
      <alignment horizontal="right" vertical="center"/>
      <protection locked="0"/>
    </xf>
    <xf numFmtId="3" fontId="11" fillId="0" borderId="0" xfId="0" applyNumberFormat="1" applyFont="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0" fontId="11" fillId="2" borderId="2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1"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57" xfId="0" applyFont="1" applyFill="1" applyBorder="1" applyAlignment="1">
      <alignment horizontal="center" vertical="center"/>
    </xf>
    <xf numFmtId="3" fontId="11" fillId="0" borderId="44" xfId="0" applyNumberFormat="1" applyFont="1" applyBorder="1" applyAlignment="1" applyProtection="1">
      <alignment horizontal="right" vertical="center"/>
      <protection locked="0"/>
    </xf>
    <xf numFmtId="3" fontId="11" fillId="0" borderId="45" xfId="0" applyNumberFormat="1" applyFont="1" applyBorder="1" applyAlignment="1" applyProtection="1">
      <alignment horizontal="right" vertical="center"/>
      <protection locked="0"/>
    </xf>
    <xf numFmtId="3" fontId="11" fillId="0" borderId="62" xfId="0" applyNumberFormat="1" applyFont="1" applyBorder="1" applyAlignment="1" applyProtection="1">
      <alignment horizontal="right" vertical="center"/>
      <protection locked="0"/>
    </xf>
    <xf numFmtId="3" fontId="11" fillId="0" borderId="40"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3" fontId="11" fillId="3" borderId="13" xfId="0" applyNumberFormat="1" applyFont="1" applyFill="1" applyBorder="1" applyAlignment="1">
      <alignment horizontal="right" vertical="center"/>
    </xf>
    <xf numFmtId="3" fontId="11" fillId="3" borderId="14" xfId="0" applyNumberFormat="1" applyFont="1" applyFill="1" applyBorder="1" applyAlignment="1">
      <alignment horizontal="right" vertical="center"/>
    </xf>
    <xf numFmtId="3" fontId="11" fillId="3" borderId="59" xfId="0" applyNumberFormat="1" applyFont="1" applyFill="1" applyBorder="1" applyAlignment="1">
      <alignment horizontal="right" vertical="center"/>
    </xf>
    <xf numFmtId="3" fontId="11" fillId="3" borderId="24" xfId="0" applyNumberFormat="1" applyFont="1" applyFill="1" applyBorder="1" applyAlignment="1">
      <alignment horizontal="right" vertical="center"/>
    </xf>
    <xf numFmtId="3" fontId="11" fillId="3" borderId="15" xfId="0" applyNumberFormat="1" applyFont="1" applyFill="1" applyBorder="1" applyAlignment="1">
      <alignment horizontal="right" vertical="center"/>
    </xf>
    <xf numFmtId="0" fontId="38" fillId="3" borderId="0" xfId="0" applyFont="1" applyFill="1" applyAlignment="1">
      <alignment horizontal="center" vertical="center"/>
    </xf>
    <xf numFmtId="176" fontId="2" fillId="2" borderId="26" xfId="0" applyNumberFormat="1"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 fillId="2" borderId="28" xfId="0" applyFont="1" applyFill="1" applyBorder="1" applyAlignment="1">
      <alignment horizontal="left" vertical="center" wrapText="1" inden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7" fillId="2" borderId="11"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0" borderId="7"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36" fillId="3" borderId="0" xfId="0" applyFont="1" applyFill="1" applyAlignment="1">
      <alignment horizontal="center" vertical="center"/>
    </xf>
    <xf numFmtId="0" fontId="27" fillId="2" borderId="2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27" fillId="2" borderId="77" xfId="0" applyFont="1" applyFill="1" applyBorder="1" applyAlignment="1">
      <alignment horizontal="center" vertical="center" wrapText="1"/>
    </xf>
    <xf numFmtId="0" fontId="27" fillId="2" borderId="78" xfId="0" applyFont="1" applyFill="1" applyBorder="1" applyAlignment="1">
      <alignment horizontal="center" vertical="center" wrapText="1"/>
    </xf>
    <xf numFmtId="0" fontId="32"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48" fillId="0" borderId="0" xfId="0" applyFont="1" applyAlignment="1">
      <alignment horizontal="left" vertical="center" wrapText="1"/>
    </xf>
    <xf numFmtId="0" fontId="4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0" xfId="0" applyFont="1" applyAlignment="1">
      <alignment horizontal="center" vertical="center" wrapText="1"/>
    </xf>
  </cellXfs>
  <cellStyles count="3">
    <cellStyle name="ハイパーリンク" xfId="1" builtinId="8"/>
    <cellStyle name="桁区切り" xfId="2" builtinId="6"/>
    <cellStyle name="標準" xfId="0" builtinId="0"/>
  </cellStyles>
  <dxfs count="40">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0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s>
  <tableStyles count="0" defaultTableStyle="TableStyleMedium2" defaultPivotStyle="PivotStyleLight16"/>
  <colors>
    <mruColors>
      <color rgb="FFFFCC00"/>
      <color rgb="FFFF9900"/>
      <color rgb="FFFFFF66"/>
      <color rgb="FFFEF8F4"/>
      <color rgb="FFFEF5F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333237</xdr:colOff>
      <xdr:row>35</xdr:row>
      <xdr:rowOff>115957</xdr:rowOff>
    </xdr:from>
    <xdr:to>
      <xdr:col>22</xdr:col>
      <xdr:colOff>336412</xdr:colOff>
      <xdr:row>37</xdr:row>
      <xdr:rowOff>86002</xdr:rowOff>
    </xdr:to>
    <xdr:sp macro="" textlink="">
      <xdr:nvSpPr>
        <xdr:cNvPr id="2" name="吹き出し: 四角形 4">
          <a:extLst>
            <a:ext uri="{FF2B5EF4-FFF2-40B4-BE49-F238E27FC236}">
              <a16:creationId xmlns:a16="http://schemas.microsoft.com/office/drawing/2014/main" id="{CE55B0C2-A8DB-4253-8D59-3783EEC8FE00}"/>
            </a:ext>
          </a:extLst>
        </xdr:cNvPr>
        <xdr:cNvSpPr/>
      </xdr:nvSpPr>
      <xdr:spPr>
        <a:xfrm>
          <a:off x="2735194" y="10013674"/>
          <a:ext cx="2926935" cy="351045"/>
        </a:xfrm>
        <a:prstGeom prst="wedgeRectCallout">
          <a:avLst>
            <a:gd name="adj1" fmla="val -41053"/>
            <a:gd name="adj2" fmla="val -10421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日中連絡の取れる番号を記載してください。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288177</xdr:colOff>
      <xdr:row>22</xdr:row>
      <xdr:rowOff>67235</xdr:rowOff>
    </xdr:from>
    <xdr:to>
      <xdr:col>42</xdr:col>
      <xdr:colOff>16062</xdr:colOff>
      <xdr:row>25</xdr:row>
      <xdr:rowOff>106242</xdr:rowOff>
    </xdr:to>
    <xdr:sp macro="" textlink="">
      <xdr:nvSpPr>
        <xdr:cNvPr id="97" name="吹き出し: 四角形 1">
          <a:extLst>
            <a:ext uri="{FF2B5EF4-FFF2-40B4-BE49-F238E27FC236}">
              <a16:creationId xmlns:a16="http://schemas.microsoft.com/office/drawing/2014/main" id="{CBE7477A-44F0-4FEF-9D24-74C7656C0537}"/>
            </a:ext>
          </a:extLst>
        </xdr:cNvPr>
        <xdr:cNvSpPr/>
      </xdr:nvSpPr>
      <xdr:spPr>
        <a:xfrm>
          <a:off x="8053853" y="6566647"/>
          <a:ext cx="3459444" cy="924271"/>
        </a:xfrm>
        <a:prstGeom prst="wedgeRectCallout">
          <a:avLst>
            <a:gd name="adj1" fmla="val -42300"/>
            <a:gd name="adj2" fmla="val 106143"/>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設備を導入したことによる付加価値額と</a:t>
          </a:r>
          <a:r>
            <a:rPr kumimoji="1" lang="en-US" altLang="ja-JP" sz="1200" kern="1200">
              <a:latin typeface="Meiryo UI" panose="020B0604030504040204" pitchFamily="50" charset="-128"/>
              <a:ea typeface="Meiryo UI" panose="020B0604030504040204" pitchFamily="50" charset="-128"/>
            </a:rPr>
            <a:t>CO2</a:t>
          </a:r>
          <a:r>
            <a:rPr kumimoji="1" lang="ja-JP" altLang="en-US" sz="1200" kern="1200">
              <a:latin typeface="Meiryo UI" panose="020B0604030504040204" pitchFamily="50" charset="-128"/>
              <a:ea typeface="Meiryo UI" panose="020B0604030504040204" pitchFamily="50" charset="-128"/>
            </a:rPr>
            <a:t>排出量の変化について記載してください。</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（３）との整合性をとれる記載にしてください。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23</xdr:col>
      <xdr:colOff>44825</xdr:colOff>
      <xdr:row>16</xdr:row>
      <xdr:rowOff>128121</xdr:rowOff>
    </xdr:from>
    <xdr:to>
      <xdr:col>34</xdr:col>
      <xdr:colOff>220944</xdr:colOff>
      <xdr:row>18</xdr:row>
      <xdr:rowOff>203919</xdr:rowOff>
    </xdr:to>
    <xdr:sp macro="" textlink="">
      <xdr:nvSpPr>
        <xdr:cNvPr id="5" name="吹き出し: 四角形 3">
          <a:extLst>
            <a:ext uri="{FF2B5EF4-FFF2-40B4-BE49-F238E27FC236}">
              <a16:creationId xmlns:a16="http://schemas.microsoft.com/office/drawing/2014/main" id="{C72C2761-0FB4-45B6-8D5A-84A56512FBCD}"/>
            </a:ext>
          </a:extLst>
        </xdr:cNvPr>
        <xdr:cNvSpPr/>
      </xdr:nvSpPr>
      <xdr:spPr>
        <a:xfrm>
          <a:off x="6645090" y="4879415"/>
          <a:ext cx="3100854" cy="658504"/>
        </a:xfrm>
        <a:prstGeom prst="wedgeRectCallout">
          <a:avLst>
            <a:gd name="adj1" fmla="val -50405"/>
            <a:gd name="adj2" fmla="val 118230"/>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削減効果の裏付けとなる資料（カタログ等）を</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あわせて提出してください。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29</xdr:col>
      <xdr:colOff>67234</xdr:colOff>
      <xdr:row>41</xdr:row>
      <xdr:rowOff>30444</xdr:rowOff>
    </xdr:from>
    <xdr:to>
      <xdr:col>42</xdr:col>
      <xdr:colOff>44825</xdr:colOff>
      <xdr:row>44</xdr:row>
      <xdr:rowOff>56030</xdr:rowOff>
    </xdr:to>
    <xdr:sp macro="" textlink="">
      <xdr:nvSpPr>
        <xdr:cNvPr id="163" name="吹き出し: 四角形 4">
          <a:extLst>
            <a:ext uri="{FF2B5EF4-FFF2-40B4-BE49-F238E27FC236}">
              <a16:creationId xmlns:a16="http://schemas.microsoft.com/office/drawing/2014/main" id="{454C44EE-987B-4CFB-880C-1BD23F828601}"/>
            </a:ext>
          </a:extLst>
        </xdr:cNvPr>
        <xdr:cNvSpPr/>
      </xdr:nvSpPr>
      <xdr:spPr>
        <a:xfrm>
          <a:off x="8415616" y="12043150"/>
          <a:ext cx="3126444" cy="899645"/>
        </a:xfrm>
        <a:prstGeom prst="wedgeRectCallout">
          <a:avLst>
            <a:gd name="adj1" fmla="val -54919"/>
            <a:gd name="adj2" fmla="val 89262"/>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設備を導入したことによるエネルギー使用量の</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変化について記載してください。</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（２）との整合性をとれる記載にしてください。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12</xdr:col>
      <xdr:colOff>44823</xdr:colOff>
      <xdr:row>57</xdr:row>
      <xdr:rowOff>25587</xdr:rowOff>
    </xdr:from>
    <xdr:to>
      <xdr:col>20</xdr:col>
      <xdr:colOff>171263</xdr:colOff>
      <xdr:row>58</xdr:row>
      <xdr:rowOff>256053</xdr:rowOff>
    </xdr:to>
    <xdr:sp macro="" textlink="">
      <xdr:nvSpPr>
        <xdr:cNvPr id="164" name="吹き出し: 四角形 4">
          <a:extLst>
            <a:ext uri="{FF2B5EF4-FFF2-40B4-BE49-F238E27FC236}">
              <a16:creationId xmlns:a16="http://schemas.microsoft.com/office/drawing/2014/main" id="{F67DC736-09B3-450B-9BED-2D11BD2930F8}"/>
            </a:ext>
          </a:extLst>
        </xdr:cNvPr>
        <xdr:cNvSpPr/>
      </xdr:nvSpPr>
      <xdr:spPr>
        <a:xfrm>
          <a:off x="3440205" y="16643911"/>
          <a:ext cx="2457264" cy="420966"/>
        </a:xfrm>
        <a:prstGeom prst="wedgeRectCallout">
          <a:avLst>
            <a:gd name="adj1" fmla="val -65430"/>
            <a:gd name="adj2" fmla="val 29225"/>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baseline="0">
              <a:latin typeface="Meiryo UI" panose="020B0604030504040204" pitchFamily="50" charset="-128"/>
              <a:ea typeface="Meiryo UI" panose="020B0604030504040204" pitchFamily="50" charset="-128"/>
            </a:rPr>
            <a:t>自動で転記されるため記載不要です。</a:t>
          </a:r>
          <a:endParaRPr kumimoji="1" lang="en-US" altLang="ja-JP" sz="1200" kern="1200" baseline="0">
            <a:latin typeface="Meiryo UI" panose="020B0604030504040204" pitchFamily="50" charset="-128"/>
            <a:ea typeface="Meiryo UI" panose="020B0604030504040204" pitchFamily="50" charset="-128"/>
          </a:endParaRPr>
        </a:p>
      </xdr:txBody>
    </xdr:sp>
    <xdr:clientData/>
  </xdr:twoCellAnchor>
  <xdr:twoCellAnchor>
    <xdr:from>
      <xdr:col>24</xdr:col>
      <xdr:colOff>92820</xdr:colOff>
      <xdr:row>5</xdr:row>
      <xdr:rowOff>8030</xdr:rowOff>
    </xdr:from>
    <xdr:to>
      <xdr:col>37</xdr:col>
      <xdr:colOff>216086</xdr:colOff>
      <xdr:row>9</xdr:row>
      <xdr:rowOff>180788</xdr:rowOff>
    </xdr:to>
    <xdr:sp macro="" textlink="">
      <xdr:nvSpPr>
        <xdr:cNvPr id="368" name="吹き出し: 四角形 1">
          <a:extLst>
            <a:ext uri="{FF2B5EF4-FFF2-40B4-BE49-F238E27FC236}">
              <a16:creationId xmlns:a16="http://schemas.microsoft.com/office/drawing/2014/main" id="{B202B0E2-459C-4B0A-A0B2-86DA553EACE1}"/>
            </a:ext>
          </a:extLst>
        </xdr:cNvPr>
        <xdr:cNvSpPr/>
      </xdr:nvSpPr>
      <xdr:spPr>
        <a:xfrm>
          <a:off x="6984438" y="1509618"/>
          <a:ext cx="3496236" cy="1382994"/>
        </a:xfrm>
        <a:prstGeom prst="wedgeRectCallout">
          <a:avLst>
            <a:gd name="adj1" fmla="val -62154"/>
            <a:gd name="adj2" fmla="val 40722"/>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通常「一式」としてまとめられるもの（固定資産台帳に１つのものとして載せるもの）を記載。</a:t>
          </a:r>
        </a:p>
        <a:p>
          <a:pPr algn="l"/>
          <a:r>
            <a:rPr kumimoji="1" lang="ja-JP" altLang="en-US" sz="1200" kern="1200">
              <a:latin typeface="Meiryo UI" panose="020B0604030504040204" pitchFamily="50" charset="-128"/>
              <a:ea typeface="Meiryo UI" panose="020B0604030504040204" pitchFamily="50" charset="-128"/>
            </a:rPr>
            <a:t>それぞれの設備が、必要不可欠な付帯工事含め</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u="sng" kern="1200">
              <a:latin typeface="Meiryo UI" panose="020B0604030504040204" pitchFamily="50" charset="-128"/>
              <a:ea typeface="Meiryo UI" panose="020B0604030504040204" pitchFamily="50" charset="-128"/>
            </a:rPr>
            <a:t>税抜</a:t>
          </a:r>
          <a:r>
            <a:rPr kumimoji="1" lang="en-US" altLang="ja-JP" sz="1200" u="sng" kern="1200">
              <a:latin typeface="Meiryo UI" panose="020B0604030504040204" pitchFamily="50" charset="-128"/>
              <a:ea typeface="Meiryo UI" panose="020B0604030504040204" pitchFamily="50" charset="-128"/>
            </a:rPr>
            <a:t>1,000</a:t>
          </a:r>
          <a:r>
            <a:rPr kumimoji="1" lang="ja-JP" altLang="en-US" sz="1200" u="sng" kern="1200">
              <a:latin typeface="Meiryo UI" panose="020B0604030504040204" pitchFamily="50" charset="-128"/>
              <a:ea typeface="Meiryo UI" panose="020B0604030504040204" pitchFamily="50" charset="-128"/>
            </a:rPr>
            <a:t>千円以上</a:t>
          </a:r>
          <a:r>
            <a:rPr kumimoji="1" lang="ja-JP" altLang="en-US" sz="1200" kern="1200">
              <a:latin typeface="Meiryo UI" panose="020B0604030504040204" pitchFamily="50" charset="-128"/>
              <a:ea typeface="Meiryo UI" panose="020B0604030504040204" pitchFamily="50" charset="-128"/>
            </a:rPr>
            <a:t>になっていることを確認します。</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（別紙４事業予算の「支出」と齟齬がないかチェック）</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108857</xdr:colOff>
      <xdr:row>3</xdr:row>
      <xdr:rowOff>340178</xdr:rowOff>
    </xdr:from>
    <xdr:to>
      <xdr:col>8</xdr:col>
      <xdr:colOff>411389</xdr:colOff>
      <xdr:row>6</xdr:row>
      <xdr:rowOff>149679</xdr:rowOff>
    </xdr:to>
    <xdr:sp macro="" textlink="">
      <xdr:nvSpPr>
        <xdr:cNvPr id="2" name="吹き出し: 四角形 1">
          <a:extLst>
            <a:ext uri="{FF2B5EF4-FFF2-40B4-BE49-F238E27FC236}">
              <a16:creationId xmlns:a16="http://schemas.microsoft.com/office/drawing/2014/main" id="{5ACFDB3B-F931-4E87-83A1-3C93AB147E3E}"/>
            </a:ext>
          </a:extLst>
        </xdr:cNvPr>
        <xdr:cNvSpPr/>
      </xdr:nvSpPr>
      <xdr:spPr>
        <a:xfrm>
          <a:off x="4887232" y="1730828"/>
          <a:ext cx="2502807" cy="1038226"/>
        </a:xfrm>
        <a:prstGeom prst="wedgeRectCallout">
          <a:avLst>
            <a:gd name="adj1" fmla="val -34847"/>
            <a:gd name="adj2" fmla="val -49072"/>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kern="1200">
              <a:latin typeface="Meiryo UI" panose="020B0604030504040204" pitchFamily="50" charset="-128"/>
              <a:ea typeface="Meiryo UI" panose="020B0604030504040204" pitchFamily="50" charset="-128"/>
            </a:rPr>
            <a:t>①～④</a:t>
          </a:r>
          <a:endParaRPr kumimoji="1" lang="en-US" altLang="ja-JP" sz="1400" kern="1200">
            <a:latin typeface="Meiryo UI" panose="020B0604030504040204" pitchFamily="50" charset="-128"/>
            <a:ea typeface="Meiryo UI" panose="020B0604030504040204" pitchFamily="50" charset="-128"/>
          </a:endParaRPr>
        </a:p>
        <a:p>
          <a:pPr algn="l"/>
          <a:r>
            <a:rPr kumimoji="1" lang="ja-JP" altLang="en-US" sz="1400" kern="1200">
              <a:latin typeface="Meiryo UI" panose="020B0604030504040204" pitchFamily="50" charset="-128"/>
              <a:ea typeface="Meiryo UI" panose="020B0604030504040204" pitchFamily="50" charset="-128"/>
            </a:rPr>
            <a:t>提出する直近の決算書の数値と</a:t>
          </a:r>
          <a:endParaRPr kumimoji="1" lang="en-US" altLang="ja-JP" sz="1400" kern="1200">
            <a:latin typeface="Meiryo UI" panose="020B0604030504040204" pitchFamily="50" charset="-128"/>
            <a:ea typeface="Meiryo UI" panose="020B0604030504040204" pitchFamily="50" charset="-128"/>
          </a:endParaRPr>
        </a:p>
        <a:p>
          <a:pPr algn="l"/>
          <a:r>
            <a:rPr kumimoji="1" lang="ja-JP" altLang="en-US" sz="1400" kern="1200">
              <a:latin typeface="Meiryo UI" panose="020B0604030504040204" pitchFamily="50" charset="-128"/>
              <a:ea typeface="Meiryo UI" panose="020B0604030504040204" pitchFamily="50" charset="-128"/>
            </a:rPr>
            <a:t>一致するように記載</a:t>
          </a:r>
          <a:endParaRPr kumimoji="1" lang="en-US" altLang="ja-JP" sz="1400" kern="1200">
            <a:latin typeface="Meiryo UI" panose="020B0604030504040204" pitchFamily="50" charset="-128"/>
            <a:ea typeface="Meiryo UI" panose="020B0604030504040204" pitchFamily="50" charset="-128"/>
          </a:endParaRPr>
        </a:p>
      </xdr:txBody>
    </xdr:sp>
    <xdr:clientData/>
  </xdr:twoCellAnchor>
  <xdr:twoCellAnchor>
    <xdr:from>
      <xdr:col>8</xdr:col>
      <xdr:colOff>561068</xdr:colOff>
      <xdr:row>3</xdr:row>
      <xdr:rowOff>197757</xdr:rowOff>
    </xdr:from>
    <xdr:to>
      <xdr:col>9</xdr:col>
      <xdr:colOff>190500</xdr:colOff>
      <xdr:row>6</xdr:row>
      <xdr:rowOff>353786</xdr:rowOff>
    </xdr:to>
    <xdr:sp macro="" textlink="">
      <xdr:nvSpPr>
        <xdr:cNvPr id="3" name="左中かっこ 2">
          <a:extLst>
            <a:ext uri="{FF2B5EF4-FFF2-40B4-BE49-F238E27FC236}">
              <a16:creationId xmlns:a16="http://schemas.microsoft.com/office/drawing/2014/main" id="{638B9137-6535-4338-A820-88A183B87F77}"/>
            </a:ext>
          </a:extLst>
        </xdr:cNvPr>
        <xdr:cNvSpPr/>
      </xdr:nvSpPr>
      <xdr:spPr>
        <a:xfrm>
          <a:off x="7546068" y="1591582"/>
          <a:ext cx="331107" cy="1378404"/>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190500</xdr:colOff>
      <xdr:row>45</xdr:row>
      <xdr:rowOff>176894</xdr:rowOff>
    </xdr:from>
    <xdr:to>
      <xdr:col>7</xdr:col>
      <xdr:colOff>561068</xdr:colOff>
      <xdr:row>48</xdr:row>
      <xdr:rowOff>176894</xdr:rowOff>
    </xdr:to>
    <xdr:sp macro="" textlink="">
      <xdr:nvSpPr>
        <xdr:cNvPr id="4" name="吹き出し: 四角形 3">
          <a:extLst>
            <a:ext uri="{FF2B5EF4-FFF2-40B4-BE49-F238E27FC236}">
              <a16:creationId xmlns:a16="http://schemas.microsoft.com/office/drawing/2014/main" id="{AEEDC404-7B13-4DE8-AA48-F07CF4B0E36D}"/>
            </a:ext>
          </a:extLst>
        </xdr:cNvPr>
        <xdr:cNvSpPr/>
      </xdr:nvSpPr>
      <xdr:spPr>
        <a:xfrm>
          <a:off x="462643" y="18873108"/>
          <a:ext cx="6276068" cy="1224643"/>
        </a:xfrm>
        <a:prstGeom prst="wedgeRectCallout">
          <a:avLst>
            <a:gd name="adj1" fmla="val -24207"/>
            <a:gd name="adj2" fmla="val 4592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kern="1200">
              <a:latin typeface="Meiryo UI" panose="020B0604030504040204" pitchFamily="50" charset="-128"/>
              <a:ea typeface="Meiryo UI" panose="020B0604030504040204" pitchFamily="50" charset="-128"/>
            </a:rPr>
            <a:t>補助事業による排出量変化を確認するため、</a:t>
          </a:r>
          <a:endParaRPr kumimoji="1" lang="en-US" altLang="ja-JP" sz="1600" kern="1200">
            <a:latin typeface="Meiryo UI" panose="020B0604030504040204" pitchFamily="50" charset="-128"/>
            <a:ea typeface="Meiryo UI" panose="020B0604030504040204" pitchFamily="50" charset="-128"/>
          </a:endParaRPr>
        </a:p>
        <a:p>
          <a:pPr algn="l"/>
          <a:r>
            <a:rPr kumimoji="1" lang="ja-JP" altLang="en-US" sz="1600" kern="1200">
              <a:latin typeface="Meiryo UI" panose="020B0604030504040204" pitchFamily="50" charset="-128"/>
              <a:ea typeface="Meiryo UI" panose="020B0604030504040204" pitchFamily="50" charset="-128"/>
            </a:rPr>
            <a:t>事業と関係がない（＝今回の事業による変化が起きない）数値については</a:t>
          </a:r>
          <a:endParaRPr kumimoji="1" lang="en-US" altLang="ja-JP" sz="1600" kern="1200">
            <a:latin typeface="Meiryo UI" panose="020B0604030504040204" pitchFamily="50" charset="-128"/>
            <a:ea typeface="Meiryo UI" panose="020B0604030504040204" pitchFamily="50" charset="-128"/>
          </a:endParaRPr>
        </a:p>
        <a:p>
          <a:pPr algn="l"/>
          <a:r>
            <a:rPr kumimoji="1" lang="ja-JP" altLang="en-US" sz="1600" kern="1200">
              <a:latin typeface="Meiryo UI" panose="020B0604030504040204" pitchFamily="50" charset="-128"/>
              <a:ea typeface="Meiryo UI" panose="020B0604030504040204" pitchFamily="50" charset="-128"/>
            </a:rPr>
            <a:t>「変わらないもの」と想定して記載してください。</a:t>
          </a:r>
          <a:endParaRPr kumimoji="1" lang="en-US" altLang="ja-JP" sz="1600" kern="1200">
            <a:latin typeface="Meiryo UI" panose="020B0604030504040204" pitchFamily="50" charset="-128"/>
            <a:ea typeface="Meiryo UI" panose="020B0604030504040204" pitchFamily="50" charset="-128"/>
          </a:endParaRPr>
        </a:p>
      </xdr:txBody>
    </xdr:sp>
    <xdr:clientData/>
  </xdr:twoCellAnchor>
  <xdr:twoCellAnchor>
    <xdr:from>
      <xdr:col>7</xdr:col>
      <xdr:colOff>734785</xdr:colOff>
      <xdr:row>45</xdr:row>
      <xdr:rowOff>193676</xdr:rowOff>
    </xdr:from>
    <xdr:to>
      <xdr:col>13</xdr:col>
      <xdr:colOff>425904</xdr:colOff>
      <xdr:row>46</xdr:row>
      <xdr:rowOff>288925</xdr:rowOff>
    </xdr:to>
    <xdr:sp macro="" textlink="">
      <xdr:nvSpPr>
        <xdr:cNvPr id="5" name="吹き出し: 四角形 6">
          <a:extLst>
            <a:ext uri="{FF2B5EF4-FFF2-40B4-BE49-F238E27FC236}">
              <a16:creationId xmlns:a16="http://schemas.microsoft.com/office/drawing/2014/main" id="{57107F66-9563-4732-8E4F-FA16228AFE99}"/>
            </a:ext>
          </a:extLst>
        </xdr:cNvPr>
        <xdr:cNvSpPr/>
      </xdr:nvSpPr>
      <xdr:spPr>
        <a:xfrm>
          <a:off x="6912428" y="18889890"/>
          <a:ext cx="4766583" cy="503464"/>
        </a:xfrm>
        <a:prstGeom prst="wedgeRectCallout">
          <a:avLst>
            <a:gd name="adj1" fmla="val 23115"/>
            <a:gd name="adj2" fmla="val -2092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kern="1200">
              <a:latin typeface="Meiryo UI" panose="020B0604030504040204" pitchFamily="50" charset="-128"/>
              <a:ea typeface="Meiryo UI" panose="020B0604030504040204" pitchFamily="50" charset="-128"/>
            </a:rPr>
            <a:t>記載内容が</a:t>
          </a:r>
          <a:r>
            <a:rPr kumimoji="1" lang="en-US" altLang="ja-JP" sz="1600" kern="1200">
              <a:latin typeface="Meiryo UI" panose="020B0604030504040204" pitchFamily="50" charset="-128"/>
              <a:ea typeface="Meiryo UI" panose="020B0604030504040204" pitchFamily="50" charset="-128"/>
            </a:rPr>
            <a:t>【</a:t>
          </a:r>
          <a:r>
            <a:rPr kumimoji="1" lang="ja-JP" altLang="en-US" sz="1600" kern="1200">
              <a:latin typeface="Meiryo UI" panose="020B0604030504040204" pitchFamily="50" charset="-128"/>
              <a:ea typeface="Meiryo UI" panose="020B0604030504040204" pitchFamily="50" charset="-128"/>
            </a:rPr>
            <a:t>別紙２（２）</a:t>
          </a:r>
          <a:r>
            <a:rPr kumimoji="1" lang="en-US" altLang="ja-JP" sz="1600" kern="1200">
              <a:latin typeface="Meiryo UI" panose="020B0604030504040204" pitchFamily="50" charset="-128"/>
              <a:ea typeface="Meiryo UI" panose="020B0604030504040204" pitchFamily="50" charset="-128"/>
            </a:rPr>
            <a:t>】</a:t>
          </a:r>
          <a:r>
            <a:rPr kumimoji="1" lang="ja-JP" altLang="en-US" sz="1600" kern="1200">
              <a:latin typeface="Meiryo UI" panose="020B0604030504040204" pitchFamily="50" charset="-128"/>
              <a:ea typeface="Meiryo UI" panose="020B0604030504040204" pitchFamily="50" charset="-128"/>
            </a:rPr>
            <a:t>と齟齬がないかチェック</a:t>
          </a:r>
          <a:endParaRPr kumimoji="1" lang="en-US" altLang="ja-JP" sz="1600" kern="12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182470</xdr:colOff>
      <xdr:row>8</xdr:row>
      <xdr:rowOff>334500</xdr:rowOff>
    </xdr:from>
    <xdr:to>
      <xdr:col>7</xdr:col>
      <xdr:colOff>869205</xdr:colOff>
      <xdr:row>10</xdr:row>
      <xdr:rowOff>235324</xdr:rowOff>
    </xdr:to>
    <xdr:sp macro="" textlink="">
      <xdr:nvSpPr>
        <xdr:cNvPr id="108" name="吹き出し: 四角形 2">
          <a:extLst>
            <a:ext uri="{FF2B5EF4-FFF2-40B4-BE49-F238E27FC236}">
              <a16:creationId xmlns:a16="http://schemas.microsoft.com/office/drawing/2014/main" id="{C82DD311-7491-49AE-91B4-64F02062610F}"/>
            </a:ext>
          </a:extLst>
        </xdr:cNvPr>
        <xdr:cNvSpPr/>
      </xdr:nvSpPr>
      <xdr:spPr>
        <a:xfrm>
          <a:off x="7286999" y="3841941"/>
          <a:ext cx="1773706" cy="954177"/>
        </a:xfrm>
        <a:prstGeom prst="wedgeRectCallout">
          <a:avLst>
            <a:gd name="adj1" fmla="val 2670"/>
            <a:gd name="adj2" fmla="val -15644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国税庁の公表している</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耐用年数表等を</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参照してください。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4</xdr:col>
      <xdr:colOff>1053352</xdr:colOff>
      <xdr:row>7</xdr:row>
      <xdr:rowOff>235323</xdr:rowOff>
    </xdr:from>
    <xdr:to>
      <xdr:col>6</xdr:col>
      <xdr:colOff>723528</xdr:colOff>
      <xdr:row>8</xdr:row>
      <xdr:rowOff>97679</xdr:rowOff>
    </xdr:to>
    <xdr:sp macro="" textlink="">
      <xdr:nvSpPr>
        <xdr:cNvPr id="2" name="吹き出し: 四角形 2">
          <a:extLst>
            <a:ext uri="{FF2B5EF4-FFF2-40B4-BE49-F238E27FC236}">
              <a16:creationId xmlns:a16="http://schemas.microsoft.com/office/drawing/2014/main" id="{210F3C95-F746-46DB-A884-F68B396F145B}"/>
            </a:ext>
          </a:extLst>
        </xdr:cNvPr>
        <xdr:cNvSpPr/>
      </xdr:nvSpPr>
      <xdr:spPr>
        <a:xfrm>
          <a:off x="4964205" y="3216088"/>
          <a:ext cx="2863852" cy="389032"/>
        </a:xfrm>
        <a:prstGeom prst="wedgeRectCallout">
          <a:avLst>
            <a:gd name="adj1" fmla="val 13695"/>
            <a:gd name="adj2" fmla="val -111837"/>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別紙２（１）</a:t>
          </a:r>
          <a:r>
            <a:rPr kumimoji="1" lang="en-US" altLang="ja-JP" sz="1200" kern="1200">
              <a:latin typeface="Meiryo UI" panose="020B0604030504040204" pitchFamily="50" charset="-128"/>
              <a:ea typeface="Meiryo UI" panose="020B0604030504040204" pitchFamily="50" charset="-128"/>
            </a:rPr>
            <a:t>】</a:t>
          </a:r>
          <a:r>
            <a:rPr kumimoji="1" lang="ja-JP" altLang="en-US" sz="1200" kern="1200">
              <a:latin typeface="Meiryo UI" panose="020B0604030504040204" pitchFamily="50" charset="-128"/>
              <a:ea typeface="Meiryo UI" panose="020B0604030504040204" pitchFamily="50" charset="-128"/>
            </a:rPr>
            <a:t>と同じ項目について記載</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381000</xdr:colOff>
          <xdr:row>22</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13</xdr:row>
          <xdr:rowOff>0</xdr:rowOff>
        </xdr:from>
        <xdr:to>
          <xdr:col>2</xdr:col>
          <xdr:colOff>281940</xdr:colOff>
          <xdr:row>14</xdr:row>
          <xdr:rowOff>60960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0</xdr:rowOff>
        </xdr:from>
        <xdr:to>
          <xdr:col>2</xdr:col>
          <xdr:colOff>281940</xdr:colOff>
          <xdr:row>16</xdr:row>
          <xdr:rowOff>60960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0</xdr:rowOff>
        </xdr:from>
        <xdr:to>
          <xdr:col>2</xdr:col>
          <xdr:colOff>281940</xdr:colOff>
          <xdr:row>18</xdr:row>
          <xdr:rowOff>60960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13</xdr:row>
          <xdr:rowOff>0</xdr:rowOff>
        </xdr:from>
        <xdr:to>
          <xdr:col>11</xdr:col>
          <xdr:colOff>281940</xdr:colOff>
          <xdr:row>14</xdr:row>
          <xdr:rowOff>60960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155573</xdr:colOff>
      <xdr:row>6</xdr:row>
      <xdr:rowOff>66675</xdr:rowOff>
    </xdr:from>
    <xdr:to>
      <xdr:col>36</xdr:col>
      <xdr:colOff>479424</xdr:colOff>
      <xdr:row>16</xdr:row>
      <xdr:rowOff>15875</xdr:rowOff>
    </xdr:to>
    <xdr:sp macro="" textlink="">
      <xdr:nvSpPr>
        <xdr:cNvPr id="2" name="四角形: 角を丸くする 1">
          <a:extLst>
            <a:ext uri="{FF2B5EF4-FFF2-40B4-BE49-F238E27FC236}">
              <a16:creationId xmlns:a16="http://schemas.microsoft.com/office/drawing/2014/main" id="{0E734502-0DBF-4832-ACB6-E9F05BEA1C9D}"/>
            </a:ext>
          </a:extLst>
        </xdr:cNvPr>
        <xdr:cNvSpPr/>
      </xdr:nvSpPr>
      <xdr:spPr>
        <a:xfrm>
          <a:off x="8004173" y="1965325"/>
          <a:ext cx="8312151" cy="4152900"/>
        </a:xfrm>
        <a:prstGeom prst="roundRect">
          <a:avLst>
            <a:gd name="adj" fmla="val 566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3600" b="1" i="0" baseline="0">
              <a:solidFill>
                <a:srgbClr val="FF0000"/>
              </a:solidFill>
              <a:effectLst/>
              <a:latin typeface="+mn-lt"/>
              <a:ea typeface="+mn-ea"/>
              <a:cs typeface="+mn-cs"/>
            </a:rPr>
            <a:t>以下の設備を導入する場合に限り記入</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・太陽光発電設備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LED照明設備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空調設備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ボイラー設備</a:t>
          </a:r>
          <a:endParaRPr lang="en-US" altLang="ja-JP" sz="3600" b="1" i="0" baseline="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19</xdr:row>
          <xdr:rowOff>60960</xdr:rowOff>
        </xdr:from>
        <xdr:to>
          <xdr:col>3</xdr:col>
          <xdr:colOff>205740</xdr:colOff>
          <xdr:row>19</xdr:row>
          <xdr:rowOff>251460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30480</xdr:rowOff>
        </xdr:from>
        <xdr:to>
          <xdr:col>11</xdr:col>
          <xdr:colOff>266700</xdr:colOff>
          <xdr:row>19</xdr:row>
          <xdr:rowOff>297180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283880</xdr:colOff>
      <xdr:row>10</xdr:row>
      <xdr:rowOff>119529</xdr:rowOff>
    </xdr:from>
    <xdr:to>
      <xdr:col>19</xdr:col>
      <xdr:colOff>179293</xdr:colOff>
      <xdr:row>11</xdr:row>
      <xdr:rowOff>171824</xdr:rowOff>
    </xdr:to>
    <xdr:sp macro="" textlink="">
      <xdr:nvSpPr>
        <xdr:cNvPr id="4" name="吹き出し: 四角形 2">
          <a:extLst>
            <a:ext uri="{FF2B5EF4-FFF2-40B4-BE49-F238E27FC236}">
              <a16:creationId xmlns:a16="http://schemas.microsoft.com/office/drawing/2014/main" id="{F6B9F9C3-7721-4ECD-8C9A-6660F3AA0291}"/>
            </a:ext>
          </a:extLst>
        </xdr:cNvPr>
        <xdr:cNvSpPr/>
      </xdr:nvSpPr>
      <xdr:spPr>
        <a:xfrm>
          <a:off x="5154704" y="4198470"/>
          <a:ext cx="2674471" cy="388472"/>
        </a:xfrm>
        <a:prstGeom prst="wedgeRectCallout">
          <a:avLst>
            <a:gd name="adj1" fmla="val -44845"/>
            <a:gd name="adj2" fmla="val 111239"/>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どちらを選択しても審査に影響ありません</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16</xdr:col>
      <xdr:colOff>525929</xdr:colOff>
      <xdr:row>16</xdr:row>
      <xdr:rowOff>164354</xdr:rowOff>
    </xdr:from>
    <xdr:to>
      <xdr:col>23</xdr:col>
      <xdr:colOff>33617</xdr:colOff>
      <xdr:row>20</xdr:row>
      <xdr:rowOff>201706</xdr:rowOff>
    </xdr:to>
    <xdr:sp macro="" textlink="">
      <xdr:nvSpPr>
        <xdr:cNvPr id="5" name="吹き出し: 四角形 2">
          <a:extLst>
            <a:ext uri="{FF2B5EF4-FFF2-40B4-BE49-F238E27FC236}">
              <a16:creationId xmlns:a16="http://schemas.microsoft.com/office/drawing/2014/main" id="{6C9E465F-3533-434A-A759-27C156F5F35A}"/>
            </a:ext>
          </a:extLst>
        </xdr:cNvPr>
        <xdr:cNvSpPr/>
      </xdr:nvSpPr>
      <xdr:spPr>
        <a:xfrm>
          <a:off x="6218517" y="6282766"/>
          <a:ext cx="2891865" cy="1382058"/>
        </a:xfrm>
        <a:prstGeom prst="wedgeRectCallout">
          <a:avLst>
            <a:gd name="adj1" fmla="val -100932"/>
            <a:gd name="adj2" fmla="val 5671"/>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可能を選択した場合</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a:t>
          </a:r>
          <a:r>
            <a:rPr kumimoji="1" lang="en-US" altLang="ja-JP" sz="1200" kern="1200">
              <a:latin typeface="Meiryo UI" panose="020B0604030504040204" pitchFamily="50" charset="-128"/>
              <a:ea typeface="Meiryo UI" panose="020B0604030504040204" pitchFamily="50" charset="-128"/>
            </a:rPr>
            <a:t>J</a:t>
          </a:r>
          <a:r>
            <a:rPr kumimoji="1" lang="ja-JP" altLang="en-US" sz="1200" kern="1200">
              <a:latin typeface="Meiryo UI" panose="020B0604030504040204" pitchFamily="50" charset="-128"/>
              <a:ea typeface="Meiryo UI" panose="020B0604030504040204" pitchFamily="50" charset="-128"/>
            </a:rPr>
            <a:t>クレジットプロジェクトの対象</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不可能を選択した場合</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a:t>
          </a:r>
          <a:r>
            <a:rPr kumimoji="1" lang="en-US" altLang="ja-JP" sz="1200" kern="1200">
              <a:latin typeface="Meiryo UI" panose="020B0604030504040204" pitchFamily="50" charset="-128"/>
              <a:ea typeface="Meiryo UI" panose="020B0604030504040204" pitchFamily="50" charset="-128"/>
            </a:rPr>
            <a:t>J</a:t>
          </a:r>
          <a:r>
            <a:rPr kumimoji="1" lang="ja-JP" altLang="en-US" sz="1200" kern="1200">
              <a:latin typeface="Meiryo UI" panose="020B0604030504040204" pitchFamily="50" charset="-128"/>
              <a:ea typeface="Meiryo UI" panose="020B0604030504040204" pitchFamily="50" charset="-128"/>
            </a:rPr>
            <a:t>クレジットプロジェクトの対象外</a:t>
          </a:r>
          <a:endParaRPr kumimoji="1" lang="en-US" altLang="ja-JP" sz="1200" kern="1200">
            <a:latin typeface="Meiryo UI" panose="020B0604030504040204" pitchFamily="50" charset="-128"/>
            <a:ea typeface="Meiryo UI" panose="020B0604030504040204" pitchFamily="50" charset="-128"/>
          </a:endParaRPr>
        </a:p>
        <a:p>
          <a:pPr algn="l"/>
          <a:r>
            <a:rPr kumimoji="1" lang="ja-JP" altLang="en-US" sz="1200" kern="1200">
              <a:latin typeface="Meiryo UI" panose="020B0604030504040204" pitchFamily="50" charset="-128"/>
              <a:ea typeface="Meiryo UI" panose="020B0604030504040204" pitchFamily="50" charset="-128"/>
            </a:rPr>
            <a:t>どちらも補助金の審査には影響ありません</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twoCellAnchor>
    <xdr:from>
      <xdr:col>17</xdr:col>
      <xdr:colOff>47811</xdr:colOff>
      <xdr:row>8</xdr:row>
      <xdr:rowOff>194235</xdr:rowOff>
    </xdr:from>
    <xdr:to>
      <xdr:col>20</xdr:col>
      <xdr:colOff>366058</xdr:colOff>
      <xdr:row>10</xdr:row>
      <xdr:rowOff>52294</xdr:rowOff>
    </xdr:to>
    <xdr:sp macro="" textlink="">
      <xdr:nvSpPr>
        <xdr:cNvPr id="6" name="吹き出し: 四角形 2">
          <a:extLst>
            <a:ext uri="{FF2B5EF4-FFF2-40B4-BE49-F238E27FC236}">
              <a16:creationId xmlns:a16="http://schemas.microsoft.com/office/drawing/2014/main" id="{23337B89-57FD-49A3-902C-81D29A4B1035}"/>
            </a:ext>
          </a:extLst>
        </xdr:cNvPr>
        <xdr:cNvSpPr/>
      </xdr:nvSpPr>
      <xdr:spPr>
        <a:xfrm>
          <a:off x="6352987" y="3227294"/>
          <a:ext cx="1857189" cy="903941"/>
        </a:xfrm>
        <a:prstGeom prst="wedgeRectCallout">
          <a:avLst>
            <a:gd name="adj1" fmla="val -91144"/>
            <a:gd name="adj2" fmla="val 17668"/>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kern="1200">
              <a:latin typeface="Meiryo UI" panose="020B0604030504040204" pitchFamily="50" charset="-128"/>
              <a:ea typeface="Meiryo UI" panose="020B0604030504040204" pitchFamily="50" charset="-128"/>
            </a:rPr>
            <a:t>対象設備が複数になる場合は、事務局まで事前にご相談ください</a:t>
          </a:r>
          <a:endParaRPr kumimoji="1" lang="en-US" altLang="ja-JP" sz="1200" kern="12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pref.ishikawa.lg.jp/ontai/iso_business/documents/shinseisho2_r8.xls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07E9-06AD-424E-B4FB-219573E4B1A1}">
  <sheetPr>
    <tabColor theme="8" tint="0.79998168889431442"/>
    <pageSetUpPr fitToPage="1"/>
  </sheetPr>
  <dimension ref="A1:AI65"/>
  <sheetViews>
    <sheetView showGridLines="0" tabSelected="1" view="pageBreakPreview" zoomScale="115" zoomScaleNormal="100" zoomScaleSheetLayoutView="115" workbookViewId="0">
      <selection activeCell="AD4" sqref="AD4"/>
    </sheetView>
  </sheetViews>
  <sheetFormatPr defaultColWidth="3.09765625" defaultRowHeight="22.5" customHeight="1" x14ac:dyDescent="0.45"/>
  <cols>
    <col min="1" max="3" width="3.09765625" style="1"/>
    <col min="4" max="4" width="3.09765625" style="1" customWidth="1"/>
    <col min="5" max="10" width="3.09765625" style="1"/>
    <col min="11" max="11" width="5" style="1" customWidth="1"/>
    <col min="12" max="12" width="1.796875" style="1" customWidth="1"/>
    <col min="13" max="22" width="3.09765625" style="1"/>
    <col min="23" max="23" width="5.09765625" style="1" customWidth="1"/>
    <col min="24" max="28" width="3.09765625" style="1"/>
    <col min="29" max="29" width="3.09765625" style="1" customWidth="1"/>
    <col min="30" max="30" width="100" style="2" customWidth="1"/>
    <col min="31" max="31" width="3.09765625" style="19" customWidth="1"/>
    <col min="32" max="32" width="3.09765625" style="5" customWidth="1"/>
    <col min="33" max="33" width="3.09765625" style="1" customWidth="1"/>
    <col min="34" max="37" width="3.09765625" style="1"/>
    <col min="38" max="39" width="3.09765625" style="1" customWidth="1"/>
    <col min="40" max="16384" width="3.09765625" style="1"/>
  </cols>
  <sheetData>
    <row r="1" spans="1:35" ht="22.5" customHeight="1" x14ac:dyDescent="0.45">
      <c r="A1" s="259" t="s">
        <v>0</v>
      </c>
      <c r="B1" s="259"/>
      <c r="C1" s="259"/>
      <c r="D1" s="259"/>
      <c r="E1" s="259"/>
      <c r="F1" s="259"/>
      <c r="G1" s="259"/>
      <c r="H1" s="259"/>
      <c r="I1" s="259"/>
      <c r="J1" s="259"/>
      <c r="K1" s="259"/>
      <c r="L1" s="259"/>
      <c r="M1" s="259"/>
      <c r="N1" s="259"/>
      <c r="O1" s="259"/>
      <c r="P1" s="259"/>
      <c r="Q1" s="259"/>
      <c r="R1" s="259"/>
      <c r="S1" s="259"/>
      <c r="T1" s="258">
        <v>2026</v>
      </c>
      <c r="U1" s="258"/>
      <c r="V1" s="258"/>
      <c r="W1" s="1" t="s">
        <v>51</v>
      </c>
      <c r="X1" s="257">
        <v>2</v>
      </c>
      <c r="Y1" s="257"/>
      <c r="Z1" s="1" t="s">
        <v>50</v>
      </c>
      <c r="AA1" s="257">
        <v>20</v>
      </c>
      <c r="AB1" s="257"/>
      <c r="AC1" s="1" t="s">
        <v>1</v>
      </c>
      <c r="AD1" s="9" t="s">
        <v>56</v>
      </c>
    </row>
    <row r="2" spans="1:35" ht="22.5" customHeight="1" x14ac:dyDescent="0.45">
      <c r="A2" s="265" t="s">
        <v>253</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8" t="s">
        <v>122</v>
      </c>
    </row>
    <row r="3" spans="1:35" ht="22.5" customHeight="1" x14ac:dyDescent="0.45">
      <c r="A3" s="260" t="str">
        <f>IF(OR(AA1="",X1="",L3="",L4="",O5="",F11="",Z11="",F12="",V19="",Y19="",F13="",T13="",T14="",G15="",F16=0,F17="",T17="",F18="",T18="",F19="",F20="",F22="",F24="",F25="",F26="",F27="",F28="",F29="",T32="",G33="",F34="",F35="",T35=""),"記入モレあり!!","　")</f>
        <v>　</v>
      </c>
      <c r="B3" s="260"/>
      <c r="C3" s="260"/>
      <c r="D3" s="260"/>
      <c r="E3" s="260"/>
      <c r="F3" s="260"/>
      <c r="G3" s="260"/>
      <c r="H3" s="260"/>
      <c r="I3" s="260"/>
      <c r="J3" s="262" t="s">
        <v>3</v>
      </c>
      <c r="K3" s="262"/>
      <c r="L3" s="261" t="s">
        <v>315</v>
      </c>
      <c r="M3" s="261"/>
      <c r="N3" s="261"/>
      <c r="O3" s="261"/>
      <c r="P3" s="261"/>
      <c r="Q3" s="261"/>
      <c r="R3" s="261"/>
      <c r="S3" s="261"/>
      <c r="T3" s="261"/>
      <c r="U3" s="261"/>
      <c r="V3" s="261"/>
      <c r="W3" s="261"/>
      <c r="X3" s="261"/>
      <c r="Y3" s="261"/>
      <c r="Z3" s="261"/>
      <c r="AA3" s="261"/>
      <c r="AB3" s="261"/>
      <c r="AC3" s="261"/>
      <c r="AE3" s="20"/>
      <c r="AF3" s="8"/>
      <c r="AI3" s="8"/>
    </row>
    <row r="4" spans="1:35" ht="22.5" customHeight="1" x14ac:dyDescent="0.45">
      <c r="A4" s="240"/>
      <c r="B4" s="240"/>
      <c r="C4" s="240"/>
      <c r="D4" s="240"/>
      <c r="E4" s="240"/>
      <c r="F4" s="240"/>
      <c r="G4" s="240"/>
      <c r="H4" s="240"/>
      <c r="I4" s="240"/>
      <c r="J4" s="236" t="s">
        <v>2</v>
      </c>
      <c r="K4" s="236"/>
      <c r="L4" s="237" t="s">
        <v>316</v>
      </c>
      <c r="M4" s="237"/>
      <c r="N4" s="237"/>
      <c r="O4" s="237"/>
      <c r="P4" s="237"/>
      <c r="Q4" s="237"/>
      <c r="R4" s="237"/>
      <c r="S4" s="237"/>
      <c r="T4" s="237"/>
      <c r="U4" s="237"/>
      <c r="V4" s="237"/>
      <c r="W4" s="237"/>
      <c r="X4" s="237"/>
      <c r="Y4" s="237"/>
      <c r="Z4" s="237"/>
      <c r="AA4" s="237"/>
      <c r="AB4" s="237"/>
      <c r="AC4" s="237"/>
      <c r="AE4" s="20"/>
      <c r="AF4" s="8"/>
      <c r="AI4" s="8"/>
    </row>
    <row r="5" spans="1:35" ht="22.5" customHeight="1" x14ac:dyDescent="0.45">
      <c r="A5" s="240"/>
      <c r="B5" s="240"/>
      <c r="C5" s="240"/>
      <c r="D5" s="240"/>
      <c r="E5" s="240"/>
      <c r="F5" s="240"/>
      <c r="G5" s="240"/>
      <c r="H5" s="240"/>
      <c r="I5" s="240"/>
      <c r="J5" s="236" t="s">
        <v>4</v>
      </c>
      <c r="K5" s="236"/>
      <c r="L5" s="236"/>
      <c r="M5" s="236"/>
      <c r="N5" s="236"/>
      <c r="O5" s="237" t="s">
        <v>317</v>
      </c>
      <c r="P5" s="237"/>
      <c r="Q5" s="237"/>
      <c r="R5" s="237"/>
      <c r="S5" s="237"/>
      <c r="T5" s="237"/>
      <c r="U5" s="237"/>
      <c r="V5" s="237"/>
      <c r="W5" s="237"/>
      <c r="X5" s="237"/>
      <c r="Y5" s="237"/>
      <c r="Z5" s="237"/>
      <c r="AA5" s="237"/>
      <c r="AB5" s="237"/>
      <c r="AC5" s="237"/>
      <c r="AD5" s="134"/>
      <c r="AE5" s="20"/>
      <c r="AF5" s="8"/>
      <c r="AI5" s="8"/>
    </row>
    <row r="6" spans="1:35" ht="37.5" customHeight="1" x14ac:dyDescent="0.35">
      <c r="A6" s="263" t="s">
        <v>248</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16"/>
    </row>
    <row r="7" spans="1:35" ht="15" customHeight="1" x14ac:dyDescent="0.4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09"/>
    </row>
    <row r="8" spans="1:35" ht="22.5" customHeight="1" x14ac:dyDescent="0.45">
      <c r="A8" s="259" t="s">
        <v>254</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09"/>
      <c r="AE8" s="21"/>
    </row>
    <row r="9" spans="1:35" ht="18" customHeight="1" x14ac:dyDescent="0.45">
      <c r="A9" s="179" t="s">
        <v>5</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35" ht="19.05" customHeight="1" x14ac:dyDescent="0.3">
      <c r="A10" s="225" t="s">
        <v>46</v>
      </c>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row>
    <row r="11" spans="1:35" ht="16.5" customHeight="1" x14ac:dyDescent="0.45">
      <c r="A11" s="10"/>
      <c r="B11" s="184" t="s">
        <v>45</v>
      </c>
      <c r="C11" s="184"/>
      <c r="D11" s="184"/>
      <c r="E11" s="184"/>
      <c r="F11" s="219" t="s">
        <v>318</v>
      </c>
      <c r="G11" s="220"/>
      <c r="H11" s="220"/>
      <c r="I11" s="220"/>
      <c r="J11" s="220"/>
      <c r="K11" s="220"/>
      <c r="L11" s="220"/>
      <c r="M11" s="220"/>
      <c r="N11" s="220"/>
      <c r="O11" s="220"/>
      <c r="P11" s="220"/>
      <c r="Q11" s="220"/>
      <c r="R11" s="220"/>
      <c r="S11" s="220"/>
      <c r="T11" s="220"/>
      <c r="U11" s="220"/>
      <c r="V11" s="221"/>
      <c r="W11" s="212" t="s">
        <v>115</v>
      </c>
      <c r="X11" s="192"/>
      <c r="Y11" s="193"/>
      <c r="Z11" s="213" t="s">
        <v>319</v>
      </c>
      <c r="AA11" s="214"/>
      <c r="AB11" s="214"/>
      <c r="AC11" s="215"/>
      <c r="AD11" s="2" t="s">
        <v>53</v>
      </c>
    </row>
    <row r="12" spans="1:35" ht="22.5" customHeight="1" x14ac:dyDescent="0.45">
      <c r="A12" s="241"/>
      <c r="B12" s="245" t="s">
        <v>6</v>
      </c>
      <c r="C12" s="246"/>
      <c r="D12" s="246"/>
      <c r="E12" s="247"/>
      <c r="F12" s="222" t="s">
        <v>316</v>
      </c>
      <c r="G12" s="223"/>
      <c r="H12" s="223"/>
      <c r="I12" s="223"/>
      <c r="J12" s="223"/>
      <c r="K12" s="223"/>
      <c r="L12" s="223"/>
      <c r="M12" s="223"/>
      <c r="N12" s="223"/>
      <c r="O12" s="223"/>
      <c r="P12" s="223"/>
      <c r="Q12" s="223"/>
      <c r="R12" s="223"/>
      <c r="S12" s="223"/>
      <c r="T12" s="223"/>
      <c r="U12" s="223"/>
      <c r="V12" s="224"/>
      <c r="W12" s="194"/>
      <c r="X12" s="195"/>
      <c r="Y12" s="196"/>
      <c r="Z12" s="216"/>
      <c r="AA12" s="217"/>
      <c r="AB12" s="217"/>
      <c r="AC12" s="218"/>
      <c r="AD12" s="2" t="s">
        <v>54</v>
      </c>
    </row>
    <row r="13" spans="1:35" ht="16.5" customHeight="1" x14ac:dyDescent="0.45">
      <c r="A13" s="241"/>
      <c r="B13" s="212" t="s">
        <v>7</v>
      </c>
      <c r="C13" s="192"/>
      <c r="D13" s="192"/>
      <c r="E13" s="193"/>
      <c r="F13" s="233" t="s">
        <v>320</v>
      </c>
      <c r="G13" s="234"/>
      <c r="H13" s="234"/>
      <c r="I13" s="234"/>
      <c r="J13" s="234"/>
      <c r="K13" s="234"/>
      <c r="L13" s="234"/>
      <c r="M13" s="234"/>
      <c r="N13" s="234"/>
      <c r="O13" s="235"/>
      <c r="P13" s="184" t="s">
        <v>45</v>
      </c>
      <c r="Q13" s="184"/>
      <c r="R13" s="184"/>
      <c r="S13" s="184"/>
      <c r="T13" s="232" t="s">
        <v>322</v>
      </c>
      <c r="U13" s="232"/>
      <c r="V13" s="232"/>
      <c r="W13" s="232"/>
      <c r="X13" s="232"/>
      <c r="Y13" s="232"/>
      <c r="Z13" s="232"/>
      <c r="AA13" s="232"/>
      <c r="AB13" s="232"/>
      <c r="AC13" s="232"/>
      <c r="AD13" s="2" t="s">
        <v>52</v>
      </c>
    </row>
    <row r="14" spans="1:35" ht="22.5" customHeight="1" x14ac:dyDescent="0.45">
      <c r="A14" s="241"/>
      <c r="B14" s="194"/>
      <c r="C14" s="195"/>
      <c r="D14" s="195"/>
      <c r="E14" s="196"/>
      <c r="F14" s="201"/>
      <c r="G14" s="202"/>
      <c r="H14" s="202"/>
      <c r="I14" s="202"/>
      <c r="J14" s="202"/>
      <c r="K14" s="202"/>
      <c r="L14" s="202"/>
      <c r="M14" s="202"/>
      <c r="N14" s="202"/>
      <c r="O14" s="203"/>
      <c r="P14" s="242" t="s">
        <v>8</v>
      </c>
      <c r="Q14" s="243"/>
      <c r="R14" s="243"/>
      <c r="S14" s="244"/>
      <c r="T14" s="250" t="s">
        <v>321</v>
      </c>
      <c r="U14" s="251"/>
      <c r="V14" s="251"/>
      <c r="W14" s="251"/>
      <c r="X14" s="251"/>
      <c r="Y14" s="251"/>
      <c r="Z14" s="251"/>
      <c r="AA14" s="251"/>
      <c r="AB14" s="251"/>
      <c r="AC14" s="252"/>
    </row>
    <row r="15" spans="1:35" ht="22.5" customHeight="1" x14ac:dyDescent="0.45">
      <c r="A15" s="241"/>
      <c r="B15" s="226" t="s">
        <v>76</v>
      </c>
      <c r="C15" s="227"/>
      <c r="D15" s="227"/>
      <c r="E15" s="228"/>
      <c r="F15" s="22" t="s">
        <v>9</v>
      </c>
      <c r="G15" s="234" t="s">
        <v>323</v>
      </c>
      <c r="H15" s="234"/>
      <c r="I15" s="234"/>
      <c r="J15" s="234"/>
      <c r="K15" s="234"/>
      <c r="L15" s="234"/>
      <c r="M15" s="234"/>
      <c r="N15" s="234"/>
      <c r="O15" s="234"/>
      <c r="P15" s="234"/>
      <c r="Q15" s="234"/>
      <c r="R15" s="234"/>
      <c r="S15" s="234"/>
      <c r="T15" s="234"/>
      <c r="U15" s="234"/>
      <c r="V15" s="234"/>
      <c r="W15" s="234"/>
      <c r="X15" s="234"/>
      <c r="Y15" s="234"/>
      <c r="Z15" s="234"/>
      <c r="AA15" s="234"/>
      <c r="AB15" s="234"/>
      <c r="AC15" s="235"/>
      <c r="AD15" s="7"/>
    </row>
    <row r="16" spans="1:35" ht="22.5" customHeight="1" x14ac:dyDescent="0.45">
      <c r="A16" s="241"/>
      <c r="B16" s="229"/>
      <c r="C16" s="230"/>
      <c r="D16" s="230"/>
      <c r="E16" s="231"/>
      <c r="F16" s="201" t="s">
        <v>324</v>
      </c>
      <c r="G16" s="202"/>
      <c r="H16" s="202"/>
      <c r="I16" s="202"/>
      <c r="J16" s="202"/>
      <c r="K16" s="202"/>
      <c r="L16" s="202"/>
      <c r="M16" s="202"/>
      <c r="N16" s="202"/>
      <c r="O16" s="202"/>
      <c r="P16" s="202"/>
      <c r="Q16" s="202"/>
      <c r="R16" s="202"/>
      <c r="S16" s="202"/>
      <c r="T16" s="202"/>
      <c r="U16" s="202"/>
      <c r="V16" s="202"/>
      <c r="W16" s="202"/>
      <c r="X16" s="202"/>
      <c r="Y16" s="202"/>
      <c r="Z16" s="202"/>
      <c r="AA16" s="202"/>
      <c r="AB16" s="202"/>
      <c r="AC16" s="203"/>
      <c r="AD16" s="23"/>
      <c r="AE16" s="24"/>
    </row>
    <row r="17" spans="1:31" ht="22.5" customHeight="1" x14ac:dyDescent="0.45">
      <c r="A17" s="241"/>
      <c r="B17" s="185" t="s">
        <v>10</v>
      </c>
      <c r="C17" s="186"/>
      <c r="D17" s="186"/>
      <c r="E17" s="187"/>
      <c r="F17" s="210">
        <v>10000</v>
      </c>
      <c r="G17" s="211"/>
      <c r="H17" s="211"/>
      <c r="I17" s="211"/>
      <c r="J17" s="211"/>
      <c r="K17" s="211"/>
      <c r="L17" s="211"/>
      <c r="M17" s="211"/>
      <c r="N17" s="197" t="s">
        <v>19</v>
      </c>
      <c r="O17" s="198"/>
      <c r="P17" s="185" t="s">
        <v>61</v>
      </c>
      <c r="Q17" s="186"/>
      <c r="R17" s="186"/>
      <c r="S17" s="187"/>
      <c r="T17" s="204">
        <v>25</v>
      </c>
      <c r="U17" s="205"/>
      <c r="V17" s="205"/>
      <c r="W17" s="205"/>
      <c r="X17" s="205"/>
      <c r="Y17" s="205"/>
      <c r="Z17" s="205"/>
      <c r="AA17" s="205"/>
      <c r="AB17" s="180" t="s">
        <v>21</v>
      </c>
      <c r="AC17" s="181"/>
      <c r="AD17" s="2" t="s">
        <v>48</v>
      </c>
      <c r="AE17" s="25"/>
    </row>
    <row r="18" spans="1:31" ht="22.5" customHeight="1" x14ac:dyDescent="0.45">
      <c r="A18" s="241"/>
      <c r="B18" s="185" t="s">
        <v>60</v>
      </c>
      <c r="C18" s="186"/>
      <c r="D18" s="186"/>
      <c r="E18" s="187"/>
      <c r="F18" s="182">
        <v>1996</v>
      </c>
      <c r="G18" s="183"/>
      <c r="H18" s="183"/>
      <c r="I18" s="183"/>
      <c r="J18" s="183"/>
      <c r="K18" s="183"/>
      <c r="L18" s="183"/>
      <c r="M18" s="183"/>
      <c r="N18" s="180" t="s">
        <v>20</v>
      </c>
      <c r="O18" s="181"/>
      <c r="P18" s="185" t="s">
        <v>12</v>
      </c>
      <c r="Q18" s="186"/>
      <c r="R18" s="186"/>
      <c r="S18" s="187"/>
      <c r="T18" s="188" t="s">
        <v>325</v>
      </c>
      <c r="U18" s="189"/>
      <c r="V18" s="189"/>
      <c r="W18" s="189"/>
      <c r="X18" s="189"/>
      <c r="Y18" s="189"/>
      <c r="Z18" s="189"/>
      <c r="AA18" s="189"/>
      <c r="AB18" s="189"/>
      <c r="AC18" s="190"/>
      <c r="AD18" s="2" t="s">
        <v>68</v>
      </c>
    </row>
    <row r="19" spans="1:31" ht="22.5" customHeight="1" x14ac:dyDescent="0.45">
      <c r="A19" s="241"/>
      <c r="B19" s="185" t="s">
        <v>13</v>
      </c>
      <c r="C19" s="186"/>
      <c r="D19" s="186"/>
      <c r="E19" s="187"/>
      <c r="F19" s="199">
        <v>430000</v>
      </c>
      <c r="G19" s="200"/>
      <c r="H19" s="200"/>
      <c r="I19" s="200"/>
      <c r="J19" s="200"/>
      <c r="K19" s="200"/>
      <c r="L19" s="200"/>
      <c r="M19" s="200"/>
      <c r="N19" s="200"/>
      <c r="O19" s="200"/>
      <c r="P19" s="200"/>
      <c r="Q19" s="200"/>
      <c r="R19" s="200"/>
      <c r="S19" s="180" t="s">
        <v>25</v>
      </c>
      <c r="T19" s="180"/>
      <c r="U19" s="26" t="s">
        <v>22</v>
      </c>
      <c r="V19" s="183">
        <v>2025</v>
      </c>
      <c r="W19" s="183"/>
      <c r="X19" s="26" t="s">
        <v>23</v>
      </c>
      <c r="Y19" s="183">
        <v>3</v>
      </c>
      <c r="Z19" s="183"/>
      <c r="AA19" s="180" t="s">
        <v>24</v>
      </c>
      <c r="AB19" s="180"/>
      <c r="AC19" s="181"/>
      <c r="AD19" s="2" t="s">
        <v>49</v>
      </c>
    </row>
    <row r="20" spans="1:31" ht="24" customHeight="1" x14ac:dyDescent="0.45">
      <c r="A20" s="241"/>
      <c r="B20" s="191" t="s">
        <v>63</v>
      </c>
      <c r="C20" s="192"/>
      <c r="D20" s="192"/>
      <c r="E20" s="193"/>
      <c r="F20" s="253" t="s">
        <v>326</v>
      </c>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 t="s">
        <v>62</v>
      </c>
    </row>
    <row r="21" spans="1:31" ht="22.5" customHeight="1" x14ac:dyDescent="0.45">
      <c r="A21" s="241"/>
      <c r="B21" s="194"/>
      <c r="C21" s="195"/>
      <c r="D21" s="195"/>
      <c r="E21" s="196"/>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row>
    <row r="22" spans="1:31" ht="22.5" customHeight="1" x14ac:dyDescent="0.45">
      <c r="A22" s="12"/>
      <c r="B22" s="277" t="s">
        <v>116</v>
      </c>
      <c r="C22" s="278"/>
      <c r="D22" s="278"/>
      <c r="E22" s="279"/>
      <c r="F22" s="280" t="s">
        <v>327</v>
      </c>
      <c r="G22" s="281"/>
      <c r="H22" s="281"/>
      <c r="I22" s="282" t="s">
        <v>117</v>
      </c>
      <c r="J22" s="282"/>
      <c r="K22" s="282"/>
      <c r="L22" s="282"/>
      <c r="M22" s="282"/>
      <c r="N22" s="282"/>
      <c r="O22" s="282"/>
      <c r="P22" s="189"/>
      <c r="Q22" s="189"/>
      <c r="R22" s="189"/>
      <c r="S22" s="189"/>
      <c r="T22" s="189"/>
      <c r="U22" s="189"/>
      <c r="V22" s="189"/>
      <c r="W22" s="189"/>
      <c r="X22" s="189"/>
      <c r="Y22" s="189"/>
      <c r="Z22" s="189"/>
      <c r="AA22" s="189"/>
      <c r="AB22" s="189"/>
      <c r="AC22" s="189"/>
    </row>
    <row r="23" spans="1:31" ht="22.05" customHeight="1" x14ac:dyDescent="0.3">
      <c r="A23" s="225" t="s">
        <v>47</v>
      </c>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row>
    <row r="24" spans="1:31" ht="22.5" customHeight="1" x14ac:dyDescent="0.45">
      <c r="A24" s="241"/>
      <c r="B24" s="185" t="s">
        <v>33</v>
      </c>
      <c r="C24" s="186"/>
      <c r="D24" s="186"/>
      <c r="E24" s="187"/>
      <c r="F24" s="188" t="s">
        <v>328</v>
      </c>
      <c r="G24" s="189"/>
      <c r="H24" s="189"/>
      <c r="I24" s="189"/>
      <c r="J24" s="189"/>
      <c r="K24" s="189"/>
      <c r="L24" s="189"/>
      <c r="M24" s="189"/>
      <c r="N24" s="189"/>
      <c r="O24" s="189"/>
      <c r="P24" s="189"/>
      <c r="Q24" s="189"/>
      <c r="R24" s="189"/>
      <c r="S24" s="189"/>
      <c r="T24" s="189"/>
      <c r="U24" s="189"/>
      <c r="V24" s="189"/>
      <c r="W24" s="189"/>
      <c r="X24" s="189"/>
      <c r="Y24" s="189"/>
      <c r="Z24" s="189"/>
      <c r="AA24" s="189"/>
      <c r="AB24" s="189"/>
      <c r="AC24" s="190"/>
    </row>
    <row r="25" spans="1:31" ht="22.5" customHeight="1" x14ac:dyDescent="0.45">
      <c r="A25" s="241"/>
      <c r="B25" s="206" t="s">
        <v>92</v>
      </c>
      <c r="C25" s="207"/>
      <c r="D25" s="207"/>
      <c r="E25" s="208"/>
      <c r="F25" s="188" t="s">
        <v>329</v>
      </c>
      <c r="G25" s="189"/>
      <c r="H25" s="189"/>
      <c r="I25" s="189"/>
      <c r="J25" s="189"/>
      <c r="K25" s="189"/>
      <c r="L25" s="189"/>
      <c r="M25" s="189"/>
      <c r="N25" s="189"/>
      <c r="O25" s="189"/>
      <c r="P25" s="189"/>
      <c r="Q25" s="189"/>
      <c r="R25" s="189"/>
      <c r="S25" s="189"/>
      <c r="T25" s="189"/>
      <c r="U25" s="189"/>
      <c r="V25" s="189"/>
      <c r="W25" s="189"/>
      <c r="X25" s="189"/>
      <c r="Y25" s="189"/>
      <c r="Z25" s="189"/>
      <c r="AA25" s="189"/>
      <c r="AB25" s="189"/>
      <c r="AC25" s="190"/>
      <c r="AD25" s="2" t="s">
        <v>93</v>
      </c>
    </row>
    <row r="26" spans="1:31" ht="22.5" customHeight="1" x14ac:dyDescent="0.45">
      <c r="A26" s="241"/>
      <c r="B26" s="185" t="s">
        <v>73</v>
      </c>
      <c r="C26" s="186"/>
      <c r="D26" s="186"/>
      <c r="E26" s="187"/>
      <c r="F26" s="188" t="s">
        <v>332</v>
      </c>
      <c r="G26" s="189"/>
      <c r="H26" s="189"/>
      <c r="I26" s="189"/>
      <c r="J26" s="189"/>
      <c r="K26" s="189"/>
      <c r="L26" s="189"/>
      <c r="M26" s="189"/>
      <c r="N26" s="189"/>
      <c r="O26" s="189"/>
      <c r="P26" s="189"/>
      <c r="Q26" s="189"/>
      <c r="R26" s="189"/>
      <c r="S26" s="189"/>
      <c r="T26" s="189"/>
      <c r="U26" s="189"/>
      <c r="V26" s="189"/>
      <c r="W26" s="189"/>
      <c r="X26" s="189"/>
      <c r="Y26" s="189"/>
      <c r="Z26" s="189"/>
      <c r="AA26" s="189"/>
      <c r="AB26" s="189"/>
      <c r="AC26" s="190"/>
      <c r="AD26" s="2" t="s">
        <v>94</v>
      </c>
    </row>
    <row r="27" spans="1:31" ht="22.5" customHeight="1" x14ac:dyDescent="0.45">
      <c r="A27" s="241"/>
      <c r="B27" s="185" t="s">
        <v>77</v>
      </c>
      <c r="C27" s="186"/>
      <c r="D27" s="186"/>
      <c r="E27" s="187"/>
      <c r="F27" s="188" t="s">
        <v>330</v>
      </c>
      <c r="G27" s="189"/>
      <c r="H27" s="189"/>
      <c r="I27" s="189"/>
      <c r="J27" s="189"/>
      <c r="K27" s="189"/>
      <c r="L27" s="189"/>
      <c r="M27" s="189"/>
      <c r="N27" s="189"/>
      <c r="O27" s="189"/>
      <c r="P27" s="189"/>
      <c r="Q27" s="189"/>
      <c r="R27" s="189"/>
      <c r="S27" s="189"/>
      <c r="T27" s="189"/>
      <c r="U27" s="189"/>
      <c r="V27" s="189"/>
      <c r="W27" s="189"/>
      <c r="X27" s="189"/>
      <c r="Y27" s="189"/>
      <c r="Z27" s="189"/>
      <c r="AA27" s="189"/>
      <c r="AB27" s="189"/>
      <c r="AC27" s="190"/>
      <c r="AD27" s="11" t="s">
        <v>118</v>
      </c>
    </row>
    <row r="28" spans="1:31" ht="22.5" customHeight="1" thickBot="1" x14ac:dyDescent="0.5">
      <c r="A28" s="241"/>
      <c r="B28" s="185" t="s">
        <v>258</v>
      </c>
      <c r="C28" s="186"/>
      <c r="D28" s="186"/>
      <c r="E28" s="187"/>
      <c r="F28" s="188" t="s">
        <v>331</v>
      </c>
      <c r="G28" s="189"/>
      <c r="H28" s="189"/>
      <c r="I28" s="189"/>
      <c r="J28" s="189"/>
      <c r="K28" s="189"/>
      <c r="L28" s="189"/>
      <c r="M28" s="189"/>
      <c r="N28" s="189"/>
      <c r="O28" s="189"/>
      <c r="P28" s="189"/>
      <c r="Q28" s="189"/>
      <c r="R28" s="189"/>
      <c r="S28" s="189"/>
      <c r="T28" s="189"/>
      <c r="U28" s="189"/>
      <c r="V28" s="189"/>
      <c r="W28" s="189"/>
      <c r="X28" s="189"/>
      <c r="Y28" s="189"/>
      <c r="Z28" s="189"/>
      <c r="AA28" s="189"/>
      <c r="AB28" s="189"/>
      <c r="AC28" s="190"/>
      <c r="AD28" s="2" t="s">
        <v>257</v>
      </c>
    </row>
    <row r="29" spans="1:31" ht="22.5" customHeight="1" thickBot="1" x14ac:dyDescent="0.5">
      <c r="A29" s="241"/>
      <c r="B29" s="185" t="s">
        <v>15</v>
      </c>
      <c r="C29" s="186"/>
      <c r="D29" s="186"/>
      <c r="E29" s="187"/>
      <c r="F29" s="273">
        <v>46388</v>
      </c>
      <c r="G29" s="189"/>
      <c r="H29" s="189"/>
      <c r="I29" s="189"/>
      <c r="J29" s="189"/>
      <c r="K29" s="189"/>
      <c r="L29" s="189"/>
      <c r="M29" s="189"/>
      <c r="N29" s="189"/>
      <c r="O29" s="189"/>
      <c r="P29" s="270" t="s">
        <v>14</v>
      </c>
      <c r="Q29" s="271"/>
      <c r="R29" s="271"/>
      <c r="S29" s="272"/>
      <c r="T29" s="266">
        <f>別紙4!F17</f>
        <v>6000</v>
      </c>
      <c r="U29" s="267"/>
      <c r="V29" s="267"/>
      <c r="W29" s="267"/>
      <c r="X29" s="267"/>
      <c r="Y29" s="267"/>
      <c r="Z29" s="267"/>
      <c r="AA29" s="267"/>
      <c r="AB29" s="248" t="s">
        <v>19</v>
      </c>
      <c r="AC29" s="249"/>
      <c r="AD29" s="11" t="s">
        <v>256</v>
      </c>
    </row>
    <row r="30" spans="1:31" ht="22.05" customHeight="1" x14ac:dyDescent="0.3">
      <c r="A30" s="225" t="s">
        <v>58</v>
      </c>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row>
    <row r="31" spans="1:31" ht="22.5" customHeight="1" x14ac:dyDescent="0.45">
      <c r="A31" s="10"/>
      <c r="B31" s="269" t="s">
        <v>44</v>
      </c>
      <c r="C31" s="269"/>
      <c r="D31" s="269"/>
      <c r="E31" s="269"/>
      <c r="F31" s="268" t="s">
        <v>363</v>
      </c>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11" t="s">
        <v>59</v>
      </c>
    </row>
    <row r="32" spans="1:31" ht="22.5" customHeight="1" x14ac:dyDescent="0.45">
      <c r="A32" s="241"/>
      <c r="B32" s="185" t="s">
        <v>70</v>
      </c>
      <c r="C32" s="186"/>
      <c r="D32" s="186"/>
      <c r="E32" s="187"/>
      <c r="F32" s="188" t="s">
        <v>364</v>
      </c>
      <c r="G32" s="189"/>
      <c r="H32" s="189"/>
      <c r="I32" s="189"/>
      <c r="J32" s="189"/>
      <c r="K32" s="189"/>
      <c r="L32" s="189"/>
      <c r="M32" s="189"/>
      <c r="N32" s="189"/>
      <c r="O32" s="190"/>
      <c r="P32" s="185" t="s">
        <v>71</v>
      </c>
      <c r="Q32" s="186"/>
      <c r="R32" s="186"/>
      <c r="S32" s="187"/>
      <c r="T32" s="188" t="s">
        <v>365</v>
      </c>
      <c r="U32" s="189"/>
      <c r="V32" s="189"/>
      <c r="W32" s="189"/>
      <c r="X32" s="189"/>
      <c r="Y32" s="189"/>
      <c r="Z32" s="189"/>
      <c r="AA32" s="189"/>
      <c r="AB32" s="189"/>
      <c r="AC32" s="190"/>
      <c r="AD32" s="11" t="s">
        <v>95</v>
      </c>
    </row>
    <row r="33" spans="1:30" ht="18.75" customHeight="1" x14ac:dyDescent="0.45">
      <c r="A33" s="241"/>
      <c r="B33" s="212" t="s">
        <v>16</v>
      </c>
      <c r="C33" s="192"/>
      <c r="D33" s="192"/>
      <c r="E33" s="193"/>
      <c r="F33" s="22" t="s">
        <v>9</v>
      </c>
      <c r="G33" s="234" t="s">
        <v>333</v>
      </c>
      <c r="H33" s="234"/>
      <c r="I33" s="234"/>
      <c r="J33" s="234"/>
      <c r="K33" s="234"/>
      <c r="L33" s="234"/>
      <c r="M33" s="234"/>
      <c r="N33" s="234"/>
      <c r="O33" s="234"/>
      <c r="P33" s="234"/>
      <c r="Q33" s="234"/>
      <c r="R33" s="234"/>
      <c r="S33" s="234"/>
      <c r="T33" s="234"/>
      <c r="U33" s="234"/>
      <c r="V33" s="234"/>
      <c r="W33" s="234"/>
      <c r="X33" s="234"/>
      <c r="Y33" s="234"/>
      <c r="Z33" s="234"/>
      <c r="AA33" s="234"/>
      <c r="AB33" s="234"/>
      <c r="AC33" s="235"/>
    </row>
    <row r="34" spans="1:30" ht="22.5" customHeight="1" x14ac:dyDescent="0.45">
      <c r="A34" s="241"/>
      <c r="B34" s="194"/>
      <c r="C34" s="195"/>
      <c r="D34" s="195"/>
      <c r="E34" s="196"/>
      <c r="F34" s="201" t="s">
        <v>334</v>
      </c>
      <c r="G34" s="202"/>
      <c r="H34" s="202"/>
      <c r="I34" s="202"/>
      <c r="J34" s="202"/>
      <c r="K34" s="202"/>
      <c r="L34" s="202"/>
      <c r="M34" s="202"/>
      <c r="N34" s="202"/>
      <c r="O34" s="202"/>
      <c r="P34" s="202"/>
      <c r="Q34" s="202"/>
      <c r="R34" s="202"/>
      <c r="S34" s="202"/>
      <c r="T34" s="202"/>
      <c r="U34" s="202"/>
      <c r="V34" s="202"/>
      <c r="W34" s="202"/>
      <c r="X34" s="202"/>
      <c r="Y34" s="202"/>
      <c r="Z34" s="202"/>
      <c r="AA34" s="202"/>
      <c r="AB34" s="202"/>
      <c r="AC34" s="203"/>
    </row>
    <row r="35" spans="1:30" ht="22.5" customHeight="1" x14ac:dyDescent="0.45">
      <c r="A35" s="241"/>
      <c r="B35" s="185" t="s">
        <v>17</v>
      </c>
      <c r="C35" s="186"/>
      <c r="D35" s="186"/>
      <c r="E35" s="187"/>
      <c r="F35" s="188" t="s">
        <v>335</v>
      </c>
      <c r="G35" s="189"/>
      <c r="H35" s="189"/>
      <c r="I35" s="189"/>
      <c r="J35" s="189"/>
      <c r="K35" s="189"/>
      <c r="L35" s="189"/>
      <c r="M35" s="189"/>
      <c r="N35" s="189"/>
      <c r="O35" s="190"/>
      <c r="P35" s="254" t="s">
        <v>18</v>
      </c>
      <c r="Q35" s="255"/>
      <c r="R35" s="255"/>
      <c r="S35" s="256"/>
      <c r="T35" s="274" t="s">
        <v>336</v>
      </c>
      <c r="U35" s="275"/>
      <c r="V35" s="275"/>
      <c r="W35" s="275"/>
      <c r="X35" s="275"/>
      <c r="Y35" s="275"/>
      <c r="Z35" s="275"/>
      <c r="AA35" s="275"/>
      <c r="AB35" s="275"/>
      <c r="AC35" s="276"/>
      <c r="AD35" s="2" t="s">
        <v>55</v>
      </c>
    </row>
    <row r="36" spans="1:30" ht="15" customHeight="1" x14ac:dyDescent="0.45">
      <c r="A36" s="12"/>
      <c r="B36" s="12"/>
      <c r="C36" s="12"/>
      <c r="D36" s="10"/>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2" t="s">
        <v>263</v>
      </c>
    </row>
    <row r="37" spans="1:30" ht="15" customHeight="1" x14ac:dyDescent="0.45">
      <c r="A37" s="12"/>
      <c r="B37" s="12"/>
      <c r="C37" s="12"/>
      <c r="D37" s="12"/>
      <c r="E37" s="12"/>
      <c r="F37" s="12"/>
      <c r="H37" s="12"/>
      <c r="I37" s="12"/>
      <c r="J37" s="12"/>
      <c r="K37" s="12"/>
      <c r="L37" s="12"/>
      <c r="M37" s="12"/>
      <c r="N37" s="12"/>
      <c r="O37" s="12"/>
      <c r="P37" s="12"/>
      <c r="Q37" s="12"/>
      <c r="R37" s="12"/>
      <c r="S37" s="12"/>
      <c r="T37" s="12"/>
      <c r="U37" s="12"/>
      <c r="V37" s="12"/>
      <c r="W37" s="12"/>
      <c r="X37" s="12"/>
      <c r="Y37" s="12"/>
      <c r="Z37" s="12"/>
      <c r="AA37" s="12"/>
      <c r="AB37" s="12"/>
      <c r="AC37" s="12"/>
    </row>
    <row r="38" spans="1:30" ht="15" customHeight="1" x14ac:dyDescent="0.4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30" ht="15" customHeight="1" x14ac:dyDescent="0.4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30" ht="15" customHeight="1" x14ac:dyDescent="0.4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30" ht="15" customHeight="1" x14ac:dyDescent="0.4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30" ht="15" customHeight="1" x14ac:dyDescent="0.4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30" ht="15" customHeight="1" x14ac:dyDescent="0.4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30" ht="15" customHeight="1" x14ac:dyDescent="0.4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30" ht="15" customHeight="1" x14ac:dyDescent="0.4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30" ht="15" customHeight="1" x14ac:dyDescent="0.4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0" ht="15" customHeight="1" x14ac:dyDescent="0.4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30" ht="15" customHeight="1" x14ac:dyDescent="0.4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29" ht="15" customHeight="1" x14ac:dyDescent="0.4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row>
    <row r="50" spans="1:29" ht="15" customHeight="1" x14ac:dyDescent="0.4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row>
    <row r="51" spans="1:29" ht="15" customHeight="1" x14ac:dyDescent="0.4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row>
    <row r="52" spans="1:29" ht="15" customHeight="1" x14ac:dyDescent="0.4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1:29" ht="15" customHeight="1" x14ac:dyDescent="0.4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ht="15" customHeight="1" x14ac:dyDescent="0.4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ht="15" customHeight="1" x14ac:dyDescent="0.4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ht="15" customHeight="1" x14ac:dyDescent="0.4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ht="15" customHeight="1" x14ac:dyDescent="0.4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ht="15" customHeight="1" x14ac:dyDescent="0.4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ht="15" customHeight="1" x14ac:dyDescent="0.4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ht="15" customHeight="1" x14ac:dyDescent="0.4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ht="15" customHeight="1" x14ac:dyDescent="0.4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ht="15" customHeight="1" x14ac:dyDescent="0.4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ht="15" customHeight="1" x14ac:dyDescent="0.4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ht="15" customHeight="1" x14ac:dyDescent="0.4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ht="15" customHeight="1" x14ac:dyDescent="0.4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sheetData>
  <sheetProtection algorithmName="SHA-512" hashValue="RB9o/0aFCSKqXcxvLWZ4tA78iLfw4zz8n+mCg8AS8HDnJwWlyG0F+PjuiL27LL7k1K6w+YvMZc9jzzsG+e+u3Q==" saltValue="QKtdpWFm3Oz9SikdpMWBCQ==" spinCount="100000" sheet="1" objects="1" scenarios="1" selectLockedCells="1" selectUnlockedCells="1"/>
  <mergeCells count="91">
    <mergeCell ref="B28:E28"/>
    <mergeCell ref="F28:AC28"/>
    <mergeCell ref="B22:E22"/>
    <mergeCell ref="F22:H22"/>
    <mergeCell ref="I22:O22"/>
    <mergeCell ref="P22:AC22"/>
    <mergeCell ref="B26:E26"/>
    <mergeCell ref="F26:AC26"/>
    <mergeCell ref="A23:AC23"/>
    <mergeCell ref="B24:E24"/>
    <mergeCell ref="F24:AC24"/>
    <mergeCell ref="F34:AC34"/>
    <mergeCell ref="B33:E34"/>
    <mergeCell ref="T29:AA29"/>
    <mergeCell ref="G33:AC33"/>
    <mergeCell ref="F31:AC31"/>
    <mergeCell ref="B31:E31"/>
    <mergeCell ref="B32:E32"/>
    <mergeCell ref="B29:E29"/>
    <mergeCell ref="P29:S29"/>
    <mergeCell ref="F29:O29"/>
    <mergeCell ref="F32:O32"/>
    <mergeCell ref="T32:AC32"/>
    <mergeCell ref="A30:AC30"/>
    <mergeCell ref="A32:A35"/>
    <mergeCell ref="T35:AC35"/>
    <mergeCell ref="F35:O35"/>
    <mergeCell ref="B35:E35"/>
    <mergeCell ref="P35:S35"/>
    <mergeCell ref="P32:S32"/>
    <mergeCell ref="AA1:AB1"/>
    <mergeCell ref="X1:Y1"/>
    <mergeCell ref="T1:V1"/>
    <mergeCell ref="A1:S1"/>
    <mergeCell ref="A4:I4"/>
    <mergeCell ref="A3:I3"/>
    <mergeCell ref="L3:AC3"/>
    <mergeCell ref="L4:AC4"/>
    <mergeCell ref="J4:K4"/>
    <mergeCell ref="J3:K3"/>
    <mergeCell ref="A6:AC6"/>
    <mergeCell ref="A2:AC2"/>
    <mergeCell ref="A8:AC8"/>
    <mergeCell ref="J5:N5"/>
    <mergeCell ref="O5:AC5"/>
    <mergeCell ref="A7:AC7"/>
    <mergeCell ref="A5:I5"/>
    <mergeCell ref="A24:A29"/>
    <mergeCell ref="A12:A21"/>
    <mergeCell ref="P14:S14"/>
    <mergeCell ref="B12:E12"/>
    <mergeCell ref="AB29:AC29"/>
    <mergeCell ref="T14:AC14"/>
    <mergeCell ref="F20:AC21"/>
    <mergeCell ref="AA19:AC19"/>
    <mergeCell ref="Y19:Z19"/>
    <mergeCell ref="V19:W19"/>
    <mergeCell ref="G15:AC15"/>
    <mergeCell ref="F25:AC25"/>
    <mergeCell ref="AD7:AD8"/>
    <mergeCell ref="N18:O18"/>
    <mergeCell ref="P18:S18"/>
    <mergeCell ref="S19:T19"/>
    <mergeCell ref="F17:M17"/>
    <mergeCell ref="W11:Y12"/>
    <mergeCell ref="Z11:AC12"/>
    <mergeCell ref="F11:V11"/>
    <mergeCell ref="F12:V12"/>
    <mergeCell ref="A10:AC10"/>
    <mergeCell ref="B15:E16"/>
    <mergeCell ref="B19:E19"/>
    <mergeCell ref="P13:S13"/>
    <mergeCell ref="T13:AC13"/>
    <mergeCell ref="B13:E14"/>
    <mergeCell ref="F13:O14"/>
    <mergeCell ref="A9:AC9"/>
    <mergeCell ref="AB17:AC17"/>
    <mergeCell ref="F18:M18"/>
    <mergeCell ref="B11:E11"/>
    <mergeCell ref="B27:E27"/>
    <mergeCell ref="F27:AC27"/>
    <mergeCell ref="B20:E21"/>
    <mergeCell ref="T18:AC18"/>
    <mergeCell ref="N17:O17"/>
    <mergeCell ref="F19:R19"/>
    <mergeCell ref="B18:E18"/>
    <mergeCell ref="F16:AC16"/>
    <mergeCell ref="B17:E17"/>
    <mergeCell ref="P17:S17"/>
    <mergeCell ref="T17:AA17"/>
    <mergeCell ref="B25:E25"/>
  </mergeCells>
  <phoneticPr fontId="1"/>
  <conditionalFormatting sqref="F27:F28">
    <cfRule type="containsBlanks" dxfId="39" priority="1">
      <formula>LEN(TRIM(F27))=0</formula>
    </cfRule>
  </conditionalFormatting>
  <conditionalFormatting sqref="X1:Y1 AA1:AB1 L3:AC4 O5:AC5 F11:F12 W11:AC12 F13:O14 T13:AC14 G15 F16:AC16 T17:AA17 F17:M18 T18:AC18 F19:R19 V19:W19 Y19:Z19 F20 F22 F24:AC24 F25 F26:AC26 F29:O29 F31:AC31 F32:O32 T32:AC32 G33:AC33 F34:AC34 F35:O35 T35:AC35">
    <cfRule type="containsBlanks" dxfId="38" priority="7">
      <formula>LEN(TRIM(F1))=0</formula>
    </cfRule>
  </conditionalFormatting>
  <dataValidations count="8">
    <dataValidation type="list" allowBlank="1" showInputMessage="1" showErrorMessage="1" sqref="T18:AC18" xr:uid="{4954865F-BCD7-48E9-BB39-06B7B5B66223}">
      <formula1>"農業・林業・漁業,鉱業,建設業,食料品製造業,繊維工業,印刷関連業,金属製品製造業,機械器具製造業,その他の製造業,電気・ガス・熱供給・水道業,情報通信業,運輸業,卸売業,小売業,金融・保険業,不動産業,物品賃借業,学術研究・専門・技術サービス業,宿泊業,飲食サービス業,生活関連サービス業,娯楽業,教育・学習支援業,医療・福祉,サービス業,その他"</formula1>
    </dataValidation>
    <dataValidation type="list" allowBlank="1" showInputMessage="1" showErrorMessage="1" sqref="V19:W19" xr:uid="{F4B0019B-6CFA-433F-83B0-073FC61B1CCF}">
      <formula1>"2026,2025,2024"</formula1>
    </dataValidation>
    <dataValidation type="list" allowBlank="1" showInputMessage="1" showErrorMessage="1" sqref="Y19:Z19" xr:uid="{269C813F-910F-4765-B3C2-D584348D9102}">
      <formula1>"1,2,3,4,5,6,7,8,9,10,11,12"</formula1>
    </dataValidation>
    <dataValidation type="list" allowBlank="1" showInputMessage="1" showErrorMessage="1" sqref="F25:AC25" xr:uid="{4E917F1E-D67D-4B90-9FA9-153EC2540FDB}">
      <formula1>"省エネ事業のみ,再エネ事業のみ,省エネ事業＋再エネ事業"</formula1>
    </dataValidation>
    <dataValidation type="list" allowBlank="1" showInputMessage="1" showErrorMessage="1" sqref="Z11:AC12" xr:uid="{A8FD1BF6-84BA-4277-90F2-1A590EB0CD8B}">
      <formula1>"会社,個人,組合"</formula1>
    </dataValidation>
    <dataValidation type="list" allowBlank="1" showInputMessage="1" showErrorMessage="1" sqref="F22:H22" xr:uid="{FC4959F2-DD2B-4C65-BA77-FC97DE058A3E}">
      <formula1>"有,無"</formula1>
    </dataValidation>
    <dataValidation type="list" allowBlank="1" showInputMessage="1" showErrorMessage="1" sqref="F27:AC27" xr:uid="{C1318166-7EB4-4A18-A5FE-A0E15468903A}">
      <formula1>"いしかわ事業者版/工場・施設版環境ISOに登録済,いしかわ事業者版/工場・施設版環境ISOを事業期間中に申請予定,省エネ診断を過去3年以内に実施済,省エネ診断を事業期間中に実施予定"</formula1>
    </dataValidation>
    <dataValidation type="list" allowBlank="1" showInputMessage="1" showErrorMessage="1" sqref="F28:AC28" xr:uid="{62CD97C2-445B-4BDD-A307-95264766102B}">
      <formula1>"「パートナーシップ構築宣言」に該当しません。,「パートナーシップ構築宣言」に該当します。"</formula1>
    </dataValidation>
  </dataValidations>
  <pageMargins left="0.32" right="0.28000000000000003" top="0.51" bottom="0.15748031496062992" header="0.31496062992125984" footer="0.15748031496062992"/>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489F-55D3-4484-B522-283A57A9E66C}">
  <sheetPr>
    <tabColor theme="8" tint="0.79998168889431442"/>
    <pageSetUpPr fitToPage="1"/>
  </sheetPr>
  <dimension ref="A1:AE34"/>
  <sheetViews>
    <sheetView showGridLines="0" view="pageBreakPreview" zoomScaleNormal="100" zoomScaleSheetLayoutView="100" workbookViewId="0">
      <selection activeCell="AE29" sqref="AE29"/>
    </sheetView>
  </sheetViews>
  <sheetFormatPr defaultColWidth="3.09765625" defaultRowHeight="23.25" customHeight="1" x14ac:dyDescent="0.45"/>
  <cols>
    <col min="1" max="1" width="1.796875" style="1" customWidth="1"/>
    <col min="2" max="30" width="3.09765625" style="1"/>
    <col min="31" max="31" width="87.5" style="2" customWidth="1"/>
    <col min="32" max="16384" width="3.09765625" style="1"/>
  </cols>
  <sheetData>
    <row r="1" spans="1:31" ht="23.25" customHeight="1" x14ac:dyDescent="0.45">
      <c r="A1" s="179" t="s">
        <v>32</v>
      </c>
      <c r="B1" s="179"/>
      <c r="C1" s="179"/>
      <c r="D1" s="285" t="str">
        <f>IF(OR(F4="",F6="",F11="",F13="",F23="",F29=""),"記入モレあり!!"," ")</f>
        <v xml:space="preserve"> </v>
      </c>
      <c r="E1" s="285"/>
      <c r="F1" s="285"/>
      <c r="G1" s="285"/>
      <c r="H1" s="285"/>
      <c r="I1" s="285"/>
      <c r="J1" s="285"/>
      <c r="K1" s="287" t="s">
        <v>35</v>
      </c>
      <c r="L1" s="287"/>
      <c r="M1" s="287"/>
      <c r="N1" s="288" t="str">
        <f>別記様式!F12</f>
        <v>株式会社石川産業機械</v>
      </c>
      <c r="O1" s="288"/>
      <c r="P1" s="288"/>
      <c r="Q1" s="288"/>
      <c r="R1" s="288"/>
      <c r="S1" s="288"/>
      <c r="T1" s="288"/>
      <c r="U1" s="288"/>
      <c r="V1" s="288"/>
      <c r="W1" s="288"/>
      <c r="X1" s="288"/>
      <c r="Y1" s="288"/>
      <c r="Z1" s="288"/>
      <c r="AA1" s="288"/>
      <c r="AB1" s="288"/>
      <c r="AC1" s="288"/>
      <c r="AD1" s="288"/>
      <c r="AE1" s="9" t="s">
        <v>56</v>
      </c>
    </row>
    <row r="2" spans="1:31" ht="23.25" customHeight="1" x14ac:dyDescent="0.45">
      <c r="A2" s="286" t="s">
        <v>82</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8" t="s">
        <v>122</v>
      </c>
    </row>
    <row r="3" spans="1:31" ht="23.25" customHeight="1" x14ac:dyDescent="0.45">
      <c r="A3" s="241"/>
      <c r="B3" s="191" t="s">
        <v>33</v>
      </c>
      <c r="C3" s="192"/>
      <c r="D3" s="192"/>
      <c r="E3" s="193"/>
      <c r="F3" s="299" t="str">
        <f>別記様式!F24</f>
        <v>高効率工作機械と空調最適化による省エネ生産体制の構築</v>
      </c>
      <c r="G3" s="300"/>
      <c r="H3" s="300"/>
      <c r="I3" s="300"/>
      <c r="J3" s="300"/>
      <c r="K3" s="300"/>
      <c r="L3" s="300"/>
      <c r="M3" s="300"/>
      <c r="N3" s="300"/>
      <c r="O3" s="300"/>
      <c r="P3" s="300"/>
      <c r="Q3" s="300"/>
      <c r="R3" s="300"/>
      <c r="S3" s="300"/>
      <c r="T3" s="300"/>
      <c r="U3" s="300"/>
      <c r="V3" s="300"/>
      <c r="W3" s="300"/>
      <c r="X3" s="300"/>
      <c r="Y3" s="300"/>
      <c r="Z3" s="300"/>
      <c r="AA3" s="300"/>
      <c r="AB3" s="300"/>
      <c r="AC3" s="300"/>
      <c r="AD3" s="301"/>
      <c r="AE3" s="11" t="s">
        <v>98</v>
      </c>
    </row>
    <row r="4" spans="1:31" ht="23.25" customHeight="1" x14ac:dyDescent="0.45">
      <c r="A4" s="241"/>
      <c r="B4" s="302" t="s">
        <v>119</v>
      </c>
      <c r="C4" s="303"/>
      <c r="D4" s="303"/>
      <c r="E4" s="303"/>
      <c r="F4" s="304" t="s">
        <v>366</v>
      </c>
      <c r="G4" s="304"/>
      <c r="H4" s="304"/>
      <c r="I4" s="304"/>
      <c r="J4" s="304"/>
      <c r="K4" s="304"/>
      <c r="L4" s="304"/>
      <c r="M4" s="304"/>
      <c r="N4" s="304"/>
      <c r="O4" s="304"/>
      <c r="P4" s="304"/>
      <c r="Q4" s="304"/>
      <c r="R4" s="304"/>
      <c r="S4" s="304"/>
      <c r="T4" s="304"/>
      <c r="U4" s="304"/>
      <c r="V4" s="304"/>
      <c r="W4" s="304"/>
      <c r="X4" s="304"/>
      <c r="Y4" s="304"/>
      <c r="Z4" s="304"/>
      <c r="AA4" s="304"/>
      <c r="AB4" s="304"/>
      <c r="AC4" s="304"/>
      <c r="AD4" s="304"/>
    </row>
    <row r="5" spans="1:31" ht="23.25" customHeight="1" x14ac:dyDescent="0.45">
      <c r="A5" s="241"/>
      <c r="B5" s="303"/>
      <c r="C5" s="303"/>
      <c r="D5" s="303"/>
      <c r="E5" s="303"/>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 t="s">
        <v>222</v>
      </c>
    </row>
    <row r="6" spans="1:31" ht="23.25" customHeight="1" x14ac:dyDescent="0.45">
      <c r="A6" s="241"/>
      <c r="B6" s="302" t="s">
        <v>121</v>
      </c>
      <c r="C6" s="303"/>
      <c r="D6" s="303"/>
      <c r="E6" s="303"/>
      <c r="F6" s="304" t="s">
        <v>367</v>
      </c>
      <c r="G6" s="304"/>
      <c r="H6" s="304"/>
      <c r="I6" s="304"/>
      <c r="J6" s="304"/>
      <c r="K6" s="304"/>
      <c r="L6" s="304"/>
      <c r="M6" s="304"/>
      <c r="N6" s="304"/>
      <c r="O6" s="304"/>
      <c r="P6" s="304"/>
      <c r="Q6" s="304"/>
      <c r="R6" s="304"/>
      <c r="S6" s="304"/>
      <c r="T6" s="304"/>
      <c r="U6" s="304"/>
      <c r="V6" s="304"/>
      <c r="W6" s="304"/>
      <c r="X6" s="304"/>
      <c r="Y6" s="304"/>
      <c r="Z6" s="304"/>
      <c r="AA6" s="304"/>
      <c r="AB6" s="304"/>
      <c r="AC6" s="304"/>
      <c r="AD6" s="304"/>
    </row>
    <row r="7" spans="1:31" ht="23.25" customHeight="1" x14ac:dyDescent="0.45">
      <c r="A7" s="241"/>
      <c r="B7" s="302"/>
      <c r="C7" s="303"/>
      <c r="D7" s="303"/>
      <c r="E7" s="303"/>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row>
    <row r="8" spans="1:31" ht="23.25" customHeight="1" x14ac:dyDescent="0.45">
      <c r="A8" s="241"/>
      <c r="B8" s="303"/>
      <c r="C8" s="303"/>
      <c r="D8" s="303"/>
      <c r="E8" s="303"/>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row>
    <row r="9" spans="1:31" ht="23.25" customHeight="1" x14ac:dyDescent="0.45">
      <c r="A9" s="241"/>
      <c r="B9" s="303"/>
      <c r="C9" s="303"/>
      <c r="D9" s="303"/>
      <c r="E9" s="303"/>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row>
    <row r="10" spans="1:31" ht="23.25" customHeight="1" x14ac:dyDescent="0.45">
      <c r="A10" s="241"/>
      <c r="B10" s="303"/>
      <c r="C10" s="303"/>
      <c r="D10" s="303"/>
      <c r="E10" s="303"/>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row>
    <row r="11" spans="1:31" ht="23.25" customHeight="1" x14ac:dyDescent="0.45">
      <c r="A11" s="241"/>
      <c r="B11" s="303" t="s">
        <v>120</v>
      </c>
      <c r="C11" s="303"/>
      <c r="D11" s="303"/>
      <c r="E11" s="303"/>
      <c r="F11" s="305" t="s">
        <v>337</v>
      </c>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7"/>
    </row>
    <row r="12" spans="1:31" ht="23.25" customHeight="1" x14ac:dyDescent="0.45">
      <c r="A12" s="241"/>
      <c r="B12" s="303"/>
      <c r="C12" s="303"/>
      <c r="D12" s="303"/>
      <c r="E12" s="303"/>
      <c r="F12" s="308"/>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10"/>
    </row>
    <row r="13" spans="1:31" ht="23.25" customHeight="1" x14ac:dyDescent="0.45">
      <c r="A13" s="241"/>
      <c r="B13" s="302" t="s">
        <v>34</v>
      </c>
      <c r="C13" s="303"/>
      <c r="D13" s="303"/>
      <c r="E13" s="303"/>
      <c r="F13" s="311" t="s">
        <v>368</v>
      </c>
      <c r="G13" s="312"/>
      <c r="H13" s="312"/>
      <c r="I13" s="312"/>
      <c r="J13" s="312"/>
      <c r="K13" s="312"/>
      <c r="L13" s="312"/>
      <c r="M13" s="312"/>
      <c r="N13" s="312"/>
      <c r="O13" s="312"/>
      <c r="P13" s="312"/>
      <c r="Q13" s="312"/>
      <c r="R13" s="312"/>
      <c r="S13" s="312"/>
      <c r="T13" s="313" t="s">
        <v>37</v>
      </c>
      <c r="U13" s="314"/>
      <c r="V13" s="314"/>
      <c r="W13" s="314"/>
      <c r="X13" s="314"/>
      <c r="Y13" s="314"/>
      <c r="Z13" s="314"/>
      <c r="AA13" s="314"/>
      <c r="AB13" s="314"/>
      <c r="AC13" s="314"/>
      <c r="AD13" s="315"/>
    </row>
    <row r="14" spans="1:31" ht="23.25" customHeight="1" x14ac:dyDescent="0.45">
      <c r="A14" s="241"/>
      <c r="B14" s="303"/>
      <c r="C14" s="303"/>
      <c r="D14" s="303"/>
      <c r="E14" s="303"/>
      <c r="F14" s="311"/>
      <c r="G14" s="312"/>
      <c r="H14" s="312"/>
      <c r="I14" s="312"/>
      <c r="J14" s="312"/>
      <c r="K14" s="312"/>
      <c r="L14" s="312"/>
      <c r="M14" s="312"/>
      <c r="N14" s="312"/>
      <c r="O14" s="312"/>
      <c r="P14" s="312"/>
      <c r="Q14" s="312"/>
      <c r="R14" s="312"/>
      <c r="S14" s="312"/>
      <c r="T14" s="313"/>
      <c r="U14" s="314"/>
      <c r="V14" s="314"/>
      <c r="W14" s="314"/>
      <c r="X14" s="314"/>
      <c r="Y14" s="314"/>
      <c r="Z14" s="314"/>
      <c r="AA14" s="314"/>
      <c r="AB14" s="314"/>
      <c r="AC14" s="314"/>
      <c r="AD14" s="315"/>
    </row>
    <row r="15" spans="1:31" ht="23.25" customHeight="1" x14ac:dyDescent="0.45">
      <c r="A15" s="241"/>
      <c r="B15" s="303"/>
      <c r="C15" s="303"/>
      <c r="D15" s="303"/>
      <c r="E15" s="303"/>
      <c r="F15" s="311"/>
      <c r="G15" s="312"/>
      <c r="H15" s="312"/>
      <c r="I15" s="312"/>
      <c r="J15" s="312"/>
      <c r="K15" s="312"/>
      <c r="L15" s="312"/>
      <c r="M15" s="312"/>
      <c r="N15" s="312"/>
      <c r="O15" s="312"/>
      <c r="P15" s="312"/>
      <c r="Q15" s="312"/>
      <c r="R15" s="312"/>
      <c r="S15" s="312"/>
      <c r="T15" s="313"/>
      <c r="U15" s="314"/>
      <c r="V15" s="314"/>
      <c r="W15" s="314"/>
      <c r="X15" s="314"/>
      <c r="Y15" s="314"/>
      <c r="Z15" s="314"/>
      <c r="AA15" s="314"/>
      <c r="AB15" s="314"/>
      <c r="AC15" s="314"/>
      <c r="AD15" s="315"/>
    </row>
    <row r="16" spans="1:31" ht="23.25" customHeight="1" x14ac:dyDescent="0.45">
      <c r="A16" s="241"/>
      <c r="B16" s="303"/>
      <c r="C16" s="303"/>
      <c r="D16" s="303"/>
      <c r="E16" s="303"/>
      <c r="F16" s="311"/>
      <c r="G16" s="312"/>
      <c r="H16" s="312"/>
      <c r="I16" s="312"/>
      <c r="J16" s="312"/>
      <c r="K16" s="312"/>
      <c r="L16" s="312"/>
      <c r="M16" s="312"/>
      <c r="N16" s="312"/>
      <c r="O16" s="312"/>
      <c r="P16" s="312"/>
      <c r="Q16" s="312"/>
      <c r="R16" s="312"/>
      <c r="S16" s="312"/>
      <c r="T16" s="313"/>
      <c r="U16" s="314"/>
      <c r="V16" s="314"/>
      <c r="W16" s="314"/>
      <c r="X16" s="314"/>
      <c r="Y16" s="314"/>
      <c r="Z16" s="314"/>
      <c r="AA16" s="314"/>
      <c r="AB16" s="314"/>
      <c r="AC16" s="314"/>
      <c r="AD16" s="315"/>
    </row>
    <row r="17" spans="1:30" ht="23.25" customHeight="1" x14ac:dyDescent="0.45">
      <c r="A17" s="241"/>
      <c r="B17" s="303"/>
      <c r="C17" s="303"/>
      <c r="D17" s="303"/>
      <c r="E17" s="303"/>
      <c r="F17" s="311"/>
      <c r="G17" s="312"/>
      <c r="H17" s="312"/>
      <c r="I17" s="312"/>
      <c r="J17" s="312"/>
      <c r="K17" s="312"/>
      <c r="L17" s="312"/>
      <c r="M17" s="312"/>
      <c r="N17" s="312"/>
      <c r="O17" s="312"/>
      <c r="P17" s="312"/>
      <c r="Q17" s="312"/>
      <c r="R17" s="312"/>
      <c r="S17" s="312"/>
      <c r="T17" s="313"/>
      <c r="U17" s="314"/>
      <c r="V17" s="314"/>
      <c r="W17" s="314"/>
      <c r="X17" s="314"/>
      <c r="Y17" s="314"/>
      <c r="Z17" s="314"/>
      <c r="AA17" s="314"/>
      <c r="AB17" s="314"/>
      <c r="AC17" s="314"/>
      <c r="AD17" s="315"/>
    </row>
    <row r="18" spans="1:30" ht="23.25" customHeight="1" x14ac:dyDescent="0.45">
      <c r="A18" s="241"/>
      <c r="B18" s="303"/>
      <c r="C18" s="303"/>
      <c r="D18" s="303"/>
      <c r="E18" s="303"/>
      <c r="F18" s="311"/>
      <c r="G18" s="312"/>
      <c r="H18" s="312"/>
      <c r="I18" s="312"/>
      <c r="J18" s="312"/>
      <c r="K18" s="312"/>
      <c r="L18" s="312"/>
      <c r="M18" s="312"/>
      <c r="N18" s="312"/>
      <c r="O18" s="312"/>
      <c r="P18" s="312"/>
      <c r="Q18" s="312"/>
      <c r="R18" s="312"/>
      <c r="S18" s="312"/>
      <c r="T18" s="313"/>
      <c r="U18" s="314"/>
      <c r="V18" s="314"/>
      <c r="W18" s="314"/>
      <c r="X18" s="314"/>
      <c r="Y18" s="314"/>
      <c r="Z18" s="314"/>
      <c r="AA18" s="314"/>
      <c r="AB18" s="314"/>
      <c r="AC18" s="314"/>
      <c r="AD18" s="315"/>
    </row>
    <row r="19" spans="1:30" ht="23.25" customHeight="1" x14ac:dyDescent="0.45">
      <c r="A19" s="241"/>
      <c r="B19" s="303"/>
      <c r="C19" s="303"/>
      <c r="D19" s="303"/>
      <c r="E19" s="303"/>
      <c r="F19" s="311"/>
      <c r="G19" s="312"/>
      <c r="H19" s="312"/>
      <c r="I19" s="312"/>
      <c r="J19" s="312"/>
      <c r="K19" s="312"/>
      <c r="L19" s="312"/>
      <c r="M19" s="312"/>
      <c r="N19" s="312"/>
      <c r="O19" s="312"/>
      <c r="P19" s="312"/>
      <c r="Q19" s="312"/>
      <c r="R19" s="312"/>
      <c r="S19" s="312"/>
      <c r="T19" s="313"/>
      <c r="U19" s="314"/>
      <c r="V19" s="314"/>
      <c r="W19" s="314"/>
      <c r="X19" s="314"/>
      <c r="Y19" s="314"/>
      <c r="Z19" s="314"/>
      <c r="AA19" s="314"/>
      <c r="AB19" s="314"/>
      <c r="AC19" s="314"/>
      <c r="AD19" s="315"/>
    </row>
    <row r="20" spans="1:30" ht="23.25" customHeight="1" x14ac:dyDescent="0.45">
      <c r="A20" s="241"/>
      <c r="B20" s="303"/>
      <c r="C20" s="303"/>
      <c r="D20" s="303"/>
      <c r="E20" s="303"/>
      <c r="F20" s="311"/>
      <c r="G20" s="312"/>
      <c r="H20" s="312"/>
      <c r="I20" s="312"/>
      <c r="J20" s="312"/>
      <c r="K20" s="312"/>
      <c r="L20" s="312"/>
      <c r="M20" s="312"/>
      <c r="N20" s="312"/>
      <c r="O20" s="312"/>
      <c r="P20" s="312"/>
      <c r="Q20" s="312"/>
      <c r="R20" s="312"/>
      <c r="S20" s="312"/>
      <c r="T20" s="313"/>
      <c r="U20" s="314"/>
      <c r="V20" s="314"/>
      <c r="W20" s="314"/>
      <c r="X20" s="314"/>
      <c r="Y20" s="314"/>
      <c r="Z20" s="314"/>
      <c r="AA20" s="314"/>
      <c r="AB20" s="314"/>
      <c r="AC20" s="314"/>
      <c r="AD20" s="315"/>
    </row>
    <row r="21" spans="1:30" ht="23.25" customHeight="1" x14ac:dyDescent="0.45">
      <c r="A21" s="241"/>
      <c r="B21" s="303"/>
      <c r="C21" s="303"/>
      <c r="D21" s="303"/>
      <c r="E21" s="303"/>
      <c r="F21" s="311"/>
      <c r="G21" s="312"/>
      <c r="H21" s="312"/>
      <c r="I21" s="312"/>
      <c r="J21" s="312"/>
      <c r="K21" s="312"/>
      <c r="L21" s="312"/>
      <c r="M21" s="312"/>
      <c r="N21" s="312"/>
      <c r="O21" s="312"/>
      <c r="P21" s="312"/>
      <c r="Q21" s="312"/>
      <c r="R21" s="312"/>
      <c r="S21" s="312"/>
      <c r="T21" s="313"/>
      <c r="U21" s="314"/>
      <c r="V21" s="314"/>
      <c r="W21" s="314"/>
      <c r="X21" s="314"/>
      <c r="Y21" s="314"/>
      <c r="Z21" s="314"/>
      <c r="AA21" s="314"/>
      <c r="AB21" s="314"/>
      <c r="AC21" s="314"/>
      <c r="AD21" s="315"/>
    </row>
    <row r="22" spans="1:30" ht="23.25" customHeight="1" x14ac:dyDescent="0.45">
      <c r="A22" s="241"/>
      <c r="B22" s="303"/>
      <c r="C22" s="303"/>
      <c r="D22" s="303"/>
      <c r="E22" s="303"/>
      <c r="F22" s="311"/>
      <c r="G22" s="312"/>
      <c r="H22" s="312"/>
      <c r="I22" s="312"/>
      <c r="J22" s="312"/>
      <c r="K22" s="312"/>
      <c r="L22" s="312"/>
      <c r="M22" s="312"/>
      <c r="N22" s="312"/>
      <c r="O22" s="312"/>
      <c r="P22" s="312"/>
      <c r="Q22" s="312"/>
      <c r="R22" s="312"/>
      <c r="S22" s="312"/>
      <c r="T22" s="313"/>
      <c r="U22" s="314"/>
      <c r="V22" s="314"/>
      <c r="W22" s="314"/>
      <c r="X22" s="314"/>
      <c r="Y22" s="314"/>
      <c r="Z22" s="314"/>
      <c r="AA22" s="314"/>
      <c r="AB22" s="314"/>
      <c r="AC22" s="314"/>
      <c r="AD22" s="315"/>
    </row>
    <row r="23" spans="1:30" ht="23.25" customHeight="1" x14ac:dyDescent="0.45">
      <c r="A23" s="241"/>
      <c r="B23" s="302" t="s">
        <v>74</v>
      </c>
      <c r="C23" s="303"/>
      <c r="D23" s="303"/>
      <c r="E23" s="303"/>
      <c r="F23" s="311" t="s">
        <v>338</v>
      </c>
      <c r="G23" s="312"/>
      <c r="H23" s="312"/>
      <c r="I23" s="312"/>
      <c r="J23" s="312"/>
      <c r="K23" s="312"/>
      <c r="L23" s="312"/>
      <c r="M23" s="312"/>
      <c r="N23" s="312"/>
      <c r="O23" s="312"/>
      <c r="P23" s="312"/>
      <c r="Q23" s="312"/>
      <c r="R23" s="312"/>
      <c r="S23" s="312"/>
      <c r="T23" s="313" t="s">
        <v>75</v>
      </c>
      <c r="U23" s="314"/>
      <c r="V23" s="314"/>
      <c r="W23" s="314"/>
      <c r="X23" s="314"/>
      <c r="Y23" s="314"/>
      <c r="Z23" s="314"/>
      <c r="AA23" s="314"/>
      <c r="AB23" s="314"/>
      <c r="AC23" s="314"/>
      <c r="AD23" s="315"/>
    </row>
    <row r="24" spans="1:30" ht="23.25" customHeight="1" x14ac:dyDescent="0.45">
      <c r="A24" s="241"/>
      <c r="B24" s="303"/>
      <c r="C24" s="303"/>
      <c r="D24" s="303"/>
      <c r="E24" s="303"/>
      <c r="F24" s="311"/>
      <c r="G24" s="312"/>
      <c r="H24" s="312"/>
      <c r="I24" s="312"/>
      <c r="J24" s="312"/>
      <c r="K24" s="312"/>
      <c r="L24" s="312"/>
      <c r="M24" s="312"/>
      <c r="N24" s="312"/>
      <c r="O24" s="312"/>
      <c r="P24" s="312"/>
      <c r="Q24" s="312"/>
      <c r="R24" s="312"/>
      <c r="S24" s="312"/>
      <c r="T24" s="313"/>
      <c r="U24" s="314"/>
      <c r="V24" s="314"/>
      <c r="W24" s="314"/>
      <c r="X24" s="314"/>
      <c r="Y24" s="314"/>
      <c r="Z24" s="314"/>
      <c r="AA24" s="314"/>
      <c r="AB24" s="314"/>
      <c r="AC24" s="314"/>
      <c r="AD24" s="315"/>
    </row>
    <row r="25" spans="1:30" ht="23.25" customHeight="1" x14ac:dyDescent="0.45">
      <c r="A25" s="241"/>
      <c r="B25" s="303"/>
      <c r="C25" s="303"/>
      <c r="D25" s="303"/>
      <c r="E25" s="303"/>
      <c r="F25" s="311"/>
      <c r="G25" s="312"/>
      <c r="H25" s="312"/>
      <c r="I25" s="312"/>
      <c r="J25" s="312"/>
      <c r="K25" s="312"/>
      <c r="L25" s="312"/>
      <c r="M25" s="312"/>
      <c r="N25" s="312"/>
      <c r="O25" s="312"/>
      <c r="P25" s="312"/>
      <c r="Q25" s="312"/>
      <c r="R25" s="312"/>
      <c r="S25" s="312"/>
      <c r="T25" s="313"/>
      <c r="U25" s="314"/>
      <c r="V25" s="314"/>
      <c r="W25" s="314"/>
      <c r="X25" s="314"/>
      <c r="Y25" s="314"/>
      <c r="Z25" s="314"/>
      <c r="AA25" s="314"/>
      <c r="AB25" s="314"/>
      <c r="AC25" s="314"/>
      <c r="AD25" s="315"/>
    </row>
    <row r="26" spans="1:30" ht="23.25" customHeight="1" x14ac:dyDescent="0.45">
      <c r="A26" s="241"/>
      <c r="B26" s="303"/>
      <c r="C26" s="303"/>
      <c r="D26" s="303"/>
      <c r="E26" s="303"/>
      <c r="F26" s="311"/>
      <c r="G26" s="312"/>
      <c r="H26" s="312"/>
      <c r="I26" s="312"/>
      <c r="J26" s="312"/>
      <c r="K26" s="312"/>
      <c r="L26" s="312"/>
      <c r="M26" s="312"/>
      <c r="N26" s="312"/>
      <c r="O26" s="312"/>
      <c r="P26" s="312"/>
      <c r="Q26" s="312"/>
      <c r="R26" s="312"/>
      <c r="S26" s="312"/>
      <c r="T26" s="313"/>
      <c r="U26" s="314"/>
      <c r="V26" s="314"/>
      <c r="W26" s="314"/>
      <c r="X26" s="314"/>
      <c r="Y26" s="314"/>
      <c r="Z26" s="314"/>
      <c r="AA26" s="314"/>
      <c r="AB26" s="314"/>
      <c r="AC26" s="314"/>
      <c r="AD26" s="315"/>
    </row>
    <row r="27" spans="1:30" ht="23.25" customHeight="1" x14ac:dyDescent="0.45">
      <c r="A27" s="241"/>
      <c r="B27" s="303"/>
      <c r="C27" s="303"/>
      <c r="D27" s="303"/>
      <c r="E27" s="303"/>
      <c r="F27" s="311"/>
      <c r="G27" s="312"/>
      <c r="H27" s="312"/>
      <c r="I27" s="312"/>
      <c r="J27" s="312"/>
      <c r="K27" s="312"/>
      <c r="L27" s="312"/>
      <c r="M27" s="312"/>
      <c r="N27" s="312"/>
      <c r="O27" s="312"/>
      <c r="P27" s="312"/>
      <c r="Q27" s="312"/>
      <c r="R27" s="312"/>
      <c r="S27" s="312"/>
      <c r="T27" s="313"/>
      <c r="U27" s="314"/>
      <c r="V27" s="314"/>
      <c r="W27" s="314"/>
      <c r="X27" s="314"/>
      <c r="Y27" s="314"/>
      <c r="Z27" s="314"/>
      <c r="AA27" s="314"/>
      <c r="AB27" s="314"/>
      <c r="AC27" s="314"/>
      <c r="AD27" s="315"/>
    </row>
    <row r="28" spans="1:30" ht="45" customHeight="1" x14ac:dyDescent="0.45">
      <c r="A28" s="241"/>
      <c r="B28" s="303"/>
      <c r="C28" s="303"/>
      <c r="D28" s="303"/>
      <c r="E28" s="303"/>
      <c r="F28" s="311"/>
      <c r="G28" s="312"/>
      <c r="H28" s="312"/>
      <c r="I28" s="312"/>
      <c r="J28" s="312"/>
      <c r="K28" s="312"/>
      <c r="L28" s="312"/>
      <c r="M28" s="312"/>
      <c r="N28" s="312"/>
      <c r="O28" s="312"/>
      <c r="P28" s="312"/>
      <c r="Q28" s="312"/>
      <c r="R28" s="312"/>
      <c r="S28" s="312"/>
      <c r="T28" s="313"/>
      <c r="U28" s="314"/>
      <c r="V28" s="314"/>
      <c r="W28" s="314"/>
      <c r="X28" s="314"/>
      <c r="Y28" s="314"/>
      <c r="Z28" s="314"/>
      <c r="AA28" s="314"/>
      <c r="AB28" s="314"/>
      <c r="AC28" s="314"/>
      <c r="AD28" s="315"/>
    </row>
    <row r="29" spans="1:30" ht="23.25" customHeight="1" x14ac:dyDescent="0.45">
      <c r="A29" s="241"/>
      <c r="B29" s="283" t="s">
        <v>36</v>
      </c>
      <c r="C29" s="284"/>
      <c r="D29" s="284"/>
      <c r="E29" s="284"/>
      <c r="F29" s="289" t="s">
        <v>359</v>
      </c>
      <c r="G29" s="290"/>
      <c r="H29" s="290"/>
      <c r="I29" s="290"/>
      <c r="J29" s="290"/>
      <c r="K29" s="290"/>
      <c r="L29" s="290"/>
      <c r="M29" s="290"/>
      <c r="N29" s="290"/>
      <c r="O29" s="290"/>
      <c r="P29" s="290"/>
      <c r="Q29" s="290"/>
      <c r="R29" s="290"/>
      <c r="S29" s="290"/>
      <c r="T29" s="293" t="s">
        <v>38</v>
      </c>
      <c r="U29" s="294"/>
      <c r="V29" s="294"/>
      <c r="W29" s="294"/>
      <c r="X29" s="294"/>
      <c r="Y29" s="294"/>
      <c r="Z29" s="294"/>
      <c r="AA29" s="294"/>
      <c r="AB29" s="294"/>
      <c r="AC29" s="294"/>
      <c r="AD29" s="295"/>
    </row>
    <row r="30" spans="1:30" ht="23.25" customHeight="1" x14ac:dyDescent="0.45">
      <c r="A30" s="241"/>
      <c r="B30" s="269"/>
      <c r="C30" s="269"/>
      <c r="D30" s="269"/>
      <c r="E30" s="269"/>
      <c r="F30" s="289"/>
      <c r="G30" s="290"/>
      <c r="H30" s="290"/>
      <c r="I30" s="290"/>
      <c r="J30" s="290"/>
      <c r="K30" s="290"/>
      <c r="L30" s="290"/>
      <c r="M30" s="290"/>
      <c r="N30" s="290"/>
      <c r="O30" s="290"/>
      <c r="P30" s="290"/>
      <c r="Q30" s="290"/>
      <c r="R30" s="290"/>
      <c r="S30" s="290"/>
      <c r="T30" s="293"/>
      <c r="U30" s="294"/>
      <c r="V30" s="294"/>
      <c r="W30" s="294"/>
      <c r="X30" s="294"/>
      <c r="Y30" s="294"/>
      <c r="Z30" s="294"/>
      <c r="AA30" s="294"/>
      <c r="AB30" s="294"/>
      <c r="AC30" s="294"/>
      <c r="AD30" s="295"/>
    </row>
    <row r="31" spans="1:30" ht="23.25" customHeight="1" x14ac:dyDescent="0.45">
      <c r="A31" s="241"/>
      <c r="B31" s="269"/>
      <c r="C31" s="269"/>
      <c r="D31" s="269"/>
      <c r="E31" s="269"/>
      <c r="F31" s="289"/>
      <c r="G31" s="290"/>
      <c r="H31" s="290"/>
      <c r="I31" s="290"/>
      <c r="J31" s="290"/>
      <c r="K31" s="290"/>
      <c r="L31" s="290"/>
      <c r="M31" s="290"/>
      <c r="N31" s="290"/>
      <c r="O31" s="290"/>
      <c r="P31" s="290"/>
      <c r="Q31" s="290"/>
      <c r="R31" s="290"/>
      <c r="S31" s="290"/>
      <c r="T31" s="293"/>
      <c r="U31" s="294"/>
      <c r="V31" s="294"/>
      <c r="W31" s="294"/>
      <c r="X31" s="294"/>
      <c r="Y31" s="294"/>
      <c r="Z31" s="294"/>
      <c r="AA31" s="294"/>
      <c r="AB31" s="294"/>
      <c r="AC31" s="294"/>
      <c r="AD31" s="295"/>
    </row>
    <row r="32" spans="1:30" ht="23.25" customHeight="1" x14ac:dyDescent="0.45">
      <c r="A32" s="241"/>
      <c r="B32" s="269"/>
      <c r="C32" s="269"/>
      <c r="D32" s="269"/>
      <c r="E32" s="269"/>
      <c r="F32" s="289"/>
      <c r="G32" s="290"/>
      <c r="H32" s="290"/>
      <c r="I32" s="290"/>
      <c r="J32" s="290"/>
      <c r="K32" s="290"/>
      <c r="L32" s="290"/>
      <c r="M32" s="290"/>
      <c r="N32" s="290"/>
      <c r="O32" s="290"/>
      <c r="P32" s="290"/>
      <c r="Q32" s="290"/>
      <c r="R32" s="290"/>
      <c r="S32" s="290"/>
      <c r="T32" s="293"/>
      <c r="U32" s="294"/>
      <c r="V32" s="294"/>
      <c r="W32" s="294"/>
      <c r="X32" s="294"/>
      <c r="Y32" s="294"/>
      <c r="Z32" s="294"/>
      <c r="AA32" s="294"/>
      <c r="AB32" s="294"/>
      <c r="AC32" s="294"/>
      <c r="AD32" s="295"/>
    </row>
    <row r="33" spans="1:30" ht="23.25" customHeight="1" x14ac:dyDescent="0.45">
      <c r="A33" s="241"/>
      <c r="B33" s="269"/>
      <c r="C33" s="269"/>
      <c r="D33" s="269"/>
      <c r="E33" s="269"/>
      <c r="F33" s="289"/>
      <c r="G33" s="290"/>
      <c r="H33" s="290"/>
      <c r="I33" s="290"/>
      <c r="J33" s="290"/>
      <c r="K33" s="290"/>
      <c r="L33" s="290"/>
      <c r="M33" s="290"/>
      <c r="N33" s="290"/>
      <c r="O33" s="290"/>
      <c r="P33" s="290"/>
      <c r="Q33" s="290"/>
      <c r="R33" s="290"/>
      <c r="S33" s="290"/>
      <c r="T33" s="293"/>
      <c r="U33" s="294"/>
      <c r="V33" s="294"/>
      <c r="W33" s="294"/>
      <c r="X33" s="294"/>
      <c r="Y33" s="294"/>
      <c r="Z33" s="294"/>
      <c r="AA33" s="294"/>
      <c r="AB33" s="294"/>
      <c r="AC33" s="294"/>
      <c r="AD33" s="295"/>
    </row>
    <row r="34" spans="1:30" ht="23.25" customHeight="1" x14ac:dyDescent="0.45">
      <c r="A34" s="241"/>
      <c r="B34" s="269"/>
      <c r="C34" s="269"/>
      <c r="D34" s="269"/>
      <c r="E34" s="269"/>
      <c r="F34" s="291"/>
      <c r="G34" s="292"/>
      <c r="H34" s="292"/>
      <c r="I34" s="292"/>
      <c r="J34" s="292"/>
      <c r="K34" s="292"/>
      <c r="L34" s="292"/>
      <c r="M34" s="292"/>
      <c r="N34" s="292"/>
      <c r="O34" s="292"/>
      <c r="P34" s="292"/>
      <c r="Q34" s="292"/>
      <c r="R34" s="292"/>
      <c r="S34" s="292"/>
      <c r="T34" s="296"/>
      <c r="U34" s="297"/>
      <c r="V34" s="297"/>
      <c r="W34" s="297"/>
      <c r="X34" s="297"/>
      <c r="Y34" s="297"/>
      <c r="Z34" s="297"/>
      <c r="AA34" s="297"/>
      <c r="AB34" s="297"/>
      <c r="AC34" s="297"/>
      <c r="AD34" s="298"/>
    </row>
  </sheetData>
  <sheetProtection algorithmName="SHA-512" hashValue="ZI117WxzdMjCYtj4LR5Z+BAFVcv83EjCMI3dHwCCLmOpf1IfF8hT5HKoGwTGqTN5P6m02TzD55DP4iV6jTNz+g==" saltValue="w11u7GCzOAmkbdO3YHxmGg==" spinCount="100000" sheet="1" objects="1" scenarios="1" selectLockedCells="1" selectUnlockedCells="1"/>
  <mergeCells count="23">
    <mergeCell ref="B11:E12"/>
    <mergeCell ref="F11:AD12"/>
    <mergeCell ref="F23:S28"/>
    <mergeCell ref="B13:E22"/>
    <mergeCell ref="F13:S22"/>
    <mergeCell ref="T13:AD22"/>
    <mergeCell ref="T23:AD28"/>
    <mergeCell ref="B29:E34"/>
    <mergeCell ref="D1:J1"/>
    <mergeCell ref="A1:C1"/>
    <mergeCell ref="A2:AD2"/>
    <mergeCell ref="K1:M1"/>
    <mergeCell ref="N1:AD1"/>
    <mergeCell ref="F29:S34"/>
    <mergeCell ref="T29:AD34"/>
    <mergeCell ref="A3:A34"/>
    <mergeCell ref="B3:E3"/>
    <mergeCell ref="F3:AD3"/>
    <mergeCell ref="B4:E5"/>
    <mergeCell ref="F4:AD5"/>
    <mergeCell ref="B6:E10"/>
    <mergeCell ref="F6:AD10"/>
    <mergeCell ref="B23:E28"/>
  </mergeCells>
  <phoneticPr fontId="1"/>
  <conditionalFormatting sqref="F11">
    <cfRule type="containsBlanks" dxfId="37" priority="5">
      <formula>LEN(TRIM(F11))=0</formula>
    </cfRule>
  </conditionalFormatting>
  <conditionalFormatting sqref="F4:AD10 F13:S34">
    <cfRule type="containsBlanks" dxfId="36" priority="1">
      <formula>LEN(TRIM(F4))=0</formula>
    </cfRule>
  </conditionalFormatting>
  <pageMargins left="0.25" right="0.23622047244094491" top="0.39" bottom="0.15748031496062992" header="0.23622047244094491" footer="0.1574803149606299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2E2C-12DA-4162-B2D3-771F9E62E1C3}">
  <sheetPr>
    <tabColor theme="8" tint="0.79998168889431442"/>
    <pageSetUpPr fitToPage="1"/>
  </sheetPr>
  <dimension ref="A1:BB124"/>
  <sheetViews>
    <sheetView showGridLines="0" view="pageBreakPreview" zoomScale="85" zoomScaleNormal="100" zoomScaleSheetLayoutView="85" workbookViewId="0">
      <selection activeCell="B27" sqref="B27:AC35"/>
    </sheetView>
  </sheetViews>
  <sheetFormatPr defaultColWidth="3.19921875" defaultRowHeight="23.25" customHeight="1" x14ac:dyDescent="0.45"/>
  <cols>
    <col min="1" max="1" width="2.5" style="1" customWidth="1"/>
    <col min="2" max="29" width="3.796875" style="1" customWidth="1"/>
    <col min="30" max="30" width="2.5" style="1" customWidth="1"/>
    <col min="31" max="54" width="3.19921875" style="2"/>
    <col min="55" max="16384" width="3.19921875" style="1"/>
  </cols>
  <sheetData>
    <row r="1" spans="1:45" ht="23.25" customHeight="1" x14ac:dyDescent="0.45">
      <c r="A1" s="179" t="s">
        <v>39</v>
      </c>
      <c r="B1" s="179"/>
      <c r="C1" s="179"/>
      <c r="D1" s="285"/>
      <c r="E1" s="285"/>
      <c r="F1" s="285"/>
      <c r="G1" s="285"/>
      <c r="H1" s="285"/>
      <c r="I1" s="285"/>
      <c r="J1" s="285"/>
      <c r="K1" s="179"/>
      <c r="L1" s="179"/>
      <c r="M1" s="179"/>
      <c r="N1" s="179"/>
      <c r="O1" s="179"/>
      <c r="P1" s="179"/>
      <c r="Q1" s="179"/>
      <c r="R1" s="179"/>
      <c r="S1" s="179"/>
      <c r="T1" s="179"/>
      <c r="U1" s="179"/>
      <c r="V1" s="179"/>
      <c r="W1" s="179"/>
      <c r="X1" s="179"/>
      <c r="Y1" s="179"/>
      <c r="Z1" s="179"/>
      <c r="AA1" s="179"/>
      <c r="AB1" s="179"/>
      <c r="AC1" s="179"/>
      <c r="AD1" s="9" t="s">
        <v>56</v>
      </c>
    </row>
    <row r="2" spans="1:45" ht="23.25" customHeight="1" x14ac:dyDescent="0.45">
      <c r="A2" s="286" t="s">
        <v>83</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62"/>
      <c r="AE2" s="8"/>
    </row>
    <row r="3" spans="1:45" ht="23.25" customHeight="1" x14ac:dyDescent="0.45">
      <c r="A3" s="28" t="s">
        <v>164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62"/>
      <c r="AE3" s="8"/>
    </row>
    <row r="4" spans="1:45" ht="23.25" customHeight="1" x14ac:dyDescent="0.45">
      <c r="A4" s="28" t="s">
        <v>165</v>
      </c>
      <c r="AD4" s="3" t="s">
        <v>222</v>
      </c>
      <c r="AE4" s="8"/>
    </row>
    <row r="5" spans="1:45" ht="26.25" customHeight="1" x14ac:dyDescent="0.45">
      <c r="A5" s="29"/>
      <c r="B5" s="185"/>
      <c r="C5" s="186"/>
      <c r="D5" s="186"/>
      <c r="E5" s="187"/>
      <c r="F5" s="185" t="s">
        <v>134</v>
      </c>
      <c r="G5" s="186"/>
      <c r="H5" s="186"/>
      <c r="I5" s="186"/>
      <c r="J5" s="186"/>
      <c r="K5" s="187"/>
      <c r="L5" s="185" t="s">
        <v>135</v>
      </c>
      <c r="M5" s="186"/>
      <c r="N5" s="186"/>
      <c r="O5" s="186"/>
      <c r="P5" s="186"/>
      <c r="Q5" s="187"/>
      <c r="R5" s="185" t="s">
        <v>136</v>
      </c>
      <c r="S5" s="186"/>
      <c r="T5" s="186"/>
      <c r="U5" s="186"/>
      <c r="V5" s="186"/>
      <c r="W5" s="187"/>
      <c r="X5" s="185" t="s">
        <v>159</v>
      </c>
      <c r="Y5" s="186"/>
      <c r="Z5" s="186"/>
      <c r="AA5" s="186"/>
      <c r="AB5" s="186"/>
      <c r="AC5" s="187"/>
      <c r="AE5" s="1"/>
    </row>
    <row r="6" spans="1:45" ht="26.25" customHeight="1" x14ac:dyDescent="0.45">
      <c r="A6" s="29"/>
      <c r="B6" s="212" t="s">
        <v>160</v>
      </c>
      <c r="C6" s="192"/>
      <c r="D6" s="192"/>
      <c r="E6" s="193"/>
      <c r="F6" s="357" t="s">
        <v>339</v>
      </c>
      <c r="G6" s="358"/>
      <c r="H6" s="358"/>
      <c r="I6" s="358"/>
      <c r="J6" s="358"/>
      <c r="K6" s="359"/>
      <c r="L6" s="357" t="s">
        <v>339</v>
      </c>
      <c r="M6" s="358"/>
      <c r="N6" s="358"/>
      <c r="O6" s="358"/>
      <c r="P6" s="358"/>
      <c r="Q6" s="359"/>
      <c r="R6" s="357" t="s">
        <v>339</v>
      </c>
      <c r="S6" s="358"/>
      <c r="T6" s="358"/>
      <c r="U6" s="358"/>
      <c r="V6" s="358"/>
      <c r="W6" s="359"/>
      <c r="X6" s="357"/>
      <c r="Y6" s="358"/>
      <c r="Z6" s="358"/>
      <c r="AA6" s="358"/>
      <c r="AB6" s="358"/>
      <c r="AC6" s="359"/>
      <c r="AE6" s="1"/>
    </row>
    <row r="7" spans="1:45" ht="23.25" customHeight="1" x14ac:dyDescent="0.45">
      <c r="A7" s="29"/>
      <c r="B7" s="343" t="s">
        <v>158</v>
      </c>
      <c r="C7" s="344"/>
      <c r="D7" s="344"/>
      <c r="E7" s="344"/>
      <c r="F7" s="348" t="s">
        <v>345</v>
      </c>
      <c r="G7" s="349"/>
      <c r="H7" s="349"/>
      <c r="I7" s="349"/>
      <c r="J7" s="349"/>
      <c r="K7" s="350"/>
      <c r="L7" s="348" t="s">
        <v>342</v>
      </c>
      <c r="M7" s="349"/>
      <c r="N7" s="349"/>
      <c r="O7" s="349"/>
      <c r="P7" s="349"/>
      <c r="Q7" s="350"/>
      <c r="R7" s="348" t="s">
        <v>343</v>
      </c>
      <c r="S7" s="349"/>
      <c r="T7" s="349"/>
      <c r="U7" s="349"/>
      <c r="V7" s="349"/>
      <c r="W7" s="350"/>
      <c r="X7" s="348"/>
      <c r="Y7" s="349"/>
      <c r="Z7" s="349"/>
      <c r="AA7" s="349"/>
      <c r="AB7" s="349"/>
      <c r="AC7" s="350"/>
      <c r="AE7" s="1"/>
    </row>
    <row r="8" spans="1:45" ht="23.25" customHeight="1" x14ac:dyDescent="0.45">
      <c r="A8" s="29"/>
      <c r="B8" s="345"/>
      <c r="C8" s="346"/>
      <c r="D8" s="346"/>
      <c r="E8" s="346"/>
      <c r="F8" s="351"/>
      <c r="G8" s="352"/>
      <c r="H8" s="352"/>
      <c r="I8" s="352"/>
      <c r="J8" s="352"/>
      <c r="K8" s="353"/>
      <c r="L8" s="351"/>
      <c r="M8" s="352"/>
      <c r="N8" s="352"/>
      <c r="O8" s="352"/>
      <c r="P8" s="352"/>
      <c r="Q8" s="353"/>
      <c r="R8" s="351"/>
      <c r="S8" s="352"/>
      <c r="T8" s="352"/>
      <c r="U8" s="352"/>
      <c r="V8" s="352"/>
      <c r="W8" s="353"/>
      <c r="X8" s="351"/>
      <c r="Y8" s="352"/>
      <c r="Z8" s="352"/>
      <c r="AA8" s="352"/>
      <c r="AB8" s="352"/>
      <c r="AC8" s="353"/>
      <c r="AE8" s="1"/>
    </row>
    <row r="9" spans="1:45" ht="23.25" customHeight="1" x14ac:dyDescent="0.45">
      <c r="A9" s="29"/>
      <c r="B9" s="347"/>
      <c r="C9" s="347"/>
      <c r="D9" s="347"/>
      <c r="E9" s="347"/>
      <c r="F9" s="354"/>
      <c r="G9" s="355"/>
      <c r="H9" s="355"/>
      <c r="I9" s="355"/>
      <c r="J9" s="355"/>
      <c r="K9" s="356"/>
      <c r="L9" s="354"/>
      <c r="M9" s="355"/>
      <c r="N9" s="355"/>
      <c r="O9" s="355"/>
      <c r="P9" s="355"/>
      <c r="Q9" s="356"/>
      <c r="R9" s="354"/>
      <c r="S9" s="355"/>
      <c r="T9" s="355"/>
      <c r="U9" s="355"/>
      <c r="V9" s="355"/>
      <c r="W9" s="356"/>
      <c r="X9" s="354"/>
      <c r="Y9" s="355"/>
      <c r="Z9" s="355"/>
      <c r="AA9" s="355"/>
      <c r="AB9" s="355"/>
      <c r="AC9" s="356"/>
      <c r="AE9" s="1"/>
      <c r="AS9" s="1"/>
    </row>
    <row r="10" spans="1:45" ht="23.25" customHeight="1" x14ac:dyDescent="0.45">
      <c r="A10" s="29"/>
      <c r="B10" s="303" t="s">
        <v>40</v>
      </c>
      <c r="C10" s="303"/>
      <c r="D10" s="303"/>
      <c r="E10" s="303"/>
      <c r="F10" s="348" t="s">
        <v>340</v>
      </c>
      <c r="G10" s="349"/>
      <c r="H10" s="349"/>
      <c r="I10" s="349"/>
      <c r="J10" s="349"/>
      <c r="K10" s="350"/>
      <c r="L10" s="348" t="s">
        <v>341</v>
      </c>
      <c r="M10" s="349"/>
      <c r="N10" s="349"/>
      <c r="O10" s="349"/>
      <c r="P10" s="349"/>
      <c r="Q10" s="350"/>
      <c r="R10" s="348" t="s">
        <v>344</v>
      </c>
      <c r="S10" s="349"/>
      <c r="T10" s="349"/>
      <c r="U10" s="349"/>
      <c r="V10" s="349"/>
      <c r="W10" s="350"/>
      <c r="X10" s="348"/>
      <c r="Y10" s="349"/>
      <c r="Z10" s="349"/>
      <c r="AA10" s="349"/>
      <c r="AB10" s="349"/>
      <c r="AC10" s="350"/>
      <c r="AE10" s="1"/>
      <c r="AS10" s="1"/>
    </row>
    <row r="11" spans="1:45" ht="23.25" customHeight="1" x14ac:dyDescent="0.45">
      <c r="A11" s="29"/>
      <c r="B11" s="303"/>
      <c r="C11" s="303"/>
      <c r="D11" s="303"/>
      <c r="E11" s="303"/>
      <c r="F11" s="354"/>
      <c r="G11" s="355"/>
      <c r="H11" s="355"/>
      <c r="I11" s="355"/>
      <c r="J11" s="355"/>
      <c r="K11" s="356"/>
      <c r="L11" s="354"/>
      <c r="M11" s="355"/>
      <c r="N11" s="355"/>
      <c r="O11" s="355"/>
      <c r="P11" s="355"/>
      <c r="Q11" s="356"/>
      <c r="R11" s="354"/>
      <c r="S11" s="355"/>
      <c r="T11" s="355"/>
      <c r="U11" s="355"/>
      <c r="V11" s="355"/>
      <c r="W11" s="356"/>
      <c r="X11" s="354"/>
      <c r="Y11" s="355"/>
      <c r="Z11" s="355"/>
      <c r="AA11" s="355"/>
      <c r="AB11" s="355"/>
      <c r="AC11" s="356"/>
      <c r="AE11" s="1"/>
      <c r="AS11" s="1"/>
    </row>
    <row r="12" spans="1:45" ht="23.25" customHeight="1" x14ac:dyDescent="0.45">
      <c r="A12" s="29"/>
      <c r="B12" s="302" t="s">
        <v>89</v>
      </c>
      <c r="C12" s="303"/>
      <c r="D12" s="303"/>
      <c r="E12" s="303"/>
      <c r="F12" s="380">
        <v>9000</v>
      </c>
      <c r="G12" s="381"/>
      <c r="H12" s="381"/>
      <c r="I12" s="381"/>
      <c r="J12" s="381"/>
      <c r="K12" s="382"/>
      <c r="L12" s="380">
        <v>2000</v>
      </c>
      <c r="M12" s="381"/>
      <c r="N12" s="381"/>
      <c r="O12" s="381"/>
      <c r="P12" s="381"/>
      <c r="Q12" s="382"/>
      <c r="R12" s="380">
        <v>1000</v>
      </c>
      <c r="S12" s="381"/>
      <c r="T12" s="381"/>
      <c r="U12" s="381"/>
      <c r="V12" s="381"/>
      <c r="W12" s="382"/>
      <c r="X12" s="380"/>
      <c r="Y12" s="381"/>
      <c r="Z12" s="381"/>
      <c r="AA12" s="381"/>
      <c r="AB12" s="381"/>
      <c r="AC12" s="382"/>
      <c r="AD12" s="2" t="s">
        <v>69</v>
      </c>
      <c r="AS12" s="1"/>
    </row>
    <row r="13" spans="1:45" ht="23.25" customHeight="1" x14ac:dyDescent="0.45">
      <c r="A13" s="29"/>
      <c r="B13" s="303"/>
      <c r="C13" s="303"/>
      <c r="D13" s="303"/>
      <c r="E13" s="303"/>
      <c r="F13" s="383"/>
      <c r="G13" s="384"/>
      <c r="H13" s="384"/>
      <c r="I13" s="384"/>
      <c r="J13" s="384"/>
      <c r="K13" s="385"/>
      <c r="L13" s="383"/>
      <c r="M13" s="384"/>
      <c r="N13" s="384"/>
      <c r="O13" s="384"/>
      <c r="P13" s="384"/>
      <c r="Q13" s="385"/>
      <c r="R13" s="383"/>
      <c r="S13" s="384"/>
      <c r="T13" s="384"/>
      <c r="U13" s="384"/>
      <c r="V13" s="384"/>
      <c r="W13" s="385"/>
      <c r="X13" s="383"/>
      <c r="Y13" s="384"/>
      <c r="Z13" s="384"/>
      <c r="AA13" s="384"/>
      <c r="AB13" s="384"/>
      <c r="AC13" s="385"/>
      <c r="AD13" s="2"/>
      <c r="AS13" s="1"/>
    </row>
    <row r="14" spans="1:45" ht="23.25" customHeight="1" x14ac:dyDescent="0.45">
      <c r="A14" s="29"/>
      <c r="B14" s="302" t="s">
        <v>67</v>
      </c>
      <c r="C14" s="303"/>
      <c r="D14" s="303"/>
      <c r="E14" s="303"/>
      <c r="F14" s="386">
        <v>46336</v>
      </c>
      <c r="G14" s="387"/>
      <c r="H14" s="387"/>
      <c r="I14" s="387"/>
      <c r="J14" s="387"/>
      <c r="K14" s="388"/>
      <c r="L14" s="386">
        <v>46235</v>
      </c>
      <c r="M14" s="387"/>
      <c r="N14" s="387"/>
      <c r="O14" s="387"/>
      <c r="P14" s="387"/>
      <c r="Q14" s="388"/>
      <c r="R14" s="386">
        <v>46266</v>
      </c>
      <c r="S14" s="387"/>
      <c r="T14" s="387"/>
      <c r="U14" s="387"/>
      <c r="V14" s="387"/>
      <c r="W14" s="388"/>
      <c r="X14" s="386"/>
      <c r="Y14" s="387"/>
      <c r="Z14" s="387"/>
      <c r="AA14" s="387"/>
      <c r="AB14" s="387"/>
      <c r="AC14" s="388"/>
      <c r="AD14" s="2" t="s">
        <v>309</v>
      </c>
      <c r="AS14" s="1"/>
    </row>
    <row r="15" spans="1:45" ht="23.25" customHeight="1" x14ac:dyDescent="0.45">
      <c r="A15" s="29"/>
      <c r="B15" s="303"/>
      <c r="C15" s="303"/>
      <c r="D15" s="303"/>
      <c r="E15" s="303"/>
      <c r="F15" s="389"/>
      <c r="G15" s="390"/>
      <c r="H15" s="390"/>
      <c r="I15" s="390"/>
      <c r="J15" s="390"/>
      <c r="K15" s="391"/>
      <c r="L15" s="389"/>
      <c r="M15" s="390"/>
      <c r="N15" s="390"/>
      <c r="O15" s="390"/>
      <c r="P15" s="390"/>
      <c r="Q15" s="391"/>
      <c r="R15" s="389"/>
      <c r="S15" s="390"/>
      <c r="T15" s="390"/>
      <c r="U15" s="390"/>
      <c r="V15" s="390"/>
      <c r="W15" s="391"/>
      <c r="X15" s="389"/>
      <c r="Y15" s="390"/>
      <c r="Z15" s="390"/>
      <c r="AA15" s="390"/>
      <c r="AB15" s="390"/>
      <c r="AC15" s="391"/>
      <c r="AE15" s="1"/>
      <c r="AS15" s="1"/>
    </row>
    <row r="16" spans="1:45" ht="23.25" customHeight="1" x14ac:dyDescent="0.45">
      <c r="A16" s="29"/>
      <c r="B16" s="302" t="s">
        <v>42</v>
      </c>
      <c r="C16" s="303"/>
      <c r="D16" s="303"/>
      <c r="E16" s="303"/>
      <c r="F16" s="360" t="s">
        <v>324</v>
      </c>
      <c r="G16" s="361"/>
      <c r="H16" s="361"/>
      <c r="I16" s="361"/>
      <c r="J16" s="361"/>
      <c r="K16" s="362"/>
      <c r="L16" s="360" t="s">
        <v>324</v>
      </c>
      <c r="M16" s="361"/>
      <c r="N16" s="361"/>
      <c r="O16" s="361"/>
      <c r="P16" s="361"/>
      <c r="Q16" s="362"/>
      <c r="R16" s="360" t="s">
        <v>324</v>
      </c>
      <c r="S16" s="361"/>
      <c r="T16" s="361"/>
      <c r="U16" s="361"/>
      <c r="V16" s="361"/>
      <c r="W16" s="362"/>
      <c r="X16" s="360"/>
      <c r="Y16" s="361"/>
      <c r="Z16" s="361"/>
      <c r="AA16" s="361"/>
      <c r="AB16" s="361"/>
      <c r="AC16" s="362"/>
      <c r="AE16" s="1"/>
      <c r="AS16" s="1"/>
    </row>
    <row r="17" spans="1:45" ht="23.25" customHeight="1" x14ac:dyDescent="0.45">
      <c r="A17" s="29"/>
      <c r="B17" s="303"/>
      <c r="C17" s="303"/>
      <c r="D17" s="303"/>
      <c r="E17" s="303"/>
      <c r="F17" s="363"/>
      <c r="G17" s="364"/>
      <c r="H17" s="364"/>
      <c r="I17" s="364"/>
      <c r="J17" s="364"/>
      <c r="K17" s="365"/>
      <c r="L17" s="363"/>
      <c r="M17" s="364"/>
      <c r="N17" s="364"/>
      <c r="O17" s="364"/>
      <c r="P17" s="364"/>
      <c r="Q17" s="365"/>
      <c r="R17" s="363"/>
      <c r="S17" s="364"/>
      <c r="T17" s="364"/>
      <c r="U17" s="364"/>
      <c r="V17" s="364"/>
      <c r="W17" s="365"/>
      <c r="X17" s="363"/>
      <c r="Y17" s="364"/>
      <c r="Z17" s="364"/>
      <c r="AA17" s="364"/>
      <c r="AB17" s="364"/>
      <c r="AC17" s="365"/>
      <c r="AE17" s="1"/>
      <c r="AS17" s="1"/>
    </row>
    <row r="18" spans="1:45" ht="23.25" customHeight="1" x14ac:dyDescent="0.45">
      <c r="A18" s="29"/>
      <c r="B18" s="283" t="s">
        <v>43</v>
      </c>
      <c r="C18" s="284"/>
      <c r="D18" s="284"/>
      <c r="E18" s="284"/>
      <c r="F18" s="305" t="s">
        <v>346</v>
      </c>
      <c r="G18" s="306"/>
      <c r="H18" s="306"/>
      <c r="I18" s="306"/>
      <c r="J18" s="306"/>
      <c r="K18" s="307"/>
      <c r="L18" s="305" t="s">
        <v>347</v>
      </c>
      <c r="M18" s="306"/>
      <c r="N18" s="306"/>
      <c r="O18" s="306"/>
      <c r="P18" s="306"/>
      <c r="Q18" s="307"/>
      <c r="R18" s="305" t="s">
        <v>348</v>
      </c>
      <c r="S18" s="306"/>
      <c r="T18" s="306"/>
      <c r="U18" s="306"/>
      <c r="V18" s="306"/>
      <c r="W18" s="307"/>
      <c r="X18" s="305"/>
      <c r="Y18" s="306"/>
      <c r="Z18" s="306"/>
      <c r="AA18" s="306"/>
      <c r="AB18" s="306"/>
      <c r="AC18" s="307"/>
      <c r="AE18" s="1"/>
      <c r="AS18" s="1"/>
    </row>
    <row r="19" spans="1:45" ht="23.25" customHeight="1" x14ac:dyDescent="0.45">
      <c r="A19" s="29"/>
      <c r="B19" s="269"/>
      <c r="C19" s="269"/>
      <c r="D19" s="269"/>
      <c r="E19" s="269"/>
      <c r="F19" s="289"/>
      <c r="G19" s="290"/>
      <c r="H19" s="290"/>
      <c r="I19" s="290"/>
      <c r="J19" s="290"/>
      <c r="K19" s="366"/>
      <c r="L19" s="289"/>
      <c r="M19" s="290"/>
      <c r="N19" s="290"/>
      <c r="O19" s="290"/>
      <c r="P19" s="290"/>
      <c r="Q19" s="366"/>
      <c r="R19" s="289"/>
      <c r="S19" s="290"/>
      <c r="T19" s="290"/>
      <c r="U19" s="290"/>
      <c r="V19" s="290"/>
      <c r="W19" s="366"/>
      <c r="X19" s="289"/>
      <c r="Y19" s="290"/>
      <c r="Z19" s="290"/>
      <c r="AA19" s="290"/>
      <c r="AB19" s="290"/>
      <c r="AC19" s="366"/>
      <c r="AE19" s="1"/>
      <c r="AS19" s="1"/>
    </row>
    <row r="20" spans="1:45" ht="23.25" customHeight="1" x14ac:dyDescent="0.45">
      <c r="A20" s="29"/>
      <c r="B20" s="269"/>
      <c r="C20" s="269"/>
      <c r="D20" s="269"/>
      <c r="E20" s="269"/>
      <c r="F20" s="289"/>
      <c r="G20" s="290"/>
      <c r="H20" s="290"/>
      <c r="I20" s="290"/>
      <c r="J20" s="290"/>
      <c r="K20" s="366"/>
      <c r="L20" s="289"/>
      <c r="M20" s="290"/>
      <c r="N20" s="290"/>
      <c r="O20" s="290"/>
      <c r="P20" s="290"/>
      <c r="Q20" s="366"/>
      <c r="R20" s="289"/>
      <c r="S20" s="290"/>
      <c r="T20" s="290"/>
      <c r="U20" s="290"/>
      <c r="V20" s="290"/>
      <c r="W20" s="366"/>
      <c r="X20" s="289"/>
      <c r="Y20" s="290"/>
      <c r="Z20" s="290"/>
      <c r="AA20" s="290"/>
      <c r="AB20" s="290"/>
      <c r="AC20" s="366"/>
      <c r="AE20" s="1"/>
      <c r="AS20" s="1"/>
    </row>
    <row r="21" spans="1:45" ht="23.25" customHeight="1" x14ac:dyDescent="0.45">
      <c r="A21" s="29"/>
      <c r="B21" s="269"/>
      <c r="C21" s="269"/>
      <c r="D21" s="269"/>
      <c r="E21" s="269"/>
      <c r="F21" s="289"/>
      <c r="G21" s="290"/>
      <c r="H21" s="290"/>
      <c r="I21" s="290"/>
      <c r="J21" s="290"/>
      <c r="K21" s="366"/>
      <c r="L21" s="289"/>
      <c r="M21" s="290"/>
      <c r="N21" s="290"/>
      <c r="O21" s="290"/>
      <c r="P21" s="290"/>
      <c r="Q21" s="366"/>
      <c r="R21" s="289"/>
      <c r="S21" s="290"/>
      <c r="T21" s="290"/>
      <c r="U21" s="290"/>
      <c r="V21" s="290"/>
      <c r="W21" s="366"/>
      <c r="X21" s="289"/>
      <c r="Y21" s="290"/>
      <c r="Z21" s="290"/>
      <c r="AA21" s="290"/>
      <c r="AB21" s="290"/>
      <c r="AC21" s="366"/>
      <c r="AE21" s="1"/>
      <c r="AS21" s="1"/>
    </row>
    <row r="22" spans="1:45" ht="23.25" customHeight="1" x14ac:dyDescent="0.45">
      <c r="A22" s="29"/>
      <c r="B22" s="269"/>
      <c r="C22" s="269"/>
      <c r="D22" s="269"/>
      <c r="E22" s="269"/>
      <c r="F22" s="289"/>
      <c r="G22" s="290"/>
      <c r="H22" s="290"/>
      <c r="I22" s="290"/>
      <c r="J22" s="290"/>
      <c r="K22" s="366"/>
      <c r="L22" s="289"/>
      <c r="M22" s="290"/>
      <c r="N22" s="290"/>
      <c r="O22" s="290"/>
      <c r="P22" s="290"/>
      <c r="Q22" s="366"/>
      <c r="R22" s="289"/>
      <c r="S22" s="290"/>
      <c r="T22" s="290"/>
      <c r="U22" s="290"/>
      <c r="V22" s="290"/>
      <c r="W22" s="366"/>
      <c r="X22" s="289"/>
      <c r="Y22" s="290"/>
      <c r="Z22" s="290"/>
      <c r="AA22" s="290"/>
      <c r="AB22" s="290"/>
      <c r="AC22" s="366"/>
      <c r="AE22" s="1"/>
      <c r="AS22" s="1"/>
    </row>
    <row r="23" spans="1:45" ht="23.25" customHeight="1" x14ac:dyDescent="0.45">
      <c r="A23" s="29"/>
      <c r="B23" s="269"/>
      <c r="C23" s="269"/>
      <c r="D23" s="269"/>
      <c r="E23" s="269"/>
      <c r="F23" s="291"/>
      <c r="G23" s="292"/>
      <c r="H23" s="292"/>
      <c r="I23" s="292"/>
      <c r="J23" s="292"/>
      <c r="K23" s="367"/>
      <c r="L23" s="291"/>
      <c r="M23" s="292"/>
      <c r="N23" s="292"/>
      <c r="O23" s="292"/>
      <c r="P23" s="292"/>
      <c r="Q23" s="367"/>
      <c r="R23" s="291"/>
      <c r="S23" s="292"/>
      <c r="T23" s="292"/>
      <c r="U23" s="292"/>
      <c r="V23" s="292"/>
      <c r="W23" s="367"/>
      <c r="X23" s="291"/>
      <c r="Y23" s="292"/>
      <c r="Z23" s="292"/>
      <c r="AA23" s="292"/>
      <c r="AB23" s="292"/>
      <c r="AC23" s="367"/>
      <c r="AE23" s="1"/>
      <c r="AS23" s="1"/>
    </row>
    <row r="24" spans="1:45" ht="23.25" customHeight="1" x14ac:dyDescent="0.4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8"/>
      <c r="AS24" s="1"/>
    </row>
    <row r="25" spans="1:45" ht="24" customHeight="1" x14ac:dyDescent="0.45">
      <c r="A25" s="372" t="s">
        <v>226</v>
      </c>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row>
    <row r="26" spans="1:45" ht="15" customHeight="1" x14ac:dyDescent="0.45">
      <c r="A26" s="398" t="s">
        <v>231</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row>
    <row r="27" spans="1:45" ht="24" customHeight="1" x14ac:dyDescent="0.45">
      <c r="B27" s="395" t="s">
        <v>362</v>
      </c>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7"/>
    </row>
    <row r="28" spans="1:45" ht="24" customHeight="1" x14ac:dyDescent="0.45">
      <c r="B28" s="289"/>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366"/>
    </row>
    <row r="29" spans="1:45" ht="24" customHeight="1" x14ac:dyDescent="0.45">
      <c r="B29" s="289"/>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366"/>
    </row>
    <row r="30" spans="1:45" ht="24" customHeight="1" x14ac:dyDescent="0.45">
      <c r="B30" s="289"/>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366"/>
    </row>
    <row r="31" spans="1:45" ht="24" customHeight="1" x14ac:dyDescent="0.45">
      <c r="B31" s="289"/>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366"/>
    </row>
    <row r="32" spans="1:45" ht="26.25" customHeight="1" x14ac:dyDescent="0.45">
      <c r="B32" s="289"/>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366"/>
    </row>
    <row r="33" spans="1:45" ht="23.25" customHeight="1" x14ac:dyDescent="0.45">
      <c r="B33" s="289"/>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366"/>
    </row>
    <row r="34" spans="1:45" ht="24" customHeight="1" x14ac:dyDescent="0.45">
      <c r="B34" s="289"/>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366"/>
    </row>
    <row r="35" spans="1:45" ht="24" customHeight="1" x14ac:dyDescent="0.45">
      <c r="B35" s="291"/>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367"/>
    </row>
    <row r="36" spans="1:45" ht="15" customHeight="1" x14ac:dyDescent="0.45">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row>
    <row r="37" spans="1:45" ht="23.25" customHeight="1" x14ac:dyDescent="0.45">
      <c r="A37" s="28" t="s">
        <v>227</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8"/>
      <c r="AS37" s="1"/>
    </row>
    <row r="38" spans="1:45" ht="26.25" customHeight="1" x14ac:dyDescent="0.45">
      <c r="A38" s="29"/>
      <c r="B38" s="325"/>
      <c r="C38" s="325"/>
      <c r="D38" s="325"/>
      <c r="E38" s="325"/>
      <c r="F38" s="325"/>
      <c r="G38" s="325"/>
      <c r="H38" s="326" t="s">
        <v>141</v>
      </c>
      <c r="I38" s="326"/>
      <c r="J38" s="326"/>
      <c r="K38" s="326"/>
      <c r="L38" s="327" t="s">
        <v>78</v>
      </c>
      <c r="M38" s="327"/>
      <c r="N38" s="327"/>
      <c r="O38" s="327"/>
      <c r="P38" s="327"/>
      <c r="Q38" s="327"/>
      <c r="R38" s="327" t="s">
        <v>79</v>
      </c>
      <c r="S38" s="327"/>
      <c r="T38" s="327"/>
      <c r="U38" s="327"/>
      <c r="V38" s="327"/>
      <c r="W38" s="327"/>
      <c r="X38" s="327" t="s">
        <v>246</v>
      </c>
      <c r="Y38" s="327"/>
      <c r="Z38" s="327"/>
      <c r="AA38" s="327"/>
      <c r="AB38" s="327"/>
      <c r="AC38" s="327"/>
      <c r="AD38" s="29"/>
      <c r="AE38" s="8"/>
      <c r="AS38" s="1"/>
    </row>
    <row r="39" spans="1:45" ht="23.25" customHeight="1" x14ac:dyDescent="0.45">
      <c r="A39" s="29"/>
      <c r="B39" s="316" t="s">
        <v>161</v>
      </c>
      <c r="C39" s="316"/>
      <c r="D39" s="316"/>
      <c r="E39" s="316"/>
      <c r="F39" s="316"/>
      <c r="G39" s="316"/>
      <c r="H39" s="392" t="s">
        <v>361</v>
      </c>
      <c r="I39" s="392"/>
      <c r="J39" s="392"/>
      <c r="K39" s="392"/>
      <c r="L39" s="368">
        <v>780000</v>
      </c>
      <c r="M39" s="368"/>
      <c r="N39" s="368"/>
      <c r="O39" s="368"/>
      <c r="P39" s="368"/>
      <c r="Q39" s="368"/>
      <c r="R39" s="368">
        <v>553800</v>
      </c>
      <c r="S39" s="368"/>
      <c r="T39" s="368"/>
      <c r="U39" s="368"/>
      <c r="V39" s="368"/>
      <c r="W39" s="368"/>
      <c r="X39" s="369">
        <f>L39-R39</f>
        <v>226200</v>
      </c>
      <c r="Y39" s="369"/>
      <c r="Z39" s="369"/>
      <c r="AA39" s="369"/>
      <c r="AB39" s="369"/>
      <c r="AC39" s="369"/>
      <c r="AD39" s="2" t="s">
        <v>234</v>
      </c>
      <c r="AE39" s="8"/>
      <c r="AS39" s="1"/>
    </row>
    <row r="40" spans="1:45" ht="23.25" customHeight="1" x14ac:dyDescent="0.45">
      <c r="A40" s="29"/>
      <c r="B40" s="316"/>
      <c r="C40" s="316"/>
      <c r="D40" s="316"/>
      <c r="E40" s="316"/>
      <c r="F40" s="316"/>
      <c r="G40" s="316"/>
      <c r="H40" s="392"/>
      <c r="I40" s="392"/>
      <c r="J40" s="392"/>
      <c r="K40" s="392"/>
      <c r="L40" s="368"/>
      <c r="M40" s="368"/>
      <c r="N40" s="368"/>
      <c r="O40" s="368"/>
      <c r="P40" s="368"/>
      <c r="Q40" s="368"/>
      <c r="R40" s="368"/>
      <c r="S40" s="368"/>
      <c r="T40" s="368"/>
      <c r="U40" s="368"/>
      <c r="V40" s="368"/>
      <c r="W40" s="368"/>
      <c r="X40" s="369"/>
      <c r="Y40" s="369"/>
      <c r="Z40" s="369"/>
      <c r="AA40" s="369"/>
      <c r="AB40" s="369"/>
      <c r="AC40" s="369"/>
      <c r="AD40" s="2" t="s">
        <v>224</v>
      </c>
      <c r="AE40" s="8"/>
      <c r="AS40" s="1"/>
    </row>
    <row r="41" spans="1:45" ht="23.25" customHeight="1" x14ac:dyDescent="0.45">
      <c r="A41" s="29"/>
      <c r="B41" s="317" t="s">
        <v>245</v>
      </c>
      <c r="C41" s="318"/>
      <c r="D41" s="318"/>
      <c r="E41" s="318"/>
      <c r="F41" s="318"/>
      <c r="G41" s="319"/>
      <c r="H41" s="337" t="s">
        <v>232</v>
      </c>
      <c r="I41" s="338"/>
      <c r="J41" s="338"/>
      <c r="K41" s="339"/>
      <c r="L41" s="370">
        <v>17160000</v>
      </c>
      <c r="M41" s="370"/>
      <c r="N41" s="370"/>
      <c r="O41" s="370"/>
      <c r="P41" s="370"/>
      <c r="Q41" s="370"/>
      <c r="R41" s="370">
        <v>12183600</v>
      </c>
      <c r="S41" s="370"/>
      <c r="T41" s="370"/>
      <c r="U41" s="370"/>
      <c r="V41" s="370"/>
      <c r="W41" s="370"/>
      <c r="X41" s="371">
        <f>L41-R41</f>
        <v>4976400</v>
      </c>
      <c r="Y41" s="371"/>
      <c r="Z41" s="371"/>
      <c r="AA41" s="371"/>
      <c r="AB41" s="371"/>
      <c r="AC41" s="371"/>
      <c r="AD41" s="2" t="s">
        <v>225</v>
      </c>
      <c r="AE41" s="8"/>
      <c r="AS41" s="1"/>
    </row>
    <row r="42" spans="1:45" ht="23.25" customHeight="1" x14ac:dyDescent="0.45">
      <c r="A42" s="29"/>
      <c r="B42" s="320"/>
      <c r="C42" s="321"/>
      <c r="D42" s="321"/>
      <c r="E42" s="321"/>
      <c r="F42" s="321"/>
      <c r="G42" s="322"/>
      <c r="H42" s="340"/>
      <c r="I42" s="341"/>
      <c r="J42" s="341"/>
      <c r="K42" s="342"/>
      <c r="L42" s="370"/>
      <c r="M42" s="370"/>
      <c r="N42" s="370"/>
      <c r="O42" s="370"/>
      <c r="P42" s="370"/>
      <c r="Q42" s="370"/>
      <c r="R42" s="370"/>
      <c r="S42" s="370"/>
      <c r="T42" s="370"/>
      <c r="U42" s="370"/>
      <c r="V42" s="370"/>
      <c r="W42" s="370"/>
      <c r="X42" s="371"/>
      <c r="Y42" s="371"/>
      <c r="Z42" s="371"/>
      <c r="AA42" s="371"/>
      <c r="AB42" s="371"/>
      <c r="AC42" s="371"/>
      <c r="AD42" s="29"/>
      <c r="AE42" s="8"/>
      <c r="AS42" s="1"/>
    </row>
    <row r="43" spans="1:45" ht="23.25" customHeight="1" x14ac:dyDescent="0.45">
      <c r="A43" s="29"/>
      <c r="B43" s="316" t="s">
        <v>163</v>
      </c>
      <c r="C43" s="316"/>
      <c r="D43" s="316"/>
      <c r="E43" s="316"/>
      <c r="F43" s="316"/>
      <c r="G43" s="316"/>
      <c r="H43" s="324" t="s">
        <v>360</v>
      </c>
      <c r="I43" s="324"/>
      <c r="J43" s="324"/>
      <c r="K43" s="324"/>
      <c r="L43" s="324"/>
      <c r="M43" s="324"/>
      <c r="N43" s="324"/>
      <c r="O43" s="324"/>
      <c r="P43" s="324"/>
      <c r="Q43" s="324"/>
      <c r="R43" s="324"/>
      <c r="S43" s="324"/>
      <c r="T43" s="324"/>
      <c r="U43" s="324"/>
      <c r="V43" s="324"/>
      <c r="W43" s="324"/>
      <c r="X43" s="324"/>
      <c r="Y43" s="324"/>
      <c r="Z43" s="324"/>
      <c r="AA43" s="324"/>
      <c r="AB43" s="324"/>
      <c r="AC43" s="324"/>
      <c r="AD43" s="2"/>
      <c r="AE43" s="8"/>
      <c r="AS43" s="1"/>
    </row>
    <row r="44" spans="1:45" ht="23.25" customHeight="1" x14ac:dyDescent="0.45">
      <c r="A44" s="29"/>
      <c r="B44" s="316"/>
      <c r="C44" s="316"/>
      <c r="D44" s="316"/>
      <c r="E44" s="316"/>
      <c r="F44" s="316"/>
      <c r="G44" s="316"/>
      <c r="H44" s="324"/>
      <c r="I44" s="324"/>
      <c r="J44" s="324"/>
      <c r="K44" s="324"/>
      <c r="L44" s="324"/>
      <c r="M44" s="324"/>
      <c r="N44" s="324"/>
      <c r="O44" s="324"/>
      <c r="P44" s="324"/>
      <c r="Q44" s="324"/>
      <c r="R44" s="324"/>
      <c r="S44" s="324"/>
      <c r="T44" s="324"/>
      <c r="U44" s="324"/>
      <c r="V44" s="324"/>
      <c r="W44" s="324"/>
      <c r="X44" s="324"/>
      <c r="Y44" s="324"/>
      <c r="Z44" s="324"/>
      <c r="AA44" s="324"/>
      <c r="AB44" s="324"/>
      <c r="AC44" s="324"/>
      <c r="AD44" s="29"/>
      <c r="AE44" s="8"/>
      <c r="AS44" s="1"/>
    </row>
    <row r="45" spans="1:45" ht="23.25" customHeight="1" x14ac:dyDescent="0.45">
      <c r="A45" s="29"/>
      <c r="B45" s="316"/>
      <c r="C45" s="316"/>
      <c r="D45" s="316"/>
      <c r="E45" s="316"/>
      <c r="F45" s="316"/>
      <c r="G45" s="316"/>
      <c r="H45" s="324"/>
      <c r="I45" s="324"/>
      <c r="J45" s="324"/>
      <c r="K45" s="324"/>
      <c r="L45" s="324"/>
      <c r="M45" s="324"/>
      <c r="N45" s="324"/>
      <c r="O45" s="324"/>
      <c r="P45" s="324"/>
      <c r="Q45" s="324"/>
      <c r="R45" s="324"/>
      <c r="S45" s="324"/>
      <c r="T45" s="324"/>
      <c r="U45" s="324"/>
      <c r="V45" s="324"/>
      <c r="W45" s="324"/>
      <c r="X45" s="324"/>
      <c r="Y45" s="324"/>
      <c r="Z45" s="324"/>
      <c r="AA45" s="324"/>
      <c r="AB45" s="324"/>
      <c r="AC45" s="324"/>
      <c r="AD45" s="29"/>
      <c r="AE45" s="8"/>
      <c r="AS45" s="1"/>
    </row>
    <row r="46" spans="1:45" ht="23.25" customHeight="1" x14ac:dyDescent="0.45">
      <c r="A46" s="29"/>
      <c r="B46" s="316"/>
      <c r="C46" s="316"/>
      <c r="D46" s="316"/>
      <c r="E46" s="316"/>
      <c r="F46" s="316"/>
      <c r="G46" s="316"/>
      <c r="H46" s="324"/>
      <c r="I46" s="324"/>
      <c r="J46" s="324"/>
      <c r="K46" s="324"/>
      <c r="L46" s="324"/>
      <c r="M46" s="324"/>
      <c r="N46" s="324"/>
      <c r="O46" s="324"/>
      <c r="P46" s="324"/>
      <c r="Q46" s="324"/>
      <c r="R46" s="324"/>
      <c r="S46" s="324"/>
      <c r="T46" s="324"/>
      <c r="U46" s="324"/>
      <c r="V46" s="324"/>
      <c r="W46" s="324"/>
      <c r="X46" s="324"/>
      <c r="Y46" s="324"/>
      <c r="Z46" s="324"/>
      <c r="AA46" s="324"/>
      <c r="AB46" s="324"/>
      <c r="AC46" s="324"/>
      <c r="AD46" s="29"/>
      <c r="AE46" s="8"/>
      <c r="AS46" s="1"/>
    </row>
    <row r="47" spans="1:45" ht="15" customHeight="1" x14ac:dyDescent="0.4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8"/>
      <c r="AS47" s="1"/>
    </row>
    <row r="48" spans="1:45" ht="23.25" customHeight="1" x14ac:dyDescent="0.45">
      <c r="A48" s="28" t="s">
        <v>228</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8"/>
      <c r="AS48" s="1"/>
    </row>
    <row r="49" spans="1:54" ht="26.25" customHeight="1" x14ac:dyDescent="0.45">
      <c r="A49" s="29"/>
      <c r="B49" s="325"/>
      <c r="C49" s="325"/>
      <c r="D49" s="325"/>
      <c r="E49" s="325"/>
      <c r="F49" s="325"/>
      <c r="G49" s="325"/>
      <c r="H49" s="326" t="s">
        <v>141</v>
      </c>
      <c r="I49" s="326"/>
      <c r="J49" s="326"/>
      <c r="K49" s="326"/>
      <c r="L49" s="327" t="s">
        <v>247</v>
      </c>
      <c r="M49" s="327"/>
      <c r="N49" s="327"/>
      <c r="O49" s="327"/>
      <c r="P49" s="327"/>
      <c r="Q49" s="327"/>
      <c r="R49" s="327"/>
      <c r="S49" s="327"/>
      <c r="T49" s="327"/>
      <c r="U49" s="327"/>
      <c r="V49" s="327"/>
      <c r="W49" s="327"/>
      <c r="X49" s="327"/>
      <c r="Y49" s="327"/>
      <c r="Z49" s="327"/>
      <c r="AA49" s="327"/>
      <c r="AB49" s="327"/>
      <c r="AC49" s="327"/>
      <c r="AD49" s="29"/>
      <c r="AE49" s="8"/>
      <c r="AS49" s="1"/>
    </row>
    <row r="50" spans="1:54" ht="23.25" customHeight="1" x14ac:dyDescent="0.45">
      <c r="A50" s="29"/>
      <c r="B50" s="323" t="s">
        <v>162</v>
      </c>
      <c r="C50" s="323"/>
      <c r="D50" s="323"/>
      <c r="E50" s="323"/>
      <c r="F50" s="323"/>
      <c r="G50" s="323"/>
      <c r="H50" s="328"/>
      <c r="I50" s="328"/>
      <c r="J50" s="328"/>
      <c r="K50" s="328"/>
      <c r="L50" s="329"/>
      <c r="M50" s="329"/>
      <c r="N50" s="329"/>
      <c r="O50" s="329"/>
      <c r="P50" s="329"/>
      <c r="Q50" s="329"/>
      <c r="R50" s="329"/>
      <c r="S50" s="329"/>
      <c r="T50" s="329"/>
      <c r="U50" s="329"/>
      <c r="V50" s="329"/>
      <c r="W50" s="329"/>
      <c r="X50" s="329"/>
      <c r="Y50" s="329"/>
      <c r="Z50" s="329"/>
      <c r="AA50" s="329"/>
      <c r="AB50" s="329"/>
      <c r="AC50" s="329"/>
      <c r="AD50" s="11" t="s">
        <v>223</v>
      </c>
      <c r="AS50" s="1"/>
    </row>
    <row r="51" spans="1:54" ht="23.25" customHeight="1" x14ac:dyDescent="0.45">
      <c r="A51" s="29"/>
      <c r="B51" s="323"/>
      <c r="C51" s="323"/>
      <c r="D51" s="323"/>
      <c r="E51" s="323"/>
      <c r="F51" s="323"/>
      <c r="G51" s="323"/>
      <c r="H51" s="328"/>
      <c r="I51" s="328"/>
      <c r="J51" s="328"/>
      <c r="K51" s="328"/>
      <c r="L51" s="329"/>
      <c r="M51" s="329"/>
      <c r="N51" s="329"/>
      <c r="O51" s="329"/>
      <c r="P51" s="329"/>
      <c r="Q51" s="329"/>
      <c r="R51" s="329"/>
      <c r="S51" s="329"/>
      <c r="T51" s="329"/>
      <c r="U51" s="329"/>
      <c r="V51" s="329"/>
      <c r="W51" s="329"/>
      <c r="X51" s="329"/>
      <c r="Y51" s="329"/>
      <c r="Z51" s="329"/>
      <c r="AA51" s="329"/>
      <c r="AB51" s="329"/>
      <c r="AC51" s="329"/>
      <c r="AD51" s="2" t="s">
        <v>234</v>
      </c>
      <c r="AS51" s="1"/>
    </row>
    <row r="52" spans="1:54" ht="23.25" customHeight="1" x14ac:dyDescent="0.45">
      <c r="A52" s="29"/>
      <c r="B52" s="317" t="s">
        <v>245</v>
      </c>
      <c r="C52" s="318"/>
      <c r="D52" s="318"/>
      <c r="E52" s="318"/>
      <c r="F52" s="318"/>
      <c r="G52" s="319"/>
      <c r="H52" s="331" t="s">
        <v>232</v>
      </c>
      <c r="I52" s="332"/>
      <c r="J52" s="332"/>
      <c r="K52" s="333"/>
      <c r="L52" s="330"/>
      <c r="M52" s="330"/>
      <c r="N52" s="330"/>
      <c r="O52" s="330"/>
      <c r="P52" s="330"/>
      <c r="Q52" s="330"/>
      <c r="R52" s="330"/>
      <c r="S52" s="330"/>
      <c r="T52" s="330"/>
      <c r="U52" s="330"/>
      <c r="V52" s="330"/>
      <c r="W52" s="330"/>
      <c r="X52" s="330"/>
      <c r="Y52" s="330"/>
      <c r="Z52" s="330"/>
      <c r="AA52" s="330"/>
      <c r="AB52" s="330"/>
      <c r="AC52" s="330"/>
      <c r="AD52" s="29"/>
      <c r="AE52" s="8"/>
      <c r="AS52" s="1"/>
    </row>
    <row r="53" spans="1:54" ht="23.25" customHeight="1" x14ac:dyDescent="0.45">
      <c r="A53" s="29"/>
      <c r="B53" s="320"/>
      <c r="C53" s="321"/>
      <c r="D53" s="321"/>
      <c r="E53" s="321"/>
      <c r="F53" s="321"/>
      <c r="G53" s="322"/>
      <c r="H53" s="334"/>
      <c r="I53" s="335"/>
      <c r="J53" s="335"/>
      <c r="K53" s="336"/>
      <c r="L53" s="330"/>
      <c r="M53" s="330"/>
      <c r="N53" s="330"/>
      <c r="O53" s="330"/>
      <c r="P53" s="330"/>
      <c r="Q53" s="330"/>
      <c r="R53" s="330"/>
      <c r="S53" s="330"/>
      <c r="T53" s="330"/>
      <c r="U53" s="330"/>
      <c r="V53" s="330"/>
      <c r="W53" s="330"/>
      <c r="X53" s="330"/>
      <c r="Y53" s="330"/>
      <c r="Z53" s="330"/>
      <c r="AA53" s="330"/>
      <c r="AB53" s="330"/>
      <c r="AC53" s="330"/>
      <c r="AD53" s="29"/>
      <c r="AE53" s="8"/>
      <c r="AS53" s="1"/>
    </row>
    <row r="54" spans="1:54" ht="23.25" customHeight="1" x14ac:dyDescent="0.45">
      <c r="A54" s="29"/>
      <c r="B54" s="323" t="s">
        <v>163</v>
      </c>
      <c r="C54" s="323"/>
      <c r="D54" s="323"/>
      <c r="E54" s="323"/>
      <c r="F54" s="323"/>
      <c r="G54" s="323"/>
      <c r="H54" s="324"/>
      <c r="I54" s="324"/>
      <c r="J54" s="324"/>
      <c r="K54" s="324"/>
      <c r="L54" s="324"/>
      <c r="M54" s="324"/>
      <c r="N54" s="324"/>
      <c r="O54" s="324"/>
      <c r="P54" s="324"/>
      <c r="Q54" s="324"/>
      <c r="R54" s="324"/>
      <c r="S54" s="324"/>
      <c r="T54" s="324"/>
      <c r="U54" s="324"/>
      <c r="V54" s="324"/>
      <c r="W54" s="324"/>
      <c r="X54" s="324"/>
      <c r="Y54" s="324"/>
      <c r="Z54" s="324"/>
      <c r="AA54" s="324"/>
      <c r="AB54" s="324"/>
      <c r="AC54" s="324"/>
      <c r="AD54" s="29"/>
      <c r="AE54" s="8"/>
      <c r="AS54" s="1"/>
      <c r="AT54" s="1"/>
      <c r="AU54" s="1"/>
      <c r="AV54" s="1"/>
      <c r="AW54" s="1"/>
      <c r="AX54" s="1"/>
      <c r="AY54" s="1"/>
      <c r="AZ54" s="1"/>
      <c r="BA54" s="1"/>
      <c r="BB54" s="1"/>
    </row>
    <row r="55" spans="1:54" ht="23.25" customHeight="1" x14ac:dyDescent="0.45">
      <c r="A55" s="29"/>
      <c r="B55" s="323"/>
      <c r="C55" s="323"/>
      <c r="D55" s="323"/>
      <c r="E55" s="323"/>
      <c r="F55" s="323"/>
      <c r="G55" s="323"/>
      <c r="H55" s="324"/>
      <c r="I55" s="324"/>
      <c r="J55" s="324"/>
      <c r="K55" s="324"/>
      <c r="L55" s="324"/>
      <c r="M55" s="324"/>
      <c r="N55" s="324"/>
      <c r="O55" s="324"/>
      <c r="P55" s="324"/>
      <c r="Q55" s="324"/>
      <c r="R55" s="324"/>
      <c r="S55" s="324"/>
      <c r="T55" s="324"/>
      <c r="U55" s="324"/>
      <c r="V55" s="324"/>
      <c r="W55" s="324"/>
      <c r="X55" s="324"/>
      <c r="Y55" s="324"/>
      <c r="Z55" s="324"/>
      <c r="AA55" s="324"/>
      <c r="AB55" s="324"/>
      <c r="AC55" s="324"/>
      <c r="AD55" s="29"/>
      <c r="AE55" s="8"/>
      <c r="AS55" s="1"/>
      <c r="AT55" s="1"/>
      <c r="AU55" s="1"/>
      <c r="AV55" s="1"/>
      <c r="AW55" s="1"/>
      <c r="AX55" s="1"/>
      <c r="AY55" s="1"/>
      <c r="AZ55" s="1"/>
      <c r="BA55" s="1"/>
      <c r="BB55" s="1"/>
    </row>
    <row r="56" spans="1:54" ht="23.25" customHeight="1" x14ac:dyDescent="0.45">
      <c r="A56" s="29"/>
      <c r="B56" s="323"/>
      <c r="C56" s="323"/>
      <c r="D56" s="323"/>
      <c r="E56" s="323"/>
      <c r="F56" s="323"/>
      <c r="G56" s="323"/>
      <c r="H56" s="324"/>
      <c r="I56" s="324"/>
      <c r="J56" s="324"/>
      <c r="K56" s="324"/>
      <c r="L56" s="324"/>
      <c r="M56" s="324"/>
      <c r="N56" s="324"/>
      <c r="O56" s="324"/>
      <c r="P56" s="324"/>
      <c r="Q56" s="324"/>
      <c r="R56" s="324"/>
      <c r="S56" s="324"/>
      <c r="T56" s="324"/>
      <c r="U56" s="324"/>
      <c r="V56" s="324"/>
      <c r="W56" s="324"/>
      <c r="X56" s="324"/>
      <c r="Y56" s="324"/>
      <c r="Z56" s="324"/>
      <c r="AA56" s="324"/>
      <c r="AB56" s="324"/>
      <c r="AC56" s="324"/>
      <c r="AD56" s="29"/>
      <c r="AE56" s="8"/>
      <c r="AS56" s="1"/>
      <c r="AT56" s="1"/>
      <c r="AU56" s="1"/>
      <c r="AV56" s="1"/>
      <c r="AW56" s="1"/>
      <c r="AX56" s="1"/>
      <c r="AY56" s="1"/>
      <c r="AZ56" s="1"/>
      <c r="BA56" s="1"/>
      <c r="BB56" s="1"/>
    </row>
    <row r="57" spans="1:54" ht="23.25" customHeight="1" x14ac:dyDescent="0.45">
      <c r="A57" s="29"/>
      <c r="B57" s="323"/>
      <c r="C57" s="323"/>
      <c r="D57" s="323"/>
      <c r="E57" s="323"/>
      <c r="F57" s="323"/>
      <c r="G57" s="323"/>
      <c r="H57" s="324"/>
      <c r="I57" s="324"/>
      <c r="J57" s="324"/>
      <c r="K57" s="324"/>
      <c r="L57" s="324"/>
      <c r="M57" s="324"/>
      <c r="N57" s="324"/>
      <c r="O57" s="324"/>
      <c r="P57" s="324"/>
      <c r="Q57" s="324"/>
      <c r="R57" s="324"/>
      <c r="S57" s="324"/>
      <c r="T57" s="324"/>
      <c r="U57" s="324"/>
      <c r="V57" s="324"/>
      <c r="W57" s="324"/>
      <c r="X57" s="324"/>
      <c r="Y57" s="324"/>
      <c r="Z57" s="324"/>
      <c r="AA57" s="324"/>
      <c r="AB57" s="324"/>
      <c r="AC57" s="324"/>
      <c r="AD57" s="29"/>
      <c r="AE57" s="8"/>
    </row>
    <row r="58" spans="1:54" ht="15" customHeight="1" x14ac:dyDescent="0.4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8"/>
    </row>
    <row r="59" spans="1:54" ht="23.25" customHeight="1" x14ac:dyDescent="0.45">
      <c r="A59" s="372" t="s">
        <v>229</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28"/>
      <c r="AE59" s="1"/>
    </row>
    <row r="60" spans="1:54" ht="52.5" customHeight="1" x14ac:dyDescent="0.35">
      <c r="A60" s="30"/>
      <c r="B60" s="393" t="s">
        <v>242</v>
      </c>
      <c r="C60" s="393"/>
      <c r="D60" s="393"/>
      <c r="E60" s="393"/>
      <c r="F60" s="393"/>
      <c r="G60" s="393"/>
      <c r="H60" s="393"/>
      <c r="I60" s="401">
        <f>X41</f>
        <v>4976400</v>
      </c>
      <c r="J60" s="401"/>
      <c r="K60" s="401"/>
      <c r="L60" s="401"/>
      <c r="M60" s="401"/>
      <c r="N60" s="401"/>
      <c r="O60" s="401"/>
      <c r="P60" s="393" t="s">
        <v>243</v>
      </c>
      <c r="Q60" s="393"/>
      <c r="R60" s="393"/>
      <c r="S60" s="393"/>
      <c r="T60" s="393"/>
      <c r="U60" s="393"/>
      <c r="V60" s="393"/>
      <c r="W60" s="400">
        <f>L52</f>
        <v>0</v>
      </c>
      <c r="X60" s="400"/>
      <c r="Y60" s="400"/>
      <c r="Z60" s="400"/>
      <c r="AA60" s="400"/>
      <c r="AB60" s="400"/>
      <c r="AC60" s="400"/>
      <c r="AD60" s="31"/>
      <c r="AE60" s="32"/>
    </row>
    <row r="61" spans="1:54" ht="45" customHeight="1" x14ac:dyDescent="0.45">
      <c r="A61" s="30"/>
      <c r="B61" s="404" t="s">
        <v>244</v>
      </c>
      <c r="C61" s="405"/>
      <c r="D61" s="405"/>
      <c r="E61" s="405"/>
      <c r="F61" s="405"/>
      <c r="G61" s="405"/>
      <c r="H61" s="405"/>
      <c r="I61" s="405"/>
      <c r="J61" s="405"/>
      <c r="K61" s="405"/>
      <c r="L61" s="405"/>
      <c r="M61" s="405"/>
      <c r="N61" s="405"/>
      <c r="O61" s="406"/>
      <c r="P61" s="402">
        <f>I60+W60</f>
        <v>4976400</v>
      </c>
      <c r="Q61" s="402"/>
      <c r="R61" s="402"/>
      <c r="S61" s="402"/>
      <c r="T61" s="402"/>
      <c r="U61" s="402"/>
      <c r="V61" s="402"/>
      <c r="W61" s="402"/>
      <c r="X61" s="402"/>
      <c r="Y61" s="402"/>
      <c r="Z61" s="402"/>
      <c r="AA61" s="402"/>
      <c r="AB61" s="402"/>
      <c r="AC61" s="403"/>
      <c r="AD61" s="8"/>
      <c r="AE61" s="33"/>
      <c r="AF61" s="33"/>
    </row>
    <row r="62" spans="1:54" ht="45" customHeight="1" x14ac:dyDescent="0.45">
      <c r="A62" s="30"/>
      <c r="B62" s="393" t="s">
        <v>239</v>
      </c>
      <c r="C62" s="393"/>
      <c r="D62" s="393"/>
      <c r="E62" s="393"/>
      <c r="F62" s="393"/>
      <c r="G62" s="393"/>
      <c r="H62" s="393"/>
      <c r="I62" s="394">
        <f>別紙4!F15*1000</f>
        <v>12000000</v>
      </c>
      <c r="J62" s="394"/>
      <c r="K62" s="394"/>
      <c r="L62" s="394"/>
      <c r="M62" s="394"/>
      <c r="N62" s="394"/>
      <c r="O62" s="394"/>
      <c r="P62" s="393" t="s">
        <v>240</v>
      </c>
      <c r="Q62" s="393"/>
      <c r="R62" s="393"/>
      <c r="S62" s="393"/>
      <c r="T62" s="393"/>
      <c r="U62" s="393"/>
      <c r="V62" s="393"/>
      <c r="W62" s="394">
        <f>別紙4!F17*1000</f>
        <v>6000000</v>
      </c>
      <c r="X62" s="394"/>
      <c r="Y62" s="394"/>
      <c r="Z62" s="394"/>
      <c r="AA62" s="394"/>
      <c r="AB62" s="394"/>
      <c r="AC62" s="394"/>
      <c r="AD62" s="34"/>
    </row>
    <row r="63" spans="1:54" ht="45" customHeight="1" x14ac:dyDescent="0.45">
      <c r="A63" s="30"/>
      <c r="B63" s="404" t="s">
        <v>128</v>
      </c>
      <c r="C63" s="405"/>
      <c r="D63" s="405"/>
      <c r="E63" s="405"/>
      <c r="F63" s="405"/>
      <c r="G63" s="405"/>
      <c r="H63" s="406"/>
      <c r="I63" s="407">
        <f>IFERROR(I62/P61,"-")</f>
        <v>2.4113817217265492</v>
      </c>
      <c r="J63" s="407"/>
      <c r="K63" s="407"/>
      <c r="L63" s="407"/>
      <c r="M63" s="407"/>
      <c r="N63" s="407"/>
      <c r="O63" s="408"/>
      <c r="P63" s="404" t="s">
        <v>241</v>
      </c>
      <c r="Q63" s="405"/>
      <c r="R63" s="405"/>
      <c r="S63" s="405"/>
      <c r="T63" s="405"/>
      <c r="U63" s="405"/>
      <c r="V63" s="406"/>
      <c r="W63" s="415">
        <f>別紙4!H15</f>
        <v>13</v>
      </c>
      <c r="X63" s="416"/>
      <c r="Y63" s="416"/>
      <c r="Z63" s="416"/>
      <c r="AA63" s="416"/>
      <c r="AB63" s="416"/>
      <c r="AC63" s="417"/>
      <c r="AD63" s="35"/>
    </row>
    <row r="64" spans="1:54" ht="45" customHeight="1" x14ac:dyDescent="0.45">
      <c r="A64" s="30"/>
      <c r="B64" s="404" t="s">
        <v>142</v>
      </c>
      <c r="C64" s="405"/>
      <c r="D64" s="405"/>
      <c r="E64" s="405"/>
      <c r="F64" s="405"/>
      <c r="G64" s="405"/>
      <c r="H64" s="405"/>
      <c r="I64" s="405"/>
      <c r="J64" s="405"/>
      <c r="K64" s="405"/>
      <c r="L64" s="405"/>
      <c r="M64" s="405"/>
      <c r="N64" s="405"/>
      <c r="O64" s="406"/>
      <c r="P64" s="409">
        <f>I63/W63</f>
        <v>0.18549090167127302</v>
      </c>
      <c r="Q64" s="410"/>
      <c r="R64" s="410"/>
      <c r="S64" s="410"/>
      <c r="T64" s="410"/>
      <c r="U64" s="410"/>
      <c r="V64" s="410"/>
      <c r="W64" s="410"/>
      <c r="X64" s="410"/>
      <c r="Y64" s="410"/>
      <c r="Z64" s="410"/>
      <c r="AA64" s="410"/>
      <c r="AB64" s="410"/>
      <c r="AC64" s="411"/>
      <c r="AD64" s="35"/>
    </row>
    <row r="65" spans="1:31" ht="15" customHeight="1" x14ac:dyDescent="0.4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1" ht="23.25" customHeight="1" x14ac:dyDescent="0.45">
      <c r="A66" s="372" t="s">
        <v>230</v>
      </c>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28"/>
    </row>
    <row r="67" spans="1:31" ht="23.25" customHeight="1" x14ac:dyDescent="0.45">
      <c r="A67" s="30"/>
      <c r="B67" s="346" t="s">
        <v>64</v>
      </c>
      <c r="C67" s="346"/>
      <c r="D67" s="346"/>
      <c r="E67" s="346"/>
      <c r="F67" s="346"/>
      <c r="G67" s="346"/>
      <c r="H67" s="346" t="s">
        <v>41</v>
      </c>
      <c r="I67" s="346"/>
      <c r="J67" s="346"/>
      <c r="K67" s="346"/>
      <c r="L67" s="346"/>
      <c r="M67" s="346"/>
      <c r="N67" s="346"/>
      <c r="O67" s="346"/>
      <c r="P67" s="346"/>
      <c r="Q67" s="346"/>
      <c r="R67" s="346"/>
      <c r="S67" s="346"/>
      <c r="T67" s="346"/>
      <c r="U67" s="346"/>
      <c r="V67" s="346"/>
      <c r="W67" s="346"/>
      <c r="X67" s="346"/>
      <c r="Y67" s="346"/>
      <c r="Z67" s="346"/>
      <c r="AA67" s="346"/>
      <c r="AB67" s="346"/>
      <c r="AC67" s="346"/>
      <c r="AE67" s="1"/>
    </row>
    <row r="68" spans="1:31" ht="23.25" customHeight="1" x14ac:dyDescent="0.45">
      <c r="A68" s="10"/>
      <c r="B68" s="374">
        <v>2026</v>
      </c>
      <c r="C68" s="375"/>
      <c r="D68" s="102" t="s">
        <v>23</v>
      </c>
      <c r="E68" s="375">
        <v>6</v>
      </c>
      <c r="F68" s="375"/>
      <c r="G68" s="104" t="s">
        <v>50</v>
      </c>
      <c r="H68" s="373" t="s">
        <v>349</v>
      </c>
      <c r="I68" s="373"/>
      <c r="J68" s="373"/>
      <c r="K68" s="373"/>
      <c r="L68" s="373"/>
      <c r="M68" s="373"/>
      <c r="N68" s="373"/>
      <c r="O68" s="373"/>
      <c r="P68" s="373"/>
      <c r="Q68" s="373"/>
      <c r="R68" s="373"/>
      <c r="S68" s="373"/>
      <c r="T68" s="373"/>
      <c r="U68" s="373"/>
      <c r="V68" s="373"/>
      <c r="W68" s="373"/>
      <c r="X68" s="373"/>
      <c r="Y68" s="373"/>
      <c r="Z68" s="373"/>
      <c r="AA68" s="373"/>
      <c r="AB68" s="373"/>
      <c r="AC68" s="373"/>
      <c r="AD68" s="2"/>
    </row>
    <row r="69" spans="1:31" ht="23.25" customHeight="1" x14ac:dyDescent="0.45">
      <c r="A69" s="37"/>
      <c r="B69" s="374">
        <v>2026</v>
      </c>
      <c r="C69" s="375"/>
      <c r="D69" s="102" t="s">
        <v>23</v>
      </c>
      <c r="E69" s="375">
        <v>8</v>
      </c>
      <c r="F69" s="375"/>
      <c r="G69" s="104" t="s">
        <v>50</v>
      </c>
      <c r="H69" s="373" t="s">
        <v>350</v>
      </c>
      <c r="I69" s="373"/>
      <c r="J69" s="373"/>
      <c r="K69" s="373"/>
      <c r="L69" s="373"/>
      <c r="M69" s="373"/>
      <c r="N69" s="373"/>
      <c r="O69" s="373"/>
      <c r="P69" s="373"/>
      <c r="Q69" s="373"/>
      <c r="R69" s="373"/>
      <c r="S69" s="373"/>
      <c r="T69" s="373"/>
      <c r="U69" s="373"/>
      <c r="V69" s="373"/>
      <c r="W69" s="373"/>
      <c r="X69" s="373"/>
      <c r="Y69" s="373"/>
      <c r="Z69" s="373"/>
      <c r="AA69" s="373"/>
      <c r="AB69" s="373"/>
      <c r="AC69" s="373"/>
      <c r="AD69" s="36"/>
    </row>
    <row r="70" spans="1:31" ht="23.25" customHeight="1" x14ac:dyDescent="0.45">
      <c r="A70" s="37"/>
      <c r="B70" s="374">
        <v>2026</v>
      </c>
      <c r="C70" s="375"/>
      <c r="D70" s="102" t="s">
        <v>23</v>
      </c>
      <c r="E70" s="375">
        <v>9</v>
      </c>
      <c r="F70" s="375"/>
      <c r="G70" s="104" t="s">
        <v>50</v>
      </c>
      <c r="H70" s="412" t="s">
        <v>351</v>
      </c>
      <c r="I70" s="413"/>
      <c r="J70" s="413"/>
      <c r="K70" s="413"/>
      <c r="L70" s="413"/>
      <c r="M70" s="413"/>
      <c r="N70" s="413"/>
      <c r="O70" s="413"/>
      <c r="P70" s="413"/>
      <c r="Q70" s="413"/>
      <c r="R70" s="413"/>
      <c r="S70" s="413"/>
      <c r="T70" s="413"/>
      <c r="U70" s="413"/>
      <c r="V70" s="413"/>
      <c r="W70" s="413"/>
      <c r="X70" s="413"/>
      <c r="Y70" s="413"/>
      <c r="Z70" s="413"/>
      <c r="AA70" s="413"/>
      <c r="AB70" s="413"/>
      <c r="AC70" s="414"/>
      <c r="AD70" s="36"/>
    </row>
    <row r="71" spans="1:31" ht="23.25" customHeight="1" x14ac:dyDescent="0.45">
      <c r="A71" s="37"/>
      <c r="B71" s="374">
        <v>2026</v>
      </c>
      <c r="C71" s="375"/>
      <c r="D71" s="102" t="s">
        <v>23</v>
      </c>
      <c r="E71" s="375">
        <v>11</v>
      </c>
      <c r="F71" s="375"/>
      <c r="G71" s="104" t="s">
        <v>50</v>
      </c>
      <c r="H71" s="373" t="s">
        <v>352</v>
      </c>
      <c r="I71" s="373"/>
      <c r="J71" s="373"/>
      <c r="K71" s="373"/>
      <c r="L71" s="373"/>
      <c r="M71" s="373"/>
      <c r="N71" s="373"/>
      <c r="O71" s="373"/>
      <c r="P71" s="373"/>
      <c r="Q71" s="373"/>
      <c r="R71" s="373"/>
      <c r="S71" s="373"/>
      <c r="T71" s="373"/>
      <c r="U71" s="373"/>
      <c r="V71" s="373"/>
      <c r="W71" s="373"/>
      <c r="X71" s="373"/>
      <c r="Y71" s="373"/>
      <c r="Z71" s="373"/>
      <c r="AA71" s="373"/>
      <c r="AB71" s="373"/>
      <c r="AC71" s="373"/>
      <c r="AD71" s="36"/>
    </row>
    <row r="72" spans="1:31" ht="23.25" customHeight="1" x14ac:dyDescent="0.45">
      <c r="A72" s="37"/>
      <c r="B72" s="399">
        <v>2027</v>
      </c>
      <c r="C72" s="379"/>
      <c r="D72" s="103" t="s">
        <v>23</v>
      </c>
      <c r="E72" s="379">
        <v>1</v>
      </c>
      <c r="F72" s="379"/>
      <c r="G72" s="105" t="s">
        <v>50</v>
      </c>
      <c r="H72" s="376" t="s">
        <v>353</v>
      </c>
      <c r="I72" s="377"/>
      <c r="J72" s="377"/>
      <c r="K72" s="377"/>
      <c r="L72" s="377"/>
      <c r="M72" s="377"/>
      <c r="N72" s="377"/>
      <c r="O72" s="377"/>
      <c r="P72" s="377"/>
      <c r="Q72" s="377"/>
      <c r="R72" s="377"/>
      <c r="S72" s="377"/>
      <c r="T72" s="377"/>
      <c r="U72" s="377"/>
      <c r="V72" s="377"/>
      <c r="W72" s="377"/>
      <c r="X72" s="377"/>
      <c r="Y72" s="377"/>
      <c r="Z72" s="377"/>
      <c r="AA72" s="377"/>
      <c r="AB72" s="377"/>
      <c r="AC72" s="378"/>
      <c r="AD72" s="36"/>
    </row>
    <row r="73" spans="1:31" ht="24" customHeight="1" x14ac:dyDescent="0.45"/>
    <row r="74" spans="1:31" ht="24" customHeight="1" x14ac:dyDescent="0.45"/>
    <row r="75" spans="1:31" ht="24" customHeight="1" x14ac:dyDescent="0.45"/>
    <row r="76" spans="1:31" ht="24" customHeight="1" x14ac:dyDescent="0.45"/>
    <row r="77" spans="1:31" ht="24" customHeight="1" x14ac:dyDescent="0.45"/>
    <row r="78" spans="1:31" ht="24" customHeight="1" x14ac:dyDescent="0.45"/>
    <row r="79" spans="1:31" ht="24" customHeight="1" x14ac:dyDescent="0.45"/>
    <row r="80" spans="1:31" ht="24" customHeight="1" x14ac:dyDescent="0.45"/>
    <row r="81" ht="24" customHeight="1" x14ac:dyDescent="0.45"/>
    <row r="82" ht="24" customHeight="1" x14ac:dyDescent="0.45"/>
    <row r="91" ht="24.75" customHeight="1" x14ac:dyDescent="0.45"/>
    <row r="98" ht="24" customHeight="1" x14ac:dyDescent="0.45"/>
    <row r="99" ht="24" customHeight="1" x14ac:dyDescent="0.45"/>
    <row r="100" ht="24" customHeight="1" x14ac:dyDescent="0.45"/>
    <row r="101" ht="24" customHeight="1" x14ac:dyDescent="0.45"/>
    <row r="102" ht="24" customHeight="1" x14ac:dyDescent="0.45"/>
    <row r="103" ht="24" customHeight="1" x14ac:dyDescent="0.45"/>
    <row r="104" ht="24" customHeight="1" x14ac:dyDescent="0.45"/>
    <row r="105" ht="22.5" customHeight="1" x14ac:dyDescent="0.45"/>
    <row r="106" ht="18.75" customHeight="1" x14ac:dyDescent="0.45"/>
    <row r="107" ht="18.75" customHeight="1" x14ac:dyDescent="0.45"/>
    <row r="108" ht="34.049999999999997" customHeight="1" x14ac:dyDescent="0.45"/>
    <row r="109" ht="34.049999999999997" customHeight="1" x14ac:dyDescent="0.45"/>
    <row r="110" ht="34.049999999999997" customHeight="1" x14ac:dyDescent="0.45"/>
    <row r="111" ht="34.049999999999997" customHeight="1" x14ac:dyDescent="0.45"/>
    <row r="112" ht="18.75" customHeight="1" x14ac:dyDescent="0.45"/>
    <row r="113" ht="18.75" customHeight="1" x14ac:dyDescent="0.45"/>
    <row r="114" ht="18.75" customHeight="1" x14ac:dyDescent="0.45"/>
    <row r="117" ht="30" customHeight="1" x14ac:dyDescent="0.45"/>
    <row r="118" ht="30" customHeight="1" x14ac:dyDescent="0.45"/>
    <row r="119" ht="30" customHeight="1" x14ac:dyDescent="0.45"/>
    <row r="120" ht="30" customHeight="1" x14ac:dyDescent="0.45"/>
    <row r="121" ht="30" customHeight="1" x14ac:dyDescent="0.45"/>
    <row r="122" ht="30" customHeight="1" x14ac:dyDescent="0.45"/>
    <row r="123" ht="22.5" customHeight="1" x14ac:dyDescent="0.45"/>
    <row r="124" ht="22.5" customHeight="1" x14ac:dyDescent="0.45"/>
  </sheetData>
  <sheetProtection algorithmName="SHA-512" hashValue="gnbyjA3AFl19njhO3Z/vjh1bu153EqyVnNHbS64BwBCVUZyaZ/O4COAwcRE52c1pZq1af5a685N0zzKXTAsjCQ==" saltValue="xTB6maRJt8GmROxd/3t3kw==" spinCount="100000" sheet="1" selectLockedCells="1" selectUnlockedCells="1"/>
  <mergeCells count="110">
    <mergeCell ref="B72:C72"/>
    <mergeCell ref="W60:AC60"/>
    <mergeCell ref="A59:AC59"/>
    <mergeCell ref="B60:H60"/>
    <mergeCell ref="I60:O60"/>
    <mergeCell ref="P60:V60"/>
    <mergeCell ref="P61:AC61"/>
    <mergeCell ref="B61:O61"/>
    <mergeCell ref="B63:H63"/>
    <mergeCell ref="I63:O63"/>
    <mergeCell ref="B64:O64"/>
    <mergeCell ref="P64:AC64"/>
    <mergeCell ref="B70:C70"/>
    <mergeCell ref="E70:F70"/>
    <mergeCell ref="H70:AC70"/>
    <mergeCell ref="B67:G67"/>
    <mergeCell ref="H67:AC67"/>
    <mergeCell ref="B68:C68"/>
    <mergeCell ref="E68:F68"/>
    <mergeCell ref="E71:F71"/>
    <mergeCell ref="H71:AC71"/>
    <mergeCell ref="B71:C71"/>
    <mergeCell ref="P63:V63"/>
    <mergeCell ref="W63:AC63"/>
    <mergeCell ref="A1:C1"/>
    <mergeCell ref="A2:AC2"/>
    <mergeCell ref="D1:J1"/>
    <mergeCell ref="K1:AC1"/>
    <mergeCell ref="B62:H62"/>
    <mergeCell ref="I62:O62"/>
    <mergeCell ref="P62:V62"/>
    <mergeCell ref="W62:AC62"/>
    <mergeCell ref="R6:W6"/>
    <mergeCell ref="X6:AC6"/>
    <mergeCell ref="F18:K23"/>
    <mergeCell ref="F14:K15"/>
    <mergeCell ref="B16:E17"/>
    <mergeCell ref="F16:K17"/>
    <mergeCell ref="L14:Q15"/>
    <mergeCell ref="L16:Q17"/>
    <mergeCell ref="L18:Q23"/>
    <mergeCell ref="R14:W15"/>
    <mergeCell ref="R16:W17"/>
    <mergeCell ref="R18:W23"/>
    <mergeCell ref="F10:K11"/>
    <mergeCell ref="A25:AC25"/>
    <mergeCell ref="B27:AC35"/>
    <mergeCell ref="A26:AC26"/>
    <mergeCell ref="A66:AC66"/>
    <mergeCell ref="H68:AC68"/>
    <mergeCell ref="B69:C69"/>
    <mergeCell ref="E69:F69"/>
    <mergeCell ref="H69:AC69"/>
    <mergeCell ref="H72:AC72"/>
    <mergeCell ref="E72:F72"/>
    <mergeCell ref="R12:W13"/>
    <mergeCell ref="X10:AC11"/>
    <mergeCell ref="X12:AC13"/>
    <mergeCell ref="X14:AC15"/>
    <mergeCell ref="B10:E11"/>
    <mergeCell ref="B14:E15"/>
    <mergeCell ref="R38:W38"/>
    <mergeCell ref="X38:AC38"/>
    <mergeCell ref="B38:G38"/>
    <mergeCell ref="B12:E13"/>
    <mergeCell ref="F12:K13"/>
    <mergeCell ref="L10:Q11"/>
    <mergeCell ref="L12:Q13"/>
    <mergeCell ref="R10:W11"/>
    <mergeCell ref="H43:AC46"/>
    <mergeCell ref="B39:G40"/>
    <mergeCell ref="H39:K40"/>
    <mergeCell ref="B18:E23"/>
    <mergeCell ref="X16:AC17"/>
    <mergeCell ref="X18:AC23"/>
    <mergeCell ref="H38:K38"/>
    <mergeCell ref="L38:Q38"/>
    <mergeCell ref="L39:Q40"/>
    <mergeCell ref="R39:W40"/>
    <mergeCell ref="X39:AC40"/>
    <mergeCell ref="L41:Q42"/>
    <mergeCell ref="R41:W42"/>
    <mergeCell ref="X41:AC42"/>
    <mergeCell ref="F5:K5"/>
    <mergeCell ref="B7:E9"/>
    <mergeCell ref="F7:K9"/>
    <mergeCell ref="L5:Q5"/>
    <mergeCell ref="L7:Q9"/>
    <mergeCell ref="R5:W5"/>
    <mergeCell ref="R7:W9"/>
    <mergeCell ref="X5:AC5"/>
    <mergeCell ref="X7:AC9"/>
    <mergeCell ref="B5:E5"/>
    <mergeCell ref="B6:E6"/>
    <mergeCell ref="F6:K6"/>
    <mergeCell ref="L6:Q6"/>
    <mergeCell ref="B43:G46"/>
    <mergeCell ref="B41:G42"/>
    <mergeCell ref="B54:G57"/>
    <mergeCell ref="H54:AC57"/>
    <mergeCell ref="B49:G49"/>
    <mergeCell ref="H49:K49"/>
    <mergeCell ref="L49:AC49"/>
    <mergeCell ref="B50:G51"/>
    <mergeCell ref="H50:K51"/>
    <mergeCell ref="L50:AC51"/>
    <mergeCell ref="L52:AC53"/>
    <mergeCell ref="B52:G53"/>
    <mergeCell ref="H52:K53"/>
    <mergeCell ref="H41:K42"/>
  </mergeCells>
  <phoneticPr fontId="1"/>
  <conditionalFormatting sqref="B68:C72">
    <cfRule type="expression" dxfId="35" priority="22">
      <formula>AND($B$68="",$B$69="",$B$70="",$B$71="",$B$72="")</formula>
    </cfRule>
  </conditionalFormatting>
  <conditionalFormatting sqref="B27:AC35">
    <cfRule type="containsBlanks" dxfId="34" priority="15">
      <formula>LEN(TRIM(B27))=0</formula>
    </cfRule>
  </conditionalFormatting>
  <conditionalFormatting sqref="E68:F68">
    <cfRule type="expression" dxfId="33" priority="23">
      <formula>AND($E$68="",$E$69="",$E$70="",$E$71="",$E$72="",#REF!="")</formula>
    </cfRule>
  </conditionalFormatting>
  <conditionalFormatting sqref="E68:F72">
    <cfRule type="expression" dxfId="32" priority="9">
      <formula>AND($E$68="",$E$69="",$E$70="",$E$71="",$E$72="")</formula>
    </cfRule>
  </conditionalFormatting>
  <conditionalFormatting sqref="F6:AC6">
    <cfRule type="expression" dxfId="31" priority="7">
      <formula>AND($F$6="",$L$6="",$R$6="",$X$6="")</formula>
    </cfRule>
  </conditionalFormatting>
  <conditionalFormatting sqref="F7:AC9">
    <cfRule type="expression" dxfId="30" priority="6">
      <formula>AND($F$7="",$L$7="",$R$7="",$X$7="")</formula>
    </cfRule>
  </conditionalFormatting>
  <conditionalFormatting sqref="F10:AC11">
    <cfRule type="expression" dxfId="29" priority="5">
      <formula>AND($F$10="",$L$10="",$R$10="",$X$10="")</formula>
    </cfRule>
  </conditionalFormatting>
  <conditionalFormatting sqref="F12:AC13">
    <cfRule type="expression" dxfId="28" priority="4">
      <formula>AND($F$12="",$L$12="",$R$12="",$X$12="")</formula>
    </cfRule>
  </conditionalFormatting>
  <conditionalFormatting sqref="F14:AC15">
    <cfRule type="expression" dxfId="27" priority="3">
      <formula>AND($F$14="",$L$14="",$R$14="",$X$14="")</formula>
    </cfRule>
  </conditionalFormatting>
  <conditionalFormatting sqref="F16:AC17">
    <cfRule type="expression" dxfId="26" priority="2">
      <formula>AND($F$16="",$L$16="",$R$16="",$X$16="")</formula>
    </cfRule>
  </conditionalFormatting>
  <conditionalFormatting sqref="F18:AC23">
    <cfRule type="expression" dxfId="25" priority="1">
      <formula>AND($F$18="",$L$18="",$R$18="",$X$18="")</formula>
    </cfRule>
  </conditionalFormatting>
  <conditionalFormatting sqref="H39:W40 L41:W42 H43:AC46">
    <cfRule type="containsBlanks" dxfId="24" priority="14">
      <formula>LEN(TRIM(H39))=0</formula>
    </cfRule>
  </conditionalFormatting>
  <conditionalFormatting sqref="H50:AC51 L52:AC53 H54:AC57">
    <cfRule type="containsBlanks" dxfId="23" priority="13">
      <formula>LEN(TRIM(H50))=0</formula>
    </cfRule>
  </conditionalFormatting>
  <conditionalFormatting sqref="H68:AC68">
    <cfRule type="expression" dxfId="22" priority="24">
      <formula>AND($H$68="",$H$69="",$H$70="",$H$71="",$H$72="",#REF!="")</formula>
    </cfRule>
  </conditionalFormatting>
  <conditionalFormatting sqref="H68:AC72">
    <cfRule type="expression" dxfId="21" priority="8">
      <formula>AND($H$68="",$H$69="",$H$70="",$H$71="",$H$72="")</formula>
    </cfRule>
  </conditionalFormatting>
  <dataValidations count="6">
    <dataValidation type="list" allowBlank="1" showInputMessage="1" showErrorMessage="1" sqref="E68:F72" xr:uid="{DA9C2255-4275-4557-8A00-E12633B90DEB}">
      <formula1>"1,2,3,4,5,6,7,8,9,10,11,12"</formula1>
    </dataValidation>
    <dataValidation type="list" allowBlank="1" showInputMessage="1" showErrorMessage="1" sqref="B68:C72" xr:uid="{3DBC7D75-C124-4473-8A24-8FFA11D9D620}">
      <formula1>"2026,2027"</formula1>
    </dataValidation>
    <dataValidation type="list" allowBlank="1" showInputMessage="1" showErrorMessage="1" errorTitle="プルダウンリストから選択してください" error="プルダウンリストから選択してください" sqref="F6:AC6" xr:uid="{A8C8894D-867A-4655-988C-6B27123B9ACB}">
      <formula1>"省エネ事業（更新）,省エネ事業（付加）,省エネ事業（導入）,再エネ事業（導入）"</formula1>
    </dataValidation>
    <dataValidation type="decimal" operator="greaterThanOrEqual" allowBlank="1" showInputMessage="1" showErrorMessage="1" errorTitle="数値のみ入力してください" error="数値のみ入力してください" sqref="L39:W42 L50:AC53" xr:uid="{942879EA-3100-4F73-B844-D9E15E1DA71A}">
      <formula1>0</formula1>
    </dataValidation>
    <dataValidation type="whole" operator="greaterThanOrEqual" allowBlank="1" showInputMessage="1" showErrorMessage="1" errorTitle="数値のみで入力してください" error="数値のみで入力してください" sqref="F12:AC13" xr:uid="{A6D3D6DC-0BB4-44EE-BE99-EE45AACDDE32}">
      <formula1>0</formula1>
    </dataValidation>
    <dataValidation type="date" operator="lessThanOrEqual" allowBlank="1" showInputMessage="1" showErrorMessage="1" errorTitle="2027/2/12以前の日付を入力してください" error="2027/2/12以前の日付を入力してください" sqref="F14:AC15" xr:uid="{9109DBD2-5226-47E3-98E3-1243B4B056D4}">
      <formula1>46430</formula1>
    </dataValidation>
  </dataValidations>
  <pageMargins left="0.31" right="0.27559055118110237" top="0.33" bottom="0.15748031496062992" header="0.31496062992125984" footer="0.15748031496062992"/>
  <pageSetup paperSize="9" scale="82" fitToHeight="0" orientation="portrait" r:id="rId1"/>
  <rowBreaks count="1" manualBreakCount="1">
    <brk id="35"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918-74B6-402B-893E-265D5ADDA8D4}">
  <sheetPr>
    <tabColor theme="8" tint="0.79998168889431442"/>
    <pageSetUpPr fitToPage="1"/>
  </sheetPr>
  <dimension ref="A1:AP56"/>
  <sheetViews>
    <sheetView showGridLines="0" view="pageBreakPreview" zoomScale="70" zoomScaleNormal="70" zoomScaleSheetLayoutView="70" workbookViewId="0">
      <selection activeCell="B22" sqref="B22:Y27"/>
    </sheetView>
  </sheetViews>
  <sheetFormatPr defaultColWidth="9" defaultRowHeight="30.75" customHeight="1" x14ac:dyDescent="0.45"/>
  <cols>
    <col min="1" max="1" width="3.59765625" style="1" customWidth="1"/>
    <col min="2" max="2" width="25.5" style="1" customWidth="1"/>
    <col min="3" max="4" width="10.59765625" style="1" customWidth="1"/>
    <col min="5" max="5" width="12.296875" style="1" customWidth="1"/>
    <col min="6" max="6" width="9.59765625" style="1" customWidth="1"/>
    <col min="7" max="7" width="8.59765625" style="1" customWidth="1"/>
    <col min="8" max="8" width="10.59765625" style="1" customWidth="1"/>
    <col min="9" max="9" width="9.19921875" style="1" customWidth="1"/>
    <col min="10" max="10" width="17.59765625" style="1" customWidth="1"/>
    <col min="11" max="11" width="9.59765625" style="1" customWidth="1"/>
    <col min="12" max="12" width="8.59765625" style="1" customWidth="1"/>
    <col min="13" max="13" width="10.59765625" style="1" customWidth="1"/>
    <col min="14" max="14" width="9.19921875" style="1" customWidth="1"/>
    <col min="15" max="15" width="17.59765625" style="1" customWidth="1"/>
    <col min="16" max="16" width="9.59765625" style="1" customWidth="1"/>
    <col min="17" max="17" width="8.59765625" style="1" customWidth="1"/>
    <col min="18" max="18" width="10.59765625" style="1" customWidth="1"/>
    <col min="19" max="19" width="9.19921875" style="1" customWidth="1"/>
    <col min="20" max="20" width="17.59765625" style="1" customWidth="1"/>
    <col min="21" max="21" width="9.59765625" style="1" customWidth="1"/>
    <col min="22" max="22" width="8.59765625" style="1" customWidth="1"/>
    <col min="23" max="23" width="10.59765625" style="1" customWidth="1"/>
    <col min="24" max="24" width="9.19921875" style="1" customWidth="1"/>
    <col min="25" max="25" width="17.59765625" style="1" customWidth="1"/>
    <col min="26" max="16384" width="9" style="1"/>
  </cols>
  <sheetData>
    <row r="1" spans="1:27" ht="45" customHeight="1" x14ac:dyDescent="0.3">
      <c r="A1" s="62" t="s">
        <v>203</v>
      </c>
      <c r="B1" s="70"/>
      <c r="C1" s="469" t="s">
        <v>202</v>
      </c>
      <c r="D1" s="469"/>
      <c r="E1" s="469"/>
      <c r="F1" s="469"/>
      <c r="G1" s="469"/>
      <c r="H1" s="469"/>
      <c r="I1" s="469"/>
      <c r="J1" s="469"/>
      <c r="K1" s="469"/>
      <c r="L1" s="469"/>
      <c r="M1" s="469"/>
      <c r="N1" s="469"/>
      <c r="O1" s="469"/>
      <c r="P1" s="469"/>
      <c r="Q1" s="469"/>
      <c r="R1" s="469"/>
      <c r="S1" s="469"/>
      <c r="T1" s="469"/>
      <c r="U1" s="469"/>
      <c r="V1" s="469"/>
      <c r="W1" s="517" t="s">
        <v>167</v>
      </c>
      <c r="X1" s="517"/>
      <c r="Y1" s="517"/>
    </row>
    <row r="2" spans="1:27" ht="32.25" customHeight="1" thickBot="1" x14ac:dyDescent="0.5">
      <c r="A2" s="241"/>
      <c r="B2" s="442" t="s">
        <v>168</v>
      </c>
      <c r="C2" s="442"/>
      <c r="D2" s="442"/>
      <c r="E2" s="442"/>
      <c r="F2" s="422" t="s">
        <v>169</v>
      </c>
      <c r="G2" s="423"/>
      <c r="H2" s="423"/>
      <c r="I2" s="423"/>
      <c r="J2" s="527"/>
      <c r="K2" s="528" t="s">
        <v>170</v>
      </c>
      <c r="L2" s="529"/>
      <c r="M2" s="529"/>
      <c r="N2" s="529"/>
      <c r="O2" s="530"/>
      <c r="P2" s="528" t="s">
        <v>171</v>
      </c>
      <c r="Q2" s="529"/>
      <c r="R2" s="529"/>
      <c r="S2" s="529"/>
      <c r="T2" s="530"/>
      <c r="U2" s="423" t="s">
        <v>172</v>
      </c>
      <c r="V2" s="423"/>
      <c r="W2" s="423"/>
      <c r="X2" s="423"/>
      <c r="Y2" s="424"/>
    </row>
    <row r="3" spans="1:27" ht="32.25" customHeight="1" thickBot="1" x14ac:dyDescent="0.5">
      <c r="A3" s="241"/>
      <c r="B3" s="525"/>
      <c r="C3" s="525"/>
      <c r="D3" s="525"/>
      <c r="E3" s="526"/>
      <c r="F3" s="77">
        <v>2025</v>
      </c>
      <c r="G3" s="74" t="s">
        <v>23</v>
      </c>
      <c r="H3" s="75">
        <v>3</v>
      </c>
      <c r="I3" s="73"/>
      <c r="J3" s="76" t="s">
        <v>173</v>
      </c>
      <c r="K3" s="127">
        <f>F3+1</f>
        <v>2026</v>
      </c>
      <c r="L3" s="128" t="s">
        <v>23</v>
      </c>
      <c r="M3" s="128">
        <f>H3</f>
        <v>3</v>
      </c>
      <c r="N3" s="128"/>
      <c r="O3" s="129" t="s">
        <v>173</v>
      </c>
      <c r="P3" s="130">
        <f>K3+1</f>
        <v>2027</v>
      </c>
      <c r="Q3" s="128" t="s">
        <v>23</v>
      </c>
      <c r="R3" s="128">
        <f>H3</f>
        <v>3</v>
      </c>
      <c r="S3" s="128"/>
      <c r="T3" s="129" t="s">
        <v>173</v>
      </c>
      <c r="U3" s="131">
        <f>P3+1</f>
        <v>2028</v>
      </c>
      <c r="V3" s="132" t="s">
        <v>23</v>
      </c>
      <c r="W3" s="132">
        <f>H3</f>
        <v>3</v>
      </c>
      <c r="X3" s="132"/>
      <c r="Y3" s="133" t="s">
        <v>173</v>
      </c>
      <c r="Z3" s="80" t="s">
        <v>221</v>
      </c>
      <c r="AA3" s="63"/>
    </row>
    <row r="4" spans="1:27" ht="32.25" customHeight="1" x14ac:dyDescent="0.45">
      <c r="A4" s="241"/>
      <c r="B4" s="516" t="s">
        <v>174</v>
      </c>
      <c r="C4" s="516"/>
      <c r="D4" s="516"/>
      <c r="E4" s="516"/>
      <c r="F4" s="531">
        <v>430000</v>
      </c>
      <c r="G4" s="532"/>
      <c r="H4" s="532"/>
      <c r="I4" s="532"/>
      <c r="J4" s="533"/>
      <c r="K4" s="519">
        <v>460000</v>
      </c>
      <c r="L4" s="519"/>
      <c r="M4" s="519"/>
      <c r="N4" s="519"/>
      <c r="O4" s="520"/>
      <c r="P4" s="521">
        <v>490000</v>
      </c>
      <c r="Q4" s="519"/>
      <c r="R4" s="519"/>
      <c r="S4" s="519"/>
      <c r="T4" s="520"/>
      <c r="U4" s="534">
        <v>520000</v>
      </c>
      <c r="V4" s="534"/>
      <c r="W4" s="534"/>
      <c r="X4" s="534"/>
      <c r="Y4" s="535"/>
    </row>
    <row r="5" spans="1:27" ht="32.25" customHeight="1" x14ac:dyDescent="0.45">
      <c r="A5" s="241"/>
      <c r="B5" s="516" t="s">
        <v>175</v>
      </c>
      <c r="C5" s="516"/>
      <c r="D5" s="516"/>
      <c r="E5" s="516"/>
      <c r="F5" s="518">
        <v>120000</v>
      </c>
      <c r="G5" s="519"/>
      <c r="H5" s="519"/>
      <c r="I5" s="519"/>
      <c r="J5" s="520"/>
      <c r="K5" s="521">
        <v>128000</v>
      </c>
      <c r="L5" s="519"/>
      <c r="M5" s="519"/>
      <c r="N5" s="519"/>
      <c r="O5" s="520"/>
      <c r="P5" s="521">
        <v>133000</v>
      </c>
      <c r="Q5" s="519"/>
      <c r="R5" s="519"/>
      <c r="S5" s="519"/>
      <c r="T5" s="520"/>
      <c r="U5" s="534">
        <v>138000</v>
      </c>
      <c r="V5" s="534"/>
      <c r="W5" s="534"/>
      <c r="X5" s="534"/>
      <c r="Y5" s="535"/>
    </row>
    <row r="6" spans="1:27" ht="32.25" customHeight="1" x14ac:dyDescent="0.45">
      <c r="A6" s="241"/>
      <c r="B6" s="516" t="s">
        <v>176</v>
      </c>
      <c r="C6" s="516"/>
      <c r="D6" s="516"/>
      <c r="E6" s="516"/>
      <c r="F6" s="518">
        <v>10000</v>
      </c>
      <c r="G6" s="519"/>
      <c r="H6" s="519"/>
      <c r="I6" s="519"/>
      <c r="J6" s="520"/>
      <c r="K6" s="521">
        <v>27000</v>
      </c>
      <c r="L6" s="519"/>
      <c r="M6" s="519"/>
      <c r="N6" s="519"/>
      <c r="O6" s="520"/>
      <c r="P6" s="521">
        <v>27000</v>
      </c>
      <c r="Q6" s="519"/>
      <c r="R6" s="519"/>
      <c r="S6" s="519"/>
      <c r="T6" s="520"/>
      <c r="U6" s="519">
        <v>27000</v>
      </c>
      <c r="V6" s="519"/>
      <c r="W6" s="519"/>
      <c r="X6" s="519"/>
      <c r="Y6" s="522"/>
    </row>
    <row r="7" spans="1:27" ht="32.25" customHeight="1" x14ac:dyDescent="0.45">
      <c r="A7" s="241"/>
      <c r="B7" s="516" t="s">
        <v>177</v>
      </c>
      <c r="C7" s="516"/>
      <c r="D7" s="516"/>
      <c r="E7" s="516"/>
      <c r="F7" s="518">
        <v>28000</v>
      </c>
      <c r="G7" s="519"/>
      <c r="H7" s="519"/>
      <c r="I7" s="519"/>
      <c r="J7" s="520"/>
      <c r="K7" s="521">
        <v>35000</v>
      </c>
      <c r="L7" s="519"/>
      <c r="M7" s="519"/>
      <c r="N7" s="519"/>
      <c r="O7" s="520"/>
      <c r="P7" s="521">
        <v>41000</v>
      </c>
      <c r="Q7" s="519"/>
      <c r="R7" s="519"/>
      <c r="S7" s="519"/>
      <c r="T7" s="520"/>
      <c r="U7" s="523">
        <v>47000</v>
      </c>
      <c r="V7" s="523"/>
      <c r="W7" s="523"/>
      <c r="X7" s="523"/>
      <c r="Y7" s="524"/>
    </row>
    <row r="8" spans="1:27" ht="32.25" customHeight="1" x14ac:dyDescent="0.45">
      <c r="A8" s="241"/>
      <c r="B8" s="516" t="s">
        <v>178</v>
      </c>
      <c r="C8" s="516"/>
      <c r="D8" s="516"/>
      <c r="E8" s="516"/>
      <c r="F8" s="536">
        <f>SUM(F5:J7)</f>
        <v>158000</v>
      </c>
      <c r="G8" s="537"/>
      <c r="H8" s="537"/>
      <c r="I8" s="537"/>
      <c r="J8" s="538"/>
      <c r="K8" s="539">
        <f>SUM(K5:O7)</f>
        <v>190000</v>
      </c>
      <c r="L8" s="537"/>
      <c r="M8" s="537"/>
      <c r="N8" s="537"/>
      <c r="O8" s="538"/>
      <c r="P8" s="539">
        <f>SUM(P5:T7)</f>
        <v>201000</v>
      </c>
      <c r="Q8" s="537"/>
      <c r="R8" s="537"/>
      <c r="S8" s="537"/>
      <c r="T8" s="538"/>
      <c r="U8" s="539">
        <f>SUM(U5:Y7)</f>
        <v>212000</v>
      </c>
      <c r="V8" s="537"/>
      <c r="W8" s="537"/>
      <c r="X8" s="537"/>
      <c r="Y8" s="540"/>
      <c r="Z8" s="80" t="s">
        <v>211</v>
      </c>
    </row>
    <row r="9" spans="1:27" ht="32.25" customHeight="1" x14ac:dyDescent="0.45">
      <c r="A9" s="241"/>
      <c r="B9" s="516" t="s">
        <v>179</v>
      </c>
      <c r="C9" s="516"/>
      <c r="D9" s="516"/>
      <c r="E9" s="516"/>
      <c r="F9" s="479"/>
      <c r="G9" s="480"/>
      <c r="H9" s="480"/>
      <c r="I9" s="480"/>
      <c r="J9" s="481"/>
      <c r="K9" s="482">
        <f>K8/F8</f>
        <v>1.2025316455696202</v>
      </c>
      <c r="L9" s="483"/>
      <c r="M9" s="483"/>
      <c r="N9" s="483"/>
      <c r="O9" s="484"/>
      <c r="P9" s="482">
        <f>P8/F8</f>
        <v>1.2721518987341771</v>
      </c>
      <c r="Q9" s="483"/>
      <c r="R9" s="483"/>
      <c r="S9" s="483"/>
      <c r="T9" s="484"/>
      <c r="U9" s="507">
        <f>U8/F8</f>
        <v>1.3417721518987342</v>
      </c>
      <c r="V9" s="507"/>
      <c r="W9" s="507"/>
      <c r="X9" s="507"/>
      <c r="Y9" s="508"/>
    </row>
    <row r="10" spans="1:27" ht="32.25" customHeight="1" x14ac:dyDescent="0.45">
      <c r="A10" s="241"/>
      <c r="B10" s="516" t="s">
        <v>212</v>
      </c>
      <c r="C10" s="516"/>
      <c r="D10" s="516"/>
      <c r="E10" s="516"/>
      <c r="F10" s="479"/>
      <c r="G10" s="480"/>
      <c r="H10" s="480"/>
      <c r="I10" s="480"/>
      <c r="J10" s="481"/>
      <c r="K10" s="482">
        <f>K9-1</f>
        <v>0.20253164556962022</v>
      </c>
      <c r="L10" s="483"/>
      <c r="M10" s="483"/>
      <c r="N10" s="483"/>
      <c r="O10" s="484"/>
      <c r="P10" s="482">
        <f>P9-K9</f>
        <v>6.9620253164556889E-2</v>
      </c>
      <c r="Q10" s="483"/>
      <c r="R10" s="483"/>
      <c r="S10" s="483"/>
      <c r="T10" s="484"/>
      <c r="U10" s="483">
        <f>U9-P9</f>
        <v>6.9620253164557111E-2</v>
      </c>
      <c r="V10" s="483"/>
      <c r="W10" s="483"/>
      <c r="X10" s="483"/>
      <c r="Y10" s="485"/>
    </row>
    <row r="11" spans="1:27" ht="32.25" customHeight="1" x14ac:dyDescent="0.45">
      <c r="A11" s="241"/>
      <c r="B11" s="516" t="s">
        <v>213</v>
      </c>
      <c r="C11" s="516"/>
      <c r="D11" s="516"/>
      <c r="E11" s="516"/>
      <c r="F11" s="492">
        <f>K10+P10+U10</f>
        <v>0.34177215189873422</v>
      </c>
      <c r="G11" s="483"/>
      <c r="H11" s="483"/>
      <c r="I11" s="483"/>
      <c r="J11" s="483"/>
      <c r="K11" s="483"/>
      <c r="L11" s="483"/>
      <c r="M11" s="483"/>
      <c r="N11" s="483"/>
      <c r="O11" s="483"/>
      <c r="P11" s="483"/>
      <c r="Q11" s="483"/>
      <c r="R11" s="483"/>
      <c r="S11" s="483"/>
      <c r="T11" s="483"/>
      <c r="U11" s="483"/>
      <c r="V11" s="483"/>
      <c r="W11" s="483"/>
      <c r="X11" s="483"/>
      <c r="Y11" s="485"/>
    </row>
    <row r="12" spans="1:27" ht="32.25" customHeight="1" x14ac:dyDescent="0.45">
      <c r="A12" s="241"/>
      <c r="B12" s="493" t="s">
        <v>214</v>
      </c>
      <c r="C12" s="494"/>
      <c r="D12" s="494"/>
      <c r="E12" s="495"/>
      <c r="F12" s="496">
        <f>F11/3</f>
        <v>0.1139240506329114</v>
      </c>
      <c r="G12" s="497"/>
      <c r="H12" s="497"/>
      <c r="I12" s="497"/>
      <c r="J12" s="497"/>
      <c r="K12" s="497"/>
      <c r="L12" s="497"/>
      <c r="M12" s="497"/>
      <c r="N12" s="497"/>
      <c r="O12" s="497"/>
      <c r="P12" s="497"/>
      <c r="Q12" s="497"/>
      <c r="R12" s="497"/>
      <c r="S12" s="497"/>
      <c r="T12" s="497"/>
      <c r="U12" s="497"/>
      <c r="V12" s="497"/>
      <c r="W12" s="497"/>
      <c r="X12" s="497"/>
      <c r="Y12" s="498"/>
    </row>
    <row r="13" spans="1:27" ht="32.25" customHeight="1" x14ac:dyDescent="0.45">
      <c r="A13" s="241"/>
      <c r="B13" s="499" t="s">
        <v>216</v>
      </c>
      <c r="C13" s="500"/>
      <c r="D13" s="500"/>
      <c r="E13" s="501"/>
      <c r="F13" s="509">
        <f>J42</f>
        <v>365290</v>
      </c>
      <c r="G13" s="510"/>
      <c r="H13" s="510"/>
      <c r="I13" s="510"/>
      <c r="J13" s="511"/>
      <c r="K13" s="512">
        <f>O42</f>
        <v>294000</v>
      </c>
      <c r="L13" s="510"/>
      <c r="M13" s="510"/>
      <c r="N13" s="510"/>
      <c r="O13" s="511"/>
      <c r="P13" s="512">
        <f>T42</f>
        <v>263044</v>
      </c>
      <c r="Q13" s="510"/>
      <c r="R13" s="510"/>
      <c r="S13" s="510"/>
      <c r="T13" s="511"/>
      <c r="U13" s="513">
        <f>Y42</f>
        <v>263044</v>
      </c>
      <c r="V13" s="514"/>
      <c r="W13" s="514"/>
      <c r="X13" s="514"/>
      <c r="Y13" s="515"/>
    </row>
    <row r="14" spans="1:27" ht="32.25" customHeight="1" x14ac:dyDescent="0.45">
      <c r="A14" s="241"/>
      <c r="B14" s="476" t="s">
        <v>207</v>
      </c>
      <c r="C14" s="477"/>
      <c r="D14" s="477"/>
      <c r="E14" s="478"/>
      <c r="F14" s="479"/>
      <c r="G14" s="480"/>
      <c r="H14" s="480"/>
      <c r="I14" s="480"/>
      <c r="J14" s="481"/>
      <c r="K14" s="482">
        <f>K13/F13</f>
        <v>0.80483999014481644</v>
      </c>
      <c r="L14" s="483"/>
      <c r="M14" s="483"/>
      <c r="N14" s="483"/>
      <c r="O14" s="484"/>
      <c r="P14" s="482">
        <f>P13/F13</f>
        <v>0.72009636179473846</v>
      </c>
      <c r="Q14" s="483"/>
      <c r="R14" s="483"/>
      <c r="S14" s="483"/>
      <c r="T14" s="484"/>
      <c r="U14" s="483">
        <f>U13/F13</f>
        <v>0.72009636179473846</v>
      </c>
      <c r="V14" s="483"/>
      <c r="W14" s="483"/>
      <c r="X14" s="483"/>
      <c r="Y14" s="485"/>
    </row>
    <row r="15" spans="1:27" ht="32.25" customHeight="1" x14ac:dyDescent="0.45">
      <c r="A15" s="241"/>
      <c r="B15" s="476" t="s">
        <v>215</v>
      </c>
      <c r="C15" s="477"/>
      <c r="D15" s="477"/>
      <c r="E15" s="478"/>
      <c r="F15" s="479"/>
      <c r="G15" s="480"/>
      <c r="H15" s="480"/>
      <c r="I15" s="480"/>
      <c r="J15" s="481"/>
      <c r="K15" s="482">
        <f>K14-1</f>
        <v>-0.19516000985518356</v>
      </c>
      <c r="L15" s="483"/>
      <c r="M15" s="483"/>
      <c r="N15" s="483"/>
      <c r="O15" s="484"/>
      <c r="P15" s="482">
        <f>P14-K14</f>
        <v>-8.4743628350077982E-2</v>
      </c>
      <c r="Q15" s="483"/>
      <c r="R15" s="483"/>
      <c r="S15" s="483"/>
      <c r="T15" s="484"/>
      <c r="U15" s="483">
        <f>U14-P14</f>
        <v>0</v>
      </c>
      <c r="V15" s="483"/>
      <c r="W15" s="483"/>
      <c r="X15" s="483"/>
      <c r="Y15" s="485"/>
    </row>
    <row r="16" spans="1:27" ht="32.25" customHeight="1" x14ac:dyDescent="0.45">
      <c r="A16" s="241"/>
      <c r="B16" s="171" t="s">
        <v>217</v>
      </c>
      <c r="C16" s="172"/>
      <c r="D16" s="172"/>
      <c r="E16" s="173"/>
      <c r="F16" s="492">
        <f>K15+P15+U15</f>
        <v>-0.27990363820526154</v>
      </c>
      <c r="G16" s="483"/>
      <c r="H16" s="483"/>
      <c r="I16" s="483"/>
      <c r="J16" s="483"/>
      <c r="K16" s="483"/>
      <c r="L16" s="483"/>
      <c r="M16" s="483"/>
      <c r="N16" s="483"/>
      <c r="O16" s="483"/>
      <c r="P16" s="483"/>
      <c r="Q16" s="483"/>
      <c r="R16" s="483"/>
      <c r="S16" s="483"/>
      <c r="T16" s="483"/>
      <c r="U16" s="483"/>
      <c r="V16" s="483"/>
      <c r="W16" s="483"/>
      <c r="X16" s="483"/>
      <c r="Y16" s="485"/>
    </row>
    <row r="17" spans="1:26" ht="32.25" customHeight="1" x14ac:dyDescent="0.45">
      <c r="A17" s="241"/>
      <c r="B17" s="493" t="s">
        <v>218</v>
      </c>
      <c r="C17" s="494"/>
      <c r="D17" s="494"/>
      <c r="E17" s="495"/>
      <c r="F17" s="496">
        <f>F16/3</f>
        <v>-9.330121273508718E-2</v>
      </c>
      <c r="G17" s="497"/>
      <c r="H17" s="497"/>
      <c r="I17" s="497"/>
      <c r="J17" s="497"/>
      <c r="K17" s="497"/>
      <c r="L17" s="497"/>
      <c r="M17" s="497"/>
      <c r="N17" s="497"/>
      <c r="O17" s="497"/>
      <c r="P17" s="497"/>
      <c r="Q17" s="497"/>
      <c r="R17" s="497"/>
      <c r="S17" s="497"/>
      <c r="T17" s="497"/>
      <c r="U17" s="497"/>
      <c r="V17" s="497"/>
      <c r="W17" s="497"/>
      <c r="X17" s="497"/>
      <c r="Y17" s="498"/>
    </row>
    <row r="18" spans="1:26" ht="32.25" customHeight="1" x14ac:dyDescent="0.45">
      <c r="A18" s="241"/>
      <c r="B18" s="499" t="s">
        <v>208</v>
      </c>
      <c r="C18" s="500"/>
      <c r="D18" s="500"/>
      <c r="E18" s="501"/>
      <c r="F18" s="502">
        <f>F8/F13</f>
        <v>0.43253305592816665</v>
      </c>
      <c r="G18" s="503"/>
      <c r="H18" s="503"/>
      <c r="I18" s="503"/>
      <c r="J18" s="504"/>
      <c r="K18" s="505">
        <f>K8/K13</f>
        <v>0.6462585034013606</v>
      </c>
      <c r="L18" s="503"/>
      <c r="M18" s="503"/>
      <c r="N18" s="503"/>
      <c r="O18" s="504"/>
      <c r="P18" s="505">
        <f>P8/P13</f>
        <v>0.76413071577378688</v>
      </c>
      <c r="Q18" s="503"/>
      <c r="R18" s="503"/>
      <c r="S18" s="503"/>
      <c r="T18" s="504"/>
      <c r="U18" s="503">
        <f>U8/U13</f>
        <v>0.80594881464697921</v>
      </c>
      <c r="V18" s="503"/>
      <c r="W18" s="503"/>
      <c r="X18" s="503"/>
      <c r="Y18" s="506"/>
    </row>
    <row r="19" spans="1:26" ht="32.25" customHeight="1" x14ac:dyDescent="0.45">
      <c r="A19" s="241"/>
      <c r="B19" s="476" t="s">
        <v>209</v>
      </c>
      <c r="C19" s="477"/>
      <c r="D19" s="477"/>
      <c r="E19" s="478"/>
      <c r="F19" s="479"/>
      <c r="G19" s="480"/>
      <c r="H19" s="480"/>
      <c r="I19" s="480"/>
      <c r="J19" s="481"/>
      <c r="K19" s="482">
        <f>(K18/F18)-1</f>
        <v>0.49412511840179119</v>
      </c>
      <c r="L19" s="483"/>
      <c r="M19" s="483"/>
      <c r="N19" s="483"/>
      <c r="O19" s="484"/>
      <c r="P19" s="482">
        <f>(P18/F18)-1</f>
        <v>0.7666411972468774</v>
      </c>
      <c r="Q19" s="483"/>
      <c r="R19" s="483"/>
      <c r="S19" s="483"/>
      <c r="T19" s="484"/>
      <c r="U19" s="483">
        <f>(U18/F18)-1</f>
        <v>0.86332305381262686</v>
      </c>
      <c r="V19" s="483"/>
      <c r="W19" s="483"/>
      <c r="X19" s="483"/>
      <c r="Y19" s="485"/>
    </row>
    <row r="20" spans="1:26" ht="32.25" customHeight="1" x14ac:dyDescent="0.45">
      <c r="A20" s="241"/>
      <c r="B20" s="486" t="s">
        <v>210</v>
      </c>
      <c r="C20" s="487"/>
      <c r="D20" s="487"/>
      <c r="E20" s="488"/>
      <c r="F20" s="489">
        <f>(K19+P19+U19)/3</f>
        <v>0.70802978982043185</v>
      </c>
      <c r="G20" s="490"/>
      <c r="H20" s="490"/>
      <c r="I20" s="490"/>
      <c r="J20" s="490"/>
      <c r="K20" s="490"/>
      <c r="L20" s="490"/>
      <c r="M20" s="490"/>
      <c r="N20" s="490"/>
      <c r="O20" s="490"/>
      <c r="P20" s="490"/>
      <c r="Q20" s="490"/>
      <c r="R20" s="490"/>
      <c r="S20" s="490"/>
      <c r="T20" s="490"/>
      <c r="U20" s="490"/>
      <c r="V20" s="490"/>
      <c r="W20" s="490"/>
      <c r="X20" s="490"/>
      <c r="Y20" s="491"/>
    </row>
    <row r="21" spans="1:26" ht="32.25" customHeight="1" x14ac:dyDescent="0.45">
      <c r="A21" s="241"/>
      <c r="B21" s="463" t="s">
        <v>180</v>
      </c>
      <c r="C21" s="464"/>
      <c r="D21" s="464"/>
      <c r="E21" s="464"/>
      <c r="F21" s="464"/>
      <c r="G21" s="464"/>
      <c r="H21" s="464"/>
      <c r="I21" s="464"/>
      <c r="J21" s="464"/>
      <c r="K21" s="464"/>
      <c r="L21" s="464"/>
      <c r="M21" s="464"/>
      <c r="N21" s="464"/>
      <c r="O21" s="464"/>
      <c r="P21" s="464"/>
      <c r="Q21" s="464"/>
      <c r="R21" s="464"/>
      <c r="S21" s="464"/>
      <c r="T21" s="464"/>
      <c r="U21" s="464"/>
      <c r="V21" s="464"/>
      <c r="W21" s="464"/>
      <c r="X21" s="464"/>
      <c r="Y21" s="465"/>
    </row>
    <row r="22" spans="1:26" ht="32.25" customHeight="1" x14ac:dyDescent="0.45">
      <c r="A22" s="241"/>
      <c r="B22" s="466" t="s">
        <v>382</v>
      </c>
      <c r="C22" s="467"/>
      <c r="D22" s="467"/>
      <c r="E22" s="467"/>
      <c r="F22" s="467"/>
      <c r="G22" s="467"/>
      <c r="H22" s="467"/>
      <c r="I22" s="467"/>
      <c r="J22" s="467"/>
      <c r="K22" s="467"/>
      <c r="L22" s="467"/>
      <c r="M22" s="467"/>
      <c r="N22" s="467"/>
      <c r="O22" s="467"/>
      <c r="P22" s="467"/>
      <c r="Q22" s="467"/>
      <c r="R22" s="467"/>
      <c r="S22" s="467"/>
      <c r="T22" s="467"/>
      <c r="U22" s="467"/>
      <c r="V22" s="467"/>
      <c r="W22" s="467"/>
      <c r="X22" s="467"/>
      <c r="Y22" s="468"/>
    </row>
    <row r="23" spans="1:26" ht="32.25" customHeight="1" x14ac:dyDescent="0.45">
      <c r="A23" s="241"/>
      <c r="B23" s="466"/>
      <c r="C23" s="467"/>
      <c r="D23" s="467"/>
      <c r="E23" s="467"/>
      <c r="F23" s="467"/>
      <c r="G23" s="467"/>
      <c r="H23" s="467"/>
      <c r="I23" s="467"/>
      <c r="J23" s="467"/>
      <c r="K23" s="467"/>
      <c r="L23" s="467"/>
      <c r="M23" s="467"/>
      <c r="N23" s="467"/>
      <c r="O23" s="467"/>
      <c r="P23" s="467"/>
      <c r="Q23" s="467"/>
      <c r="R23" s="467"/>
      <c r="S23" s="467"/>
      <c r="T23" s="467"/>
      <c r="U23" s="467"/>
      <c r="V23" s="467"/>
      <c r="W23" s="467"/>
      <c r="X23" s="467"/>
      <c r="Y23" s="468"/>
    </row>
    <row r="24" spans="1:26" ht="32.25" customHeight="1" x14ac:dyDescent="0.45">
      <c r="A24" s="241"/>
      <c r="B24" s="466"/>
      <c r="C24" s="467"/>
      <c r="D24" s="467"/>
      <c r="E24" s="467"/>
      <c r="F24" s="467"/>
      <c r="G24" s="467"/>
      <c r="H24" s="467"/>
      <c r="I24" s="467"/>
      <c r="J24" s="467"/>
      <c r="K24" s="467"/>
      <c r="L24" s="467"/>
      <c r="M24" s="467"/>
      <c r="N24" s="467"/>
      <c r="O24" s="467"/>
      <c r="P24" s="467"/>
      <c r="Q24" s="467"/>
      <c r="R24" s="467"/>
      <c r="S24" s="467"/>
      <c r="T24" s="467"/>
      <c r="U24" s="467"/>
      <c r="V24" s="467"/>
      <c r="W24" s="467"/>
      <c r="X24" s="467"/>
      <c r="Y24" s="468"/>
    </row>
    <row r="25" spans="1:26" ht="32.25" customHeight="1" x14ac:dyDescent="0.45">
      <c r="A25" s="241"/>
      <c r="B25" s="466"/>
      <c r="C25" s="467"/>
      <c r="D25" s="467"/>
      <c r="E25" s="467"/>
      <c r="F25" s="467"/>
      <c r="G25" s="467"/>
      <c r="H25" s="467"/>
      <c r="I25" s="467"/>
      <c r="J25" s="467"/>
      <c r="K25" s="467"/>
      <c r="L25" s="467"/>
      <c r="M25" s="467"/>
      <c r="N25" s="467"/>
      <c r="O25" s="467"/>
      <c r="P25" s="467"/>
      <c r="Q25" s="467"/>
      <c r="R25" s="467"/>
      <c r="S25" s="467"/>
      <c r="T25" s="467"/>
      <c r="U25" s="467"/>
      <c r="V25" s="467"/>
      <c r="W25" s="467"/>
      <c r="X25" s="467"/>
      <c r="Y25" s="468"/>
    </row>
    <row r="26" spans="1:26" ht="32.25" customHeight="1" x14ac:dyDescent="0.45">
      <c r="A26" s="241"/>
      <c r="B26" s="466"/>
      <c r="C26" s="467"/>
      <c r="D26" s="467"/>
      <c r="E26" s="467"/>
      <c r="F26" s="467"/>
      <c r="G26" s="467"/>
      <c r="H26" s="467"/>
      <c r="I26" s="467"/>
      <c r="J26" s="467"/>
      <c r="K26" s="467"/>
      <c r="L26" s="467"/>
      <c r="M26" s="467"/>
      <c r="N26" s="467"/>
      <c r="O26" s="467"/>
      <c r="P26" s="467"/>
      <c r="Q26" s="467"/>
      <c r="R26" s="467"/>
      <c r="S26" s="467"/>
      <c r="T26" s="467"/>
      <c r="U26" s="467"/>
      <c r="V26" s="467"/>
      <c r="W26" s="467"/>
      <c r="X26" s="467"/>
      <c r="Y26" s="468"/>
    </row>
    <row r="27" spans="1:26" ht="32.25" customHeight="1" x14ac:dyDescent="0.45">
      <c r="A27" s="241"/>
      <c r="B27" s="466"/>
      <c r="C27" s="467"/>
      <c r="D27" s="467"/>
      <c r="E27" s="467"/>
      <c r="F27" s="467"/>
      <c r="G27" s="467"/>
      <c r="H27" s="467"/>
      <c r="I27" s="467"/>
      <c r="J27" s="467"/>
      <c r="K27" s="467"/>
      <c r="L27" s="467"/>
      <c r="M27" s="467"/>
      <c r="N27" s="467"/>
      <c r="O27" s="467"/>
      <c r="P27" s="467"/>
      <c r="Q27" s="467"/>
      <c r="R27" s="467"/>
      <c r="S27" s="467"/>
      <c r="T27" s="467"/>
      <c r="U27" s="467"/>
      <c r="V27" s="467"/>
      <c r="W27" s="467"/>
      <c r="X27" s="467"/>
      <c r="Y27" s="468"/>
    </row>
    <row r="28" spans="1:26" ht="45" customHeight="1" x14ac:dyDescent="0.45">
      <c r="B28" s="469" t="s">
        <v>204</v>
      </c>
      <c r="C28" s="469"/>
      <c r="D28" s="469"/>
      <c r="E28" s="469"/>
      <c r="F28" s="469"/>
      <c r="G28" s="469"/>
      <c r="H28" s="469"/>
      <c r="I28" s="469"/>
      <c r="J28" s="469"/>
      <c r="K28" s="469"/>
      <c r="L28" s="469"/>
      <c r="M28" s="469"/>
      <c r="N28" s="469"/>
      <c r="O28" s="469"/>
      <c r="P28" s="469"/>
      <c r="Q28" s="469"/>
      <c r="R28" s="469"/>
      <c r="S28" s="469"/>
      <c r="T28" s="469"/>
      <c r="U28" s="469"/>
      <c r="V28" s="469"/>
      <c r="W28" s="469"/>
      <c r="X28" s="469"/>
      <c r="Y28" s="469"/>
    </row>
    <row r="29" spans="1:26" ht="32.25" customHeight="1" x14ac:dyDescent="0.45">
      <c r="B29" s="470"/>
      <c r="C29" s="471"/>
      <c r="D29" s="471"/>
      <c r="E29" s="472"/>
      <c r="F29" s="473" t="s">
        <v>181</v>
      </c>
      <c r="G29" s="474"/>
      <c r="H29" s="474"/>
      <c r="I29" s="474"/>
      <c r="J29" s="475"/>
      <c r="K29" s="473" t="s">
        <v>170</v>
      </c>
      <c r="L29" s="474"/>
      <c r="M29" s="474"/>
      <c r="N29" s="474"/>
      <c r="O29" s="475"/>
      <c r="P29" s="473" t="s">
        <v>171</v>
      </c>
      <c r="Q29" s="474"/>
      <c r="R29" s="474"/>
      <c r="S29" s="474"/>
      <c r="T29" s="475"/>
      <c r="U29" s="473" t="s">
        <v>172</v>
      </c>
      <c r="V29" s="474"/>
      <c r="W29" s="474"/>
      <c r="X29" s="474"/>
      <c r="Y29" s="475"/>
    </row>
    <row r="30" spans="1:26" ht="32.25" customHeight="1" thickBot="1" x14ac:dyDescent="0.5">
      <c r="B30" s="454" t="s">
        <v>182</v>
      </c>
      <c r="C30" s="454"/>
      <c r="D30" s="454"/>
      <c r="E30" s="454"/>
      <c r="F30" s="458" t="s">
        <v>183</v>
      </c>
      <c r="G30" s="459"/>
      <c r="H30" s="424"/>
      <c r="I30" s="163" t="s">
        <v>184</v>
      </c>
      <c r="J30" s="64" t="s">
        <v>185</v>
      </c>
      <c r="K30" s="458" t="s">
        <v>183</v>
      </c>
      <c r="L30" s="459"/>
      <c r="M30" s="460"/>
      <c r="N30" s="163" t="s">
        <v>184</v>
      </c>
      <c r="O30" s="64" t="s">
        <v>185</v>
      </c>
      <c r="P30" s="458" t="s">
        <v>183</v>
      </c>
      <c r="Q30" s="459"/>
      <c r="R30" s="460"/>
      <c r="S30" s="163" t="s">
        <v>184</v>
      </c>
      <c r="T30" s="64" t="s">
        <v>185</v>
      </c>
      <c r="U30" s="458" t="s">
        <v>183</v>
      </c>
      <c r="V30" s="459"/>
      <c r="W30" s="460"/>
      <c r="X30" s="163" t="s">
        <v>184</v>
      </c>
      <c r="Y30" s="64" t="s">
        <v>185</v>
      </c>
      <c r="Z30" s="72" t="s">
        <v>205</v>
      </c>
    </row>
    <row r="31" spans="1:26" ht="32.25" customHeight="1" x14ac:dyDescent="0.45">
      <c r="B31" s="454" t="s">
        <v>186</v>
      </c>
      <c r="C31" s="454"/>
      <c r="D31" s="454"/>
      <c r="E31" s="454"/>
      <c r="F31" s="461">
        <v>780000</v>
      </c>
      <c r="G31" s="462"/>
      <c r="H31" s="96" t="s">
        <v>187</v>
      </c>
      <c r="I31" s="92">
        <v>0.43</v>
      </c>
      <c r="J31" s="78">
        <f>F31*I31</f>
        <v>335400</v>
      </c>
      <c r="K31" s="461">
        <v>620000</v>
      </c>
      <c r="L31" s="462"/>
      <c r="M31" s="65" t="str">
        <f t="shared" ref="M31:N36" si="0">H31</f>
        <v>ｋWh</v>
      </c>
      <c r="N31" s="169">
        <f t="shared" si="0"/>
        <v>0.43</v>
      </c>
      <c r="O31" s="78">
        <f>K31*N31</f>
        <v>266600</v>
      </c>
      <c r="P31" s="461">
        <v>553800</v>
      </c>
      <c r="Q31" s="462"/>
      <c r="R31" s="65" t="str">
        <f t="shared" ref="R31:S36" si="1">H31</f>
        <v>ｋWh</v>
      </c>
      <c r="S31" s="169">
        <f t="shared" si="1"/>
        <v>0.43</v>
      </c>
      <c r="T31" s="78">
        <f>P31*S31</f>
        <v>238134</v>
      </c>
      <c r="U31" s="461">
        <v>553800</v>
      </c>
      <c r="V31" s="462"/>
      <c r="W31" s="65" t="str">
        <f t="shared" ref="W31:X36" si="2">H31</f>
        <v>ｋWh</v>
      </c>
      <c r="X31" s="169">
        <f t="shared" si="2"/>
        <v>0.43</v>
      </c>
      <c r="Y31" s="78">
        <f>U31*X31</f>
        <v>238134</v>
      </c>
      <c r="Z31" s="71" t="s">
        <v>375</v>
      </c>
    </row>
    <row r="32" spans="1:26" ht="32.25" customHeight="1" x14ac:dyDescent="0.45">
      <c r="B32" s="454" t="s">
        <v>188</v>
      </c>
      <c r="C32" s="418" t="s">
        <v>189</v>
      </c>
      <c r="D32" s="418"/>
      <c r="E32" s="418"/>
      <c r="F32" s="444">
        <v>5000</v>
      </c>
      <c r="G32" s="455"/>
      <c r="H32" s="95" t="s">
        <v>190</v>
      </c>
      <c r="I32" s="167">
        <v>2.4900000000000002</v>
      </c>
      <c r="J32" s="84">
        <f>F32*I32</f>
        <v>12450.000000000002</v>
      </c>
      <c r="K32" s="456">
        <v>4000</v>
      </c>
      <c r="L32" s="457"/>
      <c r="M32" s="85" t="str">
        <f t="shared" si="0"/>
        <v>L</v>
      </c>
      <c r="N32" s="166">
        <f t="shared" si="0"/>
        <v>2.4900000000000002</v>
      </c>
      <c r="O32" s="84">
        <f>K32*N32</f>
        <v>9960</v>
      </c>
      <c r="P32" s="456">
        <v>3000</v>
      </c>
      <c r="Q32" s="457"/>
      <c r="R32" s="85" t="str">
        <f t="shared" si="1"/>
        <v>L</v>
      </c>
      <c r="S32" s="166">
        <f t="shared" si="1"/>
        <v>2.4900000000000002</v>
      </c>
      <c r="T32" s="84">
        <f>P32*S32</f>
        <v>7470.0000000000009</v>
      </c>
      <c r="U32" s="456">
        <v>3000</v>
      </c>
      <c r="V32" s="457"/>
      <c r="W32" s="85" t="str">
        <f t="shared" si="2"/>
        <v>L</v>
      </c>
      <c r="X32" s="166">
        <f t="shared" si="2"/>
        <v>2.4900000000000002</v>
      </c>
      <c r="Y32" s="84">
        <f>U32*X32</f>
        <v>7470.0000000000009</v>
      </c>
      <c r="Z32" s="71"/>
    </row>
    <row r="33" spans="2:42" ht="32.25" customHeight="1" x14ac:dyDescent="0.45">
      <c r="B33" s="454"/>
      <c r="C33" s="453" t="s">
        <v>191</v>
      </c>
      <c r="D33" s="453"/>
      <c r="E33" s="453"/>
      <c r="F33" s="446">
        <v>0</v>
      </c>
      <c r="G33" s="447"/>
      <c r="H33" s="88" t="s">
        <v>190</v>
      </c>
      <c r="I33" s="174">
        <v>2.71</v>
      </c>
      <c r="J33" s="89">
        <f>F33*I33</f>
        <v>0</v>
      </c>
      <c r="K33" s="446">
        <v>0</v>
      </c>
      <c r="L33" s="447"/>
      <c r="M33" s="90" t="str">
        <f t="shared" si="0"/>
        <v>L</v>
      </c>
      <c r="N33" s="168">
        <f t="shared" si="0"/>
        <v>2.71</v>
      </c>
      <c r="O33" s="89">
        <f>K33*N33</f>
        <v>0</v>
      </c>
      <c r="P33" s="446">
        <v>0</v>
      </c>
      <c r="Q33" s="447"/>
      <c r="R33" s="90" t="str">
        <f t="shared" si="1"/>
        <v>L</v>
      </c>
      <c r="S33" s="168">
        <f t="shared" si="1"/>
        <v>2.71</v>
      </c>
      <c r="T33" s="89">
        <f>P33*S33</f>
        <v>0</v>
      </c>
      <c r="U33" s="446">
        <v>0</v>
      </c>
      <c r="V33" s="447"/>
      <c r="W33" s="90" t="str">
        <f t="shared" si="2"/>
        <v>L</v>
      </c>
      <c r="X33" s="168">
        <f t="shared" si="2"/>
        <v>2.71</v>
      </c>
      <c r="Y33" s="89">
        <f>U33*X33</f>
        <v>0</v>
      </c>
      <c r="Z33" s="71" t="s">
        <v>235</v>
      </c>
    </row>
    <row r="34" spans="2:42" ht="32.25" customHeight="1" x14ac:dyDescent="0.45">
      <c r="B34" s="454"/>
      <c r="C34" s="453" t="s">
        <v>192</v>
      </c>
      <c r="D34" s="453"/>
      <c r="E34" s="453"/>
      <c r="F34" s="446">
        <v>0</v>
      </c>
      <c r="G34" s="447"/>
      <c r="H34" s="88" t="s">
        <v>193</v>
      </c>
      <c r="I34" s="174">
        <v>2.14</v>
      </c>
      <c r="J34" s="89">
        <f>F34*I34</f>
        <v>0</v>
      </c>
      <c r="K34" s="446">
        <v>0</v>
      </c>
      <c r="L34" s="447"/>
      <c r="M34" s="90" t="str">
        <f t="shared" si="0"/>
        <v>㎥</v>
      </c>
      <c r="N34" s="168">
        <f t="shared" si="0"/>
        <v>2.14</v>
      </c>
      <c r="O34" s="89">
        <f>K34*N34</f>
        <v>0</v>
      </c>
      <c r="P34" s="446">
        <v>0</v>
      </c>
      <c r="Q34" s="447"/>
      <c r="R34" s="90" t="str">
        <f t="shared" si="1"/>
        <v>㎥</v>
      </c>
      <c r="S34" s="168">
        <f t="shared" si="1"/>
        <v>2.14</v>
      </c>
      <c r="T34" s="89">
        <f>P34*S34</f>
        <v>0</v>
      </c>
      <c r="U34" s="446">
        <v>0</v>
      </c>
      <c r="V34" s="447"/>
      <c r="W34" s="90" t="str">
        <f t="shared" si="2"/>
        <v>㎥</v>
      </c>
      <c r="X34" s="168">
        <f t="shared" si="2"/>
        <v>2.14</v>
      </c>
      <c r="Y34" s="89">
        <f>U34*X34</f>
        <v>0</v>
      </c>
    </row>
    <row r="35" spans="2:42" ht="32.25" customHeight="1" x14ac:dyDescent="0.45">
      <c r="B35" s="454"/>
      <c r="C35" s="453" t="s">
        <v>194</v>
      </c>
      <c r="D35" s="453"/>
      <c r="E35" s="453"/>
      <c r="F35" s="446">
        <v>0</v>
      </c>
      <c r="G35" s="447"/>
      <c r="H35" s="88" t="s">
        <v>193</v>
      </c>
      <c r="I35" s="175">
        <v>6.55</v>
      </c>
      <c r="J35" s="89">
        <f t="shared" ref="J35:J36" si="3">F35*I35</f>
        <v>0</v>
      </c>
      <c r="K35" s="446">
        <v>0</v>
      </c>
      <c r="L35" s="447"/>
      <c r="M35" s="90" t="str">
        <f t="shared" si="0"/>
        <v>㎥</v>
      </c>
      <c r="N35" s="168">
        <f t="shared" si="0"/>
        <v>6.55</v>
      </c>
      <c r="O35" s="89">
        <f t="shared" ref="O35:O36" si="4">K35*N35</f>
        <v>0</v>
      </c>
      <c r="P35" s="446">
        <v>0</v>
      </c>
      <c r="Q35" s="447"/>
      <c r="R35" s="90" t="str">
        <f t="shared" si="1"/>
        <v>㎥</v>
      </c>
      <c r="S35" s="168">
        <f t="shared" si="1"/>
        <v>6.55</v>
      </c>
      <c r="T35" s="89">
        <f t="shared" ref="T35:T36" si="5">P35*S35</f>
        <v>0</v>
      </c>
      <c r="U35" s="446">
        <v>0</v>
      </c>
      <c r="V35" s="447"/>
      <c r="W35" s="90" t="str">
        <f t="shared" si="2"/>
        <v>㎥</v>
      </c>
      <c r="X35" s="168">
        <f t="shared" si="2"/>
        <v>6.55</v>
      </c>
      <c r="Y35" s="89">
        <f t="shared" ref="Y35:Y36" si="6">U35*X35</f>
        <v>0</v>
      </c>
    </row>
    <row r="36" spans="2:42" ht="32.25" customHeight="1" x14ac:dyDescent="0.45">
      <c r="B36" s="454"/>
      <c r="C36" s="453" t="s">
        <v>376</v>
      </c>
      <c r="D36" s="453"/>
      <c r="E36" s="453"/>
      <c r="F36" s="446">
        <v>0</v>
      </c>
      <c r="G36" s="447"/>
      <c r="H36" s="88" t="s">
        <v>377</v>
      </c>
      <c r="I36" s="176">
        <v>2.7</v>
      </c>
      <c r="J36" s="89">
        <f t="shared" si="3"/>
        <v>0</v>
      </c>
      <c r="K36" s="446">
        <v>0</v>
      </c>
      <c r="L36" s="447"/>
      <c r="M36" s="90" t="str">
        <f t="shared" si="0"/>
        <v>kg</v>
      </c>
      <c r="N36" s="168">
        <f t="shared" si="0"/>
        <v>2.7</v>
      </c>
      <c r="O36" s="89">
        <f t="shared" si="4"/>
        <v>0</v>
      </c>
      <c r="P36" s="446">
        <v>0</v>
      </c>
      <c r="Q36" s="447"/>
      <c r="R36" s="90" t="str">
        <f t="shared" si="1"/>
        <v>kg</v>
      </c>
      <c r="S36" s="168">
        <f t="shared" si="1"/>
        <v>2.7</v>
      </c>
      <c r="T36" s="89">
        <f t="shared" si="5"/>
        <v>0</v>
      </c>
      <c r="U36" s="446">
        <v>0</v>
      </c>
      <c r="V36" s="447"/>
      <c r="W36" s="90" t="str">
        <f t="shared" si="2"/>
        <v>kg</v>
      </c>
      <c r="X36" s="168">
        <f t="shared" si="2"/>
        <v>2.7</v>
      </c>
      <c r="Y36" s="89">
        <f t="shared" si="6"/>
        <v>0</v>
      </c>
    </row>
    <row r="37" spans="2:42" ht="31.95" customHeight="1" thickBot="1" x14ac:dyDescent="0.5">
      <c r="B37" s="454"/>
      <c r="C37" s="448" t="s">
        <v>384</v>
      </c>
      <c r="D37" s="449"/>
      <c r="E37" s="450"/>
      <c r="F37" s="440">
        <v>1000</v>
      </c>
      <c r="G37" s="441"/>
      <c r="H37" s="86" t="s">
        <v>190</v>
      </c>
      <c r="I37" s="177">
        <v>3</v>
      </c>
      <c r="J37" s="178">
        <f>F37*I37</f>
        <v>3000</v>
      </c>
      <c r="K37" s="440">
        <v>1000</v>
      </c>
      <c r="L37" s="441"/>
      <c r="M37" s="66" t="str">
        <f>H37</f>
        <v>L</v>
      </c>
      <c r="N37" s="165">
        <f>I37</f>
        <v>3</v>
      </c>
      <c r="O37" s="87">
        <f>K37*N37</f>
        <v>3000</v>
      </c>
      <c r="P37" s="440">
        <v>1000</v>
      </c>
      <c r="Q37" s="441"/>
      <c r="R37" s="66" t="str">
        <f>H37</f>
        <v>L</v>
      </c>
      <c r="S37" s="165">
        <f>I37</f>
        <v>3</v>
      </c>
      <c r="T37" s="87">
        <f>P37*S37</f>
        <v>3000</v>
      </c>
      <c r="U37" s="440">
        <v>1000</v>
      </c>
      <c r="V37" s="441"/>
      <c r="W37" s="66" t="str">
        <f>H37</f>
        <v>L</v>
      </c>
      <c r="X37" s="165">
        <f>I37</f>
        <v>3</v>
      </c>
      <c r="Y37" s="87">
        <f>U37*X37</f>
        <v>3000</v>
      </c>
      <c r="Z37" s="71" t="s">
        <v>378</v>
      </c>
    </row>
    <row r="38" spans="2:42" ht="32.25" customHeight="1" thickBot="1" x14ac:dyDescent="0.5">
      <c r="B38" s="431"/>
      <c r="C38" s="431"/>
      <c r="D38" s="431"/>
      <c r="E38" s="431"/>
      <c r="F38" s="432" t="s">
        <v>195</v>
      </c>
      <c r="G38" s="433"/>
      <c r="H38" s="451"/>
      <c r="I38" s="452"/>
      <c r="J38" s="78">
        <f>SUM(J32:J37)</f>
        <v>15450.000000000002</v>
      </c>
      <c r="K38" s="432" t="s">
        <v>195</v>
      </c>
      <c r="L38" s="433"/>
      <c r="M38" s="433"/>
      <c r="N38" s="435"/>
      <c r="O38" s="78">
        <f>SUM(O32:O37)</f>
        <v>12960</v>
      </c>
      <c r="P38" s="432" t="s">
        <v>195</v>
      </c>
      <c r="Q38" s="433"/>
      <c r="R38" s="433"/>
      <c r="S38" s="435"/>
      <c r="T38" s="78">
        <f>SUM(T32:T37)</f>
        <v>10470</v>
      </c>
      <c r="U38" s="432" t="s">
        <v>195</v>
      </c>
      <c r="V38" s="433"/>
      <c r="W38" s="433"/>
      <c r="X38" s="435"/>
      <c r="Y38" s="78">
        <f>SUM(Y32:Y37)</f>
        <v>10470</v>
      </c>
      <c r="Z38" s="71" t="s">
        <v>379</v>
      </c>
    </row>
    <row r="39" spans="2:42" ht="32.25" customHeight="1" x14ac:dyDescent="0.45">
      <c r="B39" s="442" t="s">
        <v>196</v>
      </c>
      <c r="C39" s="443" t="s">
        <v>197</v>
      </c>
      <c r="D39" s="443"/>
      <c r="E39" s="443"/>
      <c r="F39" s="444">
        <v>4000</v>
      </c>
      <c r="G39" s="445"/>
      <c r="H39" s="91" t="s">
        <v>190</v>
      </c>
      <c r="I39" s="92">
        <v>2.3199999999999998</v>
      </c>
      <c r="J39" s="93">
        <f>F39*I39</f>
        <v>9280</v>
      </c>
      <c r="K39" s="444">
        <v>4000</v>
      </c>
      <c r="L39" s="445"/>
      <c r="M39" s="94" t="str">
        <f>H39</f>
        <v>L</v>
      </c>
      <c r="N39" s="164">
        <f>I39</f>
        <v>2.3199999999999998</v>
      </c>
      <c r="O39" s="93">
        <f>K39*N39</f>
        <v>9280</v>
      </c>
      <c r="P39" s="444">
        <v>4000</v>
      </c>
      <c r="Q39" s="445"/>
      <c r="R39" s="94" t="str">
        <f>H39</f>
        <v>L</v>
      </c>
      <c r="S39" s="164">
        <f>I39</f>
        <v>2.3199999999999998</v>
      </c>
      <c r="T39" s="93">
        <f>P39*S39</f>
        <v>9280</v>
      </c>
      <c r="U39" s="444">
        <v>4000</v>
      </c>
      <c r="V39" s="445"/>
      <c r="W39" s="94" t="str">
        <f>H39</f>
        <v>L</v>
      </c>
      <c r="X39" s="164">
        <f>I39</f>
        <v>2.3199999999999998</v>
      </c>
      <c r="Y39" s="93">
        <f>U39*X39</f>
        <v>9280</v>
      </c>
      <c r="Z39" s="437" t="s">
        <v>380</v>
      </c>
      <c r="AA39" s="438"/>
      <c r="AB39" s="438"/>
      <c r="AC39" s="438"/>
      <c r="AD39" s="438"/>
      <c r="AE39" s="438"/>
      <c r="AF39" s="438"/>
      <c r="AG39" s="438"/>
      <c r="AH39" s="438"/>
      <c r="AI39" s="438"/>
      <c r="AJ39" s="438"/>
      <c r="AK39" s="438"/>
      <c r="AL39" s="438"/>
      <c r="AM39" s="438"/>
      <c r="AN39" s="438"/>
      <c r="AO39" s="438"/>
      <c r="AP39" s="438"/>
    </row>
    <row r="40" spans="2:42" ht="32.25" customHeight="1" thickBot="1" x14ac:dyDescent="0.5">
      <c r="B40" s="442"/>
      <c r="C40" s="439" t="s">
        <v>198</v>
      </c>
      <c r="D40" s="439"/>
      <c r="E40" s="439"/>
      <c r="F40" s="440">
        <v>2000</v>
      </c>
      <c r="G40" s="441"/>
      <c r="H40" s="86" t="s">
        <v>190</v>
      </c>
      <c r="I40" s="170">
        <v>2.58</v>
      </c>
      <c r="J40" s="87">
        <f>F40*I40</f>
        <v>5160</v>
      </c>
      <c r="K40" s="440">
        <v>2000</v>
      </c>
      <c r="L40" s="441"/>
      <c r="M40" s="67" t="str">
        <f>H40</f>
        <v>L</v>
      </c>
      <c r="N40" s="165">
        <f>I40</f>
        <v>2.58</v>
      </c>
      <c r="O40" s="87">
        <f>K40*N40</f>
        <v>5160</v>
      </c>
      <c r="P40" s="440">
        <v>2000</v>
      </c>
      <c r="Q40" s="441"/>
      <c r="R40" s="67" t="str">
        <f>H40</f>
        <v>L</v>
      </c>
      <c r="S40" s="165">
        <f>I40</f>
        <v>2.58</v>
      </c>
      <c r="T40" s="87">
        <f>P40*S40</f>
        <v>5160</v>
      </c>
      <c r="U40" s="440">
        <v>2000</v>
      </c>
      <c r="V40" s="441"/>
      <c r="W40" s="67" t="str">
        <f>H40</f>
        <v>L</v>
      </c>
      <c r="X40" s="165">
        <f>I40</f>
        <v>2.58</v>
      </c>
      <c r="Y40" s="87">
        <f>U40*X40</f>
        <v>5160</v>
      </c>
      <c r="Z40" s="71" t="s">
        <v>381</v>
      </c>
    </row>
    <row r="41" spans="2:42" ht="32.25" customHeight="1" x14ac:dyDescent="0.45">
      <c r="B41" s="431"/>
      <c r="C41" s="431"/>
      <c r="D41" s="431"/>
      <c r="E41" s="431"/>
      <c r="F41" s="432" t="s">
        <v>199</v>
      </c>
      <c r="G41" s="433"/>
      <c r="H41" s="434"/>
      <c r="I41" s="435"/>
      <c r="J41" s="78">
        <f>SUM(J39:J40)</f>
        <v>14440</v>
      </c>
      <c r="K41" s="432" t="s">
        <v>199</v>
      </c>
      <c r="L41" s="433"/>
      <c r="M41" s="433"/>
      <c r="N41" s="435"/>
      <c r="O41" s="78">
        <f>SUM(O39:O40)</f>
        <v>14440</v>
      </c>
      <c r="P41" s="432" t="s">
        <v>199</v>
      </c>
      <c r="Q41" s="433"/>
      <c r="R41" s="433"/>
      <c r="S41" s="435"/>
      <c r="T41" s="78">
        <f>SUM(T39:T40)</f>
        <v>14440</v>
      </c>
      <c r="U41" s="432" t="s">
        <v>199</v>
      </c>
      <c r="V41" s="433"/>
      <c r="W41" s="433"/>
      <c r="X41" s="435"/>
      <c r="Y41" s="78">
        <f>SUM(Y39:Y40)</f>
        <v>14440</v>
      </c>
    </row>
    <row r="42" spans="2:42" ht="32.25" customHeight="1" x14ac:dyDescent="0.45">
      <c r="B42" s="436" t="s">
        <v>200</v>
      </c>
      <c r="C42" s="436"/>
      <c r="D42" s="436"/>
      <c r="E42" s="436"/>
      <c r="F42" s="68"/>
      <c r="G42" s="69"/>
      <c r="H42" s="69"/>
      <c r="I42" s="69"/>
      <c r="J42" s="79">
        <f>J31+J38+J41</f>
        <v>365290</v>
      </c>
      <c r="K42" s="68"/>
      <c r="L42" s="69"/>
      <c r="M42" s="69"/>
      <c r="N42" s="69"/>
      <c r="O42" s="79">
        <f>O31+O38+O41</f>
        <v>294000</v>
      </c>
      <c r="P42" s="68"/>
      <c r="Q42" s="69"/>
      <c r="R42" s="69"/>
      <c r="S42" s="69"/>
      <c r="T42" s="79">
        <f>T31+T38+T41</f>
        <v>263044</v>
      </c>
      <c r="U42" s="68"/>
      <c r="V42" s="69"/>
      <c r="W42" s="69"/>
      <c r="X42" s="69"/>
      <c r="Y42" s="79">
        <f>Y31+Y38+Y41</f>
        <v>263044</v>
      </c>
    </row>
    <row r="43" spans="2:42" ht="32.25" customHeight="1" x14ac:dyDescent="0.45">
      <c r="B43" s="418" t="s">
        <v>201</v>
      </c>
      <c r="C43" s="418"/>
      <c r="D43" s="418"/>
      <c r="E43" s="418"/>
      <c r="F43" s="418"/>
      <c r="G43" s="418"/>
      <c r="H43" s="418"/>
      <c r="I43" s="418"/>
      <c r="J43" s="418"/>
      <c r="K43" s="418"/>
      <c r="L43" s="418"/>
      <c r="M43" s="418"/>
      <c r="N43" s="418"/>
      <c r="O43" s="418"/>
      <c r="P43" s="418"/>
      <c r="Q43" s="418"/>
      <c r="R43" s="418"/>
      <c r="S43" s="418"/>
      <c r="T43" s="418"/>
      <c r="U43" s="418"/>
      <c r="V43" s="418"/>
      <c r="W43" s="418"/>
      <c r="X43" s="418"/>
      <c r="Y43" s="418"/>
    </row>
    <row r="44" spans="2:42" ht="32.25" customHeight="1" x14ac:dyDescent="0.45">
      <c r="B44" s="419" t="s">
        <v>358</v>
      </c>
      <c r="C44" s="419"/>
      <c r="D44" s="419"/>
      <c r="E44" s="419"/>
      <c r="F44" s="419"/>
      <c r="G44" s="419"/>
      <c r="H44" s="419"/>
      <c r="I44" s="419"/>
      <c r="J44" s="419"/>
      <c r="K44" s="419"/>
      <c r="L44" s="419"/>
      <c r="M44" s="419"/>
      <c r="N44" s="419"/>
      <c r="O44" s="419"/>
      <c r="P44" s="419"/>
      <c r="Q44" s="419"/>
      <c r="R44" s="419"/>
      <c r="S44" s="419"/>
      <c r="T44" s="419"/>
      <c r="U44" s="419"/>
      <c r="V44" s="419"/>
      <c r="W44" s="419"/>
      <c r="X44" s="419"/>
      <c r="Y44" s="419"/>
    </row>
    <row r="45" spans="2:42" ht="32.25" customHeight="1" x14ac:dyDescent="0.45">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row>
    <row r="46" spans="2:42" ht="32.25" customHeight="1" x14ac:dyDescent="0.45">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row>
    <row r="47" spans="2:42" ht="32.25" customHeight="1" x14ac:dyDescent="0.45">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row>
    <row r="48" spans="2:42" ht="32.25" customHeight="1" x14ac:dyDescent="0.45">
      <c r="B48" s="420"/>
      <c r="C48" s="420"/>
      <c r="D48" s="420"/>
      <c r="E48" s="420"/>
      <c r="F48" s="420"/>
      <c r="G48" s="420"/>
      <c r="H48" s="420"/>
      <c r="I48" s="420"/>
      <c r="J48" s="420"/>
      <c r="K48" s="420"/>
      <c r="L48" s="420"/>
      <c r="M48" s="420"/>
      <c r="N48" s="420"/>
      <c r="O48" s="420"/>
      <c r="P48" s="420"/>
      <c r="Q48" s="420"/>
      <c r="R48" s="420"/>
      <c r="S48" s="420"/>
      <c r="T48" s="420"/>
      <c r="U48" s="420"/>
      <c r="V48" s="420"/>
      <c r="W48" s="420"/>
      <c r="X48" s="420"/>
      <c r="Y48" s="420"/>
    </row>
    <row r="49" spans="2:26" ht="32.25" customHeight="1" x14ac:dyDescent="0.45">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row>
    <row r="50" spans="2:26" ht="37.5" customHeight="1" x14ac:dyDescent="0.45">
      <c r="B50" s="421"/>
      <c r="C50" s="421"/>
      <c r="D50" s="421"/>
      <c r="E50" s="421"/>
      <c r="F50" s="421"/>
      <c r="G50" s="421"/>
      <c r="H50" s="421"/>
      <c r="I50" s="421"/>
      <c r="J50" s="421"/>
      <c r="K50" s="421"/>
      <c r="L50" s="421"/>
      <c r="M50" s="421"/>
      <c r="N50" s="421"/>
      <c r="O50" s="421"/>
      <c r="P50" s="421"/>
      <c r="Q50" s="421"/>
      <c r="R50" s="421"/>
      <c r="S50" s="421"/>
      <c r="T50" s="421"/>
      <c r="U50" s="421"/>
      <c r="V50" s="421"/>
      <c r="W50" s="421"/>
      <c r="X50" s="421"/>
      <c r="Y50" s="421"/>
    </row>
    <row r="51" spans="2:26" ht="32.25" customHeight="1" x14ac:dyDescent="0.45">
      <c r="B51" s="422" t="s">
        <v>310</v>
      </c>
      <c r="C51" s="423"/>
      <c r="D51" s="423"/>
      <c r="E51" s="423"/>
      <c r="F51" s="423"/>
      <c r="G51" s="423"/>
      <c r="H51" s="423"/>
      <c r="I51" s="423"/>
      <c r="J51" s="423"/>
      <c r="K51" s="423"/>
      <c r="L51" s="423"/>
      <c r="M51" s="423"/>
      <c r="N51" s="423"/>
      <c r="O51" s="423"/>
      <c r="P51" s="423"/>
      <c r="Q51" s="423"/>
      <c r="R51" s="423"/>
      <c r="S51" s="423"/>
      <c r="T51" s="423"/>
      <c r="U51" s="423"/>
      <c r="V51" s="423"/>
      <c r="W51" s="423"/>
      <c r="X51" s="423"/>
      <c r="Y51" s="424"/>
    </row>
    <row r="52" spans="2:26" ht="32.25" customHeight="1" x14ac:dyDescent="0.45">
      <c r="B52" s="425" t="s">
        <v>383</v>
      </c>
      <c r="C52" s="426"/>
      <c r="D52" s="426"/>
      <c r="E52" s="426"/>
      <c r="F52" s="426"/>
      <c r="G52" s="426"/>
      <c r="H52" s="426"/>
      <c r="I52" s="426"/>
      <c r="J52" s="426"/>
      <c r="K52" s="426"/>
      <c r="L52" s="426"/>
      <c r="M52" s="426"/>
      <c r="N52" s="426"/>
      <c r="O52" s="426"/>
      <c r="P52" s="426"/>
      <c r="Q52" s="426"/>
      <c r="R52" s="426"/>
      <c r="S52" s="426"/>
      <c r="T52" s="426"/>
      <c r="U52" s="426"/>
      <c r="V52" s="426"/>
      <c r="W52" s="426"/>
      <c r="X52" s="426"/>
      <c r="Y52" s="427"/>
      <c r="Z52" s="71" t="s">
        <v>255</v>
      </c>
    </row>
    <row r="53" spans="2:26" ht="32.25" customHeight="1" x14ac:dyDescent="0.45">
      <c r="B53" s="425"/>
      <c r="C53" s="426"/>
      <c r="D53" s="426"/>
      <c r="E53" s="426"/>
      <c r="F53" s="426"/>
      <c r="G53" s="426"/>
      <c r="H53" s="426"/>
      <c r="I53" s="426"/>
      <c r="J53" s="426"/>
      <c r="K53" s="426"/>
      <c r="L53" s="426"/>
      <c r="M53" s="426"/>
      <c r="N53" s="426"/>
      <c r="O53" s="426"/>
      <c r="P53" s="426"/>
      <c r="Q53" s="426"/>
      <c r="R53" s="426"/>
      <c r="S53" s="426"/>
      <c r="T53" s="426"/>
      <c r="U53" s="426"/>
      <c r="V53" s="426"/>
      <c r="W53" s="426"/>
      <c r="X53" s="426"/>
      <c r="Y53" s="427"/>
    </row>
    <row r="54" spans="2:26" ht="32.25" customHeight="1" x14ac:dyDescent="0.45">
      <c r="B54" s="425"/>
      <c r="C54" s="426"/>
      <c r="D54" s="426"/>
      <c r="E54" s="426"/>
      <c r="F54" s="426"/>
      <c r="G54" s="426"/>
      <c r="H54" s="426"/>
      <c r="I54" s="426"/>
      <c r="J54" s="426"/>
      <c r="K54" s="426"/>
      <c r="L54" s="426"/>
      <c r="M54" s="426"/>
      <c r="N54" s="426"/>
      <c r="O54" s="426"/>
      <c r="P54" s="426"/>
      <c r="Q54" s="426"/>
      <c r="R54" s="426"/>
      <c r="S54" s="426"/>
      <c r="T54" s="426"/>
      <c r="U54" s="426"/>
      <c r="V54" s="426"/>
      <c r="W54" s="426"/>
      <c r="X54" s="426"/>
      <c r="Y54" s="427"/>
    </row>
    <row r="55" spans="2:26" ht="32.25" customHeight="1" x14ac:dyDescent="0.45">
      <c r="B55" s="425"/>
      <c r="C55" s="426"/>
      <c r="D55" s="426"/>
      <c r="E55" s="426"/>
      <c r="F55" s="426"/>
      <c r="G55" s="426"/>
      <c r="H55" s="426"/>
      <c r="I55" s="426"/>
      <c r="J55" s="426"/>
      <c r="K55" s="426"/>
      <c r="L55" s="426"/>
      <c r="M55" s="426"/>
      <c r="N55" s="426"/>
      <c r="O55" s="426"/>
      <c r="P55" s="426"/>
      <c r="Q55" s="426"/>
      <c r="R55" s="426"/>
      <c r="S55" s="426"/>
      <c r="T55" s="426"/>
      <c r="U55" s="426"/>
      <c r="V55" s="426"/>
      <c r="W55" s="426"/>
      <c r="X55" s="426"/>
      <c r="Y55" s="427"/>
    </row>
    <row r="56" spans="2:26" ht="32.25" customHeight="1" x14ac:dyDescent="0.45">
      <c r="B56" s="428"/>
      <c r="C56" s="429"/>
      <c r="D56" s="429"/>
      <c r="E56" s="429"/>
      <c r="F56" s="429"/>
      <c r="G56" s="429"/>
      <c r="H56" s="429"/>
      <c r="I56" s="429"/>
      <c r="J56" s="429"/>
      <c r="K56" s="429"/>
      <c r="L56" s="429"/>
      <c r="M56" s="429"/>
      <c r="N56" s="429"/>
      <c r="O56" s="429"/>
      <c r="P56" s="429"/>
      <c r="Q56" s="429"/>
      <c r="R56" s="429"/>
      <c r="S56" s="429"/>
      <c r="T56" s="429"/>
      <c r="U56" s="429"/>
      <c r="V56" s="429"/>
      <c r="W56" s="429"/>
      <c r="X56" s="429"/>
      <c r="Y56" s="430"/>
    </row>
  </sheetData>
  <sheetProtection algorithmName="SHA-512" hashValue="NG6QQfco9y5yTvWhX+aLeLTuF7Ltu11PJBT+02X3zn8/GMxAKBCEGgk+uP4E9vUzlGaEVPHp4CCundIAXq2kaw==" saltValue="iu+UfnqAWRpl9Ejc6LAKQg==" spinCount="100000" sheet="1" objects="1" scenarios="1" selectLockedCells="1" selectUnlockedCells="1"/>
  <mergeCells count="154">
    <mergeCell ref="A2:A27"/>
    <mergeCell ref="B2:E3"/>
    <mergeCell ref="F2:J2"/>
    <mergeCell ref="K2:O2"/>
    <mergeCell ref="P2:T2"/>
    <mergeCell ref="U2:Y2"/>
    <mergeCell ref="B4:E4"/>
    <mergeCell ref="F4:J4"/>
    <mergeCell ref="K4:O4"/>
    <mergeCell ref="P4:T4"/>
    <mergeCell ref="U4:Y4"/>
    <mergeCell ref="B5:E5"/>
    <mergeCell ref="F5:J5"/>
    <mergeCell ref="K5:O5"/>
    <mergeCell ref="P5:T5"/>
    <mergeCell ref="U5:Y5"/>
    <mergeCell ref="B8:E8"/>
    <mergeCell ref="F8:J8"/>
    <mergeCell ref="K8:O8"/>
    <mergeCell ref="P8:T8"/>
    <mergeCell ref="U8:Y8"/>
    <mergeCell ref="B9:E9"/>
    <mergeCell ref="F9:J9"/>
    <mergeCell ref="K9:O9"/>
    <mergeCell ref="C1:V1"/>
    <mergeCell ref="W1:Y1"/>
    <mergeCell ref="B6:E6"/>
    <mergeCell ref="F6:J6"/>
    <mergeCell ref="K6:O6"/>
    <mergeCell ref="P6:T6"/>
    <mergeCell ref="U6:Y6"/>
    <mergeCell ref="B7:E7"/>
    <mergeCell ref="F7:J7"/>
    <mergeCell ref="K7:O7"/>
    <mergeCell ref="P7:T7"/>
    <mergeCell ref="U7:Y7"/>
    <mergeCell ref="P9:T9"/>
    <mergeCell ref="U9:Y9"/>
    <mergeCell ref="B12:E12"/>
    <mergeCell ref="F12:Y12"/>
    <mergeCell ref="B13:E13"/>
    <mergeCell ref="F13:J13"/>
    <mergeCell ref="K13:O13"/>
    <mergeCell ref="P13:T13"/>
    <mergeCell ref="U13:Y13"/>
    <mergeCell ref="B10:E10"/>
    <mergeCell ref="F10:J10"/>
    <mergeCell ref="K10:O10"/>
    <mergeCell ref="P10:T10"/>
    <mergeCell ref="U10:Y10"/>
    <mergeCell ref="B11:E11"/>
    <mergeCell ref="F11:Y11"/>
    <mergeCell ref="F16:Y16"/>
    <mergeCell ref="B17:E17"/>
    <mergeCell ref="F17:Y17"/>
    <mergeCell ref="B18:E18"/>
    <mergeCell ref="F18:J18"/>
    <mergeCell ref="K18:O18"/>
    <mergeCell ref="P18:T18"/>
    <mergeCell ref="U18:Y18"/>
    <mergeCell ref="B14:E14"/>
    <mergeCell ref="F14:J14"/>
    <mergeCell ref="K14:O14"/>
    <mergeCell ref="P14:T14"/>
    <mergeCell ref="U14:Y14"/>
    <mergeCell ref="B15:E15"/>
    <mergeCell ref="F15:J15"/>
    <mergeCell ref="K15:O15"/>
    <mergeCell ref="P15:T15"/>
    <mergeCell ref="U15:Y15"/>
    <mergeCell ref="B21:Y21"/>
    <mergeCell ref="B22:Y27"/>
    <mergeCell ref="B28:Y28"/>
    <mergeCell ref="B29:E29"/>
    <mergeCell ref="F29:J29"/>
    <mergeCell ref="K29:O29"/>
    <mergeCell ref="P29:T29"/>
    <mergeCell ref="U29:Y29"/>
    <mergeCell ref="B19:E19"/>
    <mergeCell ref="F19:J19"/>
    <mergeCell ref="K19:O19"/>
    <mergeCell ref="P19:T19"/>
    <mergeCell ref="U19:Y19"/>
    <mergeCell ref="B20:E20"/>
    <mergeCell ref="F20:Y20"/>
    <mergeCell ref="B30:E30"/>
    <mergeCell ref="F30:H30"/>
    <mergeCell ref="K30:M30"/>
    <mergeCell ref="P30:R30"/>
    <mergeCell ref="U30:W30"/>
    <mergeCell ref="B31:E31"/>
    <mergeCell ref="F31:G31"/>
    <mergeCell ref="K31:L31"/>
    <mergeCell ref="P31:Q31"/>
    <mergeCell ref="U31:V31"/>
    <mergeCell ref="U33:V33"/>
    <mergeCell ref="C34:E34"/>
    <mergeCell ref="F34:G34"/>
    <mergeCell ref="K34:L34"/>
    <mergeCell ref="P34:Q34"/>
    <mergeCell ref="U34:V34"/>
    <mergeCell ref="B32:B37"/>
    <mergeCell ref="C32:E32"/>
    <mergeCell ref="F32:G32"/>
    <mergeCell ref="K32:L32"/>
    <mergeCell ref="P32:Q32"/>
    <mergeCell ref="U32:V32"/>
    <mergeCell ref="C33:E33"/>
    <mergeCell ref="F33:G33"/>
    <mergeCell ref="K33:L33"/>
    <mergeCell ref="P33:Q33"/>
    <mergeCell ref="C35:E35"/>
    <mergeCell ref="F35:G35"/>
    <mergeCell ref="K35:L35"/>
    <mergeCell ref="P35:Q35"/>
    <mergeCell ref="U35:V35"/>
    <mergeCell ref="C36:E36"/>
    <mergeCell ref="F36:G36"/>
    <mergeCell ref="K36:L36"/>
    <mergeCell ref="P36:Q36"/>
    <mergeCell ref="U36:V36"/>
    <mergeCell ref="C37:E37"/>
    <mergeCell ref="F37:G37"/>
    <mergeCell ref="K37:L37"/>
    <mergeCell ref="P37:Q37"/>
    <mergeCell ref="U37:V37"/>
    <mergeCell ref="B38:E38"/>
    <mergeCell ref="F38:I38"/>
    <mergeCell ref="K38:N38"/>
    <mergeCell ref="P38:S38"/>
    <mergeCell ref="U38:X38"/>
    <mergeCell ref="Z39:AP39"/>
    <mergeCell ref="C40:E40"/>
    <mergeCell ref="F40:G40"/>
    <mergeCell ref="K40:L40"/>
    <mergeCell ref="P40:Q40"/>
    <mergeCell ref="U40:V40"/>
    <mergeCell ref="B39:B40"/>
    <mergeCell ref="C39:E39"/>
    <mergeCell ref="F39:G39"/>
    <mergeCell ref="K39:L39"/>
    <mergeCell ref="P39:Q39"/>
    <mergeCell ref="U39:V39"/>
    <mergeCell ref="B43:Y43"/>
    <mergeCell ref="B44:Y49"/>
    <mergeCell ref="B50:Y50"/>
    <mergeCell ref="B51:Y51"/>
    <mergeCell ref="B52:Y56"/>
    <mergeCell ref="B41:E41"/>
    <mergeCell ref="F41:I41"/>
    <mergeCell ref="K41:N41"/>
    <mergeCell ref="P41:S41"/>
    <mergeCell ref="U41:X41"/>
    <mergeCell ref="B42:E42"/>
  </mergeCells>
  <phoneticPr fontId="1"/>
  <conditionalFormatting sqref="B22:Y27 K31:L37 P31:Q37 U31:V37 B44:Y49 B52:Y56">
    <cfRule type="containsBlanks" dxfId="20" priority="6">
      <formula>LEN(TRIM(B22))=0</formula>
    </cfRule>
  </conditionalFormatting>
  <conditionalFormatting sqref="F3 H3">
    <cfRule type="containsBlanks" dxfId="19" priority="3">
      <formula>LEN(TRIM(F3))=0</formula>
    </cfRule>
  </conditionalFormatting>
  <conditionalFormatting sqref="F31:H36 C37 F37:I37">
    <cfRule type="containsBlanks" dxfId="18" priority="2">
      <formula>LEN(TRIM(C31))=0</formula>
    </cfRule>
  </conditionalFormatting>
  <conditionalFormatting sqref="F39:H40">
    <cfRule type="containsBlanks" dxfId="17" priority="5">
      <formula>LEN(TRIM(F39))=0</formula>
    </cfRule>
  </conditionalFormatting>
  <conditionalFormatting sqref="F4:Y8">
    <cfRule type="containsBlanks" dxfId="16" priority="1">
      <formula>LEN(TRIM(F4))=0</formula>
    </cfRule>
  </conditionalFormatting>
  <conditionalFormatting sqref="K39:L40 P39:Q40 U39:V40">
    <cfRule type="containsBlanks" dxfId="15" priority="7">
      <formula>LEN(TRIM(K39))=0</formula>
    </cfRule>
  </conditionalFormatting>
  <dataValidations count="4">
    <dataValidation operator="greaterThanOrEqual" allowBlank="1" showInputMessage="1" showErrorMessage="1" errorTitle="数値を入力してください。" error="数値を入力してください。" sqref="C37:E37" xr:uid="{F4BFB515-CBD1-49C3-9FE5-418AA365ACC4}"/>
    <dataValidation type="decimal" operator="greaterThanOrEqual" allowBlank="1" showInputMessage="1" showErrorMessage="1" errorTitle="数値を入力してください。" error="数値を入力してください。" sqref="U39:V40 F39:G40 K39:L40 P39:Q40 K31:L37 U31:V37 P31:Q37 F31:G37" xr:uid="{D174FC88-FE32-47C1-A405-6FF7C39E00BA}">
      <formula1>0</formula1>
    </dataValidation>
    <dataValidation type="list" allowBlank="1" showInputMessage="1" showErrorMessage="1" sqref="F3" xr:uid="{7DCA59A4-B121-4989-94BA-E4AE3BFCF7A7}">
      <formula1>"2026,2025,2024"</formula1>
    </dataValidation>
    <dataValidation type="list" allowBlank="1" showInputMessage="1" showErrorMessage="1" sqref="H3" xr:uid="{7EBFEAC7-2BD7-4063-B113-AB7B42C5DD10}">
      <formula1>"1,2,3,4,5,6,7,8,9,10,11,12"</formula1>
    </dataValidation>
  </dataValidations>
  <hyperlinks>
    <hyperlink ref="Z39" r:id="rId1" xr:uid="{E458C0F5-8073-425E-B0B1-DDDE8F8B48E1}"/>
  </hyperlinks>
  <pageMargins left="0.25" right="0.25" top="0.34" bottom="0.25" header="0.3" footer="0.3"/>
  <pageSetup paperSize="9" scale="46" fitToHeight="0" orientation="landscape" r:id="rId2"/>
  <rowBreaks count="1" manualBreakCount="1">
    <brk id="27"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9EAD-6B8F-47A3-A61D-7776914E8C80}">
  <sheetPr>
    <tabColor theme="8" tint="0.79998168889431442"/>
    <pageSetUpPr fitToPage="1"/>
  </sheetPr>
  <dimension ref="A1:N68"/>
  <sheetViews>
    <sheetView showGridLines="0" view="pageBreakPreview" zoomScale="85" zoomScaleNormal="100" zoomScaleSheetLayoutView="85" workbookViewId="0">
      <selection activeCell="G9" sqref="G9"/>
    </sheetView>
  </sheetViews>
  <sheetFormatPr defaultColWidth="3.09765625" defaultRowHeight="18" x14ac:dyDescent="0.45"/>
  <cols>
    <col min="1" max="1" width="3.09765625" style="1"/>
    <col min="2" max="2" width="10" style="1" customWidth="1"/>
    <col min="3" max="3" width="11.19921875" style="1" customWidth="1"/>
    <col min="4" max="5" width="26.796875" style="1" customWidth="1"/>
    <col min="6" max="6" width="15" style="1" customWidth="1"/>
    <col min="7" max="7" width="14.19921875" style="1" customWidth="1"/>
    <col min="8" max="8" width="14.296875" style="1" customWidth="1"/>
    <col min="9" max="9" width="125.69921875" style="47" customWidth="1"/>
    <col min="10" max="10" width="12.19921875" style="3" customWidth="1"/>
    <col min="11" max="11" width="11.09765625" style="6" bestFit="1" customWidth="1"/>
    <col min="12" max="16384" width="3.09765625" style="1"/>
  </cols>
  <sheetData>
    <row r="1" spans="1:14" ht="24.75" customHeight="1" x14ac:dyDescent="0.45">
      <c r="A1" s="21" t="s">
        <v>166</v>
      </c>
      <c r="B1" s="38"/>
      <c r="D1" s="56" t="str">
        <f>IF(OR(C5=0,D5=0,F5=0,G5=0,F17=0),"記入モレあり!!"," ")</f>
        <v xml:space="preserve"> </v>
      </c>
      <c r="E1" s="55" t="str">
        <f>IF(OR(F17&lt;500,8000&lt;F17,F16&lt;F17),"申請額誤り!!"," ")</f>
        <v xml:space="preserve"> </v>
      </c>
      <c r="F1" s="541" t="str">
        <f>IF(F15=F25," ","収支計算額誤り!!")</f>
        <v xml:space="preserve"> </v>
      </c>
      <c r="G1" s="541"/>
      <c r="H1" s="39"/>
      <c r="I1" s="16" t="s">
        <v>57</v>
      </c>
    </row>
    <row r="2" spans="1:14" ht="22.5" customHeight="1" x14ac:dyDescent="0.45">
      <c r="A2" s="565" t="s">
        <v>81</v>
      </c>
      <c r="B2" s="565"/>
      <c r="C2" s="565"/>
      <c r="D2" s="565"/>
      <c r="E2" s="565"/>
      <c r="F2" s="565"/>
      <c r="G2" s="565"/>
      <c r="H2" s="565"/>
      <c r="I2" s="7" t="s">
        <v>130</v>
      </c>
    </row>
    <row r="3" spans="1:14" ht="18" customHeight="1" x14ac:dyDescent="0.45">
      <c r="A3" s="38" t="s">
        <v>26</v>
      </c>
      <c r="B3" s="38"/>
      <c r="C3" s="38"/>
      <c r="D3" s="38"/>
      <c r="E3" s="38"/>
      <c r="F3" s="38"/>
      <c r="G3" s="38"/>
      <c r="H3" s="53" t="s">
        <v>96</v>
      </c>
      <c r="I3" s="16" t="s">
        <v>222</v>
      </c>
    </row>
    <row r="4" spans="1:14" ht="45" customHeight="1" x14ac:dyDescent="0.45">
      <c r="A4" s="38"/>
      <c r="B4" s="51" t="s">
        <v>11</v>
      </c>
      <c r="C4" s="50" t="s">
        <v>92</v>
      </c>
      <c r="D4" s="569" t="s">
        <v>124</v>
      </c>
      <c r="E4" s="570"/>
      <c r="F4" s="52" t="s">
        <v>123</v>
      </c>
      <c r="G4" s="50" t="s">
        <v>133</v>
      </c>
      <c r="H4" s="50" t="s">
        <v>65</v>
      </c>
      <c r="I4" s="16"/>
      <c r="J4" s="1"/>
      <c r="K4" s="1"/>
    </row>
    <row r="5" spans="1:14" ht="41.25" customHeight="1" x14ac:dyDescent="0.45">
      <c r="A5" s="38"/>
      <c r="B5" s="566" t="s">
        <v>307</v>
      </c>
      <c r="C5" s="48" t="s">
        <v>354</v>
      </c>
      <c r="D5" s="571" t="s">
        <v>357</v>
      </c>
      <c r="E5" s="572"/>
      <c r="F5" s="99">
        <v>9000</v>
      </c>
      <c r="G5" s="45">
        <v>9</v>
      </c>
      <c r="H5" s="125"/>
      <c r="I5" s="3" t="s">
        <v>313</v>
      </c>
      <c r="J5" s="1"/>
      <c r="K5" s="1"/>
    </row>
    <row r="6" spans="1:14" ht="41.25" customHeight="1" x14ac:dyDescent="0.45">
      <c r="A6" s="38"/>
      <c r="B6" s="567"/>
      <c r="C6" s="49" t="s">
        <v>354</v>
      </c>
      <c r="D6" s="573" t="s">
        <v>356</v>
      </c>
      <c r="E6" s="574"/>
      <c r="F6" s="100">
        <v>2000</v>
      </c>
      <c r="G6" s="46">
        <v>15</v>
      </c>
      <c r="H6" s="126"/>
      <c r="I6" s="141" t="s">
        <v>137</v>
      </c>
      <c r="J6" s="1"/>
      <c r="K6" s="1"/>
    </row>
    <row r="7" spans="1:14" ht="41.25" customHeight="1" x14ac:dyDescent="0.45">
      <c r="A7" s="38"/>
      <c r="B7" s="567"/>
      <c r="C7" s="49" t="s">
        <v>354</v>
      </c>
      <c r="D7" s="573" t="s">
        <v>355</v>
      </c>
      <c r="E7" s="574"/>
      <c r="F7" s="100">
        <v>1000</v>
      </c>
      <c r="G7" s="46">
        <v>15</v>
      </c>
      <c r="H7" s="126"/>
      <c r="I7" s="4" t="s">
        <v>138</v>
      </c>
      <c r="J7" s="1"/>
      <c r="K7" s="1"/>
    </row>
    <row r="8" spans="1:14" ht="41.25" customHeight="1" x14ac:dyDescent="0.45">
      <c r="A8" s="38"/>
      <c r="B8" s="567"/>
      <c r="C8" s="49"/>
      <c r="D8" s="573"/>
      <c r="E8" s="575"/>
      <c r="F8" s="100"/>
      <c r="G8" s="46"/>
      <c r="H8" s="126"/>
      <c r="I8" s="4" t="s">
        <v>139</v>
      </c>
      <c r="J8" s="1"/>
      <c r="K8" s="1"/>
    </row>
    <row r="9" spans="1:14" ht="41.25" customHeight="1" x14ac:dyDescent="0.45">
      <c r="A9" s="38"/>
      <c r="B9" s="568"/>
      <c r="C9" s="159"/>
      <c r="D9" s="563"/>
      <c r="E9" s="564"/>
      <c r="F9" s="156"/>
      <c r="G9" s="157"/>
      <c r="H9" s="158"/>
      <c r="I9" s="4" t="s">
        <v>140</v>
      </c>
      <c r="J9" s="1"/>
      <c r="K9" s="40"/>
      <c r="L9" s="40"/>
      <c r="M9" s="40"/>
      <c r="N9" s="40"/>
    </row>
    <row r="10" spans="1:14" ht="41.25" customHeight="1" x14ac:dyDescent="0.45">
      <c r="A10" s="38"/>
      <c r="B10" s="579" t="s">
        <v>305</v>
      </c>
      <c r="C10" s="580"/>
      <c r="D10" s="580"/>
      <c r="E10" s="581"/>
      <c r="F10" s="156">
        <f>SUM(F5:F9)</f>
        <v>12000</v>
      </c>
      <c r="G10" s="151"/>
      <c r="H10" s="152"/>
      <c r="I10" s="4"/>
      <c r="J10" s="1"/>
      <c r="K10" s="40"/>
      <c r="L10" s="40"/>
      <c r="M10" s="40"/>
      <c r="N10" s="40"/>
    </row>
    <row r="11" spans="1:14" ht="41.25" customHeight="1" x14ac:dyDescent="0.45">
      <c r="A11" s="38"/>
      <c r="B11" s="560" t="s">
        <v>308</v>
      </c>
      <c r="C11" s="48"/>
      <c r="D11" s="571"/>
      <c r="E11" s="576"/>
      <c r="F11" s="138"/>
      <c r="G11" s="142"/>
      <c r="H11" s="139"/>
      <c r="I11" s="4" t="s">
        <v>262</v>
      </c>
      <c r="J11" s="1"/>
      <c r="K11" s="40"/>
      <c r="L11" s="40"/>
      <c r="M11" s="40"/>
      <c r="N11" s="40"/>
    </row>
    <row r="12" spans="1:14" ht="41.25" customHeight="1" x14ac:dyDescent="0.45">
      <c r="A12" s="38"/>
      <c r="B12" s="558"/>
      <c r="C12" s="49"/>
      <c r="D12" s="577"/>
      <c r="E12" s="578"/>
      <c r="F12" s="135"/>
      <c r="G12" s="46"/>
      <c r="H12" s="126"/>
      <c r="I12" s="141" t="s">
        <v>306</v>
      </c>
      <c r="J12" s="1"/>
      <c r="K12" s="40"/>
      <c r="L12" s="40"/>
      <c r="M12" s="40"/>
      <c r="N12" s="40"/>
    </row>
    <row r="13" spans="1:14" ht="41.25" customHeight="1" x14ac:dyDescent="0.45">
      <c r="A13" s="38"/>
      <c r="B13" s="558"/>
      <c r="C13" s="137"/>
      <c r="D13" s="577"/>
      <c r="E13" s="578"/>
      <c r="F13" s="135"/>
      <c r="G13" s="162"/>
      <c r="H13" s="152"/>
      <c r="I13" s="4"/>
      <c r="J13" s="1"/>
      <c r="K13" s="40"/>
      <c r="L13" s="40"/>
      <c r="M13" s="40"/>
      <c r="N13" s="40"/>
    </row>
    <row r="14" spans="1:14" ht="41.25" customHeight="1" thickBot="1" x14ac:dyDescent="0.5">
      <c r="A14" s="38"/>
      <c r="B14" s="582" t="s">
        <v>305</v>
      </c>
      <c r="C14" s="583"/>
      <c r="D14" s="583"/>
      <c r="E14" s="584"/>
      <c r="F14" s="154">
        <f>SUM(F11:F13)</f>
        <v>0</v>
      </c>
      <c r="G14" s="160"/>
      <c r="H14" s="155"/>
      <c r="I14" s="4"/>
      <c r="J14" s="1"/>
      <c r="K14" s="40"/>
      <c r="L14" s="40"/>
      <c r="M14" s="40"/>
      <c r="N14" s="40"/>
    </row>
    <row r="15" spans="1:14" ht="37.5" customHeight="1" thickTop="1" x14ac:dyDescent="0.45">
      <c r="A15" s="38"/>
      <c r="B15" s="558" t="s">
        <v>91</v>
      </c>
      <c r="C15" s="559"/>
      <c r="D15" s="559"/>
      <c r="E15" s="559"/>
      <c r="F15" s="121">
        <f>F10+F14</f>
        <v>12000</v>
      </c>
      <c r="G15" s="136" t="s">
        <v>233</v>
      </c>
      <c r="H15" s="153">
        <f>AVERAGE(G5:G9,G11:G13)</f>
        <v>13</v>
      </c>
      <c r="I15" s="4"/>
      <c r="J15" s="1"/>
      <c r="K15" s="40"/>
      <c r="L15" s="40"/>
      <c r="M15" s="40"/>
      <c r="N15" s="40"/>
    </row>
    <row r="16" spans="1:14" ht="37.5" customHeight="1" thickBot="1" x14ac:dyDescent="0.5">
      <c r="A16" s="38"/>
      <c r="B16" s="560" t="s">
        <v>125</v>
      </c>
      <c r="C16" s="561"/>
      <c r="D16" s="561"/>
      <c r="E16" s="562"/>
      <c r="F16" s="122">
        <f>SUM(IF(F10/2&gt;=6000,6000,ROUNDDOWN(F10/2,0)),IF(F14/2&gt;=2000,2000,ROUNDDOWN(F14/2,0)))</f>
        <v>6000</v>
      </c>
      <c r="G16" s="120" t="s">
        <v>126</v>
      </c>
      <c r="H16" s="123">
        <v>0.5</v>
      </c>
      <c r="I16" s="54" t="s">
        <v>129</v>
      </c>
      <c r="J16" s="1"/>
      <c r="K16" s="40"/>
      <c r="L16" s="40"/>
      <c r="M16" s="40"/>
      <c r="N16" s="40"/>
    </row>
    <row r="17" spans="1:14" ht="45" customHeight="1" thickBot="1" x14ac:dyDescent="0.5">
      <c r="A17" s="38"/>
      <c r="B17" s="550" t="s">
        <v>127</v>
      </c>
      <c r="C17" s="551"/>
      <c r="D17" s="551"/>
      <c r="E17" s="552"/>
      <c r="F17" s="106">
        <f>SUM(IF(F10/2&gt;=6000,6000,ROUNDDOWN(F10/2,0)),IF(F14/2&gt;=2000,2000,ROUNDDOWN(F14/2,0)))</f>
        <v>6000</v>
      </c>
      <c r="G17" s="553"/>
      <c r="H17" s="554"/>
      <c r="I17" s="161" t="s">
        <v>312</v>
      </c>
      <c r="J17" s="1"/>
      <c r="K17" s="40"/>
      <c r="L17" s="40"/>
      <c r="M17" s="40"/>
      <c r="N17" s="40"/>
    </row>
    <row r="18" spans="1:14" ht="29.1" customHeight="1" x14ac:dyDescent="0.45">
      <c r="I18" s="4"/>
      <c r="J18" s="1"/>
    </row>
    <row r="19" spans="1:14" ht="19.5" customHeight="1" x14ac:dyDescent="0.45">
      <c r="A19" s="41" t="s">
        <v>27</v>
      </c>
      <c r="B19" s="41"/>
      <c r="C19" s="41"/>
      <c r="D19" s="41"/>
      <c r="E19" s="41"/>
      <c r="F19" s="41"/>
      <c r="H19" s="53" t="s">
        <v>96</v>
      </c>
      <c r="I19" s="16"/>
    </row>
    <row r="20" spans="1:14" ht="45" customHeight="1" x14ac:dyDescent="0.45">
      <c r="B20" s="269" t="s">
        <v>11</v>
      </c>
      <c r="C20" s="269"/>
      <c r="D20" s="269"/>
      <c r="E20" s="269"/>
      <c r="F20" s="52" t="s">
        <v>123</v>
      </c>
      <c r="G20" s="269" t="s">
        <v>80</v>
      </c>
      <c r="H20" s="269"/>
      <c r="I20" s="16"/>
      <c r="J20" s="1"/>
      <c r="K20" s="1"/>
    </row>
    <row r="21" spans="1:14" ht="30" customHeight="1" x14ac:dyDescent="0.45">
      <c r="B21" s="555" t="s">
        <v>28</v>
      </c>
      <c r="C21" s="555"/>
      <c r="D21" s="555"/>
      <c r="E21" s="555"/>
      <c r="F21" s="107">
        <v>4000</v>
      </c>
      <c r="G21" s="556"/>
      <c r="H21" s="557"/>
      <c r="I21" s="16"/>
      <c r="J21" s="1"/>
      <c r="K21" s="1"/>
    </row>
    <row r="22" spans="1:14" ht="30" customHeight="1" x14ac:dyDescent="0.45">
      <c r="B22" s="542" t="s">
        <v>29</v>
      </c>
      <c r="C22" s="542"/>
      <c r="D22" s="542"/>
      <c r="E22" s="542"/>
      <c r="F22" s="108">
        <v>2000</v>
      </c>
      <c r="G22" s="546"/>
      <c r="H22" s="547"/>
      <c r="I22" s="4"/>
      <c r="J22" s="1"/>
      <c r="K22" s="1"/>
    </row>
    <row r="23" spans="1:14" ht="30" customHeight="1" x14ac:dyDescent="0.45">
      <c r="B23" s="542" t="s">
        <v>30</v>
      </c>
      <c r="C23" s="542"/>
      <c r="D23" s="542"/>
      <c r="E23" s="542"/>
      <c r="F23" s="108">
        <v>0</v>
      </c>
      <c r="G23" s="546"/>
      <c r="H23" s="547"/>
      <c r="I23" s="4"/>
      <c r="J23" s="1"/>
      <c r="K23" s="1"/>
    </row>
    <row r="24" spans="1:14" ht="30" customHeight="1" thickBot="1" x14ac:dyDescent="0.5">
      <c r="B24" s="543" t="s">
        <v>31</v>
      </c>
      <c r="C24" s="543"/>
      <c r="D24" s="543"/>
      <c r="E24" s="543"/>
      <c r="F24" s="101">
        <f>F17</f>
        <v>6000</v>
      </c>
      <c r="G24" s="548"/>
      <c r="H24" s="549"/>
      <c r="I24" s="54" t="s">
        <v>131</v>
      </c>
      <c r="J24" s="1"/>
      <c r="K24" s="1"/>
    </row>
    <row r="25" spans="1:14" ht="30" customHeight="1" thickTop="1" x14ac:dyDescent="0.45">
      <c r="B25" s="284" t="s">
        <v>66</v>
      </c>
      <c r="C25" s="284"/>
      <c r="D25" s="284"/>
      <c r="E25" s="284"/>
      <c r="F25" s="124">
        <f>SUM(F21:F24)</f>
        <v>12000</v>
      </c>
      <c r="G25" s="544"/>
      <c r="H25" s="545"/>
      <c r="I25" s="3" t="s">
        <v>132</v>
      </c>
      <c r="J25" s="1"/>
      <c r="K25" s="1"/>
    </row>
    <row r="26" spans="1:14" x14ac:dyDescent="0.45">
      <c r="I26" s="4"/>
      <c r="J26" s="1"/>
    </row>
    <row r="27" spans="1:14" x14ac:dyDescent="0.45">
      <c r="I27" s="4"/>
    </row>
    <row r="28" spans="1:14" x14ac:dyDescent="0.45">
      <c r="I28" s="4"/>
    </row>
    <row r="29" spans="1:14" x14ac:dyDescent="0.45">
      <c r="I29" s="4"/>
    </row>
    <row r="30" spans="1:14" x14ac:dyDescent="0.45">
      <c r="E30" s="3"/>
      <c r="F30" s="3"/>
      <c r="G30" s="6"/>
    </row>
    <row r="31" spans="1:14" x14ac:dyDescent="0.45">
      <c r="E31" s="7"/>
      <c r="F31" s="7"/>
      <c r="G31" s="6"/>
    </row>
    <row r="32" spans="1:14" x14ac:dyDescent="0.45">
      <c r="E32" s="3"/>
      <c r="F32" s="3"/>
      <c r="G32" s="6"/>
    </row>
    <row r="33" spans="5:9" x14ac:dyDescent="0.45">
      <c r="E33" s="3"/>
      <c r="F33" s="3"/>
      <c r="G33" s="6"/>
    </row>
    <row r="34" spans="5:9" x14ac:dyDescent="0.45">
      <c r="E34" s="17"/>
      <c r="F34" s="17"/>
      <c r="G34" s="6"/>
    </row>
    <row r="35" spans="5:9" x14ac:dyDescent="0.45">
      <c r="E35" s="4"/>
      <c r="F35" s="4"/>
      <c r="G35" s="6"/>
      <c r="I35" s="1"/>
    </row>
    <row r="36" spans="5:9" x14ac:dyDescent="0.45">
      <c r="E36" s="4"/>
      <c r="F36" s="4"/>
      <c r="G36" s="6"/>
      <c r="I36" s="1"/>
    </row>
    <row r="37" spans="5:9" x14ac:dyDescent="0.45">
      <c r="E37" s="4"/>
      <c r="F37" s="4"/>
      <c r="G37" s="6"/>
      <c r="I37" s="1"/>
    </row>
    <row r="38" spans="5:9" x14ac:dyDescent="0.45">
      <c r="E38" s="17"/>
      <c r="F38" s="17"/>
      <c r="G38" s="6"/>
      <c r="I38" s="1"/>
    </row>
    <row r="39" spans="5:9" x14ac:dyDescent="0.45">
      <c r="E39" s="3"/>
      <c r="F39" s="3"/>
      <c r="G39" s="6"/>
      <c r="I39" s="1"/>
    </row>
    <row r="40" spans="5:9" x14ac:dyDescent="0.45">
      <c r="E40" s="3"/>
      <c r="F40" s="3"/>
      <c r="G40" s="6"/>
      <c r="I40" s="1"/>
    </row>
    <row r="41" spans="5:9" x14ac:dyDescent="0.45">
      <c r="E41" s="18"/>
      <c r="F41" s="18"/>
      <c r="G41" s="6"/>
    </row>
    <row r="42" spans="5:9" x14ac:dyDescent="0.45">
      <c r="E42" s="18"/>
      <c r="F42" s="18"/>
      <c r="G42" s="6"/>
    </row>
    <row r="43" spans="5:9" x14ac:dyDescent="0.45">
      <c r="E43" s="18"/>
      <c r="F43" s="18"/>
      <c r="G43" s="6"/>
    </row>
    <row r="44" spans="5:9" x14ac:dyDescent="0.45">
      <c r="E44" s="18"/>
      <c r="F44" s="18"/>
      <c r="G44" s="6"/>
    </row>
    <row r="45" spans="5:9" x14ac:dyDescent="0.45">
      <c r="E45" s="3"/>
      <c r="F45" s="3"/>
      <c r="G45" s="6"/>
    </row>
    <row r="46" spans="5:9" x14ac:dyDescent="0.45">
      <c r="E46" s="3"/>
      <c r="F46" s="3"/>
      <c r="G46" s="6"/>
    </row>
    <row r="47" spans="5:9" x14ac:dyDescent="0.45">
      <c r="E47" s="3"/>
      <c r="F47" s="3"/>
      <c r="G47" s="6"/>
    </row>
    <row r="48" spans="5:9" x14ac:dyDescent="0.45">
      <c r="E48" s="3"/>
      <c r="F48" s="3"/>
      <c r="G48" s="6"/>
    </row>
    <row r="49" spans="5:7" x14ac:dyDescent="0.45">
      <c r="E49" s="3"/>
      <c r="F49" s="3"/>
      <c r="G49" s="6"/>
    </row>
    <row r="50" spans="5:7" x14ac:dyDescent="0.45">
      <c r="E50" s="17"/>
      <c r="F50" s="17"/>
      <c r="G50" s="6"/>
    </row>
    <row r="51" spans="5:7" x14ac:dyDescent="0.45">
      <c r="E51" s="17"/>
      <c r="F51" s="17"/>
      <c r="G51" s="6"/>
    </row>
    <row r="52" spans="5:7" x14ac:dyDescent="0.45">
      <c r="E52" s="17"/>
      <c r="F52" s="17"/>
      <c r="G52" s="6"/>
    </row>
    <row r="53" spans="5:7" x14ac:dyDescent="0.45">
      <c r="E53" s="17"/>
      <c r="F53" s="17"/>
      <c r="G53" s="6"/>
    </row>
    <row r="54" spans="5:7" x14ac:dyDescent="0.45">
      <c r="E54" s="17"/>
      <c r="F54" s="17"/>
      <c r="G54" s="6"/>
    </row>
    <row r="55" spans="5:7" x14ac:dyDescent="0.45">
      <c r="E55" s="17"/>
      <c r="F55" s="17"/>
      <c r="G55" s="6"/>
    </row>
    <row r="56" spans="5:7" x14ac:dyDescent="0.45">
      <c r="E56" s="17"/>
      <c r="F56" s="17"/>
      <c r="G56" s="6"/>
    </row>
    <row r="57" spans="5:7" x14ac:dyDescent="0.45">
      <c r="E57" s="3"/>
      <c r="F57" s="3"/>
      <c r="G57" s="6"/>
    </row>
    <row r="58" spans="5:7" x14ac:dyDescent="0.45">
      <c r="E58" s="3"/>
      <c r="F58" s="3"/>
      <c r="G58" s="6"/>
    </row>
    <row r="59" spans="5:7" x14ac:dyDescent="0.45">
      <c r="E59" s="3"/>
      <c r="F59" s="3"/>
      <c r="G59" s="6"/>
    </row>
    <row r="60" spans="5:7" x14ac:dyDescent="0.45">
      <c r="E60" s="3"/>
      <c r="F60" s="3"/>
      <c r="G60" s="6"/>
    </row>
    <row r="61" spans="5:7" x14ac:dyDescent="0.45">
      <c r="E61" s="11"/>
      <c r="F61" s="11"/>
      <c r="G61" s="6"/>
    </row>
    <row r="62" spans="5:7" x14ac:dyDescent="0.45">
      <c r="E62" s="2"/>
      <c r="F62" s="2"/>
      <c r="G62" s="6"/>
    </row>
    <row r="63" spans="5:7" x14ac:dyDescent="0.45">
      <c r="E63" s="17"/>
      <c r="F63" s="17"/>
      <c r="G63" s="6"/>
    </row>
    <row r="64" spans="5:7" x14ac:dyDescent="0.45">
      <c r="E64" s="17"/>
      <c r="F64" s="17"/>
      <c r="G64" s="6"/>
    </row>
    <row r="65" spans="5:7" x14ac:dyDescent="0.45">
      <c r="E65" s="4"/>
      <c r="F65" s="4"/>
      <c r="G65" s="6"/>
    </row>
    <row r="66" spans="5:7" x14ac:dyDescent="0.45">
      <c r="E66" s="4"/>
      <c r="F66" s="4"/>
      <c r="G66" s="6"/>
    </row>
    <row r="67" spans="5:7" x14ac:dyDescent="0.45">
      <c r="E67" s="11"/>
      <c r="F67" s="11"/>
    </row>
    <row r="68" spans="5:7" x14ac:dyDescent="0.45">
      <c r="E68" s="2"/>
      <c r="F68" s="2"/>
    </row>
  </sheetData>
  <sheetProtection algorithmName="SHA-512" hashValue="U5KFZanBolKdeDFFGF5vvSY4ZLyQcn15kFEcRepRI82cBsCW88Z3Cz6CIw2RW0dI50qlmnb6pajsP1HC7CMqIw==" saltValue="hNe6PonyjBA6Eo/Z+or+Tg==" spinCount="100000" sheet="1" objects="1" scenarios="1" selectLockedCells="1" selectUnlockedCells="1"/>
  <mergeCells count="31">
    <mergeCell ref="D9:E9"/>
    <mergeCell ref="A2:H2"/>
    <mergeCell ref="G20:H20"/>
    <mergeCell ref="B5:B9"/>
    <mergeCell ref="D4:E4"/>
    <mergeCell ref="D5:E5"/>
    <mergeCell ref="D6:E6"/>
    <mergeCell ref="D7:E7"/>
    <mergeCell ref="D8:E8"/>
    <mergeCell ref="B11:B13"/>
    <mergeCell ref="D11:E11"/>
    <mergeCell ref="D12:E12"/>
    <mergeCell ref="D13:E13"/>
    <mergeCell ref="B10:E10"/>
    <mergeCell ref="B14:E14"/>
    <mergeCell ref="F1:G1"/>
    <mergeCell ref="B23:E23"/>
    <mergeCell ref="B24:E24"/>
    <mergeCell ref="B25:E25"/>
    <mergeCell ref="B22:E22"/>
    <mergeCell ref="G25:H25"/>
    <mergeCell ref="G22:H22"/>
    <mergeCell ref="G23:H23"/>
    <mergeCell ref="G24:H24"/>
    <mergeCell ref="B17:E17"/>
    <mergeCell ref="G17:H17"/>
    <mergeCell ref="B20:E20"/>
    <mergeCell ref="B21:E21"/>
    <mergeCell ref="G21:H21"/>
    <mergeCell ref="B15:E15"/>
    <mergeCell ref="B16:E16"/>
  </mergeCells>
  <phoneticPr fontId="1"/>
  <conditionalFormatting sqref="C5:C9 C11:C13">
    <cfRule type="expression" dxfId="14" priority="4">
      <formula>AND($C$5="",$C$6="",$C$7="",$C$8="",$C$9="")</formula>
    </cfRule>
  </conditionalFormatting>
  <conditionalFormatting sqref="D5:E9 D11:E13">
    <cfRule type="expression" dxfId="13" priority="3">
      <formula>AND($D$5="",$D$6="",$D$7="",$D$8="",$D$9="")</formula>
    </cfRule>
  </conditionalFormatting>
  <conditionalFormatting sqref="F5:F9 F11:F13">
    <cfRule type="expression" dxfId="12" priority="2">
      <formula>AND($F$5="",$F$6="",$F$7="",$F$8="",$F$9="")</formula>
    </cfRule>
  </conditionalFormatting>
  <conditionalFormatting sqref="F17">
    <cfRule type="containsBlanks" dxfId="11" priority="8">
      <formula>LEN(TRIM(F17))=0</formula>
    </cfRule>
  </conditionalFormatting>
  <conditionalFormatting sqref="F21:F23">
    <cfRule type="expression" dxfId="10" priority="5">
      <formula>$F$25&lt;&gt;$F$15</formula>
    </cfRule>
  </conditionalFormatting>
  <conditionalFormatting sqref="G5:G9 G11:G13">
    <cfRule type="expression" dxfId="9" priority="1">
      <formula>AND($G$5="",$G$6="",$G$7="",$G$8="",$G$9="")</formula>
    </cfRule>
  </conditionalFormatting>
  <dataValidations count="3">
    <dataValidation type="list" allowBlank="1" showInputMessage="1" showErrorMessage="1" sqref="C5:C9 C11:C13" xr:uid="{534467EE-FACB-428A-88F9-BEECC8AF59EA}">
      <formula1>"省エネ事業,再エネ事業"</formula1>
    </dataValidation>
    <dataValidation type="whole" operator="greaterThanOrEqual" allowBlank="1" showInputMessage="1" showErrorMessage="1" sqref="F21:F23 F5:F14" xr:uid="{6A640B49-AE05-44A1-8652-5912FF3120F3}">
      <formula1>0</formula1>
    </dataValidation>
    <dataValidation type="whole" operator="greaterThanOrEqual" allowBlank="1" showInputMessage="1" showErrorMessage="1" errorTitle="数値で入力してください" error="数値で入力してください" sqref="G5:G14" xr:uid="{14C35568-2FF3-4AE2-B471-2C2AEEF8EBC6}">
      <formula1>0</formula1>
    </dataValidation>
  </dataValidations>
  <pageMargins left="0.28000000000000003" right="0.27559055118110237" top="0.34" bottom="0.33"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1B3-E456-4683-94EE-38DE837B225C}">
  <sheetPr>
    <tabColor theme="9" tint="0.79998168889431442"/>
    <pageSetUpPr fitToPage="1"/>
  </sheetPr>
  <dimension ref="A1:AF75"/>
  <sheetViews>
    <sheetView showGridLines="0" view="pageBreakPreview" zoomScale="85" zoomScaleNormal="90" zoomScaleSheetLayoutView="85" workbookViewId="0">
      <selection activeCell="I4" sqref="I4:S4"/>
    </sheetView>
  </sheetViews>
  <sheetFormatPr defaultColWidth="9" defaultRowHeight="15" x14ac:dyDescent="0.45"/>
  <cols>
    <col min="1" max="1" width="1.09765625" style="1" customWidth="1"/>
    <col min="2" max="2" width="5" style="1" customWidth="1"/>
    <col min="3" max="3" width="5.59765625" style="1" bestFit="1" customWidth="1"/>
    <col min="4" max="6" width="4.296875" style="1" customWidth="1"/>
    <col min="7" max="8" width="5.59765625" style="1" customWidth="1"/>
    <col min="9" max="9" width="2.5" style="1" customWidth="1"/>
    <col min="10" max="12" width="4.296875" style="1" customWidth="1"/>
    <col min="13" max="14" width="5.59765625" style="1" customWidth="1"/>
    <col min="15" max="16" width="5" style="1" customWidth="1"/>
    <col min="17" max="17" width="8.796875" style="1" bestFit="1" customWidth="1"/>
    <col min="18" max="18" width="5.59765625" style="1" customWidth="1"/>
    <col min="19" max="19" width="8.59765625" style="1" customWidth="1"/>
    <col min="20" max="30" width="5.09765625" style="1" customWidth="1"/>
    <col min="31" max="16384" width="9" style="1"/>
  </cols>
  <sheetData>
    <row r="1" spans="1:32" s="21" customFormat="1" ht="38.549999999999997" customHeight="1" x14ac:dyDescent="0.45">
      <c r="A1" s="1"/>
      <c r="B1" s="586"/>
      <c r="C1" s="586"/>
      <c r="D1" s="586"/>
      <c r="E1" s="586"/>
      <c r="F1" s="586"/>
      <c r="G1" s="40"/>
      <c r="H1" s="40"/>
      <c r="I1" s="40"/>
      <c r="J1" s="40"/>
      <c r="K1" s="40"/>
      <c r="L1" s="40"/>
      <c r="M1" s="587" t="s">
        <v>250</v>
      </c>
      <c r="N1" s="587"/>
      <c r="O1" s="12" t="s">
        <v>23</v>
      </c>
      <c r="P1" s="27">
        <v>2</v>
      </c>
      <c r="Q1" s="12" t="s">
        <v>50</v>
      </c>
      <c r="R1" s="27">
        <v>20</v>
      </c>
      <c r="S1" s="10" t="s">
        <v>1</v>
      </c>
      <c r="T1" s="1"/>
      <c r="U1" s="1"/>
      <c r="V1" s="1"/>
      <c r="W1" s="1"/>
      <c r="X1" s="1"/>
      <c r="Y1" s="1"/>
      <c r="Z1" s="1"/>
      <c r="AA1" s="1"/>
      <c r="AB1" s="1"/>
      <c r="AC1" s="1"/>
      <c r="AD1" s="1"/>
    </row>
    <row r="2" spans="1:32" s="110" customFormat="1" ht="31.05" customHeight="1" x14ac:dyDescent="0.45">
      <c r="A2" s="109"/>
      <c r="B2" s="109" t="s">
        <v>249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1:32" s="21" customFormat="1" ht="20.25" customHeight="1" x14ac:dyDescent="0.45">
      <c r="A3" s="1"/>
      <c r="B3" s="1"/>
      <c r="C3" s="1"/>
      <c r="D3" s="1"/>
      <c r="E3" s="1"/>
      <c r="F3" s="1"/>
      <c r="G3" s="1"/>
      <c r="H3" s="1"/>
      <c r="I3" s="1"/>
      <c r="J3" s="1"/>
      <c r="K3" s="1"/>
      <c r="L3" s="1"/>
      <c r="M3" s="1"/>
      <c r="N3" s="1"/>
      <c r="O3" s="1"/>
      <c r="P3" s="1"/>
      <c r="Q3" s="1"/>
      <c r="R3" s="1"/>
      <c r="S3" s="1"/>
      <c r="U3" s="1"/>
      <c r="V3" s="1"/>
      <c r="X3" s="1"/>
      <c r="Y3" s="1"/>
      <c r="Z3" s="1"/>
      <c r="AA3" s="1"/>
      <c r="AB3" s="1"/>
      <c r="AC3" s="1"/>
      <c r="AD3" s="1"/>
    </row>
    <row r="4" spans="1:32" s="21" customFormat="1" ht="20.25" customHeight="1" x14ac:dyDescent="0.45">
      <c r="A4" s="1"/>
      <c r="B4" s="1"/>
      <c r="C4" s="1"/>
      <c r="D4" s="1"/>
      <c r="G4" s="262" t="s">
        <v>3</v>
      </c>
      <c r="H4" s="262"/>
      <c r="I4" s="261" t="s">
        <v>372</v>
      </c>
      <c r="J4" s="261"/>
      <c r="K4" s="261"/>
      <c r="L4" s="261"/>
      <c r="M4" s="261"/>
      <c r="N4" s="261"/>
      <c r="O4" s="261"/>
      <c r="P4" s="261"/>
      <c r="Q4" s="261"/>
      <c r="R4" s="261"/>
      <c r="S4" s="261"/>
      <c r="T4" s="8" t="s">
        <v>237</v>
      </c>
      <c r="U4" s="1"/>
      <c r="V4" s="1"/>
      <c r="W4" s="1"/>
      <c r="X4" s="1"/>
      <c r="Y4" s="1"/>
      <c r="Z4" s="1"/>
      <c r="AA4" s="1"/>
      <c r="AB4" s="1"/>
      <c r="AC4" s="1"/>
      <c r="AD4" s="1"/>
    </row>
    <row r="5" spans="1:32" s="21" customFormat="1" ht="20.25" customHeight="1" x14ac:dyDescent="0.45">
      <c r="A5" s="1"/>
      <c r="B5" s="1"/>
      <c r="C5" s="1"/>
      <c r="D5" s="1"/>
      <c r="G5" s="236" t="s">
        <v>2</v>
      </c>
      <c r="H5" s="236"/>
      <c r="I5" s="261" t="s">
        <v>373</v>
      </c>
      <c r="J5" s="261"/>
      <c r="K5" s="261"/>
      <c r="L5" s="261"/>
      <c r="M5" s="261"/>
      <c r="N5" s="261"/>
      <c r="O5" s="261"/>
      <c r="P5" s="261"/>
      <c r="Q5" s="261"/>
      <c r="R5" s="261"/>
      <c r="S5" s="261"/>
      <c r="T5" s="8" t="s">
        <v>238</v>
      </c>
    </row>
    <row r="6" spans="1:32" s="21" customFormat="1" ht="20.25" customHeight="1" x14ac:dyDescent="0.45">
      <c r="A6" s="1"/>
      <c r="B6" s="1"/>
      <c r="C6" s="1"/>
      <c r="D6" s="1"/>
      <c r="G6" s="236" t="s">
        <v>72</v>
      </c>
      <c r="H6" s="236"/>
      <c r="I6" s="236"/>
      <c r="J6" s="236"/>
      <c r="K6" s="261" t="s">
        <v>317</v>
      </c>
      <c r="L6" s="261"/>
      <c r="M6" s="261"/>
      <c r="N6" s="261"/>
      <c r="O6" s="261"/>
      <c r="P6" s="261"/>
      <c r="Q6" s="261"/>
      <c r="R6" s="261"/>
      <c r="S6" s="261"/>
      <c r="T6" s="8" t="s">
        <v>236</v>
      </c>
    </row>
    <row r="7" spans="1:32" s="21" customFormat="1" ht="20.25" customHeight="1" x14ac:dyDescent="0.45">
      <c r="A7" s="1"/>
      <c r="B7" s="1"/>
      <c r="C7" s="1"/>
      <c r="D7" s="1"/>
      <c r="F7" s="1"/>
      <c r="G7" s="1"/>
      <c r="H7" s="10"/>
      <c r="I7" s="10"/>
      <c r="J7" s="10"/>
      <c r="K7" s="10"/>
      <c r="L7" s="10"/>
      <c r="M7" s="10"/>
      <c r="N7" s="10"/>
      <c r="O7" s="10"/>
      <c r="P7" s="10"/>
      <c r="Q7" s="10"/>
      <c r="R7" s="10"/>
      <c r="S7" s="10"/>
    </row>
    <row r="8" spans="1:32" s="21" customFormat="1" ht="43.5" customHeight="1" x14ac:dyDescent="0.4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2" s="21" customFormat="1" ht="33.6" customHeight="1" x14ac:dyDescent="0.45">
      <c r="A9" s="585" t="s">
        <v>84</v>
      </c>
      <c r="B9" s="585"/>
      <c r="C9" s="585"/>
      <c r="D9" s="585"/>
      <c r="E9" s="585"/>
      <c r="F9" s="585"/>
      <c r="G9" s="585"/>
      <c r="H9" s="585"/>
      <c r="I9" s="585"/>
      <c r="J9" s="585"/>
      <c r="K9" s="585"/>
      <c r="L9" s="585"/>
      <c r="M9" s="585"/>
      <c r="N9" s="585"/>
      <c r="O9" s="585"/>
      <c r="P9" s="585"/>
      <c r="Q9" s="585"/>
      <c r="R9" s="585"/>
      <c r="S9" s="585"/>
      <c r="T9" s="1"/>
      <c r="U9" s="1"/>
      <c r="V9" s="1"/>
      <c r="W9" s="1"/>
      <c r="X9" s="1"/>
      <c r="Y9" s="1"/>
      <c r="Z9" s="1"/>
      <c r="AA9" s="1"/>
      <c r="AB9" s="1"/>
      <c r="AC9" s="1"/>
      <c r="AD9" s="1"/>
    </row>
    <row r="10" spans="1:32" s="21" customFormat="1" ht="33.6" customHeight="1" x14ac:dyDescent="0.45">
      <c r="A10" s="111"/>
      <c r="B10" s="111"/>
      <c r="C10" s="111"/>
      <c r="D10" s="111"/>
      <c r="E10" s="111"/>
      <c r="F10" s="111"/>
      <c r="G10" s="111"/>
      <c r="H10" s="111"/>
      <c r="I10" s="111"/>
      <c r="J10" s="111"/>
      <c r="K10" s="111"/>
      <c r="L10" s="111"/>
      <c r="M10" s="111"/>
      <c r="N10" s="111"/>
      <c r="O10" s="111"/>
      <c r="P10" s="111"/>
      <c r="Q10" s="111"/>
      <c r="R10" s="111"/>
      <c r="S10" s="111"/>
      <c r="T10" s="1"/>
      <c r="U10" s="1"/>
      <c r="V10" s="1"/>
      <c r="W10" s="1"/>
      <c r="X10" s="1"/>
      <c r="Y10" s="1"/>
      <c r="Z10" s="1"/>
      <c r="AA10" s="1"/>
      <c r="AB10" s="1"/>
      <c r="AC10" s="1"/>
      <c r="AD10" s="1"/>
    </row>
    <row r="11" spans="1:32" s="21" customFormat="1" ht="33.6"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2" s="112" customFormat="1" ht="33.6" customHeight="1" x14ac:dyDescent="0.45">
      <c r="C12" s="113" t="s">
        <v>252</v>
      </c>
      <c r="D12" s="113"/>
      <c r="E12" s="113"/>
      <c r="F12" s="113"/>
      <c r="G12" s="113"/>
      <c r="H12" s="113"/>
      <c r="I12" s="113"/>
      <c r="J12" s="113"/>
      <c r="K12" s="113"/>
      <c r="L12" s="113"/>
      <c r="M12" s="113"/>
      <c r="N12" s="113"/>
      <c r="O12" s="113"/>
      <c r="P12" s="113"/>
      <c r="Q12" s="113"/>
      <c r="R12" s="113"/>
      <c r="S12" s="113"/>
      <c r="U12" s="114"/>
      <c r="V12" s="114"/>
      <c r="W12" s="114"/>
      <c r="X12" s="114"/>
      <c r="Y12" s="114"/>
      <c r="Z12" s="114"/>
      <c r="AA12" s="114"/>
      <c r="AB12" s="114"/>
      <c r="AC12" s="114"/>
      <c r="AD12" s="114"/>
      <c r="AE12" s="114"/>
      <c r="AF12" s="114"/>
    </row>
    <row r="13" spans="1:32" s="112" customFormat="1" ht="33.6" customHeight="1" x14ac:dyDescent="0.45">
      <c r="C13" s="113" t="s">
        <v>251</v>
      </c>
      <c r="D13" s="113"/>
      <c r="E13" s="113"/>
      <c r="F13" s="113"/>
      <c r="G13" s="113"/>
      <c r="H13" s="113"/>
      <c r="I13" s="113"/>
      <c r="J13" s="113"/>
      <c r="K13" s="113"/>
      <c r="L13" s="113"/>
      <c r="M13" s="113"/>
      <c r="N13" s="113"/>
      <c r="O13" s="113"/>
      <c r="P13" s="113"/>
      <c r="Q13" s="113"/>
      <c r="R13" s="113"/>
      <c r="S13" s="113"/>
      <c r="U13" s="114"/>
      <c r="V13" s="114"/>
      <c r="W13" s="114"/>
      <c r="X13" s="114"/>
      <c r="Y13" s="114"/>
      <c r="Z13" s="114"/>
      <c r="AA13" s="114"/>
      <c r="AB13" s="114"/>
      <c r="AC13" s="114"/>
      <c r="AD13" s="114"/>
      <c r="AE13" s="114"/>
      <c r="AF13" s="114"/>
    </row>
    <row r="14" spans="1:32" s="21" customFormat="1" ht="53.1" customHeight="1" x14ac:dyDescent="0.4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2" s="112" customFormat="1" ht="33.6" customHeight="1" x14ac:dyDescent="0.45">
      <c r="B15" s="114"/>
      <c r="C15" s="115" t="s">
        <v>85</v>
      </c>
      <c r="D15" s="114" t="s">
        <v>114</v>
      </c>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row>
    <row r="16" spans="1:32" s="112" customFormat="1" ht="33.6" customHeight="1" x14ac:dyDescent="0.45">
      <c r="B16" s="114"/>
      <c r="C16" s="114"/>
      <c r="D16" s="114" t="s">
        <v>97</v>
      </c>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row>
    <row r="17" spans="1:31" s="112" customFormat="1" ht="46.05" customHeight="1" x14ac:dyDescent="0.45">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row>
    <row r="18" spans="1:31" s="112" customFormat="1" ht="33.6" customHeight="1" x14ac:dyDescent="0.45">
      <c r="B18" s="114"/>
      <c r="C18" s="115" t="s">
        <v>86</v>
      </c>
      <c r="D18" s="114" t="s">
        <v>87</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row>
    <row r="19" spans="1:31" s="112" customFormat="1" ht="33.6" customHeight="1" x14ac:dyDescent="0.45">
      <c r="B19" s="114"/>
      <c r="C19" s="114"/>
      <c r="D19" s="114" t="s">
        <v>88</v>
      </c>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row>
    <row r="20" spans="1:31" s="112" customFormat="1" ht="33.6" customHeight="1" x14ac:dyDescent="0.45">
      <c r="B20" s="114"/>
      <c r="C20" s="114"/>
      <c r="D20" s="114" t="s">
        <v>90</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row>
    <row r="21" spans="1:31" s="112" customFormat="1" ht="33.6" customHeight="1" x14ac:dyDescent="0.45">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row>
    <row r="22" spans="1:31" s="21" customFormat="1" ht="20.25" customHeight="1" x14ac:dyDescent="0.45">
      <c r="A22" s="1"/>
      <c r="B22" s="14"/>
      <c r="D22" s="13"/>
      <c r="E22" s="13"/>
      <c r="F22" s="13"/>
      <c r="G22" s="13"/>
      <c r="H22" s="13"/>
      <c r="I22" s="13"/>
      <c r="J22" s="13"/>
      <c r="K22" s="13"/>
      <c r="L22" s="13"/>
      <c r="M22" s="13"/>
      <c r="N22" s="13"/>
      <c r="O22" s="13"/>
      <c r="P22" s="13"/>
      <c r="Q22" s="13"/>
      <c r="R22" s="13"/>
      <c r="S22" s="13"/>
      <c r="T22" s="1"/>
      <c r="U22" s="1"/>
      <c r="V22" s="1"/>
      <c r="W22" s="1"/>
      <c r="X22" s="1"/>
      <c r="Y22" s="1"/>
      <c r="Z22" s="1"/>
      <c r="AA22" s="1"/>
      <c r="AB22" s="1"/>
      <c r="AC22" s="1"/>
      <c r="AD22" s="1"/>
    </row>
    <row r="23" spans="1:31" ht="20.25" customHeight="1" x14ac:dyDescent="0.45">
      <c r="B23" s="14"/>
      <c r="C23" s="21"/>
      <c r="D23" s="13"/>
      <c r="E23" s="13"/>
      <c r="F23" s="13"/>
      <c r="G23" s="13"/>
      <c r="H23" s="13"/>
      <c r="I23" s="13"/>
      <c r="J23" s="13"/>
      <c r="K23" s="13"/>
      <c r="L23" s="13"/>
      <c r="M23" s="13"/>
      <c r="N23" s="13"/>
      <c r="O23" s="13"/>
      <c r="P23" s="13"/>
      <c r="Q23" s="13"/>
      <c r="R23" s="13"/>
      <c r="S23" s="13"/>
    </row>
    <row r="24" spans="1:31" ht="20.25" customHeight="1" x14ac:dyDescent="0.45">
      <c r="B24" s="14"/>
      <c r="C24" s="15"/>
      <c r="D24" s="13"/>
      <c r="E24" s="13"/>
      <c r="F24" s="13"/>
      <c r="G24" s="13"/>
      <c r="H24" s="13"/>
      <c r="I24" s="13"/>
      <c r="J24" s="13"/>
      <c r="K24" s="13"/>
      <c r="L24" s="13"/>
      <c r="M24" s="13"/>
      <c r="N24" s="13"/>
      <c r="O24" s="13"/>
      <c r="P24" s="13"/>
      <c r="Q24" s="13"/>
      <c r="R24" s="13"/>
      <c r="S24" s="13"/>
    </row>
    <row r="25" spans="1:31" ht="20.25" customHeight="1" x14ac:dyDescent="0.45">
      <c r="B25" s="98"/>
      <c r="C25" s="98"/>
      <c r="D25" s="98"/>
      <c r="E25" s="98"/>
      <c r="F25" s="98"/>
      <c r="G25" s="98"/>
      <c r="H25" s="98"/>
      <c r="I25" s="98"/>
      <c r="J25" s="98"/>
      <c r="K25" s="98"/>
      <c r="L25" s="98"/>
      <c r="M25" s="98"/>
      <c r="N25" s="98"/>
      <c r="O25" s="98"/>
      <c r="P25" s="98"/>
      <c r="Q25" s="98"/>
      <c r="R25" s="98"/>
      <c r="S25" s="98"/>
    </row>
    <row r="26" spans="1:31" ht="20.25" customHeight="1" x14ac:dyDescent="0.45"/>
    <row r="27" spans="1:31" ht="20.25" customHeight="1" x14ac:dyDescent="0.45">
      <c r="B27" s="116"/>
      <c r="C27" s="116"/>
      <c r="D27" s="116"/>
      <c r="E27" s="116"/>
      <c r="F27" s="117"/>
      <c r="G27" s="117"/>
      <c r="H27" s="117"/>
    </row>
    <row r="28" spans="1:31" ht="20.25" customHeight="1" x14ac:dyDescent="0.45">
      <c r="B28" s="116"/>
      <c r="C28" s="116"/>
      <c r="D28" s="116"/>
      <c r="E28" s="116"/>
      <c r="F28" s="116"/>
      <c r="G28" s="116"/>
      <c r="H28" s="116"/>
      <c r="I28" s="116"/>
      <c r="J28" s="116"/>
      <c r="K28" s="116"/>
      <c r="L28" s="116"/>
      <c r="M28" s="116"/>
      <c r="N28" s="116"/>
      <c r="O28" s="116"/>
      <c r="P28" s="116"/>
      <c r="Q28" s="116"/>
      <c r="R28" s="116"/>
      <c r="S28" s="116"/>
    </row>
    <row r="29" spans="1:31" ht="20.25" customHeight="1" x14ac:dyDescent="0.45">
      <c r="B29" s="118"/>
      <c r="C29" s="118"/>
      <c r="D29" s="118"/>
      <c r="E29" s="118"/>
      <c r="G29" s="117"/>
      <c r="H29" s="116"/>
      <c r="I29" s="116"/>
      <c r="J29" s="116"/>
      <c r="K29" s="116"/>
      <c r="L29" s="116"/>
      <c r="M29" s="116"/>
      <c r="N29" s="116"/>
      <c r="O29" s="116"/>
      <c r="P29" s="116"/>
      <c r="Q29" s="116"/>
      <c r="R29" s="116"/>
    </row>
    <row r="30" spans="1:31" ht="20.25" customHeight="1" x14ac:dyDescent="0.45">
      <c r="B30" s="118"/>
      <c r="C30" s="118"/>
      <c r="D30" s="118"/>
      <c r="E30" s="118"/>
      <c r="G30" s="117"/>
      <c r="H30" s="116"/>
      <c r="I30" s="116"/>
      <c r="J30" s="116"/>
      <c r="K30" s="116"/>
      <c r="L30" s="116"/>
      <c r="M30" s="116"/>
      <c r="N30" s="116"/>
      <c r="O30" s="116"/>
      <c r="P30" s="116"/>
      <c r="Q30" s="116"/>
      <c r="R30" s="116"/>
    </row>
    <row r="31" spans="1:31" ht="20.25" customHeight="1" x14ac:dyDescent="0.45">
      <c r="B31" s="118"/>
      <c r="C31" s="118"/>
      <c r="D31" s="118"/>
      <c r="E31" s="118"/>
      <c r="F31" s="118"/>
      <c r="G31" s="117"/>
      <c r="H31" s="116"/>
      <c r="I31" s="116"/>
      <c r="J31" s="116"/>
      <c r="K31" s="116"/>
      <c r="L31" s="116"/>
      <c r="M31" s="116"/>
      <c r="N31" s="116"/>
      <c r="O31" s="116"/>
      <c r="P31" s="116"/>
      <c r="Q31" s="116"/>
      <c r="R31" s="116"/>
    </row>
    <row r="32" spans="1:31" ht="20.25" customHeight="1" x14ac:dyDescent="0.45">
      <c r="B32" s="119"/>
      <c r="C32" s="119"/>
      <c r="D32" s="119"/>
      <c r="E32" s="119"/>
      <c r="F32" s="119"/>
      <c r="G32" s="117"/>
      <c r="H32" s="117"/>
      <c r="I32" s="117"/>
      <c r="J32" s="117"/>
      <c r="K32" s="117"/>
      <c r="L32" s="117"/>
      <c r="M32" s="117"/>
      <c r="N32" s="117"/>
      <c r="O32" s="117"/>
      <c r="P32" s="117"/>
      <c r="Q32" s="117"/>
      <c r="R32" s="116"/>
    </row>
    <row r="33" spans="8:18" ht="20.25" customHeight="1" x14ac:dyDescent="0.45">
      <c r="H33" s="116"/>
      <c r="I33" s="116"/>
      <c r="J33" s="116"/>
      <c r="K33" s="116"/>
      <c r="L33" s="116"/>
      <c r="M33" s="116"/>
      <c r="N33" s="116"/>
      <c r="O33" s="116"/>
      <c r="P33" s="116"/>
      <c r="Q33" s="116"/>
      <c r="R33" s="116"/>
    </row>
    <row r="34" spans="8:18" ht="20.25" customHeight="1" x14ac:dyDescent="0.45"/>
    <row r="35" spans="8:18" ht="20.25" customHeight="1" x14ac:dyDescent="0.45"/>
    <row r="36" spans="8:18" ht="20.25" customHeight="1" x14ac:dyDescent="0.45"/>
    <row r="37" spans="8:18" ht="20.25" customHeight="1" x14ac:dyDescent="0.45"/>
    <row r="38" spans="8:18" ht="20.25" customHeight="1" x14ac:dyDescent="0.45"/>
    <row r="39" spans="8:18" ht="20.25" customHeight="1" x14ac:dyDescent="0.45"/>
    <row r="40" spans="8:18" ht="20.25" customHeight="1" x14ac:dyDescent="0.45"/>
    <row r="41" spans="8:18" ht="20.25" customHeight="1" x14ac:dyDescent="0.45"/>
    <row r="42" spans="8:18" ht="20.25" customHeight="1" x14ac:dyDescent="0.45"/>
    <row r="43" spans="8:18" ht="20.25" customHeight="1" x14ac:dyDescent="0.45"/>
    <row r="44" spans="8:18" ht="20.25" customHeight="1" x14ac:dyDescent="0.45"/>
    <row r="45" spans="8:18" ht="20.25" customHeight="1" x14ac:dyDescent="0.45"/>
    <row r="46" spans="8:18" ht="20.25" customHeight="1" x14ac:dyDescent="0.45"/>
    <row r="47" spans="8:18" ht="20.25" customHeight="1" x14ac:dyDescent="0.45"/>
    <row r="48" spans="8:18" ht="20.25" customHeight="1" x14ac:dyDescent="0.45"/>
    <row r="49" ht="20.25" customHeight="1" x14ac:dyDescent="0.45"/>
    <row r="50" ht="20.25" customHeight="1" x14ac:dyDescent="0.45"/>
    <row r="51" ht="20.25" customHeight="1" x14ac:dyDescent="0.45"/>
    <row r="52" ht="20.25" customHeight="1" x14ac:dyDescent="0.45"/>
    <row r="53" ht="20.25" customHeight="1" x14ac:dyDescent="0.45"/>
    <row r="54" ht="20.25" customHeight="1" x14ac:dyDescent="0.45"/>
    <row r="55" ht="20.25" customHeight="1" x14ac:dyDescent="0.45"/>
    <row r="56" ht="20.25" customHeight="1" x14ac:dyDescent="0.45"/>
    <row r="57" ht="20.25" customHeight="1" x14ac:dyDescent="0.45"/>
    <row r="58" ht="20.25" customHeight="1" x14ac:dyDescent="0.45"/>
    <row r="59" ht="20.25" customHeight="1" x14ac:dyDescent="0.45"/>
    <row r="60" ht="20.25" customHeight="1" x14ac:dyDescent="0.45"/>
    <row r="61" ht="20.25" customHeight="1" x14ac:dyDescent="0.45"/>
    <row r="62" ht="18.75" customHeight="1" x14ac:dyDescent="0.45"/>
    <row r="63" ht="18.75" customHeight="1" x14ac:dyDescent="0.45"/>
    <row r="6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sheetData>
  <sheetProtection algorithmName="SHA-512" hashValue="8nYFvbn5VQRk2OQ2aH4Ah4Wrw0cPm4OwNZvgGat4rn4iaegvbLAUBreEYgjDiZwvqqboTMHqwnVDxwJpBxdGyw==" saltValue="lvfc3jSmtkcAJIr7sNESJg==" spinCount="100000" sheet="1" objects="1" scenarios="1" selectLockedCells="1" selectUnlockedCells="1"/>
  <mergeCells count="9">
    <mergeCell ref="A9:S9"/>
    <mergeCell ref="B1:F1"/>
    <mergeCell ref="G4:H4"/>
    <mergeCell ref="M1:N1"/>
    <mergeCell ref="I4:S4"/>
    <mergeCell ref="I5:S5"/>
    <mergeCell ref="K6:S6"/>
    <mergeCell ref="G5:H5"/>
    <mergeCell ref="G6:J6"/>
  </mergeCells>
  <phoneticPr fontId="1"/>
  <conditionalFormatting sqref="I4:S5">
    <cfRule type="containsBlanks" dxfId="8" priority="4">
      <formula>LEN(TRIM(I4))=0</formula>
    </cfRule>
  </conditionalFormatting>
  <conditionalFormatting sqref="K6:S6">
    <cfRule type="containsBlanks" dxfId="7" priority="3">
      <formula>LEN(TRIM(K6))=0</formula>
    </cfRule>
  </conditionalFormatting>
  <conditionalFormatting sqref="P1">
    <cfRule type="containsBlanks" dxfId="6" priority="2">
      <formula>LEN(TRIM(P1))=0</formula>
    </cfRule>
  </conditionalFormatting>
  <conditionalFormatting sqref="R1">
    <cfRule type="containsBlanks" dxfId="5" priority="1">
      <formula>LEN(TRIM(R1))=0</formula>
    </cfRule>
  </conditionalFormatting>
  <pageMargins left="0.51181102362204722" right="0.23622047244094491" top="0.78740157480314965" bottom="0.43307086614173229"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6506-E2DB-4D26-81C3-4DF185D2B0A1}">
  <sheetPr>
    <tabColor rgb="FFFFCC00"/>
    <pageSetUpPr fitToPage="1"/>
  </sheetPr>
  <dimension ref="A1:AF86"/>
  <sheetViews>
    <sheetView showGridLines="0" view="pageBreakPreview" zoomScale="85" zoomScaleNormal="90" zoomScaleSheetLayoutView="85" workbookViewId="0">
      <selection activeCell="AB19" sqref="AB19"/>
    </sheetView>
  </sheetViews>
  <sheetFormatPr defaultColWidth="9" defaultRowHeight="15" x14ac:dyDescent="0.45"/>
  <cols>
    <col min="1" max="1" width="1.09765625" style="1" customWidth="1"/>
    <col min="2" max="2" width="6" style="1" customWidth="1"/>
    <col min="3" max="3" width="6.09765625" style="1" customWidth="1"/>
    <col min="4" max="6" width="4.296875" style="1" customWidth="1"/>
    <col min="7" max="8" width="5.59765625" style="1" customWidth="1"/>
    <col min="9" max="9" width="2.5" style="1" customWidth="1"/>
    <col min="10" max="12" width="4.296875" style="1" customWidth="1"/>
    <col min="13" max="14" width="5.59765625" style="1" customWidth="1"/>
    <col min="15" max="16" width="5" style="1" customWidth="1"/>
    <col min="17" max="17" width="8.796875" style="1" bestFit="1" customWidth="1"/>
    <col min="18" max="18" width="5.59765625" style="1" customWidth="1"/>
    <col min="19" max="19" width="12.09765625" style="1" customWidth="1"/>
    <col min="20" max="20" width="2.5" style="1" customWidth="1"/>
    <col min="21" max="30" width="5.09765625" style="1" customWidth="1"/>
    <col min="31" max="16384" width="9" style="1"/>
  </cols>
  <sheetData>
    <row r="1" spans="1:31" s="21" customFormat="1" ht="38.549999999999997" customHeight="1" x14ac:dyDescent="0.45">
      <c r="A1" s="1"/>
      <c r="B1" s="586"/>
      <c r="C1" s="586"/>
      <c r="D1" s="586"/>
      <c r="E1" s="586"/>
      <c r="F1" s="586"/>
      <c r="G1" s="40"/>
      <c r="H1" s="40"/>
      <c r="I1" s="40"/>
      <c r="J1" s="40"/>
      <c r="K1" s="40"/>
      <c r="L1" s="40"/>
      <c r="M1" s="587" t="s">
        <v>250</v>
      </c>
      <c r="N1" s="587"/>
      <c r="O1" s="12" t="s">
        <v>23</v>
      </c>
      <c r="P1" s="27">
        <v>2</v>
      </c>
      <c r="Q1" s="12" t="s">
        <v>50</v>
      </c>
      <c r="R1" s="27">
        <v>20</v>
      </c>
      <c r="S1" s="10" t="s">
        <v>1</v>
      </c>
      <c r="T1" s="1"/>
      <c r="U1" s="1"/>
      <c r="V1" s="1"/>
      <c r="W1" s="1"/>
      <c r="X1" s="1"/>
      <c r="Y1" s="1"/>
      <c r="Z1" s="1"/>
      <c r="AA1" s="1"/>
      <c r="AB1" s="1"/>
      <c r="AC1" s="1"/>
      <c r="AD1" s="1"/>
    </row>
    <row r="2" spans="1:31" s="110" customFormat="1" ht="31.05" customHeight="1" x14ac:dyDescent="0.45">
      <c r="A2" s="109"/>
      <c r="B2" s="109" t="s">
        <v>249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spans="1:31" s="21" customFormat="1" ht="20.25" customHeight="1" x14ac:dyDescent="0.45">
      <c r="A3" s="1"/>
      <c r="B3" s="1"/>
      <c r="C3" s="1"/>
      <c r="D3" s="1"/>
      <c r="G3" s="262" t="s">
        <v>3</v>
      </c>
      <c r="H3" s="262"/>
      <c r="I3" s="261" t="s">
        <v>369</v>
      </c>
      <c r="J3" s="261"/>
      <c r="K3" s="261"/>
      <c r="L3" s="261"/>
      <c r="M3" s="261"/>
      <c r="N3" s="261"/>
      <c r="O3" s="261"/>
      <c r="P3" s="261"/>
      <c r="Q3" s="261"/>
      <c r="R3" s="261"/>
      <c r="S3" s="261"/>
      <c r="T3" s="8"/>
      <c r="U3" s="1"/>
      <c r="V3" s="1"/>
      <c r="W3" s="1"/>
      <c r="X3" s="1"/>
      <c r="Y3" s="1"/>
      <c r="Z3" s="1"/>
      <c r="AA3" s="1"/>
      <c r="AB3" s="1"/>
      <c r="AC3" s="1"/>
      <c r="AD3" s="1"/>
    </row>
    <row r="4" spans="1:31" s="21" customFormat="1" ht="20.25" customHeight="1" x14ac:dyDescent="0.45">
      <c r="A4" s="1"/>
      <c r="B4" s="1"/>
      <c r="C4" s="1"/>
      <c r="D4" s="1"/>
      <c r="G4" s="236" t="s">
        <v>2</v>
      </c>
      <c r="H4" s="236"/>
      <c r="I4" s="261" t="s">
        <v>370</v>
      </c>
      <c r="J4" s="261"/>
      <c r="K4" s="261"/>
      <c r="L4" s="261"/>
      <c r="M4" s="261"/>
      <c r="N4" s="261"/>
      <c r="O4" s="261"/>
      <c r="P4" s="261"/>
      <c r="Q4" s="261"/>
      <c r="R4" s="261"/>
      <c r="S4" s="261"/>
      <c r="T4" s="8"/>
    </row>
    <row r="5" spans="1:31" s="21" customFormat="1" ht="20.25" customHeight="1" x14ac:dyDescent="0.45">
      <c r="A5" s="1"/>
      <c r="B5" s="1"/>
      <c r="C5" s="1"/>
      <c r="D5" s="1"/>
      <c r="G5" s="236" t="s">
        <v>72</v>
      </c>
      <c r="H5" s="236"/>
      <c r="I5" s="236"/>
      <c r="J5" s="236"/>
      <c r="K5" s="261" t="s">
        <v>371</v>
      </c>
      <c r="L5" s="261"/>
      <c r="M5" s="261"/>
      <c r="N5" s="261"/>
      <c r="O5" s="261"/>
      <c r="P5" s="261"/>
      <c r="Q5" s="261"/>
      <c r="R5" s="261"/>
      <c r="S5" s="261"/>
      <c r="U5" s="8" t="s">
        <v>236</v>
      </c>
    </row>
    <row r="6" spans="1:31" s="21" customFormat="1" ht="20.25" customHeight="1" x14ac:dyDescent="0.45">
      <c r="A6" s="1"/>
      <c r="B6" s="1"/>
      <c r="C6" s="1"/>
      <c r="D6" s="1"/>
      <c r="F6" s="1"/>
      <c r="G6" s="1"/>
      <c r="H6" s="10"/>
      <c r="I6" s="10"/>
      <c r="J6" s="10"/>
      <c r="K6" s="10"/>
      <c r="L6" s="10"/>
      <c r="M6" s="10"/>
      <c r="N6" s="10"/>
      <c r="O6" s="10"/>
      <c r="P6" s="10"/>
      <c r="Q6" s="10"/>
      <c r="R6" s="10"/>
      <c r="S6" s="10"/>
    </row>
    <row r="7" spans="1:31" s="21" customFormat="1" ht="33.6" customHeight="1" x14ac:dyDescent="0.45">
      <c r="A7" s="585" t="s">
        <v>264</v>
      </c>
      <c r="B7" s="585"/>
      <c r="C7" s="585"/>
      <c r="D7" s="585"/>
      <c r="E7" s="585"/>
      <c r="F7" s="585"/>
      <c r="G7" s="585"/>
      <c r="H7" s="585"/>
      <c r="I7" s="585"/>
      <c r="J7" s="585"/>
      <c r="K7" s="585"/>
      <c r="L7" s="585"/>
      <c r="M7" s="585"/>
      <c r="N7" s="585"/>
      <c r="O7" s="585"/>
      <c r="P7" s="585"/>
      <c r="Q7" s="585"/>
      <c r="R7" s="585"/>
      <c r="S7" s="585"/>
      <c r="T7" s="1"/>
      <c r="U7" s="1"/>
      <c r="V7" s="1"/>
      <c r="W7" s="1"/>
      <c r="X7" s="1"/>
      <c r="Y7" s="1"/>
      <c r="Z7" s="1"/>
      <c r="AA7" s="1"/>
      <c r="AB7" s="1"/>
      <c r="AC7" s="1"/>
      <c r="AD7" s="1"/>
    </row>
    <row r="8" spans="1:31" s="21" customFormat="1" ht="55.95" customHeight="1" x14ac:dyDescent="0.45">
      <c r="A8" s="111"/>
      <c r="B8" s="588" t="s">
        <v>314</v>
      </c>
      <c r="C8" s="588"/>
      <c r="D8" s="588"/>
      <c r="E8" s="588"/>
      <c r="F8" s="588"/>
      <c r="G8" s="588"/>
      <c r="H8" s="588"/>
      <c r="I8" s="588"/>
      <c r="J8" s="588"/>
      <c r="K8" s="588"/>
      <c r="L8" s="588"/>
      <c r="M8" s="588"/>
      <c r="N8" s="588"/>
      <c r="O8" s="588"/>
      <c r="P8" s="588"/>
      <c r="Q8" s="588"/>
      <c r="R8" s="588"/>
      <c r="S8" s="588"/>
      <c r="T8" s="1"/>
      <c r="U8" s="589"/>
      <c r="V8" s="589"/>
      <c r="W8" s="589"/>
      <c r="X8" s="589"/>
      <c r="Y8" s="589"/>
      <c r="Z8" s="589"/>
      <c r="AA8" s="589"/>
      <c r="AB8" s="589"/>
      <c r="AC8" s="589"/>
      <c r="AD8" s="589"/>
      <c r="AE8" s="589"/>
    </row>
    <row r="9" spans="1:31" s="21" customFormat="1" ht="55.95" customHeight="1" x14ac:dyDescent="0.45">
      <c r="A9" s="1"/>
      <c r="B9" s="588"/>
      <c r="C9" s="588"/>
      <c r="D9" s="588"/>
      <c r="E9" s="588"/>
      <c r="F9" s="588"/>
      <c r="G9" s="588"/>
      <c r="H9" s="588"/>
      <c r="I9" s="588"/>
      <c r="J9" s="588"/>
      <c r="K9" s="588"/>
      <c r="L9" s="588"/>
      <c r="M9" s="588"/>
      <c r="N9" s="588"/>
      <c r="O9" s="588"/>
      <c r="P9" s="588"/>
      <c r="Q9" s="588"/>
      <c r="R9" s="588"/>
      <c r="S9" s="588"/>
      <c r="T9" s="1"/>
      <c r="U9" s="1"/>
      <c r="V9" s="1"/>
      <c r="W9" s="1"/>
      <c r="X9" s="1"/>
      <c r="Y9" s="1"/>
      <c r="Z9" s="1"/>
      <c r="AA9" s="1"/>
      <c r="AB9" s="1"/>
      <c r="AC9" s="1"/>
      <c r="AD9" s="1"/>
    </row>
    <row r="10" spans="1:31" s="21" customFormat="1" ht="26.55" customHeight="1" x14ac:dyDescent="0.45">
      <c r="A10" s="1"/>
      <c r="B10" s="143" t="s">
        <v>265</v>
      </c>
      <c r="C10" s="140"/>
      <c r="D10" s="140"/>
      <c r="E10" s="140"/>
      <c r="F10" s="140"/>
      <c r="G10" s="140"/>
      <c r="H10" s="140"/>
      <c r="I10" s="140"/>
      <c r="J10" s="140"/>
      <c r="K10" s="140"/>
      <c r="N10" s="144" t="s">
        <v>266</v>
      </c>
      <c r="O10" s="140"/>
      <c r="P10" s="140"/>
      <c r="Q10" s="140"/>
      <c r="R10" s="140"/>
      <c r="S10" s="140"/>
      <c r="T10" s="1"/>
      <c r="U10" s="1"/>
      <c r="V10" s="1"/>
      <c r="W10" s="1"/>
      <c r="X10" s="1"/>
      <c r="Y10" s="1"/>
      <c r="Z10" s="1"/>
      <c r="AA10" s="1"/>
      <c r="AB10" s="1"/>
      <c r="AC10" s="1"/>
      <c r="AD10" s="1"/>
    </row>
    <row r="11" spans="1:31" s="21" customFormat="1" ht="26.55" customHeight="1" x14ac:dyDescent="0.45">
      <c r="A11" s="1"/>
      <c r="B11" s="140"/>
      <c r="C11" s="591" t="s">
        <v>374</v>
      </c>
      <c r="D11" s="591"/>
      <c r="E11" s="591"/>
      <c r="F11" s="591"/>
      <c r="G11" s="591"/>
      <c r="H11" s="591"/>
      <c r="I11" s="591"/>
      <c r="J11" s="591"/>
      <c r="K11" s="591"/>
      <c r="L11" s="591"/>
      <c r="M11" s="591"/>
      <c r="N11" s="591"/>
      <c r="O11" s="591"/>
      <c r="P11" s="591"/>
      <c r="Q11" s="140"/>
      <c r="R11" s="140"/>
      <c r="S11" s="140"/>
      <c r="T11" s="1"/>
      <c r="U11" s="1"/>
      <c r="V11" s="1"/>
      <c r="W11" s="1"/>
      <c r="X11" s="1"/>
      <c r="Y11" s="1"/>
      <c r="Z11" s="1"/>
      <c r="AA11" s="1"/>
      <c r="AB11" s="1"/>
      <c r="AC11" s="1"/>
      <c r="AD11" s="1"/>
    </row>
    <row r="12" spans="1:31" s="21" customFormat="1" ht="26.55" customHeight="1" x14ac:dyDescent="0.45">
      <c r="A12" s="1"/>
      <c r="B12" s="145" t="s">
        <v>267</v>
      </c>
      <c r="C12" s="140"/>
      <c r="D12" s="143"/>
      <c r="E12" s="140"/>
      <c r="F12" s="140"/>
      <c r="G12" s="140"/>
      <c r="H12" s="140"/>
      <c r="I12" s="140"/>
      <c r="J12" s="140"/>
      <c r="K12" s="140"/>
      <c r="L12" s="140"/>
      <c r="M12" s="140"/>
      <c r="N12" s="140"/>
      <c r="O12" s="140"/>
      <c r="P12" s="140"/>
      <c r="Q12" s="140"/>
      <c r="R12" s="140"/>
      <c r="S12" s="140"/>
      <c r="T12" s="1"/>
      <c r="U12" s="1"/>
      <c r="V12" s="1"/>
      <c r="W12" s="1"/>
      <c r="X12" s="1"/>
      <c r="Y12" s="1"/>
      <c r="Z12" s="1"/>
      <c r="AA12" s="1"/>
      <c r="AB12" s="1"/>
      <c r="AC12" s="1"/>
      <c r="AD12" s="1"/>
    </row>
    <row r="13" spans="1:31" s="21" customFormat="1" ht="26.55" customHeight="1" x14ac:dyDescent="0.45">
      <c r="A13" s="1"/>
      <c r="B13" s="143" t="s">
        <v>268</v>
      </c>
      <c r="C13" s="140"/>
      <c r="D13" s="143"/>
      <c r="E13" s="140"/>
      <c r="F13" s="140"/>
      <c r="G13" s="140"/>
      <c r="H13" s="140"/>
      <c r="I13" s="140"/>
      <c r="J13" s="140"/>
      <c r="K13" s="140"/>
      <c r="L13" s="140"/>
      <c r="M13" s="140"/>
      <c r="N13" s="140"/>
      <c r="O13" s="140"/>
      <c r="P13" s="140"/>
      <c r="Q13" s="140"/>
      <c r="R13" s="140"/>
      <c r="S13" s="140"/>
      <c r="T13" s="1"/>
      <c r="U13" s="1"/>
      <c r="V13" s="1"/>
      <c r="W13" s="1"/>
      <c r="X13" s="1"/>
      <c r="Y13" s="1"/>
      <c r="Z13" s="1"/>
      <c r="AA13" s="1"/>
      <c r="AB13" s="1"/>
      <c r="AC13" s="1"/>
      <c r="AD13" s="1"/>
    </row>
    <row r="14" spans="1:31" s="21" customFormat="1" ht="26.55" customHeight="1" x14ac:dyDescent="0.45">
      <c r="A14" s="1"/>
      <c r="B14" s="140"/>
      <c r="C14" s="146" t="b">
        <v>1</v>
      </c>
      <c r="D14" s="143" t="s">
        <v>269</v>
      </c>
      <c r="E14" s="143"/>
      <c r="F14" s="143"/>
      <c r="G14" s="143"/>
      <c r="H14" s="143"/>
      <c r="I14" s="143"/>
      <c r="J14" s="143"/>
      <c r="K14" s="143"/>
      <c r="L14" s="146" t="b">
        <v>0</v>
      </c>
      <c r="M14" s="143" t="s">
        <v>270</v>
      </c>
      <c r="N14" s="143"/>
      <c r="O14" s="143"/>
      <c r="P14" s="143"/>
      <c r="Q14" s="143"/>
      <c r="R14" s="143"/>
      <c r="S14" s="143"/>
      <c r="T14" s="1"/>
      <c r="U14" s="1"/>
      <c r="V14" s="1"/>
      <c r="W14" s="1"/>
      <c r="X14" s="1"/>
      <c r="Y14" s="1"/>
      <c r="Z14" s="1"/>
      <c r="AA14" s="1"/>
      <c r="AB14" s="1"/>
      <c r="AC14" s="1"/>
      <c r="AD14" s="1"/>
    </row>
    <row r="15" spans="1:31" s="21" customFormat="1" ht="26.55" customHeight="1" x14ac:dyDescent="0.45">
      <c r="A15" s="1"/>
      <c r="B15" s="143" t="s">
        <v>271</v>
      </c>
      <c r="C15" s="140"/>
      <c r="D15" s="140"/>
      <c r="E15" s="140"/>
      <c r="F15" s="140"/>
      <c r="G15" s="140"/>
      <c r="H15" s="140"/>
      <c r="I15" s="140"/>
      <c r="J15" s="140"/>
      <c r="K15" s="140"/>
      <c r="L15" s="140"/>
      <c r="M15" s="140"/>
      <c r="N15" s="140"/>
      <c r="O15" s="140"/>
      <c r="P15" s="140"/>
      <c r="Q15" s="140"/>
      <c r="R15" s="140"/>
      <c r="S15" s="140"/>
      <c r="T15" s="1"/>
      <c r="U15" s="1"/>
      <c r="V15" s="1"/>
      <c r="W15" s="1"/>
      <c r="X15" s="1"/>
      <c r="Y15" s="1"/>
      <c r="Z15" s="1"/>
      <c r="AA15" s="1"/>
      <c r="AB15" s="1"/>
      <c r="AC15" s="1"/>
      <c r="AD15" s="1"/>
    </row>
    <row r="16" spans="1:31" s="21" customFormat="1" ht="26.55" customHeight="1" x14ac:dyDescent="0.45">
      <c r="A16" s="1"/>
      <c r="B16" s="140"/>
      <c r="C16" s="147" t="b">
        <v>0</v>
      </c>
      <c r="D16" s="143" t="s">
        <v>272</v>
      </c>
      <c r="E16" s="140"/>
      <c r="F16" s="140"/>
      <c r="G16" s="140"/>
      <c r="H16" s="140"/>
      <c r="I16" s="140"/>
      <c r="J16" s="140"/>
      <c r="K16" s="140"/>
      <c r="L16" s="146"/>
      <c r="M16" s="143"/>
      <c r="N16" s="140"/>
      <c r="O16" s="140"/>
      <c r="P16" s="140"/>
      <c r="Q16" s="140"/>
      <c r="R16" s="140"/>
      <c r="S16" s="140"/>
      <c r="T16" s="1"/>
      <c r="U16" s="1"/>
      <c r="V16" s="1"/>
      <c r="W16" s="1"/>
      <c r="X16" s="1"/>
      <c r="Y16" s="1"/>
      <c r="Z16" s="1"/>
      <c r="AA16" s="1"/>
      <c r="AB16" s="1"/>
      <c r="AC16" s="1"/>
      <c r="AD16" s="1"/>
    </row>
    <row r="17" spans="1:32" s="21" customFormat="1" ht="26.55" customHeight="1" x14ac:dyDescent="0.45">
      <c r="A17" s="1"/>
      <c r="B17" s="143" t="s">
        <v>273</v>
      </c>
      <c r="C17" s="140"/>
      <c r="D17" s="143"/>
      <c r="E17" s="140"/>
      <c r="F17" s="140"/>
      <c r="G17" s="140"/>
      <c r="H17" s="140"/>
      <c r="I17" s="140"/>
      <c r="J17" s="140"/>
      <c r="K17" s="140"/>
      <c r="L17" s="143"/>
      <c r="M17" s="143"/>
      <c r="N17" s="140"/>
      <c r="O17" s="140"/>
      <c r="P17" s="140"/>
      <c r="Q17" s="140"/>
      <c r="R17" s="140"/>
      <c r="S17" s="140"/>
      <c r="T17" s="1"/>
      <c r="U17" s="1"/>
      <c r="V17" s="1"/>
      <c r="W17" s="1"/>
      <c r="X17" s="1"/>
      <c r="Y17" s="1"/>
      <c r="Z17" s="1"/>
      <c r="AA17" s="1"/>
      <c r="AB17" s="1"/>
      <c r="AC17" s="1"/>
      <c r="AD17" s="1"/>
    </row>
    <row r="18" spans="1:32" s="21" customFormat="1" ht="26.55" customHeight="1" x14ac:dyDescent="0.45">
      <c r="A18" s="1"/>
      <c r="B18" s="140"/>
      <c r="C18" s="147" t="b">
        <v>0</v>
      </c>
      <c r="D18" s="143" t="s">
        <v>274</v>
      </c>
      <c r="E18" s="140"/>
      <c r="F18" s="140"/>
      <c r="G18" s="140"/>
      <c r="H18" s="140"/>
      <c r="I18" s="140"/>
      <c r="J18" s="140"/>
      <c r="K18" s="140"/>
      <c r="L18" s="146"/>
      <c r="M18" s="143"/>
      <c r="N18" s="140"/>
      <c r="O18" s="140"/>
      <c r="P18" s="140"/>
      <c r="Q18" s="140"/>
      <c r="R18" s="140"/>
      <c r="S18" s="140"/>
      <c r="T18" s="1"/>
      <c r="U18" s="1"/>
      <c r="V18" s="1"/>
      <c r="W18" s="1"/>
      <c r="X18" s="1"/>
      <c r="Y18" s="1"/>
      <c r="Z18" s="1"/>
      <c r="AA18" s="1"/>
      <c r="AB18" s="1"/>
      <c r="AC18" s="1"/>
      <c r="AD18" s="1"/>
    </row>
    <row r="19" spans="1:32" s="21" customFormat="1" ht="26.55" customHeight="1" x14ac:dyDescent="0.45">
      <c r="A19" s="1"/>
      <c r="B19" s="143" t="s">
        <v>275</v>
      </c>
      <c r="C19" s="143"/>
      <c r="D19" s="143"/>
      <c r="E19" s="143"/>
      <c r="F19" s="143"/>
      <c r="G19" s="143"/>
      <c r="H19" s="143"/>
      <c r="I19" s="143"/>
      <c r="J19" s="143"/>
      <c r="K19" s="143"/>
      <c r="L19" s="143"/>
      <c r="M19" s="143"/>
      <c r="N19" s="143"/>
      <c r="O19" s="143"/>
      <c r="P19" s="143"/>
      <c r="Q19" s="143"/>
      <c r="R19" s="143"/>
      <c r="S19" s="143"/>
      <c r="T19" s="1"/>
      <c r="U19" s="1"/>
      <c r="V19" s="1"/>
      <c r="W19" s="1"/>
      <c r="X19" s="1"/>
      <c r="Y19" s="1"/>
      <c r="Z19" s="1"/>
      <c r="AA19" s="1"/>
      <c r="AB19" s="1"/>
      <c r="AC19" s="1"/>
      <c r="AD19" s="1"/>
    </row>
    <row r="20" spans="1:32" s="21" customFormat="1" ht="26.55" customHeight="1" x14ac:dyDescent="0.45">
      <c r="A20" s="1"/>
      <c r="B20" s="140"/>
      <c r="C20" s="146" t="b">
        <v>0</v>
      </c>
      <c r="D20" s="143" t="s">
        <v>276</v>
      </c>
      <c r="E20" s="143"/>
      <c r="F20" s="143"/>
      <c r="G20" s="143"/>
      <c r="I20" s="143"/>
      <c r="J20" s="143"/>
      <c r="K20" s="143"/>
      <c r="L20" s="146" t="b">
        <v>0</v>
      </c>
      <c r="M20" s="143" t="s">
        <v>277</v>
      </c>
      <c r="N20" s="143"/>
      <c r="O20" s="143"/>
      <c r="P20" s="143"/>
      <c r="Q20" s="143"/>
      <c r="R20" s="143"/>
      <c r="S20" s="143"/>
      <c r="T20" s="1"/>
      <c r="U20" s="1"/>
      <c r="V20" s="1"/>
      <c r="W20" s="1"/>
      <c r="X20" s="1"/>
      <c r="Y20" s="1"/>
      <c r="Z20" s="1"/>
      <c r="AA20" s="1"/>
      <c r="AB20" s="1"/>
      <c r="AC20" s="1"/>
      <c r="AD20" s="1"/>
    </row>
    <row r="21" spans="1:32" s="21" customFormat="1" ht="26.55" customHeight="1" x14ac:dyDescent="0.45">
      <c r="A21" s="1"/>
      <c r="B21" s="143" t="s">
        <v>278</v>
      </c>
      <c r="C21" s="147"/>
      <c r="D21" s="143"/>
      <c r="E21" s="140"/>
      <c r="F21" s="140"/>
      <c r="G21" s="140"/>
      <c r="H21" s="140"/>
      <c r="I21" s="140"/>
      <c r="J21" s="140"/>
      <c r="L21" s="146"/>
      <c r="M21" s="143"/>
      <c r="N21" s="140"/>
      <c r="O21" s="140"/>
      <c r="P21" s="140"/>
      <c r="Q21" s="140"/>
      <c r="R21" s="140"/>
      <c r="S21" s="140"/>
      <c r="T21" s="1"/>
      <c r="U21" s="1"/>
      <c r="V21" s="1"/>
      <c r="W21" s="1"/>
      <c r="X21" s="1"/>
      <c r="Y21" s="1"/>
      <c r="Z21" s="1"/>
      <c r="AA21" s="1"/>
      <c r="AB21" s="1"/>
      <c r="AC21" s="1"/>
      <c r="AD21" s="1"/>
    </row>
    <row r="22" spans="1:32" s="21" customFormat="1" ht="26.55" customHeight="1" x14ac:dyDescent="0.45">
      <c r="A22" s="1"/>
      <c r="B22" s="146" t="b">
        <v>0</v>
      </c>
      <c r="C22" s="145" t="str">
        <f>IF($C$11="","","「" &amp; VLOOKUP($C$11,'リスト設定用 '!$A$2:$D$5,4,FALSE) &amp; "」会員規約、及び下記の同意事項に同意します。")</f>
        <v>「カーボン・シナジー・空調プロジェクト」会員規約、及び下記の同意事項に同意します。</v>
      </c>
      <c r="D22" s="143"/>
      <c r="E22" s="143"/>
      <c r="F22" s="143"/>
      <c r="G22" s="143"/>
      <c r="H22" s="143"/>
      <c r="I22" s="143"/>
      <c r="J22" s="143"/>
      <c r="K22" s="143"/>
      <c r="L22" s="146"/>
      <c r="M22" s="143"/>
      <c r="N22" s="143"/>
      <c r="O22" s="143"/>
      <c r="P22" s="143"/>
      <c r="Q22" s="143"/>
      <c r="R22" s="143"/>
      <c r="S22" s="143"/>
      <c r="T22" s="1"/>
      <c r="U22" s="148"/>
      <c r="V22" s="148"/>
      <c r="W22" s="148"/>
      <c r="X22" s="148"/>
      <c r="Y22" s="148"/>
      <c r="Z22" s="148"/>
      <c r="AA22" s="148"/>
      <c r="AB22" s="148"/>
      <c r="AC22" s="148"/>
      <c r="AD22" s="148"/>
      <c r="AE22" s="148"/>
    </row>
    <row r="23" spans="1:32" s="21" customFormat="1" ht="26.55" customHeight="1" x14ac:dyDescent="0.45">
      <c r="A23" s="1"/>
      <c r="B23" s="149" t="s">
        <v>279</v>
      </c>
      <c r="C23" s="140"/>
      <c r="D23" s="143"/>
      <c r="E23" s="144" t="s">
        <v>280</v>
      </c>
      <c r="F23" s="140"/>
      <c r="G23" s="140"/>
      <c r="H23" s="140"/>
      <c r="I23" s="140"/>
      <c r="J23" s="140"/>
      <c r="K23" s="140"/>
      <c r="L23" s="140"/>
      <c r="M23" s="140"/>
      <c r="N23" s="140"/>
      <c r="O23" s="140"/>
      <c r="P23" s="140"/>
      <c r="Q23" s="140"/>
      <c r="R23" s="140"/>
      <c r="S23" s="140"/>
      <c r="T23" s="1"/>
      <c r="U23" s="1"/>
      <c r="V23" s="1"/>
      <c r="W23" s="1"/>
      <c r="X23" s="1"/>
      <c r="Y23" s="1"/>
      <c r="Z23" s="1"/>
      <c r="AA23" s="1"/>
      <c r="AB23" s="1"/>
      <c r="AC23" s="1"/>
      <c r="AD23" s="1"/>
    </row>
    <row r="24" spans="1:32" s="112" customFormat="1" ht="44.1" customHeight="1" x14ac:dyDescent="0.45">
      <c r="B24" s="150">
        <v>1</v>
      </c>
      <c r="C24" s="590" t="s">
        <v>259</v>
      </c>
      <c r="D24" s="590"/>
      <c r="E24" s="590"/>
      <c r="F24" s="590"/>
      <c r="G24" s="590"/>
      <c r="H24" s="590"/>
      <c r="I24" s="590"/>
      <c r="J24" s="590"/>
      <c r="K24" s="590"/>
      <c r="L24" s="590"/>
      <c r="M24" s="590"/>
      <c r="N24" s="590"/>
      <c r="O24" s="590"/>
      <c r="P24" s="590"/>
      <c r="Q24" s="590"/>
      <c r="R24" s="590"/>
      <c r="S24" s="590"/>
      <c r="U24" s="114"/>
      <c r="V24" s="114"/>
      <c r="W24" s="114"/>
      <c r="X24" s="114"/>
      <c r="Y24" s="114"/>
      <c r="Z24" s="114"/>
      <c r="AA24" s="114"/>
      <c r="AB24" s="114"/>
      <c r="AC24" s="114"/>
      <c r="AD24" s="114"/>
      <c r="AE24" s="114"/>
      <c r="AF24" s="114"/>
    </row>
    <row r="25" spans="1:32" s="21" customFormat="1" ht="43.5" customHeight="1" x14ac:dyDescent="0.45">
      <c r="A25" s="1"/>
      <c r="B25" s="150">
        <v>2</v>
      </c>
      <c r="C25" s="590" t="s">
        <v>260</v>
      </c>
      <c r="D25" s="590"/>
      <c r="E25" s="590"/>
      <c r="F25" s="590"/>
      <c r="G25" s="590"/>
      <c r="H25" s="590"/>
      <c r="I25" s="590"/>
      <c r="J25" s="590"/>
      <c r="K25" s="590"/>
      <c r="L25" s="590"/>
      <c r="M25" s="590"/>
      <c r="N25" s="590"/>
      <c r="O25" s="590"/>
      <c r="P25" s="590"/>
      <c r="Q25" s="590"/>
      <c r="R25" s="590"/>
      <c r="S25" s="590"/>
      <c r="T25" s="1"/>
      <c r="U25" s="1"/>
      <c r="V25" s="1"/>
      <c r="W25" s="1"/>
      <c r="X25" s="1"/>
      <c r="Y25" s="1"/>
      <c r="Z25" s="1"/>
      <c r="AA25" s="1"/>
      <c r="AB25" s="1"/>
      <c r="AC25" s="1"/>
      <c r="AD25" s="1"/>
    </row>
    <row r="26" spans="1:32" s="112" customFormat="1" ht="78.599999999999994" customHeight="1" x14ac:dyDescent="0.45">
      <c r="B26" s="150">
        <v>3</v>
      </c>
      <c r="C26" s="590" t="str">
        <f>IF($C$11="","","" &amp; VLOOKUP($C$11,'リスト設定用 '!$A$2:$D$5,2,FALSE) &amp; "を使用することによる自家消費分についての環境価値（温室効果ガス排出量の削減効果＝J-クレジット）をクレアトゥラ株式会社へ譲渡すること、その結果として「" &amp; VLOOKUP($C$11,'リスト設定用 '!$A$2:$D$5,2,FALSE) &amp; "を使用することで温室効果ガス排出量を削減」したことを主張できなくなることに合意します。")</f>
        <v>効率の良い空調設備を使用することによる自家消費分についての環境価値（温室効果ガス排出量の削減効果＝J-クレジット）をクレアトゥラ株式会社へ譲渡すること、その結果として「効率の良い空調設備を使用することで温室効果ガス排出量を削減」したことを主張できなくなることに合意します。</v>
      </c>
      <c r="D26" s="590"/>
      <c r="E26" s="590"/>
      <c r="F26" s="590"/>
      <c r="G26" s="590"/>
      <c r="H26" s="590"/>
      <c r="I26" s="590"/>
      <c r="J26" s="590"/>
      <c r="K26" s="590"/>
      <c r="L26" s="590"/>
      <c r="M26" s="590"/>
      <c r="N26" s="590"/>
      <c r="O26" s="590"/>
      <c r="P26" s="590"/>
      <c r="Q26" s="590"/>
      <c r="R26" s="590"/>
      <c r="S26" s="590"/>
      <c r="T26" s="114"/>
      <c r="U26" s="114"/>
      <c r="V26" s="114"/>
      <c r="W26" s="114"/>
      <c r="X26" s="114"/>
      <c r="Y26" s="114"/>
      <c r="Z26" s="114"/>
      <c r="AA26" s="114"/>
      <c r="AB26" s="114"/>
      <c r="AC26" s="114"/>
      <c r="AD26" s="114"/>
      <c r="AE26" s="114"/>
    </row>
    <row r="27" spans="1:32" s="112" customFormat="1" ht="45" customHeight="1" x14ac:dyDescent="0.45">
      <c r="B27" s="150">
        <v>4</v>
      </c>
      <c r="C27" s="590" t="str">
        <f>IF($C$11="","","「" &amp; VLOOKUP($C$11,'リスト設定用 '!$A$2:$D$5,4,FALSE) &amp; "」に登録する" &amp; VLOOKUP($C$11,'リスト設定用 '!$A$2:$D$5,3,FALSE) &amp; "は、他の類似制度及びJ-クレジット制度における他のプロジェクトのいずれにおいても登録していないことを誓約します。")</f>
        <v>「カーボン・シナジー・空調プロジェクト」に登録する空調設備は、他の類似制度及びJ-クレジット制度における他のプロジェクトのいずれにおいても登録していないことを誓約します。</v>
      </c>
      <c r="D27" s="590"/>
      <c r="E27" s="590"/>
      <c r="F27" s="590"/>
      <c r="G27" s="590"/>
      <c r="H27" s="590"/>
      <c r="I27" s="590"/>
      <c r="J27" s="590"/>
      <c r="K27" s="590"/>
      <c r="L27" s="590"/>
      <c r="M27" s="590"/>
      <c r="N27" s="590"/>
      <c r="O27" s="590"/>
      <c r="P27" s="590"/>
      <c r="Q27" s="590"/>
      <c r="R27" s="590"/>
      <c r="S27" s="590"/>
      <c r="T27" s="114"/>
      <c r="U27" s="114"/>
      <c r="V27" s="114"/>
      <c r="W27" s="114"/>
      <c r="X27" s="114"/>
      <c r="Y27" s="114"/>
      <c r="Z27" s="114"/>
      <c r="AA27" s="114"/>
      <c r="AB27" s="114"/>
      <c r="AC27" s="114"/>
      <c r="AD27" s="114"/>
      <c r="AE27" s="114"/>
    </row>
    <row r="28" spans="1:32" s="112" customFormat="1" ht="115.95" customHeight="1" x14ac:dyDescent="0.45">
      <c r="B28" s="150">
        <v>5</v>
      </c>
      <c r="C28" s="590" t="str">
        <f>IF($C$11="","","「" &amp; VLOOKUP($C$11,'リスト設定用 '!$A$2:$E$5,4,FALSE) &amp; "」に入会するにあたり、環境社会配慮を行い持続可能性を確保するため、エネルギーの使用の合理化及び非化石エネルギーへの転換等に関する法律、" &amp; VLOOKUP($C$11,'リスト設定用 '!$A$2:$E$5,5,FALSE) &amp; "地球温暖化対策の推進に関する法律、その他関連法令等を遵守します。")</f>
        <v>「カーボン・シナジー・空調プロジェクト」に入会するにあたり、環境社会配慮を行い持続可能性を確保するため、エネルギーの使用の合理化及び非化石エネルギーへの転換等に関する法律、特定工場における公害防止組織の整備に関する法律、ダイオキシン類対策特別措置法、環境基本法、大気汚染防止法、水質汚濁防止法、土壌汚染対策法、騒音規制法、振動規制法、景観法、労働安全衛生法、消防法、建築基準法、地球温暖化対策の推進に関する法律、その他関連法令等を遵守します。</v>
      </c>
      <c r="D28" s="590"/>
      <c r="E28" s="590"/>
      <c r="F28" s="590"/>
      <c r="G28" s="590"/>
      <c r="H28" s="590"/>
      <c r="I28" s="590"/>
      <c r="J28" s="590"/>
      <c r="K28" s="590"/>
      <c r="L28" s="590"/>
      <c r="M28" s="590"/>
      <c r="N28" s="590"/>
      <c r="O28" s="590"/>
      <c r="P28" s="590"/>
      <c r="Q28" s="590"/>
      <c r="R28" s="590"/>
      <c r="S28" s="590"/>
      <c r="T28" s="114"/>
      <c r="U28" s="114"/>
      <c r="V28" s="114"/>
      <c r="W28" s="114"/>
      <c r="X28" s="114"/>
      <c r="Y28" s="114"/>
      <c r="Z28" s="114"/>
      <c r="AA28" s="114"/>
      <c r="AB28" s="114"/>
      <c r="AC28" s="114"/>
      <c r="AD28" s="114"/>
      <c r="AE28" s="114"/>
    </row>
    <row r="29" spans="1:32" s="112" customFormat="1" ht="48" customHeight="1" x14ac:dyDescent="0.45">
      <c r="B29" s="150">
        <v>6</v>
      </c>
      <c r="C29" s="590" t="s">
        <v>261</v>
      </c>
      <c r="D29" s="590"/>
      <c r="E29" s="590"/>
      <c r="F29" s="590"/>
      <c r="G29" s="590"/>
      <c r="H29" s="590"/>
      <c r="I29" s="590"/>
      <c r="J29" s="590"/>
      <c r="K29" s="590"/>
      <c r="L29" s="590"/>
      <c r="M29" s="590"/>
      <c r="N29" s="590"/>
      <c r="O29" s="590"/>
      <c r="P29" s="590"/>
      <c r="Q29" s="590"/>
      <c r="R29" s="590"/>
      <c r="S29" s="590"/>
      <c r="T29" s="114"/>
      <c r="U29" s="114"/>
      <c r="V29" s="114"/>
      <c r="W29" s="114"/>
      <c r="X29" s="114"/>
      <c r="Y29" s="114"/>
      <c r="Z29" s="114"/>
      <c r="AA29" s="114"/>
      <c r="AB29" s="114"/>
      <c r="AC29" s="114"/>
      <c r="AD29" s="114"/>
      <c r="AE29" s="114"/>
    </row>
    <row r="30" spans="1:32" s="112" customFormat="1" ht="48" customHeight="1" x14ac:dyDescent="0.45">
      <c r="B30" s="150">
        <v>7</v>
      </c>
      <c r="C30" s="590" t="s">
        <v>311</v>
      </c>
      <c r="D30" s="590"/>
      <c r="E30" s="590"/>
      <c r="F30" s="590"/>
      <c r="G30" s="590"/>
      <c r="H30" s="590"/>
      <c r="I30" s="590"/>
      <c r="J30" s="590"/>
      <c r="K30" s="590"/>
      <c r="L30" s="590"/>
      <c r="M30" s="590"/>
      <c r="N30" s="590"/>
      <c r="O30" s="590"/>
      <c r="P30" s="590"/>
      <c r="Q30" s="590"/>
      <c r="R30" s="590"/>
      <c r="S30" s="590"/>
      <c r="T30" s="114"/>
      <c r="U30" s="114"/>
      <c r="V30" s="114"/>
      <c r="W30" s="114"/>
      <c r="X30" s="114"/>
      <c r="Y30" s="114"/>
      <c r="Z30" s="114"/>
      <c r="AA30" s="114"/>
      <c r="AB30" s="114"/>
      <c r="AC30" s="114"/>
      <c r="AD30" s="114"/>
      <c r="AE30" s="114"/>
    </row>
    <row r="31" spans="1:32" s="112" customFormat="1" ht="33.6" customHeight="1" x14ac:dyDescent="0.45">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row>
    <row r="32" spans="1:32" s="112" customFormat="1" ht="33.6" customHeight="1" x14ac:dyDescent="0.45">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row>
    <row r="33" spans="1:30" s="21" customFormat="1" ht="20.25" customHeight="1" x14ac:dyDescent="0.45">
      <c r="A33" s="1"/>
      <c r="B33" s="14"/>
      <c r="D33" s="13"/>
      <c r="E33" s="13"/>
      <c r="F33" s="13"/>
      <c r="G33" s="13"/>
      <c r="H33" s="13"/>
      <c r="I33" s="13"/>
      <c r="J33" s="13"/>
      <c r="K33" s="13"/>
      <c r="L33" s="13"/>
      <c r="M33" s="13"/>
      <c r="N33" s="13"/>
      <c r="O33" s="13"/>
      <c r="P33" s="13"/>
      <c r="Q33" s="13"/>
      <c r="R33" s="13"/>
      <c r="S33" s="13"/>
      <c r="T33" s="1"/>
      <c r="U33" s="1"/>
      <c r="V33" s="1"/>
      <c r="W33" s="1"/>
      <c r="X33" s="1"/>
      <c r="Y33" s="1"/>
      <c r="Z33" s="1"/>
      <c r="AA33" s="1"/>
      <c r="AB33" s="1"/>
      <c r="AC33" s="1"/>
      <c r="AD33" s="1"/>
    </row>
    <row r="34" spans="1:30" ht="20.25" customHeight="1" x14ac:dyDescent="0.45">
      <c r="B34" s="14"/>
      <c r="C34" s="21"/>
      <c r="D34" s="13"/>
      <c r="E34" s="13"/>
      <c r="F34" s="13"/>
      <c r="G34" s="13"/>
      <c r="H34" s="13"/>
      <c r="I34" s="13"/>
      <c r="J34" s="13"/>
      <c r="K34" s="13"/>
      <c r="L34" s="13"/>
      <c r="M34" s="13"/>
      <c r="N34" s="13"/>
      <c r="O34" s="13"/>
      <c r="P34" s="13"/>
      <c r="Q34" s="13"/>
      <c r="R34" s="13"/>
      <c r="S34" s="13"/>
    </row>
    <row r="35" spans="1:30" ht="20.25" customHeight="1" x14ac:dyDescent="0.45">
      <c r="B35" s="14"/>
      <c r="C35" s="15"/>
      <c r="D35" s="13"/>
      <c r="E35" s="13"/>
      <c r="F35" s="13"/>
      <c r="G35" s="13"/>
      <c r="H35" s="13"/>
      <c r="I35" s="13"/>
      <c r="J35" s="13"/>
      <c r="L35" s="13"/>
      <c r="M35" s="13"/>
      <c r="N35" s="13"/>
      <c r="O35" s="13"/>
      <c r="P35" s="13"/>
      <c r="Q35" s="13"/>
      <c r="R35" s="13"/>
      <c r="S35" s="13"/>
    </row>
    <row r="36" spans="1:30" ht="20.25" customHeight="1" x14ac:dyDescent="0.45">
      <c r="B36" s="98"/>
      <c r="C36" s="98"/>
      <c r="D36" s="98"/>
      <c r="E36" s="98"/>
      <c r="F36" s="98"/>
      <c r="G36" s="98"/>
      <c r="H36" s="98"/>
      <c r="I36" s="98"/>
      <c r="J36" s="98"/>
      <c r="K36" s="13"/>
      <c r="L36" s="98"/>
      <c r="M36" s="98"/>
      <c r="N36" s="98"/>
      <c r="O36" s="98"/>
      <c r="P36" s="98"/>
      <c r="Q36" s="98"/>
      <c r="R36" s="98"/>
      <c r="S36" s="98"/>
    </row>
    <row r="37" spans="1:30" ht="20.25" customHeight="1" x14ac:dyDescent="0.45"/>
    <row r="38" spans="1:30" ht="20.25" customHeight="1" x14ac:dyDescent="0.45">
      <c r="B38" s="116"/>
      <c r="C38" s="116"/>
      <c r="D38" s="116"/>
      <c r="E38" s="116"/>
      <c r="F38" s="117"/>
      <c r="G38" s="117"/>
      <c r="H38" s="117"/>
    </row>
    <row r="39" spans="1:30" ht="20.25" customHeight="1" x14ac:dyDescent="0.45">
      <c r="B39" s="116"/>
      <c r="C39" s="116"/>
      <c r="D39" s="116"/>
      <c r="E39" s="116"/>
      <c r="F39" s="116"/>
      <c r="G39" s="116"/>
      <c r="H39" s="116"/>
      <c r="I39" s="116"/>
      <c r="J39" s="116"/>
      <c r="K39" s="116"/>
      <c r="L39" s="116"/>
      <c r="M39" s="116"/>
      <c r="N39" s="116"/>
      <c r="O39" s="116"/>
      <c r="P39" s="116"/>
      <c r="Q39" s="116"/>
      <c r="R39" s="116"/>
      <c r="S39" s="116"/>
    </row>
    <row r="40" spans="1:30" ht="20.25" customHeight="1" x14ac:dyDescent="0.45">
      <c r="B40" s="118"/>
      <c r="C40" s="118"/>
      <c r="D40" s="118"/>
      <c r="E40" s="118"/>
      <c r="G40" s="117"/>
      <c r="H40" s="116"/>
      <c r="I40" s="116"/>
      <c r="J40" s="116"/>
      <c r="K40" s="116"/>
      <c r="L40" s="116"/>
      <c r="M40" s="116"/>
      <c r="N40" s="116"/>
      <c r="O40" s="116"/>
      <c r="P40" s="116"/>
      <c r="Q40" s="116"/>
      <c r="R40" s="116"/>
    </row>
    <row r="41" spans="1:30" ht="20.25" customHeight="1" x14ac:dyDescent="0.45">
      <c r="B41" s="118"/>
      <c r="C41" s="118"/>
      <c r="D41" s="118"/>
      <c r="E41" s="118"/>
      <c r="G41" s="117"/>
      <c r="H41" s="116"/>
      <c r="I41" s="116"/>
      <c r="J41" s="116"/>
      <c r="K41" s="116"/>
      <c r="L41" s="116"/>
      <c r="M41" s="116"/>
      <c r="N41" s="116"/>
      <c r="O41" s="116"/>
      <c r="P41" s="116"/>
      <c r="Q41" s="116"/>
      <c r="R41" s="116"/>
    </row>
    <row r="42" spans="1:30" ht="20.25" customHeight="1" x14ac:dyDescent="0.45">
      <c r="B42" s="118"/>
      <c r="C42" s="118"/>
      <c r="D42" s="118"/>
      <c r="E42" s="118"/>
      <c r="F42" s="118"/>
      <c r="G42" s="117"/>
      <c r="H42" s="116"/>
      <c r="I42" s="116"/>
      <c r="J42" s="116"/>
      <c r="K42" s="116"/>
      <c r="L42" s="116"/>
      <c r="M42" s="116"/>
      <c r="N42" s="116"/>
      <c r="O42" s="116"/>
      <c r="P42" s="116"/>
      <c r="Q42" s="116"/>
      <c r="R42" s="116"/>
    </row>
    <row r="43" spans="1:30" ht="20.25" customHeight="1" x14ac:dyDescent="0.45">
      <c r="B43" s="119"/>
      <c r="C43" s="119"/>
      <c r="D43" s="119"/>
      <c r="E43" s="119"/>
      <c r="F43" s="119"/>
      <c r="G43" s="117"/>
      <c r="H43" s="117"/>
      <c r="I43" s="117"/>
      <c r="J43" s="117"/>
      <c r="K43" s="117"/>
      <c r="L43" s="117"/>
      <c r="M43" s="117"/>
      <c r="N43" s="117"/>
      <c r="O43" s="117"/>
      <c r="P43" s="117"/>
      <c r="Q43" s="117"/>
      <c r="R43" s="116"/>
    </row>
    <row r="44" spans="1:30" ht="20.25" customHeight="1" x14ac:dyDescent="0.45">
      <c r="H44" s="116"/>
      <c r="I44" s="116"/>
      <c r="J44" s="116"/>
      <c r="K44" s="116"/>
      <c r="L44" s="116"/>
      <c r="M44" s="116"/>
      <c r="N44" s="116"/>
      <c r="O44" s="116"/>
      <c r="P44" s="116"/>
      <c r="Q44" s="116"/>
      <c r="R44" s="116"/>
    </row>
    <row r="45" spans="1:30" ht="20.25" customHeight="1" x14ac:dyDescent="0.45"/>
    <row r="46" spans="1:30" ht="20.25" customHeight="1" x14ac:dyDescent="0.45"/>
    <row r="47" spans="1:30" ht="20.25" customHeight="1" x14ac:dyDescent="0.45"/>
    <row r="48" spans="1:30" ht="20.25" customHeight="1" x14ac:dyDescent="0.45"/>
    <row r="49" s="1" customFormat="1" ht="20.25" customHeight="1" x14ac:dyDescent="0.45"/>
    <row r="50" s="1" customFormat="1" ht="20.25" customHeight="1" x14ac:dyDescent="0.45"/>
    <row r="51" s="1" customFormat="1" ht="20.25" customHeight="1" x14ac:dyDescent="0.45"/>
    <row r="52" s="1" customFormat="1" ht="20.25" customHeight="1" x14ac:dyDescent="0.45"/>
    <row r="53" s="1" customFormat="1" ht="20.25" customHeight="1" x14ac:dyDescent="0.45"/>
    <row r="54" s="1" customFormat="1" ht="20.25" customHeight="1" x14ac:dyDescent="0.45"/>
    <row r="55" s="1" customFormat="1" ht="20.25" customHeight="1" x14ac:dyDescent="0.45"/>
    <row r="56" s="1" customFormat="1" ht="20.25" customHeight="1" x14ac:dyDescent="0.45"/>
    <row r="57" s="1" customFormat="1" ht="20.25" customHeight="1" x14ac:dyDescent="0.45"/>
    <row r="58" s="1" customFormat="1" ht="20.25" customHeight="1" x14ac:dyDescent="0.45"/>
    <row r="59" s="1" customFormat="1" ht="20.25" customHeight="1" x14ac:dyDescent="0.45"/>
    <row r="60" s="1" customFormat="1" ht="20.25" customHeight="1" x14ac:dyDescent="0.45"/>
    <row r="61" s="1" customFormat="1" ht="20.25" customHeight="1" x14ac:dyDescent="0.45"/>
    <row r="62" s="1" customFormat="1" ht="20.25" customHeight="1" x14ac:dyDescent="0.45"/>
    <row r="63" s="1" customFormat="1" ht="20.25" customHeight="1" x14ac:dyDescent="0.45"/>
    <row r="64" s="1" customFormat="1" ht="20.25" customHeight="1" x14ac:dyDescent="0.45"/>
    <row r="65" s="1" customFormat="1" ht="20.25" customHeight="1" x14ac:dyDescent="0.45"/>
    <row r="66" s="1" customFormat="1" ht="20.25" customHeight="1" x14ac:dyDescent="0.45"/>
    <row r="67" s="1" customFormat="1" ht="20.25" customHeight="1" x14ac:dyDescent="0.45"/>
    <row r="68" s="1" customFormat="1" ht="20.25" customHeight="1" x14ac:dyDescent="0.45"/>
    <row r="69" s="1" customFormat="1" ht="20.25" customHeight="1" x14ac:dyDescent="0.45"/>
    <row r="70" s="1" customFormat="1" ht="20.25" customHeight="1" x14ac:dyDescent="0.45"/>
    <row r="71" s="1" customFormat="1" ht="20.25" customHeight="1" x14ac:dyDescent="0.45"/>
    <row r="72" s="1" customFormat="1" ht="20.25" customHeight="1" x14ac:dyDescent="0.45"/>
    <row r="73" s="1" customFormat="1" ht="18.75" customHeight="1" x14ac:dyDescent="0.45"/>
    <row r="74" s="1" customFormat="1" ht="18.75" customHeight="1" x14ac:dyDescent="0.45"/>
    <row r="75" s="1" customFormat="1" ht="18.75" customHeight="1" x14ac:dyDescent="0.45"/>
    <row r="76" s="1" customFormat="1" ht="18.75" customHeight="1" x14ac:dyDescent="0.45"/>
    <row r="77" s="1" customFormat="1" ht="18.75" customHeight="1" x14ac:dyDescent="0.45"/>
    <row r="78" s="1" customFormat="1" ht="18.75" customHeight="1" x14ac:dyDescent="0.45"/>
    <row r="79" s="1" customFormat="1" ht="18.75" customHeight="1" x14ac:dyDescent="0.45"/>
    <row r="80" s="1" customFormat="1" ht="18.75" customHeight="1" x14ac:dyDescent="0.45"/>
    <row r="81" s="1" customFormat="1" ht="18.75" customHeight="1" x14ac:dyDescent="0.45"/>
    <row r="82" s="1" customFormat="1" ht="18.75" customHeight="1" x14ac:dyDescent="0.45"/>
    <row r="83" s="1" customFormat="1" ht="18.75" customHeight="1" x14ac:dyDescent="0.45"/>
    <row r="84" s="1" customFormat="1" ht="18.75" customHeight="1" x14ac:dyDescent="0.45"/>
    <row r="85" s="1" customFormat="1" ht="18.75" customHeight="1" x14ac:dyDescent="0.45"/>
    <row r="86" s="1" customFormat="1" ht="18.75" customHeight="1" x14ac:dyDescent="0.45"/>
  </sheetData>
  <sheetProtection algorithmName="SHA-512" hashValue="xUIvos09YJkMjj6spmUZIJIG2Av7SyWukTjPnC2YcfwMmatpYHH9TuPORRYLt9AahiqH1cxWJ6UEDXeYDJhxbA==" saltValue="8oKfDzlEClBvFGltt1Ufew==" spinCount="100000" sheet="1" objects="1" scenarios="1" selectLockedCells="1" selectUnlockedCells="1"/>
  <protectedRanges>
    <protectedRange sqref="C11:P11" name="範囲1"/>
  </protectedRanges>
  <mergeCells count="19">
    <mergeCell ref="U8:AE8"/>
    <mergeCell ref="C30:S30"/>
    <mergeCell ref="C24:S24"/>
    <mergeCell ref="C25:S25"/>
    <mergeCell ref="C26:S26"/>
    <mergeCell ref="C27:S27"/>
    <mergeCell ref="C28:S28"/>
    <mergeCell ref="C29:S29"/>
    <mergeCell ref="C11:P11"/>
    <mergeCell ref="G5:J5"/>
    <mergeCell ref="K5:S5"/>
    <mergeCell ref="A7:S7"/>
    <mergeCell ref="B8:S9"/>
    <mergeCell ref="B1:F1"/>
    <mergeCell ref="M1:N1"/>
    <mergeCell ref="G3:H3"/>
    <mergeCell ref="I3:S3"/>
    <mergeCell ref="G4:H4"/>
    <mergeCell ref="I4:S4"/>
  </mergeCells>
  <phoneticPr fontId="1"/>
  <conditionalFormatting sqref="C11:P11">
    <cfRule type="cellIs" dxfId="4" priority="1" operator="equal">
      <formula>""</formula>
    </cfRule>
  </conditionalFormatting>
  <conditionalFormatting sqref="I3:S4">
    <cfRule type="containsBlanks" dxfId="3" priority="5">
      <formula>LEN(TRIM(I3))=0</formula>
    </cfRule>
  </conditionalFormatting>
  <conditionalFormatting sqref="K5:S5">
    <cfRule type="containsBlanks" dxfId="2" priority="4">
      <formula>LEN(TRIM(K5))=0</formula>
    </cfRule>
  </conditionalFormatting>
  <conditionalFormatting sqref="P1">
    <cfRule type="containsBlanks" dxfId="1" priority="3">
      <formula>LEN(TRIM(P1))=0</formula>
    </cfRule>
  </conditionalFormatting>
  <conditionalFormatting sqref="R1">
    <cfRule type="containsBlanks" dxfId="0" priority="2">
      <formula>LEN(TRIM(R1))=0</formula>
    </cfRule>
  </conditionalFormatting>
  <printOptions horizontalCentered="1" verticalCentered="1"/>
  <pageMargins left="0.51181102362204722" right="0.23622047244094491" top="0.78740157480314965" bottom="0.43307086614173229"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152400</xdr:colOff>
                    <xdr:row>21</xdr:row>
                    <xdr:rowOff>0</xdr:rowOff>
                  </from>
                  <to>
                    <xdr:col>1</xdr:col>
                    <xdr:colOff>381000</xdr:colOff>
                    <xdr:row>22</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53340</xdr:colOff>
                    <xdr:row>13</xdr:row>
                    <xdr:rowOff>0</xdr:rowOff>
                  </from>
                  <to>
                    <xdr:col>2</xdr:col>
                    <xdr:colOff>281940</xdr:colOff>
                    <xdr:row>14</xdr:row>
                    <xdr:rowOff>60960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53340</xdr:colOff>
                    <xdr:row>15</xdr:row>
                    <xdr:rowOff>0</xdr:rowOff>
                  </from>
                  <to>
                    <xdr:col>2</xdr:col>
                    <xdr:colOff>281940</xdr:colOff>
                    <xdr:row>16</xdr:row>
                    <xdr:rowOff>60960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53340</xdr:colOff>
                    <xdr:row>17</xdr:row>
                    <xdr:rowOff>0</xdr:rowOff>
                  </from>
                  <to>
                    <xdr:col>2</xdr:col>
                    <xdr:colOff>281940</xdr:colOff>
                    <xdr:row>18</xdr:row>
                    <xdr:rowOff>60960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11</xdr:col>
                    <xdr:colOff>53340</xdr:colOff>
                    <xdr:row>13</xdr:row>
                    <xdr:rowOff>0</xdr:rowOff>
                  </from>
                  <to>
                    <xdr:col>11</xdr:col>
                    <xdr:colOff>281940</xdr:colOff>
                    <xdr:row>14</xdr:row>
                    <xdr:rowOff>60960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38100</xdr:colOff>
                    <xdr:row>19</xdr:row>
                    <xdr:rowOff>60960</xdr:rowOff>
                  </from>
                  <to>
                    <xdr:col>3</xdr:col>
                    <xdr:colOff>205740</xdr:colOff>
                    <xdr:row>19</xdr:row>
                    <xdr:rowOff>251460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304800</xdr:colOff>
                    <xdr:row>19</xdr:row>
                    <xdr:rowOff>30480</xdr:rowOff>
                  </from>
                  <to>
                    <xdr:col>11</xdr:col>
                    <xdr:colOff>266700</xdr:colOff>
                    <xdr:row>19</xdr:row>
                    <xdr:rowOff>297180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FF6EBD-2450-4B10-99F8-7D3D2207F214}">
          <x14:formula1>
            <xm:f>'リスト設定用 '!$A$2:$A$5</xm:f>
          </x14:formula1>
          <xm:sqref>C11:P11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519E-E427-47C3-8B4B-9E16445DE968}">
  <sheetPr>
    <tabColor rgb="FFFFCC00"/>
  </sheetPr>
  <dimension ref="A1:E5"/>
  <sheetViews>
    <sheetView workbookViewId="0">
      <selection activeCell="D31" sqref="D31"/>
    </sheetView>
  </sheetViews>
  <sheetFormatPr defaultRowHeight="18" x14ac:dyDescent="0.45"/>
  <cols>
    <col min="1" max="1" width="45.69921875" customWidth="1"/>
    <col min="2" max="2" width="21.296875" bestFit="1" customWidth="1"/>
    <col min="3" max="3" width="21.296875" customWidth="1"/>
    <col min="4" max="4" width="42" bestFit="1" customWidth="1"/>
    <col min="5" max="5" width="201.796875" bestFit="1" customWidth="1"/>
  </cols>
  <sheetData>
    <row r="1" spans="1:5" x14ac:dyDescent="0.45">
      <c r="A1" s="151" t="s">
        <v>281</v>
      </c>
      <c r="B1" s="151" t="s">
        <v>282</v>
      </c>
      <c r="C1" s="151" t="s">
        <v>283</v>
      </c>
      <c r="D1" s="151" t="s">
        <v>284</v>
      </c>
      <c r="E1" s="151" t="s">
        <v>285</v>
      </c>
    </row>
    <row r="2" spans="1:5" x14ac:dyDescent="0.45">
      <c r="A2" s="151" t="s">
        <v>286</v>
      </c>
      <c r="B2" s="151" t="s">
        <v>287</v>
      </c>
      <c r="C2" s="151" t="s">
        <v>288</v>
      </c>
      <c r="D2" s="151" t="s">
        <v>289</v>
      </c>
      <c r="E2" s="151" t="s">
        <v>290</v>
      </c>
    </row>
    <row r="3" spans="1:5" x14ac:dyDescent="0.45">
      <c r="A3" s="151" t="s">
        <v>291</v>
      </c>
      <c r="B3" s="151" t="s">
        <v>292</v>
      </c>
      <c r="C3" s="151" t="s">
        <v>293</v>
      </c>
      <c r="D3" s="151" t="s">
        <v>294</v>
      </c>
      <c r="E3" s="151" t="s">
        <v>295</v>
      </c>
    </row>
    <row r="4" spans="1:5" x14ac:dyDescent="0.45">
      <c r="A4" s="151" t="s">
        <v>296</v>
      </c>
      <c r="B4" s="151" t="s">
        <v>297</v>
      </c>
      <c r="C4" s="151" t="s">
        <v>298</v>
      </c>
      <c r="D4" s="151" t="s">
        <v>299</v>
      </c>
      <c r="E4" s="151" t="s">
        <v>300</v>
      </c>
    </row>
    <row r="5" spans="1:5" x14ac:dyDescent="0.45">
      <c r="A5" s="151" t="s">
        <v>301</v>
      </c>
      <c r="B5" s="151" t="s">
        <v>302</v>
      </c>
      <c r="C5" s="151" t="s">
        <v>303</v>
      </c>
      <c r="D5" s="151" t="s">
        <v>304</v>
      </c>
      <c r="E5" s="151" t="s">
        <v>300</v>
      </c>
    </row>
  </sheetData>
  <sheetProtection algorithmName="SHA-512" hashValue="CQeqLlNOyCCO3bmCX4mXcvsKnFgUbvi+pNn5AiU6MjM7regPYPav612EJC1EEua1E51r6UJzl3r7egbIm4/vwQ==" saltValue="ZPqTV01xse5HFeJfjarLJA==" spinCount="100000" sheet="1" objects="1" scenarios="1"/>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22BE-D882-4683-AC60-2D564EF99616}">
  <sheetPr>
    <tabColor theme="0" tint="-0.14999847407452621"/>
    <pageSetUpPr fitToPage="1"/>
  </sheetPr>
  <dimension ref="B2:AU3"/>
  <sheetViews>
    <sheetView view="pageBreakPreview" zoomScale="70" zoomScaleNormal="100" zoomScaleSheetLayoutView="70" workbookViewId="0">
      <selection activeCell="F3" sqref="F3"/>
    </sheetView>
  </sheetViews>
  <sheetFormatPr defaultColWidth="21.19921875" defaultRowHeight="13.2" x14ac:dyDescent="0.45"/>
  <cols>
    <col min="1" max="1" width="5" style="43" customWidth="1"/>
    <col min="2" max="3" width="15" style="43" customWidth="1"/>
    <col min="4" max="46" width="21.19921875" style="43"/>
    <col min="47" max="47" width="21.19921875" style="43" customWidth="1"/>
    <col min="48" max="16384" width="21.19921875" style="43"/>
  </cols>
  <sheetData>
    <row r="2" spans="2:47" s="42" customFormat="1" ht="45" customHeight="1" x14ac:dyDescent="0.45">
      <c r="B2" s="44" t="s">
        <v>99</v>
      </c>
      <c r="C2" s="44" t="s">
        <v>100</v>
      </c>
      <c r="D2" s="44" t="s">
        <v>2</v>
      </c>
      <c r="E2" s="44" t="s">
        <v>101</v>
      </c>
      <c r="F2" s="44" t="s">
        <v>143</v>
      </c>
      <c r="G2" s="44" t="s">
        <v>7</v>
      </c>
      <c r="H2" s="44" t="s">
        <v>102</v>
      </c>
      <c r="I2" s="44" t="s">
        <v>103</v>
      </c>
      <c r="J2" s="44" t="s">
        <v>104</v>
      </c>
      <c r="K2" s="44" t="s">
        <v>76</v>
      </c>
      <c r="L2" s="44" t="s">
        <v>10</v>
      </c>
      <c r="M2" s="44" t="s">
        <v>61</v>
      </c>
      <c r="N2" s="44" t="s">
        <v>144</v>
      </c>
      <c r="O2" s="44" t="s">
        <v>105</v>
      </c>
      <c r="P2" s="44" t="s">
        <v>106</v>
      </c>
      <c r="Q2" s="44" t="s">
        <v>107</v>
      </c>
      <c r="R2" s="44" t="s">
        <v>108</v>
      </c>
      <c r="S2" s="44" t="s">
        <v>109</v>
      </c>
      <c r="T2" s="44" t="s">
        <v>145</v>
      </c>
      <c r="U2" s="44" t="s">
        <v>146</v>
      </c>
      <c r="V2" s="44" t="s">
        <v>33</v>
      </c>
      <c r="W2" s="44" t="s">
        <v>92</v>
      </c>
      <c r="X2" s="44" t="s">
        <v>73</v>
      </c>
      <c r="Y2" s="57" t="s">
        <v>147</v>
      </c>
      <c r="Z2" s="57" t="s">
        <v>148</v>
      </c>
      <c r="AA2" s="57" t="s">
        <v>149</v>
      </c>
      <c r="AB2" s="57" t="s">
        <v>150</v>
      </c>
      <c r="AC2" s="44" t="s">
        <v>110</v>
      </c>
      <c r="AD2" s="44" t="s">
        <v>111</v>
      </c>
      <c r="AE2" s="44" t="s">
        <v>112</v>
      </c>
      <c r="AF2" s="44" t="s">
        <v>113</v>
      </c>
      <c r="AG2" s="44" t="s">
        <v>16</v>
      </c>
      <c r="AH2" s="44" t="s">
        <v>17</v>
      </c>
      <c r="AI2" s="44" t="s">
        <v>18</v>
      </c>
      <c r="AJ2" s="58" t="s">
        <v>151</v>
      </c>
      <c r="AK2" s="58" t="s">
        <v>152</v>
      </c>
      <c r="AL2" s="58" t="s">
        <v>153</v>
      </c>
      <c r="AM2" s="44" t="s">
        <v>154</v>
      </c>
      <c r="AN2" s="44" t="s">
        <v>150</v>
      </c>
      <c r="AO2" s="44" t="s">
        <v>155</v>
      </c>
      <c r="AP2" s="44" t="s">
        <v>156</v>
      </c>
      <c r="AQ2" s="81" t="s">
        <v>157</v>
      </c>
      <c r="AR2" s="81" t="s">
        <v>219</v>
      </c>
      <c r="AS2" s="81" t="s">
        <v>220</v>
      </c>
      <c r="AT2" s="81" t="s">
        <v>206</v>
      </c>
      <c r="AU2" s="81"/>
    </row>
    <row r="3" spans="2:47" ht="45" customHeight="1" x14ac:dyDescent="0.45">
      <c r="B3" s="59"/>
      <c r="C3" s="59"/>
      <c r="D3" s="59" t="str">
        <f>別記様式!F12</f>
        <v>株式会社石川産業機械</v>
      </c>
      <c r="E3" s="59" t="str">
        <f>別記様式!F11</f>
        <v>カブシキガイシャイシカワサンギョウキカイ</v>
      </c>
      <c r="F3" s="59" t="str">
        <f>別記様式!Z11</f>
        <v>会社</v>
      </c>
      <c r="G3" s="59" t="str">
        <f>別記様式!F13</f>
        <v>代表取締役</v>
      </c>
      <c r="H3" s="59" t="str">
        <f>別記様式!T14</f>
        <v>石川　太郎</v>
      </c>
      <c r="I3" s="59" t="str">
        <f>別記様式!T13</f>
        <v>イシカワ　タロウ</v>
      </c>
      <c r="J3" s="59" t="str">
        <f>別記様式!G15</f>
        <v>920-8580</v>
      </c>
      <c r="K3" s="59" t="str">
        <f>別記様式!F16</f>
        <v>石川県金沢市鞍月１－１</v>
      </c>
      <c r="L3" s="60">
        <f>別記様式!F17</f>
        <v>10000</v>
      </c>
      <c r="M3" s="59">
        <f>別記様式!T17</f>
        <v>25</v>
      </c>
      <c r="N3" s="59">
        <f>別記様式!F18</f>
        <v>1996</v>
      </c>
      <c r="O3" s="59" t="str">
        <f>別記様式!T18</f>
        <v>機械器具製造業</v>
      </c>
      <c r="P3" s="61">
        <f>別記様式!F19</f>
        <v>430000</v>
      </c>
      <c r="Q3" s="59">
        <f>別記様式!V19</f>
        <v>2025</v>
      </c>
      <c r="R3" s="59">
        <f>別記様式!Y19</f>
        <v>3</v>
      </c>
      <c r="S3" s="59" t="str">
        <f>別記様式!F20</f>
        <v>産業機械向け精密部品の加工・組立を行う中小製造業です。高精度加工と品質管理を強みとし、少量多品種や短納期に対応できる柔軟な生産体制を有しています。</v>
      </c>
      <c r="T3" s="59" t="str">
        <f>別記様式!F22</f>
        <v>無</v>
      </c>
      <c r="U3" s="59">
        <f>別記様式!P22</f>
        <v>0</v>
      </c>
      <c r="V3" s="59" t="str">
        <f>別記様式!F24</f>
        <v>高効率工作機械と空調最適化による省エネ生産体制の構築</v>
      </c>
      <c r="W3" s="59" t="str">
        <f>別記様式!F25</f>
        <v>省エネ事業のみ</v>
      </c>
      <c r="X3" s="59" t="str">
        <f>別記様式!F26</f>
        <v>高効率インバータ式工作機械、高効率空調設備、LED照明</v>
      </c>
      <c r="Y3" s="59" t="str">
        <f>別記様式!F27</f>
        <v>いしかわ事業者版/工場・施設版環境ISOを事業期間中に申請予定</v>
      </c>
      <c r="Z3" s="59" t="str">
        <f>別記様式!F28</f>
        <v>「パートナーシップ構築宣言」に該当しません。</v>
      </c>
      <c r="AA3" s="59">
        <f>別記様式!F29</f>
        <v>46388</v>
      </c>
      <c r="AB3" s="60">
        <f>別記様式!T29</f>
        <v>6000</v>
      </c>
      <c r="AC3" s="59" t="str">
        <f>別記様式!F31</f>
        <v>生産管理本部</v>
      </c>
      <c r="AD3" s="59" t="str">
        <f>別記様式!F32</f>
        <v>部長</v>
      </c>
      <c r="AE3" s="59" t="str">
        <f>別記様式!T32</f>
        <v>石川　次郎</v>
      </c>
      <c r="AF3" s="59" t="str">
        <f>別記様式!G33</f>
        <v>920-8250</v>
      </c>
      <c r="AG3" s="59" t="str">
        <f>別記様式!F34</f>
        <v>石川県金沢市鞍月１－１</v>
      </c>
      <c r="AH3" s="59" t="str">
        <f>別記様式!F35</f>
        <v>＊＊＊-＊＊＊-＊＊＊＊</v>
      </c>
      <c r="AI3" s="59" t="str">
        <f>別記様式!T35</f>
        <v>info@*******.jp</v>
      </c>
      <c r="AJ3" s="59">
        <f>別紙２!I60</f>
        <v>4976400</v>
      </c>
      <c r="AK3" s="59">
        <f>別紙２!W60</f>
        <v>0</v>
      </c>
      <c r="AL3" s="59">
        <f>別紙２!P61</f>
        <v>4976400</v>
      </c>
      <c r="AM3" s="59">
        <f>別紙２!I62</f>
        <v>12000000</v>
      </c>
      <c r="AN3" s="59">
        <f>別紙２!W62</f>
        <v>6000000</v>
      </c>
      <c r="AO3" s="59">
        <f>別紙２!I63</f>
        <v>2.4113817217265492</v>
      </c>
      <c r="AP3" s="59">
        <f>別紙２!W63</f>
        <v>13</v>
      </c>
      <c r="AQ3" s="82">
        <f>別紙２!P64</f>
        <v>0.18549090167127302</v>
      </c>
      <c r="AR3" s="83" t="e">
        <f>#REF!</f>
        <v>#REF!</v>
      </c>
      <c r="AS3" s="83" t="e">
        <f>#REF!</f>
        <v>#REF!</v>
      </c>
      <c r="AT3" s="83" t="e">
        <f>#REF!</f>
        <v>#REF!</v>
      </c>
      <c r="AU3" s="82"/>
    </row>
  </sheetData>
  <sheetProtection algorithmName="SHA-512" hashValue="8By1q3skkRnRiGVW8iyDkQm/NVneyMWRi/GgLOAWoUXAyt7s+ST0jVWtcZfCnkZXN362Nowh4KeiaR+EcMNkGA==" saltValue="NQm8pjYB7FfMQT5VuMXkfw==" spinCount="100000" sheet="1" objects="1" scenarios="1"/>
  <phoneticPr fontId="1"/>
  <pageMargins left="0.3" right="0.23" top="0.52" bottom="0.48"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別記様式</vt:lpstr>
      <vt:lpstr>別紙１</vt:lpstr>
      <vt:lpstr>別紙２</vt:lpstr>
      <vt:lpstr>別紙３</vt:lpstr>
      <vt:lpstr>別紙4</vt:lpstr>
      <vt:lpstr>【申請要件】ISO省エネ診断の誓約書</vt:lpstr>
      <vt:lpstr>【申請要件】Jクレジット</vt:lpstr>
      <vt:lpstr>リスト設定用 </vt:lpstr>
      <vt:lpstr>出力リスト</vt:lpstr>
      <vt:lpstr>【申請要件】ISO省エネ診断の誓約書!Print_Area</vt:lpstr>
      <vt:lpstr>【申請要件】Jクレジット!Print_Area</vt:lpstr>
      <vt:lpstr>出力リスト!Print_Area</vt:lpstr>
      <vt:lpstr>別記様式!Print_Area</vt:lpstr>
      <vt:lpstr>別紙１!Print_Area</vt:lpstr>
      <vt:lpstr>別紙２!Print_Area</vt:lpstr>
      <vt:lpstr>別紙３!Print_Area</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sone</dc:creator>
  <cp:lastModifiedBy>U5767N0028@intad.jtb.co.jp</cp:lastModifiedBy>
  <cp:lastPrinted>2026-03-10T00:17:08Z</cp:lastPrinted>
  <dcterms:created xsi:type="dcterms:W3CDTF">2021-12-22T00:54:32Z</dcterms:created>
  <dcterms:modified xsi:type="dcterms:W3CDTF">2026-03-11T08:54:58Z</dcterms:modified>
</cp:coreProperties>
</file>