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kimuraj\Documents\JMAC_2025年度\申請様式一式\申請様式一式_0718\"/>
    </mc:Choice>
  </mc:AlternateContent>
  <xr:revisionPtr revIDLastSave="0" documentId="13_ncr:1_{D601EB99-C299-4E06-A5E8-EED5B2E7793D}" xr6:coauthVersionLast="47" xr6:coauthVersionMax="47" xr10:uidLastSave="{00000000-0000-0000-0000-000000000000}"/>
  <bookViews>
    <workbookView xWindow="-110" yWindow="-110" windowWidth="19420" windowHeight="10420" tabRatio="927" xr2:uid="{00000000-000D-0000-FFFF-FFFF00000000}"/>
  </bookViews>
  <sheets>
    <sheet name="提出書類一覧" sheetId="1" r:id="rId1"/>
    <sheet name="別添１　事業者基本情報【幹事社、コンソーシアム参加事業者】" sheetId="2" r:id="rId2"/>
    <sheet name="別添１　事業者基本情報【共同申請参加事業者】" sheetId="3" r:id="rId3"/>
    <sheet name="別添２　支出計画書" sheetId="4" r:id="rId4"/>
    <sheet name="様式第１　交付申請書【コンソーシアム申請用】" sheetId="5" r:id="rId5"/>
    <sheet name="様式第１　交付申請書【共同申請用】" sheetId="6" r:id="rId6"/>
    <sheet name="別添　役員名簿【幹事社、コンソーシアム参加事業者】" sheetId="7" r:id="rId7"/>
    <sheet name="別添　役員名簿【共同申請参加事業者】" sheetId="8" r:id="rId8"/>
    <sheet name="別添２－１人件費単価計算書【幹事社、コンソーシアム参加事業者】" sheetId="9" r:id="rId9"/>
    <sheet name="別添２－１　人件費単価計算書【共同申請参加事業者】" sheetId="10" r:id="rId10"/>
    <sheet name="別添２－２　人件費計算根拠【幹事社、コンソーシアム参加事業者】" sheetId="11" r:id="rId11"/>
    <sheet name="別添２－２　人件費計算根拠【共同申請参加事業者】" sheetId="12" r:id="rId12"/>
    <sheet name="別添3-1　コンソーシアム登録申請書" sheetId="13" r:id="rId13"/>
    <sheet name="別添3-2　コンソーシアム参加確認書" sheetId="14" r:id="rId14"/>
    <sheet name="等級単価一覧表" sheetId="16" r:id="rId15"/>
  </sheets>
  <definedNames>
    <definedName name="_xlnm._FilterDatabase" localSheetId="10" hidden="1">'別添２－２　人件費計算根拠【幹事社、コンソーシアム参加事業者】'!$B$8:$B$31</definedName>
    <definedName name="_xlnm.Print_Area" localSheetId="0">提出書類一覧!$A$1:$G$18</definedName>
    <definedName name="_xlnm.Print_Area" localSheetId="6">'別添　役員名簿【幹事社、コンソーシアム参加事業者】'!$A$1:$I$39</definedName>
    <definedName name="_xlnm.Print_Area" localSheetId="7">'別添　役員名簿【共同申請参加事業者】'!$A$1:$I$39</definedName>
    <definedName name="_xlnm.Print_Area" localSheetId="1">'別添１　事業者基本情報【幹事社、コンソーシアム参加事業者】'!$A$1:$C$37</definedName>
    <definedName name="_xlnm.Print_Area" localSheetId="2">'別添１　事業者基本情報【共同申請参加事業者】'!$A$1:$C$37</definedName>
    <definedName name="_xlnm.Print_Area" localSheetId="3">'別添２　支出計画書'!$A$1:$E$35</definedName>
    <definedName name="_xlnm.Print_Area" localSheetId="9">'別添２－１　人件費単価計算書【共同申請参加事業者】'!$B$2:$H$75</definedName>
    <definedName name="_xlnm.Print_Area" localSheetId="8">'別添２－１人件費単価計算書【幹事社、コンソーシアム参加事業者】'!$B$2:$H$75</definedName>
    <definedName name="_xlnm.Print_Area" localSheetId="10">'別添２－２　人件費計算根拠【幹事社、コンソーシアム参加事業者】'!$A$1:$E$31</definedName>
    <definedName name="_xlnm.Print_Area" localSheetId="11">'別添２－２　人件費計算根拠【共同申請参加事業者】'!$A$1:$E$31</definedName>
    <definedName name="_xlnm.Print_Area" localSheetId="12">'別添3-1　コンソーシアム登録申請書'!$A$1:$D$38</definedName>
    <definedName name="_xlnm.Print_Area" localSheetId="13">'別添3-2　コンソーシアム参加確認書'!$A$1:$E$19</definedName>
    <definedName name="_xlnm.Print_Area" localSheetId="4">'様式第１　交付申請書【コンソーシアム申請用】'!$A$1:$G$35</definedName>
    <definedName name="_xlnm.Print_Area" localSheetId="5">'様式第１　交付申請書【共同申請用】'!$A$1:$G$38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7" i="5" l="1"/>
  <c r="F8" i="5"/>
  <c r="J30" i="6"/>
  <c r="J28" i="5"/>
  <c r="D50" i="10"/>
  <c r="D49" i="10"/>
  <c r="D48" i="10"/>
  <c r="D47" i="10"/>
  <c r="D46" i="10"/>
  <c r="D45" i="10"/>
  <c r="D44" i="10"/>
  <c r="D43" i="10"/>
  <c r="D42" i="10"/>
  <c r="D41" i="10"/>
  <c r="E41" i="10" s="1"/>
  <c r="D50" i="9"/>
  <c r="D49" i="9"/>
  <c r="D48" i="9"/>
  <c r="D47" i="9"/>
  <c r="D46" i="9"/>
  <c r="D45" i="9"/>
  <c r="D44" i="9"/>
  <c r="E44" i="9" s="1"/>
  <c r="D43" i="9"/>
  <c r="D42" i="9"/>
  <c r="D41" i="9"/>
  <c r="E32" i="9"/>
  <c r="E31" i="9"/>
  <c r="E30" i="9"/>
  <c r="E29" i="9"/>
  <c r="E28" i="9"/>
  <c r="E27" i="9"/>
  <c r="E26" i="9"/>
  <c r="E25" i="9"/>
  <c r="E24" i="9"/>
  <c r="E23" i="9"/>
  <c r="E22" i="9"/>
  <c r="E21" i="9"/>
  <c r="E20" i="9"/>
  <c r="E19" i="9"/>
  <c r="E18" i="9"/>
  <c r="E17" i="9"/>
  <c r="E16" i="9"/>
  <c r="C8" i="11" s="1"/>
  <c r="E32" i="10"/>
  <c r="E31" i="10"/>
  <c r="E30" i="10"/>
  <c r="E29" i="10"/>
  <c r="E28" i="10"/>
  <c r="E27" i="10"/>
  <c r="E26" i="10"/>
  <c r="E25" i="10"/>
  <c r="E24" i="10"/>
  <c r="E23" i="10"/>
  <c r="E22" i="10"/>
  <c r="E21" i="10"/>
  <c r="E20" i="10"/>
  <c r="E19" i="10"/>
  <c r="E18" i="10"/>
  <c r="E17" i="10"/>
  <c r="E16" i="10"/>
  <c r="B7" i="4"/>
  <c r="A7" i="4"/>
  <c r="C4" i="4"/>
  <c r="C8" i="12" l="1"/>
  <c r="D7" i="13"/>
  <c r="D4" i="14"/>
  <c r="A9" i="14"/>
  <c r="C10" i="11"/>
  <c r="C11" i="11"/>
  <c r="C12" i="11"/>
  <c r="C13" i="11"/>
  <c r="C14" i="11"/>
  <c r="C15" i="11"/>
  <c r="C16" i="11"/>
  <c r="C17" i="11"/>
  <c r="C18" i="11"/>
  <c r="C19" i="11"/>
  <c r="C20" i="11"/>
  <c r="C21" i="11"/>
  <c r="C22" i="11"/>
  <c r="C23" i="11"/>
  <c r="C24" i="11"/>
  <c r="C25" i="11"/>
  <c r="C26" i="11"/>
  <c r="C27" i="11"/>
  <c r="C28" i="11"/>
  <c r="C29" i="11"/>
  <c r="C30" i="11"/>
  <c r="C31" i="11"/>
  <c r="C10" i="12"/>
  <c r="C11" i="12"/>
  <c r="C12" i="12"/>
  <c r="C13" i="12"/>
  <c r="C14" i="12"/>
  <c r="C15" i="12"/>
  <c r="C16" i="12"/>
  <c r="C17" i="12"/>
  <c r="C18" i="12"/>
  <c r="C19" i="12"/>
  <c r="C20" i="12"/>
  <c r="C21" i="12"/>
  <c r="C22" i="12"/>
  <c r="C23" i="12"/>
  <c r="C24" i="12"/>
  <c r="C25" i="12"/>
  <c r="C26" i="12"/>
  <c r="C27" i="12"/>
  <c r="C28" i="12"/>
  <c r="C29" i="12"/>
  <c r="C30" i="12"/>
  <c r="C31" i="12"/>
  <c r="D3" i="12"/>
  <c r="C9" i="12"/>
  <c r="E67" i="10"/>
  <c r="E66" i="10"/>
  <c r="E65" i="10"/>
  <c r="E64" i="10"/>
  <c r="E63" i="10"/>
  <c r="E62" i="10"/>
  <c r="E61" i="10"/>
  <c r="E60" i="10"/>
  <c r="E59" i="10"/>
  <c r="E58" i="10"/>
  <c r="E8" i="11"/>
  <c r="E58" i="9"/>
  <c r="E43" i="9"/>
  <c r="C9" i="11"/>
  <c r="F7" i="6" l="1"/>
  <c r="E9" i="4"/>
  <c r="D5" i="14"/>
  <c r="D6" i="13"/>
  <c r="G8" i="10" l="1"/>
  <c r="G7" i="10"/>
  <c r="F16" i="6" l="1"/>
  <c r="F15" i="6"/>
  <c r="F14" i="6"/>
  <c r="F13" i="6"/>
  <c r="F10" i="6"/>
  <c r="F9" i="6"/>
  <c r="F8" i="6"/>
  <c r="E31" i="11" l="1"/>
  <c r="E30" i="11"/>
  <c r="E29" i="11"/>
  <c r="E28" i="11"/>
  <c r="E27" i="11"/>
  <c r="E26" i="11"/>
  <c r="E25" i="11"/>
  <c r="E24" i="11"/>
  <c r="E23" i="11"/>
  <c r="E22" i="11"/>
  <c r="E21" i="11"/>
  <c r="E20" i="11"/>
  <c r="E19" i="11"/>
  <c r="E18" i="11"/>
  <c r="E17" i="11"/>
  <c r="E16" i="11"/>
  <c r="E15" i="11"/>
  <c r="E14" i="11"/>
  <c r="E13" i="11"/>
  <c r="E12" i="11"/>
  <c r="E11" i="11"/>
  <c r="E10" i="11"/>
  <c r="D3" i="11"/>
  <c r="E67" i="9"/>
  <c r="E66" i="9"/>
  <c r="E65" i="9"/>
  <c r="E64" i="9"/>
  <c r="E63" i="9"/>
  <c r="E62" i="9"/>
  <c r="E61" i="9"/>
  <c r="E60" i="9"/>
  <c r="E59" i="9"/>
  <c r="G8" i="9"/>
  <c r="G7" i="9"/>
  <c r="F10" i="5"/>
  <c r="F9" i="5"/>
  <c r="E12" i="4" l="1"/>
  <c r="E11" i="4"/>
  <c r="E10" i="4"/>
  <c r="E13" i="4" l="1"/>
  <c r="D30" i="5" s="1"/>
  <c r="C30" i="5" s="1"/>
  <c r="C31" i="5" l="1"/>
  <c r="D32" i="6"/>
  <c r="E31" i="12"/>
  <c r="E30" i="12"/>
  <c r="E29" i="12"/>
  <c r="E28" i="12"/>
  <c r="E27" i="12"/>
  <c r="E26" i="12"/>
  <c r="E25" i="12"/>
  <c r="E24" i="12"/>
  <c r="E23" i="12"/>
  <c r="E22" i="12"/>
  <c r="E21" i="12"/>
  <c r="E20" i="12"/>
  <c r="E19" i="12"/>
  <c r="E18" i="12"/>
  <c r="E17" i="12"/>
  <c r="E16" i="12"/>
  <c r="E15" i="12"/>
  <c r="E14" i="12"/>
  <c r="E13" i="12"/>
  <c r="E12" i="12"/>
  <c r="E11" i="12"/>
  <c r="E10" i="12"/>
  <c r="E9" i="12"/>
  <c r="A67" i="10"/>
  <c r="A66" i="10"/>
  <c r="A65" i="10"/>
  <c r="A64" i="10"/>
  <c r="A63" i="10"/>
  <c r="A62" i="10"/>
  <c r="A61" i="10"/>
  <c r="A60" i="10"/>
  <c r="A59" i="10"/>
  <c r="A58" i="10"/>
  <c r="E50" i="10"/>
  <c r="A50" i="10"/>
  <c r="E49" i="10"/>
  <c r="A49" i="10"/>
  <c r="E48" i="10"/>
  <c r="A48" i="10"/>
  <c r="E47" i="10"/>
  <c r="A47" i="10"/>
  <c r="E46" i="10"/>
  <c r="A46" i="10"/>
  <c r="E45" i="10"/>
  <c r="A45" i="10"/>
  <c r="E44" i="10"/>
  <c r="A44" i="10"/>
  <c r="E43" i="10"/>
  <c r="A43" i="10"/>
  <c r="E42" i="10"/>
  <c r="A42" i="10"/>
  <c r="A41" i="10"/>
  <c r="A32" i="10"/>
  <c r="A31" i="10"/>
  <c r="A30" i="10"/>
  <c r="A29" i="10"/>
  <c r="A28" i="10"/>
  <c r="A27" i="10"/>
  <c r="A26" i="10"/>
  <c r="A25" i="10"/>
  <c r="A24" i="10"/>
  <c r="A23" i="10"/>
  <c r="A22" i="10"/>
  <c r="A21" i="10"/>
  <c r="A20" i="10"/>
  <c r="A19" i="10"/>
  <c r="A18" i="10"/>
  <c r="A17" i="10"/>
  <c r="E8" i="12"/>
  <c r="A16" i="10"/>
  <c r="A67" i="9"/>
  <c r="A66" i="9"/>
  <c r="A65" i="9"/>
  <c r="A64" i="9"/>
  <c r="A63" i="9"/>
  <c r="A62" i="9"/>
  <c r="A61" i="9"/>
  <c r="A60" i="9"/>
  <c r="A59" i="9"/>
  <c r="A58" i="9"/>
  <c r="E50" i="9"/>
  <c r="A50" i="9"/>
  <c r="E49" i="9"/>
  <c r="A49" i="9"/>
  <c r="E48" i="9"/>
  <c r="A48" i="9"/>
  <c r="E47" i="9"/>
  <c r="A47" i="9"/>
  <c r="E46" i="9"/>
  <c r="A46" i="9"/>
  <c r="E45" i="9"/>
  <c r="A45" i="9"/>
  <c r="A44" i="9"/>
  <c r="A43" i="9"/>
  <c r="E42" i="9"/>
  <c r="A42" i="9"/>
  <c r="E41" i="9"/>
  <c r="A41" i="9"/>
  <c r="A32" i="9"/>
  <c r="A31" i="9"/>
  <c r="A30" i="9"/>
  <c r="A29" i="9"/>
  <c r="A28" i="9"/>
  <c r="A27" i="9"/>
  <c r="A26" i="9"/>
  <c r="A25" i="9"/>
  <c r="A24" i="9"/>
  <c r="A23" i="9"/>
  <c r="A22" i="9"/>
  <c r="A21" i="9"/>
  <c r="A20" i="9"/>
  <c r="A19" i="9"/>
  <c r="A18" i="9"/>
  <c r="A17" i="9"/>
  <c r="A16" i="9"/>
  <c r="D31" i="5" l="1"/>
  <c r="D33" i="6"/>
  <c r="C32" i="6"/>
  <c r="C33" i="6" s="1"/>
  <c r="E6" i="12"/>
  <c r="E9" i="11"/>
  <c r="E30" i="5" l="1"/>
  <c r="E32" i="6"/>
  <c r="E6" i="11"/>
  <c r="E33" i="6" l="1"/>
  <c r="I30" i="6"/>
  <c r="F32" i="6" s="1"/>
  <c r="F33" i="6" s="1"/>
  <c r="I28" i="5"/>
  <c r="F30" i="5" s="1"/>
  <c r="F31" i="5" s="1"/>
  <c r="E31" i="5"/>
</calcChain>
</file>

<file path=xl/sharedStrings.xml><?xml version="1.0" encoding="utf-8"?>
<sst xmlns="http://schemas.openxmlformats.org/spreadsheetml/2006/main" count="732" uniqueCount="393">
  <si>
    <t>●</t>
  </si>
  <si>
    <t>●　</t>
  </si>
  <si>
    <t>No</t>
    <phoneticPr fontId="7"/>
  </si>
  <si>
    <t>書類名称</t>
    <phoneticPr fontId="7"/>
  </si>
  <si>
    <t>書式</t>
    <rPh sb="0" eb="2">
      <t>ショシキ</t>
    </rPh>
    <phoneticPr fontId="10"/>
  </si>
  <si>
    <t>備考</t>
    <rPh sb="0" eb="2">
      <t>ビコウ</t>
    </rPh>
    <phoneticPr fontId="10"/>
  </si>
  <si>
    <t>幹事社</t>
    <phoneticPr fontId="7"/>
  </si>
  <si>
    <t>①</t>
    <phoneticPr fontId="7"/>
  </si>
  <si>
    <t>事業者基本情報</t>
    <rPh sb="0" eb="3">
      <t>ジギョウシャ</t>
    </rPh>
    <rPh sb="3" eb="5">
      <t>キホン</t>
    </rPh>
    <rPh sb="5" eb="7">
      <t>ジョウホウ</t>
    </rPh>
    <phoneticPr fontId="7"/>
  </si>
  <si>
    <t>指定
（別添１）</t>
    <rPh sb="0" eb="2">
      <t>シテイ</t>
    </rPh>
    <rPh sb="4" eb="6">
      <t>ベッテン</t>
    </rPh>
    <phoneticPr fontId="10"/>
  </si>
  <si>
    <t>●</t>
    <phoneticPr fontId="7"/>
  </si>
  <si>
    <t>②</t>
    <phoneticPr fontId="7"/>
  </si>
  <si>
    <t>指定
（別添２）</t>
    <rPh sb="0" eb="2">
      <t>シテイ</t>
    </rPh>
    <rPh sb="4" eb="6">
      <t>ベッテン</t>
    </rPh>
    <phoneticPr fontId="10"/>
  </si>
  <si>
    <t>想定される支出計画に基づき、補助対象支出に係る各費目の内訳および合計を算出すること。</t>
    <phoneticPr fontId="7"/>
  </si>
  <si>
    <t>③</t>
    <phoneticPr fontId="7"/>
  </si>
  <si>
    <r>
      <t xml:space="preserve">支出計画の根拠がわかる資料
（見積書、内規等）
</t>
    </r>
    <r>
      <rPr>
        <sz val="11"/>
        <rFont val="ＭＳ Ｐ明朝"/>
        <family val="1"/>
        <charset val="128"/>
      </rPr>
      <t>＊幹事社、コンソーシアム参加事業者のみ</t>
    </r>
    <rPh sb="0" eb="2">
      <t>シシュツ</t>
    </rPh>
    <rPh sb="2" eb="4">
      <t>ケイカク</t>
    </rPh>
    <rPh sb="5" eb="7">
      <t>コンキョ</t>
    </rPh>
    <rPh sb="11" eb="13">
      <t>シリョウ</t>
    </rPh>
    <rPh sb="15" eb="18">
      <t>ミツモリショ</t>
    </rPh>
    <rPh sb="19" eb="21">
      <t>ナイキ</t>
    </rPh>
    <rPh sb="21" eb="22">
      <t>トウ</t>
    </rPh>
    <rPh sb="25" eb="27">
      <t>カンジ</t>
    </rPh>
    <rPh sb="27" eb="28">
      <t>シャ</t>
    </rPh>
    <rPh sb="36" eb="38">
      <t>サンカ</t>
    </rPh>
    <rPh sb="38" eb="40">
      <t>ジギョウ</t>
    </rPh>
    <rPh sb="40" eb="41">
      <t>シャ</t>
    </rPh>
    <phoneticPr fontId="10"/>
  </si>
  <si>
    <t>自由</t>
    <rPh sb="0" eb="2">
      <t>ジユウ</t>
    </rPh>
    <phoneticPr fontId="10"/>
  </si>
  <si>
    <t>支出計画書に記載の費目単価を説明する根拠となる資料を提出すること。見積書や内規等を想定。
※外注費・委託費・調達費・工事費で見積、内規等がない場合には、根拠がわかる資料を別途作成すること。</t>
    <rPh sb="0" eb="2">
      <t>シシュツ</t>
    </rPh>
    <rPh sb="2" eb="5">
      <t>ケイカクショ</t>
    </rPh>
    <rPh sb="6" eb="8">
      <t>キサイ</t>
    </rPh>
    <rPh sb="9" eb="11">
      <t>ヒモク</t>
    </rPh>
    <rPh sb="11" eb="13">
      <t>タンカ</t>
    </rPh>
    <rPh sb="14" eb="16">
      <t>セツメイ</t>
    </rPh>
    <rPh sb="18" eb="20">
      <t>コンキョ</t>
    </rPh>
    <rPh sb="23" eb="25">
      <t>シリョウ</t>
    </rPh>
    <rPh sb="26" eb="28">
      <t>テイシュツ</t>
    </rPh>
    <rPh sb="33" eb="36">
      <t>ミツモリショ</t>
    </rPh>
    <rPh sb="37" eb="39">
      <t>ナイキ</t>
    </rPh>
    <rPh sb="39" eb="40">
      <t>トウ</t>
    </rPh>
    <rPh sb="41" eb="43">
      <t>ソウテイ</t>
    </rPh>
    <phoneticPr fontId="10"/>
  </si>
  <si>
    <t>④</t>
    <phoneticPr fontId="7"/>
  </si>
  <si>
    <r>
      <t xml:space="preserve">交付申請書
</t>
    </r>
    <r>
      <rPr>
        <sz val="11"/>
        <color theme="1"/>
        <rFont val="ＭＳ Ｐ明朝"/>
        <family val="1"/>
        <charset val="128"/>
      </rPr>
      <t>＊幹事社、コンソーシアム参加事業者のみ</t>
    </r>
    <rPh sb="0" eb="2">
      <t>コウフ</t>
    </rPh>
    <rPh sb="2" eb="5">
      <t>シンセイショ</t>
    </rPh>
    <rPh sb="7" eb="9">
      <t>カンジ</t>
    </rPh>
    <rPh sb="9" eb="10">
      <t>シャ</t>
    </rPh>
    <rPh sb="18" eb="20">
      <t>サンカ</t>
    </rPh>
    <rPh sb="20" eb="22">
      <t>ジギョウ</t>
    </rPh>
    <rPh sb="22" eb="23">
      <t>シャ</t>
    </rPh>
    <phoneticPr fontId="10"/>
  </si>
  <si>
    <t>指定
（様式第１）</t>
    <phoneticPr fontId="7"/>
  </si>
  <si>
    <t>共同申請の場合は連名で幹事社のみが作成すること。</t>
    <rPh sb="0" eb="2">
      <t>キョウドウ</t>
    </rPh>
    <rPh sb="2" eb="4">
      <t>シンセイ</t>
    </rPh>
    <rPh sb="5" eb="7">
      <t>バアイ</t>
    </rPh>
    <rPh sb="8" eb="10">
      <t>レンメイ</t>
    </rPh>
    <rPh sb="11" eb="13">
      <t>カンジ</t>
    </rPh>
    <rPh sb="13" eb="14">
      <t>シャ</t>
    </rPh>
    <rPh sb="17" eb="19">
      <t>サクセイ</t>
    </rPh>
    <phoneticPr fontId="7"/>
  </si>
  <si>
    <t>⑤</t>
    <phoneticPr fontId="7"/>
  </si>
  <si>
    <r>
      <t xml:space="preserve">補助事業概要説明書
</t>
    </r>
    <r>
      <rPr>
        <sz val="11"/>
        <rFont val="ＭＳ Ｐ明朝"/>
        <family val="1"/>
        <charset val="128"/>
      </rPr>
      <t>＊幹事社のみ</t>
    </r>
    <rPh sb="0" eb="2">
      <t>ホジョ</t>
    </rPh>
    <rPh sb="2" eb="4">
      <t>ジギョウ</t>
    </rPh>
    <rPh sb="4" eb="6">
      <t>ガイヨウ</t>
    </rPh>
    <rPh sb="6" eb="9">
      <t>セツメイショ</t>
    </rPh>
    <rPh sb="11" eb="13">
      <t>カンジ</t>
    </rPh>
    <rPh sb="13" eb="14">
      <t>シャ</t>
    </rPh>
    <phoneticPr fontId="10"/>
  </si>
  <si>
    <t>自由
＊項目指定
あり</t>
    <rPh sb="0" eb="2">
      <t>ジユウ</t>
    </rPh>
    <rPh sb="4" eb="6">
      <t>コウモク</t>
    </rPh>
    <rPh sb="6" eb="8">
      <t>シテイ</t>
    </rPh>
    <phoneticPr fontId="10"/>
  </si>
  <si>
    <t>補助事業の目的および内容、支援計画、実績、体制等を記入すること。
（指定項目を満たしていれば、形式は問わない）
＊指定項目はHPの公募情報に掲載している補助事業概要説明書を参照のこと。</t>
    <rPh sb="0" eb="2">
      <t>ホジョ</t>
    </rPh>
    <rPh sb="2" eb="4">
      <t>ジギョウ</t>
    </rPh>
    <rPh sb="5" eb="7">
      <t>モクテキ</t>
    </rPh>
    <rPh sb="10" eb="12">
      <t>ナイヨウ</t>
    </rPh>
    <rPh sb="13" eb="15">
      <t>シエン</t>
    </rPh>
    <rPh sb="15" eb="17">
      <t>ケイカク</t>
    </rPh>
    <rPh sb="18" eb="20">
      <t>ジッセキ</t>
    </rPh>
    <rPh sb="21" eb="23">
      <t>タイセイ</t>
    </rPh>
    <rPh sb="23" eb="24">
      <t>トウ</t>
    </rPh>
    <rPh sb="25" eb="27">
      <t>キニュウ</t>
    </rPh>
    <rPh sb="34" eb="36">
      <t>シテイ</t>
    </rPh>
    <rPh sb="36" eb="38">
      <t>コウモク</t>
    </rPh>
    <rPh sb="39" eb="40">
      <t>ミ</t>
    </rPh>
    <rPh sb="47" eb="49">
      <t>ケイシキ</t>
    </rPh>
    <rPh sb="50" eb="51">
      <t>ト</t>
    </rPh>
    <rPh sb="57" eb="59">
      <t>シテイ</t>
    </rPh>
    <rPh sb="59" eb="61">
      <t>コウモク</t>
    </rPh>
    <rPh sb="65" eb="67">
      <t>コウボ</t>
    </rPh>
    <rPh sb="67" eb="69">
      <t>ジョウホウ</t>
    </rPh>
    <rPh sb="70" eb="72">
      <t>ケイサイ</t>
    </rPh>
    <rPh sb="76" eb="78">
      <t>ホジョ</t>
    </rPh>
    <rPh sb="78" eb="80">
      <t>ジギョウ</t>
    </rPh>
    <rPh sb="80" eb="82">
      <t>ガイヨウ</t>
    </rPh>
    <rPh sb="82" eb="85">
      <t>セツメイショ</t>
    </rPh>
    <rPh sb="86" eb="88">
      <t>サンショウ</t>
    </rPh>
    <phoneticPr fontId="10"/>
  </si>
  <si>
    <t>⑥</t>
    <phoneticPr fontId="7"/>
  </si>
  <si>
    <t>役員名簿</t>
    <rPh sb="0" eb="2">
      <t>ヤクイン</t>
    </rPh>
    <rPh sb="2" eb="4">
      <t>メイボ</t>
    </rPh>
    <phoneticPr fontId="7"/>
  </si>
  <si>
    <t>指定
（別添）</t>
    <rPh sb="0" eb="2">
      <t>シテイ</t>
    </rPh>
    <rPh sb="4" eb="6">
      <t>ベッテン</t>
    </rPh>
    <phoneticPr fontId="10"/>
  </si>
  <si>
    <t>役員とは会社法上の役員であり、取締役、監査役、会計参与のことを指す。
※登記申請中等の場合であれば、その旨を申告すること。</t>
    <rPh sb="41" eb="42">
      <t>ナド</t>
    </rPh>
    <phoneticPr fontId="7"/>
  </si>
  <si>
    <t>⑦</t>
    <phoneticPr fontId="7"/>
  </si>
  <si>
    <r>
      <rPr>
        <sz val="11"/>
        <color theme="1"/>
        <rFont val="ＭＳ Ｐ明朝"/>
        <family val="1"/>
        <charset val="128"/>
      </rPr>
      <t>【人件費が含まれる場合のみ】</t>
    </r>
    <r>
      <rPr>
        <u/>
        <sz val="11"/>
        <color theme="10"/>
        <rFont val="ＭＳ Ｐ明朝"/>
        <family val="1"/>
        <charset val="128"/>
      </rPr>
      <t xml:space="preserve">
人件費単価計算書</t>
    </r>
    <rPh sb="1" eb="4">
      <t>ジンケンヒ</t>
    </rPh>
    <rPh sb="5" eb="6">
      <t>フク</t>
    </rPh>
    <rPh sb="9" eb="11">
      <t>バアイ</t>
    </rPh>
    <rPh sb="15" eb="18">
      <t>ジンケンヒ</t>
    </rPh>
    <rPh sb="18" eb="20">
      <t>タンカ</t>
    </rPh>
    <rPh sb="20" eb="23">
      <t>ケイサンショ</t>
    </rPh>
    <phoneticPr fontId="10"/>
  </si>
  <si>
    <t>指定
（別添２-１）</t>
    <rPh sb="0" eb="2">
      <t>シテイ</t>
    </rPh>
    <rPh sb="4" eb="6">
      <t>ベッテン</t>
    </rPh>
    <phoneticPr fontId="10"/>
  </si>
  <si>
    <t>補助対象経費に人件費が含まれる場合のみ作成。</t>
    <rPh sb="0" eb="2">
      <t>ホジョ</t>
    </rPh>
    <rPh sb="2" eb="4">
      <t>タイショウ</t>
    </rPh>
    <rPh sb="4" eb="6">
      <t>ケイヒ</t>
    </rPh>
    <rPh sb="7" eb="10">
      <t>ジンケンヒ</t>
    </rPh>
    <rPh sb="11" eb="12">
      <t>フク</t>
    </rPh>
    <rPh sb="15" eb="17">
      <t>バアイ</t>
    </rPh>
    <rPh sb="19" eb="21">
      <t>サクセイ</t>
    </rPh>
    <phoneticPr fontId="10"/>
  </si>
  <si>
    <t>⑧</t>
    <phoneticPr fontId="7"/>
  </si>
  <si>
    <t>指定
（別添２-２）</t>
    <rPh sb="0" eb="2">
      <t>シテイ</t>
    </rPh>
    <rPh sb="4" eb="6">
      <t>ベッテン</t>
    </rPh>
    <phoneticPr fontId="10"/>
  </si>
  <si>
    <t>⑨</t>
    <phoneticPr fontId="7"/>
  </si>
  <si>
    <r>
      <rPr>
        <u/>
        <sz val="11"/>
        <color theme="10"/>
        <rFont val="ＭＳ Ｐ明朝"/>
        <family val="1"/>
        <charset val="128"/>
      </rPr>
      <t xml:space="preserve">コンソーシアム登録申請書
</t>
    </r>
    <r>
      <rPr>
        <sz val="11"/>
        <rFont val="ＭＳ Ｐ明朝"/>
        <family val="1"/>
        <charset val="128"/>
      </rPr>
      <t>＊幹事社のみ</t>
    </r>
    <rPh sb="7" eb="9">
      <t>トウロク</t>
    </rPh>
    <rPh sb="9" eb="12">
      <t>シンセイショ</t>
    </rPh>
    <phoneticPr fontId="7"/>
  </si>
  <si>
    <t>指定
（別添３-１）</t>
    <rPh sb="4" eb="6">
      <t>ベッテン</t>
    </rPh>
    <phoneticPr fontId="7"/>
  </si>
  <si>
    <t>⑩</t>
    <phoneticPr fontId="7"/>
  </si>
  <si>
    <r>
      <rPr>
        <u/>
        <sz val="11"/>
        <color theme="10"/>
        <rFont val="ＭＳ Ｐ明朝"/>
        <family val="1"/>
        <charset val="128"/>
      </rPr>
      <t>コンソーシアム参加確認書</t>
    </r>
    <r>
      <rPr>
        <sz val="11"/>
        <color theme="10"/>
        <rFont val="ＭＳ Ｐ明朝"/>
        <family val="1"/>
        <charset val="128"/>
      </rPr>
      <t xml:space="preserve">
</t>
    </r>
    <r>
      <rPr>
        <sz val="11"/>
        <rFont val="ＭＳ Ｐ明朝"/>
        <family val="1"/>
        <charset val="128"/>
      </rPr>
      <t>＊コンソーシアム参加事業者のみ</t>
    </r>
    <rPh sb="7" eb="9">
      <t>サンカ</t>
    </rPh>
    <rPh sb="9" eb="12">
      <t>カクニンショ</t>
    </rPh>
    <rPh sb="21" eb="23">
      <t>サンカ</t>
    </rPh>
    <rPh sb="23" eb="25">
      <t>ジギョウ</t>
    </rPh>
    <rPh sb="25" eb="26">
      <t>シャ</t>
    </rPh>
    <phoneticPr fontId="7"/>
  </si>
  <si>
    <t>指定
（別添３-２）</t>
    <rPh sb="4" eb="6">
      <t>ベッテン</t>
    </rPh>
    <phoneticPr fontId="7"/>
  </si>
  <si>
    <t>⑪</t>
    <phoneticPr fontId="7"/>
  </si>
  <si>
    <t xml:space="preserve"> 共同申請の場合は、幹事社が共同申請参加事業者分をまとめて提出のこと。</t>
    <rPh sb="1" eb="3">
      <t>キョウドウ</t>
    </rPh>
    <rPh sb="3" eb="5">
      <t>シンセイ</t>
    </rPh>
    <rPh sb="6" eb="8">
      <t>バアイ</t>
    </rPh>
    <rPh sb="10" eb="12">
      <t>カンジ</t>
    </rPh>
    <rPh sb="12" eb="13">
      <t>シャ</t>
    </rPh>
    <rPh sb="14" eb="16">
      <t>キョウドウ</t>
    </rPh>
    <rPh sb="16" eb="18">
      <t>シンセイ</t>
    </rPh>
    <rPh sb="18" eb="20">
      <t>サンカ</t>
    </rPh>
    <rPh sb="20" eb="22">
      <t>ジギョウ</t>
    </rPh>
    <rPh sb="22" eb="23">
      <t>シャ</t>
    </rPh>
    <rPh sb="23" eb="24">
      <t>ブン</t>
    </rPh>
    <rPh sb="29" eb="31">
      <t>テイシュツ</t>
    </rPh>
    <phoneticPr fontId="7"/>
  </si>
  <si>
    <t>（別添１）</t>
    <rPh sb="1" eb="3">
      <t>ベッテン</t>
    </rPh>
    <phoneticPr fontId="7"/>
  </si>
  <si>
    <t>事業者情報（幹事社、コンソーシアム参加事業者）</t>
    <rPh sb="0" eb="3">
      <t>ジギョウシャ</t>
    </rPh>
    <rPh sb="3" eb="5">
      <t>ジョウホウ</t>
    </rPh>
    <rPh sb="6" eb="8">
      <t>カンジ</t>
    </rPh>
    <rPh sb="8" eb="9">
      <t>シャ</t>
    </rPh>
    <rPh sb="17" eb="19">
      <t>サンカ</t>
    </rPh>
    <rPh sb="19" eb="21">
      <t>ジギョウ</t>
    </rPh>
    <rPh sb="21" eb="22">
      <t>シャ</t>
    </rPh>
    <phoneticPr fontId="7"/>
  </si>
  <si>
    <t>基本情報</t>
    <rPh sb="0" eb="2">
      <t>キホン</t>
    </rPh>
    <rPh sb="2" eb="4">
      <t>ジョウホウ</t>
    </rPh>
    <phoneticPr fontId="7"/>
  </si>
  <si>
    <t>会社名</t>
    <rPh sb="0" eb="3">
      <t>カイシャメイ</t>
    </rPh>
    <phoneticPr fontId="7"/>
  </si>
  <si>
    <t>←登記簿情報と一致するように記入してください。（様式第１）交付申請書に転記されます。</t>
    <rPh sb="1" eb="4">
      <t>トウキボ</t>
    </rPh>
    <rPh sb="4" eb="6">
      <t>ジョウホウ</t>
    </rPh>
    <rPh sb="7" eb="9">
      <t>イッチ</t>
    </rPh>
    <rPh sb="14" eb="16">
      <t>キニュウ</t>
    </rPh>
    <rPh sb="24" eb="26">
      <t>ヨウシキ</t>
    </rPh>
    <rPh sb="26" eb="27">
      <t>ダイ</t>
    </rPh>
    <rPh sb="29" eb="31">
      <t>コウフ</t>
    </rPh>
    <rPh sb="31" eb="34">
      <t>シンセイショ</t>
    </rPh>
    <rPh sb="35" eb="37">
      <t>テンキ</t>
    </rPh>
    <phoneticPr fontId="7"/>
  </si>
  <si>
    <t>住所</t>
    <rPh sb="0" eb="2">
      <t>ジュウショ</t>
    </rPh>
    <phoneticPr fontId="7"/>
  </si>
  <si>
    <t>代表者役職</t>
    <rPh sb="0" eb="2">
      <t>ダイヒョウ</t>
    </rPh>
    <rPh sb="2" eb="3">
      <t>シャ</t>
    </rPh>
    <rPh sb="3" eb="5">
      <t>ヤクショク</t>
    </rPh>
    <phoneticPr fontId="7"/>
  </si>
  <si>
    <t>←登記簿情報と一致するように記入してください。（様式第１）交付申請書に転記されます。</t>
    <phoneticPr fontId="7"/>
  </si>
  <si>
    <t>氏名</t>
    <rPh sb="0" eb="2">
      <t>シメイ</t>
    </rPh>
    <phoneticPr fontId="7"/>
  </si>
  <si>
    <t>資本金または出資の総額</t>
    <rPh sb="0" eb="3">
      <t>シホンキン</t>
    </rPh>
    <rPh sb="6" eb="8">
      <t>シュッシ</t>
    </rPh>
    <rPh sb="9" eb="11">
      <t>ソウガク</t>
    </rPh>
    <phoneticPr fontId="7"/>
  </si>
  <si>
    <t>←数値入力で＃,＃＃＃円表示されます。</t>
    <rPh sb="1" eb="3">
      <t>スウチ</t>
    </rPh>
    <rPh sb="3" eb="5">
      <t>ニュウリョク</t>
    </rPh>
    <rPh sb="11" eb="12">
      <t>エン</t>
    </rPh>
    <rPh sb="12" eb="14">
      <t>ヒョウジ</t>
    </rPh>
    <phoneticPr fontId="7"/>
  </si>
  <si>
    <t>常時雇用する従業員数</t>
    <rPh sb="0" eb="2">
      <t>ジョウジ</t>
    </rPh>
    <rPh sb="2" eb="4">
      <t>コヨウ</t>
    </rPh>
    <rPh sb="6" eb="9">
      <t>ジュウギョウイン</t>
    </rPh>
    <rPh sb="9" eb="10">
      <t>スウ</t>
    </rPh>
    <phoneticPr fontId="7"/>
  </si>
  <si>
    <t>←数値入力で＃,＃＃＃人表示されます。</t>
    <rPh sb="1" eb="3">
      <t>スウチ</t>
    </rPh>
    <rPh sb="3" eb="5">
      <t>ニュウリョク</t>
    </rPh>
    <rPh sb="11" eb="12">
      <t>ヒト</t>
    </rPh>
    <rPh sb="12" eb="14">
      <t>ヒョウジ</t>
    </rPh>
    <phoneticPr fontId="7"/>
  </si>
  <si>
    <t>事業者担当者情報（幹事社、コンソーシアム参加事業者）</t>
    <rPh sb="0" eb="3">
      <t>ジギョウシャ</t>
    </rPh>
    <rPh sb="3" eb="6">
      <t>タントウシャ</t>
    </rPh>
    <rPh sb="6" eb="8">
      <t>ジョウホウ</t>
    </rPh>
    <rPh sb="9" eb="11">
      <t>カンジ</t>
    </rPh>
    <rPh sb="11" eb="12">
      <t>シャ</t>
    </rPh>
    <rPh sb="20" eb="22">
      <t>サンカ</t>
    </rPh>
    <rPh sb="22" eb="24">
      <t>ジギョウ</t>
    </rPh>
    <rPh sb="24" eb="25">
      <t>シャ</t>
    </rPh>
    <phoneticPr fontId="7"/>
  </si>
  <si>
    <t>担当者情報</t>
    <rPh sb="0" eb="3">
      <t>タントウシャ</t>
    </rPh>
    <rPh sb="3" eb="5">
      <t>ジョウホウ</t>
    </rPh>
    <phoneticPr fontId="7"/>
  </si>
  <si>
    <t>部署</t>
    <rPh sb="0" eb="2">
      <t>ブショ</t>
    </rPh>
    <phoneticPr fontId="7"/>
  </si>
  <si>
    <t>担当者役職①</t>
    <rPh sb="0" eb="3">
      <t>タントウシャ</t>
    </rPh>
    <rPh sb="3" eb="5">
      <t>ヤクショク</t>
    </rPh>
    <phoneticPr fontId="7"/>
  </si>
  <si>
    <t>←事務局からの問い合わせに対して主となる担当者をご記入下さい。</t>
    <rPh sb="1" eb="4">
      <t>ジムキョク</t>
    </rPh>
    <rPh sb="7" eb="8">
      <t>ト</t>
    </rPh>
    <rPh sb="9" eb="10">
      <t>ア</t>
    </rPh>
    <rPh sb="13" eb="14">
      <t>タイ</t>
    </rPh>
    <rPh sb="16" eb="17">
      <t>シュ</t>
    </rPh>
    <rPh sb="20" eb="23">
      <t>タントウシャ</t>
    </rPh>
    <rPh sb="25" eb="27">
      <t>キニュウ</t>
    </rPh>
    <rPh sb="27" eb="28">
      <t>クダ</t>
    </rPh>
    <phoneticPr fontId="7"/>
  </si>
  <si>
    <t>担当者氏名①</t>
    <rPh sb="0" eb="3">
      <t>タントウシャ</t>
    </rPh>
    <rPh sb="3" eb="5">
      <t>シメイ</t>
    </rPh>
    <phoneticPr fontId="7"/>
  </si>
  <si>
    <t>電話番号①</t>
    <rPh sb="0" eb="2">
      <t>デンワ</t>
    </rPh>
    <rPh sb="2" eb="4">
      <t>バンゴウ</t>
    </rPh>
    <phoneticPr fontId="7"/>
  </si>
  <si>
    <t>←ハイフンを入れてご記入下さい。</t>
    <rPh sb="6" eb="7">
      <t>イ</t>
    </rPh>
    <rPh sb="10" eb="12">
      <t>キニュウ</t>
    </rPh>
    <rPh sb="12" eb="13">
      <t>クダ</t>
    </rPh>
    <phoneticPr fontId="7"/>
  </si>
  <si>
    <t>メールアドレス①</t>
    <phoneticPr fontId="7"/>
  </si>
  <si>
    <t>担当者役職②</t>
    <rPh sb="0" eb="3">
      <t>タントウシャ</t>
    </rPh>
    <rPh sb="3" eb="5">
      <t>ヤクショク</t>
    </rPh>
    <phoneticPr fontId="7"/>
  </si>
  <si>
    <t>担当者氏名②</t>
    <rPh sb="0" eb="3">
      <t>タントウシャ</t>
    </rPh>
    <rPh sb="3" eb="5">
      <t>シメイ</t>
    </rPh>
    <phoneticPr fontId="7"/>
  </si>
  <si>
    <t>電話番号②</t>
    <rPh sb="0" eb="2">
      <t>デンワ</t>
    </rPh>
    <rPh sb="2" eb="4">
      <t>バンゴウ</t>
    </rPh>
    <phoneticPr fontId="7"/>
  </si>
  <si>
    <t>メールアドレス②</t>
    <phoneticPr fontId="7"/>
  </si>
  <si>
    <t>担当者役職③</t>
    <rPh sb="0" eb="3">
      <t>タントウシャ</t>
    </rPh>
    <rPh sb="3" eb="5">
      <t>ヤクショク</t>
    </rPh>
    <phoneticPr fontId="7"/>
  </si>
  <si>
    <t>担当者氏名③</t>
    <rPh sb="0" eb="3">
      <t>タントウシャ</t>
    </rPh>
    <rPh sb="3" eb="5">
      <t>シメイ</t>
    </rPh>
    <phoneticPr fontId="7"/>
  </si>
  <si>
    <t>電話番号③</t>
    <rPh sb="0" eb="2">
      <t>デンワ</t>
    </rPh>
    <rPh sb="2" eb="4">
      <t>バンゴウ</t>
    </rPh>
    <phoneticPr fontId="7"/>
  </si>
  <si>
    <t>メールアドレス③</t>
    <phoneticPr fontId="7"/>
  </si>
  <si>
    <t>書類送付先住所</t>
    <rPh sb="0" eb="2">
      <t>ショルイ</t>
    </rPh>
    <rPh sb="2" eb="4">
      <t>ソウフ</t>
    </rPh>
    <rPh sb="4" eb="5">
      <t>サキ</t>
    </rPh>
    <rPh sb="5" eb="7">
      <t>ジュウショ</t>
    </rPh>
    <phoneticPr fontId="7"/>
  </si>
  <si>
    <t>　基本情報と同じ</t>
    <rPh sb="1" eb="3">
      <t>キホン</t>
    </rPh>
    <rPh sb="3" eb="5">
      <t>ジョウホウ</t>
    </rPh>
    <rPh sb="6" eb="7">
      <t>オナ</t>
    </rPh>
    <phoneticPr fontId="7"/>
  </si>
  <si>
    <r>
      <t>←基本情報以外の住所に書類送付先にする場合は、</t>
    </r>
    <r>
      <rPr>
        <sz val="11"/>
        <color theme="1"/>
        <rFont val="ＭＳ Ｐゴシック"/>
        <family val="3"/>
        <charset val="128"/>
      </rPr>
      <t>こちらにご記入下さい。</t>
    </r>
    <rPh sb="1" eb="3">
      <t>キホン</t>
    </rPh>
    <rPh sb="3" eb="5">
      <t>ジョウホウ</t>
    </rPh>
    <rPh sb="5" eb="7">
      <t>イガイ</t>
    </rPh>
    <rPh sb="8" eb="10">
      <t>ジュウショ</t>
    </rPh>
    <rPh sb="11" eb="13">
      <t>ショルイ</t>
    </rPh>
    <rPh sb="13" eb="16">
      <t>ソウフサキ</t>
    </rPh>
    <rPh sb="19" eb="21">
      <t>バアイ</t>
    </rPh>
    <rPh sb="28" eb="30">
      <t>キニュウ</t>
    </rPh>
    <rPh sb="30" eb="31">
      <t>クダ</t>
    </rPh>
    <phoneticPr fontId="7"/>
  </si>
  <si>
    <t>要件確認</t>
    <rPh sb="0" eb="2">
      <t>ヨウケン</t>
    </rPh>
    <rPh sb="2" eb="4">
      <t>カクニン</t>
    </rPh>
    <phoneticPr fontId="7"/>
  </si>
  <si>
    <t>予算決算及び会計令第７０条及び第７１条の規定への該当</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4" eb="26">
      <t>ガイトウ</t>
    </rPh>
    <phoneticPr fontId="7"/>
  </si>
  <si>
    <t>　上記規定に該当しないことを確認しました</t>
    <rPh sb="1" eb="3">
      <t>ジョウキ</t>
    </rPh>
    <rPh sb="3" eb="5">
      <t>キテイ</t>
    </rPh>
    <rPh sb="6" eb="8">
      <t>ガイトウ</t>
    </rPh>
    <rPh sb="14" eb="16">
      <t>カクニン</t>
    </rPh>
    <phoneticPr fontId="7"/>
  </si>
  <si>
    <t>　上記規定に該当します</t>
    <rPh sb="1" eb="3">
      <t>ジョウキ</t>
    </rPh>
    <rPh sb="3" eb="5">
      <t>キテイ</t>
    </rPh>
    <rPh sb="6" eb="8">
      <t>ガイトウ</t>
    </rPh>
    <phoneticPr fontId="7"/>
  </si>
  <si>
    <t>他の国庫事業との重複有無
（※　同一の費用に対して、本補助金と国からの他の補助金（負担金、利子補給金並びに補助金適正化法第２条第４項第１号に掲げる補助金、および同項第２号に掲げる資金を含む。）の併用はできません。）</t>
    <rPh sb="0" eb="1">
      <t>ホカ</t>
    </rPh>
    <rPh sb="2" eb="4">
      <t>コッコ</t>
    </rPh>
    <rPh sb="4" eb="6">
      <t>ジギョウ</t>
    </rPh>
    <rPh sb="8" eb="10">
      <t>チョウフク</t>
    </rPh>
    <rPh sb="10" eb="12">
      <t>ウム</t>
    </rPh>
    <phoneticPr fontId="7"/>
  </si>
  <si>
    <t>　他の国庫事業との重複はありません</t>
    <rPh sb="1" eb="2">
      <t>ホカ</t>
    </rPh>
    <rPh sb="3" eb="7">
      <t>コッコジギョウ</t>
    </rPh>
    <rPh sb="9" eb="11">
      <t>チョウフク</t>
    </rPh>
    <phoneticPr fontId="7"/>
  </si>
  <si>
    <t>　他の国庫事業との重複があります</t>
    <rPh sb="1" eb="2">
      <t>ホカ</t>
    </rPh>
    <rPh sb="3" eb="7">
      <t>コッコジギョウ</t>
    </rPh>
    <rPh sb="9" eb="11">
      <t>チョウフク</t>
    </rPh>
    <phoneticPr fontId="7"/>
  </si>
  <si>
    <t>（別添１）</t>
    <phoneticPr fontId="7"/>
  </si>
  <si>
    <t>事業者情報（共同申請参加事業者）</t>
    <rPh sb="0" eb="3">
      <t>ジギョウシャ</t>
    </rPh>
    <rPh sb="3" eb="5">
      <t>ジョウホウ</t>
    </rPh>
    <rPh sb="6" eb="8">
      <t>キョウドウ</t>
    </rPh>
    <rPh sb="8" eb="10">
      <t>シンセイ</t>
    </rPh>
    <rPh sb="10" eb="12">
      <t>サンカ</t>
    </rPh>
    <rPh sb="12" eb="14">
      <t>ジギョウ</t>
    </rPh>
    <rPh sb="14" eb="15">
      <t>シャ</t>
    </rPh>
    <phoneticPr fontId="7"/>
  </si>
  <si>
    <t>←数値入力で＃,＃＃＃円表示されます。</t>
    <rPh sb="1" eb="3">
      <t>スウチ</t>
    </rPh>
    <rPh sb="3" eb="5">
      <t>ニュウリョク</t>
    </rPh>
    <rPh sb="11" eb="14">
      <t>エンヒョウジ</t>
    </rPh>
    <phoneticPr fontId="7"/>
  </si>
  <si>
    <t>事業者担当者情報（共同申請参加事業者）</t>
    <rPh sb="0" eb="3">
      <t>ジギョウシャ</t>
    </rPh>
    <rPh sb="3" eb="6">
      <t>タントウシャ</t>
    </rPh>
    <rPh sb="6" eb="8">
      <t>ジョウホウ</t>
    </rPh>
    <rPh sb="9" eb="11">
      <t>キョウドウ</t>
    </rPh>
    <rPh sb="11" eb="13">
      <t>シンセイ</t>
    </rPh>
    <rPh sb="13" eb="15">
      <t>サンカ</t>
    </rPh>
    <rPh sb="15" eb="17">
      <t>ジギョウ</t>
    </rPh>
    <rPh sb="17" eb="18">
      <t>シャ</t>
    </rPh>
    <phoneticPr fontId="7"/>
  </si>
  <si>
    <t>←事務局からの問い合わせに対して主となる担当者をご記入下さい。</t>
    <rPh sb="7" eb="8">
      <t>ト</t>
    </rPh>
    <rPh sb="9" eb="10">
      <t>ア</t>
    </rPh>
    <rPh sb="13" eb="14">
      <t>タイ</t>
    </rPh>
    <rPh sb="16" eb="17">
      <t>シュ</t>
    </rPh>
    <rPh sb="20" eb="23">
      <t>タントウシャ</t>
    </rPh>
    <rPh sb="25" eb="27">
      <t>キニュウ</t>
    </rPh>
    <rPh sb="27" eb="28">
      <t>クダ</t>
    </rPh>
    <phoneticPr fontId="7"/>
  </si>
  <si>
    <t>（別添２）支出計画書</t>
    <phoneticPr fontId="7"/>
  </si>
  <si>
    <t>事業者区分</t>
    <rPh sb="0" eb="3">
      <t>ジギョウシャ</t>
    </rPh>
    <rPh sb="3" eb="5">
      <t>クブン</t>
    </rPh>
    <phoneticPr fontId="7"/>
  </si>
  <si>
    <t>事業者名</t>
    <rPh sb="0" eb="3">
      <t>ジギョウシャ</t>
    </rPh>
    <rPh sb="3" eb="4">
      <t>メイ</t>
    </rPh>
    <phoneticPr fontId="7"/>
  </si>
  <si>
    <t>←事業者名は（別添１）事業者基本情報の情報が反映されます。</t>
    <rPh sb="1" eb="4">
      <t>ジギョウシャ</t>
    </rPh>
    <rPh sb="4" eb="5">
      <t>メイ</t>
    </rPh>
    <phoneticPr fontId="7"/>
  </si>
  <si>
    <t>補助率</t>
    <rPh sb="0" eb="3">
      <t>ホジョリツ</t>
    </rPh>
    <phoneticPr fontId="7"/>
  </si>
  <si>
    <t>補助上限額</t>
    <rPh sb="0" eb="2">
      <t>ホジョ</t>
    </rPh>
    <rPh sb="2" eb="5">
      <t>ジョウゲンガク</t>
    </rPh>
    <phoneticPr fontId="7"/>
  </si>
  <si>
    <t>1.外注費・委託費</t>
    <rPh sb="2" eb="5">
      <t>ガイチュウヒ</t>
    </rPh>
    <rPh sb="6" eb="8">
      <t>イタク</t>
    </rPh>
    <rPh sb="8" eb="9">
      <t>ヒ</t>
    </rPh>
    <phoneticPr fontId="7"/>
  </si>
  <si>
    <t>法人規模</t>
    <rPh sb="0" eb="2">
      <t>ホウジン</t>
    </rPh>
    <rPh sb="2" eb="4">
      <t>キボ</t>
    </rPh>
    <phoneticPr fontId="7"/>
  </si>
  <si>
    <t>上限額</t>
    <rPh sb="0" eb="3">
      <t>ジョウゲンガク</t>
    </rPh>
    <phoneticPr fontId="7"/>
  </si>
  <si>
    <t>2.機材・部品・材料調達費及び、据え付け工事費</t>
    <rPh sb="2" eb="4">
      <t>キザイ</t>
    </rPh>
    <rPh sb="5" eb="7">
      <t>ブヒン</t>
    </rPh>
    <rPh sb="8" eb="10">
      <t>ザイリョウ</t>
    </rPh>
    <rPh sb="10" eb="12">
      <t>チョウタツ</t>
    </rPh>
    <rPh sb="12" eb="13">
      <t>ヒ</t>
    </rPh>
    <rPh sb="13" eb="14">
      <t>オヨ</t>
    </rPh>
    <rPh sb="16" eb="17">
      <t>ス</t>
    </rPh>
    <rPh sb="18" eb="19">
      <t>ツ</t>
    </rPh>
    <rPh sb="20" eb="22">
      <t>コウジ</t>
    </rPh>
    <rPh sb="22" eb="23">
      <t>ヒ</t>
    </rPh>
    <phoneticPr fontId="7"/>
  </si>
  <si>
    <t>A</t>
    <phoneticPr fontId="7"/>
  </si>
  <si>
    <t>中小企業</t>
    <rPh sb="0" eb="2">
      <t>チュウショウ</t>
    </rPh>
    <rPh sb="2" eb="4">
      <t>キギョウ</t>
    </rPh>
    <phoneticPr fontId="7"/>
  </si>
  <si>
    <t>3.人件費</t>
    <rPh sb="2" eb="5">
      <t>ジンケンヒ</t>
    </rPh>
    <phoneticPr fontId="7"/>
  </si>
  <si>
    <t>4.その他諸経費</t>
    <phoneticPr fontId="7"/>
  </si>
  <si>
    <t>B</t>
    <phoneticPr fontId="7"/>
  </si>
  <si>
    <t>費用総計（円）</t>
    <phoneticPr fontId="7"/>
  </si>
  <si>
    <t>No.</t>
    <phoneticPr fontId="7"/>
  </si>
  <si>
    <t>費用細目</t>
    <rPh sb="0" eb="2">
      <t>ヒヨウ</t>
    </rPh>
    <rPh sb="2" eb="4">
      <t>サイモク</t>
    </rPh>
    <phoneticPr fontId="7"/>
  </si>
  <si>
    <t>費用内容</t>
    <rPh sb="0" eb="2">
      <t>ヒヨウ</t>
    </rPh>
    <rPh sb="2" eb="4">
      <t>ナイヨウ</t>
    </rPh>
    <phoneticPr fontId="7"/>
  </si>
  <si>
    <t>金額根拠</t>
    <rPh sb="0" eb="2">
      <t>キンガク</t>
    </rPh>
    <rPh sb="2" eb="4">
      <t>コンキョ</t>
    </rPh>
    <phoneticPr fontId="7"/>
  </si>
  <si>
    <t>金額（税抜）</t>
    <rPh sb="0" eb="2">
      <t>キンガク</t>
    </rPh>
    <rPh sb="3" eb="5">
      <t>ゼイヌキ</t>
    </rPh>
    <phoneticPr fontId="7"/>
  </si>
  <si>
    <t>※人件費は別添２「人件費計算根拠」の金額と一致させてください。</t>
    <rPh sb="1" eb="4">
      <t>ジンケンヒ</t>
    </rPh>
    <rPh sb="5" eb="7">
      <t>ベッテン</t>
    </rPh>
    <rPh sb="9" eb="12">
      <t>ジンケンヒ</t>
    </rPh>
    <rPh sb="12" eb="14">
      <t>ケイサン</t>
    </rPh>
    <rPh sb="14" eb="16">
      <t>コンキョ</t>
    </rPh>
    <rPh sb="18" eb="20">
      <t>キンガク</t>
    </rPh>
    <rPh sb="21" eb="23">
      <t>イッチ</t>
    </rPh>
    <phoneticPr fontId="7"/>
  </si>
  <si>
    <t>※人件費の単価は健保等級の単価となります。</t>
    <rPh sb="1" eb="4">
      <t>ジンケンヒ</t>
    </rPh>
    <rPh sb="5" eb="7">
      <t>タンカ</t>
    </rPh>
    <rPh sb="8" eb="10">
      <t>ケンポ</t>
    </rPh>
    <rPh sb="10" eb="12">
      <t>トウキュウ</t>
    </rPh>
    <rPh sb="13" eb="15">
      <t>タンカ</t>
    </rPh>
    <phoneticPr fontId="7"/>
  </si>
  <si>
    <t>※費用細目をプルダウンから選択してください。
　選択しないと、合計金額が正しく反映されま
　せん。</t>
    <rPh sb="1" eb="3">
      <t>ヒヨウ</t>
    </rPh>
    <rPh sb="3" eb="5">
      <t>サイモク</t>
    </rPh>
    <rPh sb="13" eb="15">
      <t>センタク</t>
    </rPh>
    <rPh sb="24" eb="26">
      <t>センタク</t>
    </rPh>
    <rPh sb="31" eb="33">
      <t>ゴウケイ</t>
    </rPh>
    <rPh sb="33" eb="35">
      <t>キンガク</t>
    </rPh>
    <rPh sb="36" eb="37">
      <t>タダ</t>
    </rPh>
    <rPh sb="39" eb="41">
      <t>ハンエイ</t>
    </rPh>
    <phoneticPr fontId="7"/>
  </si>
  <si>
    <t>（様式第１）</t>
    <phoneticPr fontId="10"/>
  </si>
  <si>
    <t>住所</t>
    <rPh sb="0" eb="2">
      <t>ジュウショ</t>
    </rPh>
    <phoneticPr fontId="10"/>
  </si>
  <si>
    <t>会社名</t>
    <rPh sb="0" eb="3">
      <t>カイシャメイ</t>
    </rPh>
    <phoneticPr fontId="10"/>
  </si>
  <si>
    <t>←（別添１）事業者基本情報の情報が反映されます。</t>
    <phoneticPr fontId="7"/>
  </si>
  <si>
    <t>代表者役職</t>
    <rPh sb="0" eb="3">
      <t>ダイヒョウシャ</t>
    </rPh>
    <rPh sb="3" eb="5">
      <t>ヤクショク</t>
    </rPh>
    <phoneticPr fontId="10"/>
  </si>
  <si>
    <t>代表者名</t>
    <rPh sb="0" eb="3">
      <t>ダイヒョウシャ</t>
    </rPh>
    <rPh sb="3" eb="4">
      <t>メイ</t>
    </rPh>
    <phoneticPr fontId="7"/>
  </si>
  <si>
    <t>←幹事社、コンソーシアム参加事業者それぞれ提出が必要になります。</t>
    <rPh sb="1" eb="3">
      <t>カンジ</t>
    </rPh>
    <rPh sb="3" eb="4">
      <t>シャ</t>
    </rPh>
    <rPh sb="12" eb="14">
      <t>サンカ</t>
    </rPh>
    <rPh sb="14" eb="16">
      <t>ジギョウ</t>
    </rPh>
    <rPh sb="16" eb="17">
      <t>シャ</t>
    </rPh>
    <rPh sb="21" eb="23">
      <t>テイシュツ</t>
    </rPh>
    <rPh sb="24" eb="26">
      <t>ヒツヨウ</t>
    </rPh>
    <phoneticPr fontId="7"/>
  </si>
  <si>
    <t>記</t>
    <rPh sb="0" eb="1">
      <t>キ</t>
    </rPh>
    <phoneticPr fontId="7"/>
  </si>
  <si>
    <t>１．間接補助事業の名称</t>
    <phoneticPr fontId="10"/>
  </si>
  <si>
    <t>２．間接補助事業の目的及び内容</t>
    <phoneticPr fontId="10"/>
  </si>
  <si>
    <t>別添「補助事業概要説明書」による</t>
    <phoneticPr fontId="7"/>
  </si>
  <si>
    <t>３．間接補助事業の開始及び完了予定日</t>
    <phoneticPr fontId="10"/>
  </si>
  <si>
    <t>交付決定日　～</t>
    <phoneticPr fontId="7"/>
  </si>
  <si>
    <t>４．間接補助事業に要する経費、補助対象経費、補助金交付申請額、およびその配分額</t>
    <phoneticPr fontId="10"/>
  </si>
  <si>
    <t>上限額</t>
    <rPh sb="0" eb="2">
      <t>ジョウゲン</t>
    </rPh>
    <rPh sb="2" eb="3">
      <t>ガク</t>
    </rPh>
    <phoneticPr fontId="7"/>
  </si>
  <si>
    <t>（単位：円）</t>
  </si>
  <si>
    <t>補助対象経費の
区分</t>
  </si>
  <si>
    <t>間接補助事業に
要する経費</t>
  </si>
  <si>
    <t>補助対象経費
の額</t>
  </si>
  <si>
    <t>補助率</t>
  </si>
  <si>
    <t>補助金
交付申請額</t>
  </si>
  <si>
    <t>←補助事業に要する経費は、支出計画書に入力された金額が反映されます。</t>
    <phoneticPr fontId="7"/>
  </si>
  <si>
    <t>合    計</t>
  </si>
  <si>
    <t>（注１）申請書には、次の事項を記載した書面を添付すること。</t>
    <phoneticPr fontId="7"/>
  </si>
  <si>
    <t>（1） 申請者の役員名簿（別添）</t>
    <phoneticPr fontId="7"/>
  </si>
  <si>
    <t>←補助事業に要する経費は、支出計画書に入力した金額が反映されます。</t>
    <phoneticPr fontId="7"/>
  </si>
  <si>
    <t>（別添）</t>
    <rPh sb="1" eb="3">
      <t>ベッテン</t>
    </rPh>
    <phoneticPr fontId="7"/>
  </si>
  <si>
    <t>役員名簿</t>
    <phoneticPr fontId="7"/>
  </si>
  <si>
    <t>氏名カナ</t>
    <phoneticPr fontId="7"/>
  </si>
  <si>
    <t>氏名漢字</t>
    <phoneticPr fontId="7"/>
  </si>
  <si>
    <t>生年月日</t>
    <phoneticPr fontId="7"/>
  </si>
  <si>
    <t>性別</t>
    <rPh sb="0" eb="2">
      <t>セイベツ</t>
    </rPh>
    <phoneticPr fontId="7"/>
  </si>
  <si>
    <t>役職名</t>
    <rPh sb="0" eb="3">
      <t>ヤクショクメイ</t>
    </rPh>
    <phoneticPr fontId="7"/>
  </si>
  <si>
    <t>和暦</t>
    <rPh sb="0" eb="2">
      <t>ワレキ</t>
    </rPh>
    <phoneticPr fontId="7"/>
  </si>
  <si>
    <t>年</t>
    <rPh sb="0" eb="1">
      <t>ネン</t>
    </rPh>
    <phoneticPr fontId="7"/>
  </si>
  <si>
    <t>月</t>
    <rPh sb="0" eb="1">
      <t>ツキ</t>
    </rPh>
    <phoneticPr fontId="7"/>
  </si>
  <si>
    <t>日</t>
    <rPh sb="0" eb="1">
      <t>ヒ</t>
    </rPh>
    <phoneticPr fontId="7"/>
  </si>
  <si>
    <t>←会社法上の役員を記入ください。
（取締役、監査役、会計参与）
必要に応じて枠を追加下さい。</t>
    <rPh sb="1" eb="4">
      <t>カイシャホウ</t>
    </rPh>
    <rPh sb="4" eb="5">
      <t>ジョウ</t>
    </rPh>
    <rPh sb="6" eb="8">
      <t>ヤクイン</t>
    </rPh>
    <rPh sb="9" eb="11">
      <t>キニュウ</t>
    </rPh>
    <rPh sb="32" eb="34">
      <t>ヒツヨウ</t>
    </rPh>
    <rPh sb="35" eb="36">
      <t>オウ</t>
    </rPh>
    <rPh sb="38" eb="39">
      <t>ワク</t>
    </rPh>
    <rPh sb="40" eb="42">
      <t>ツイカ</t>
    </rPh>
    <rPh sb="42" eb="43">
      <t>クダ</t>
    </rPh>
    <phoneticPr fontId="7"/>
  </si>
  <si>
    <t>（注）</t>
    <rPh sb="1" eb="2">
      <t>チュウ</t>
    </rPh>
    <phoneticPr fontId="7"/>
  </si>
  <si>
    <t>　役員名簿については、氏名カナ（半角、姓と名の間も半角で１マス空け）、氏名漢字（全角、姓と名の間も全角で１マス空け）、生年月日（半角で大正はT、昭和はS、平成はH、数字は２桁半角）、性別（半角で男性はM、女性はF）、会社名および役職名を記入する。
　また、外国人については、氏名欄にはアルファベットを、氏名カナ欄は当該アルファベットのカナ読みを記入すること。</t>
    <phoneticPr fontId="7"/>
  </si>
  <si>
    <t>（別添２－１）</t>
    <rPh sb="1" eb="3">
      <t>ベッテン</t>
    </rPh>
    <phoneticPr fontId="10"/>
  </si>
  <si>
    <t/>
  </si>
  <si>
    <t>人件費単価計算書</t>
    <rPh sb="0" eb="3">
      <t>ジンケンヒ</t>
    </rPh>
    <rPh sb="3" eb="5">
      <t>タンカ</t>
    </rPh>
    <rPh sb="5" eb="8">
      <t>ケイサンショ</t>
    </rPh>
    <phoneticPr fontId="10"/>
  </si>
  <si>
    <t>　　（幹事社、コンソーシアム参加事業者）</t>
    <rPh sb="3" eb="5">
      <t>カンジ</t>
    </rPh>
    <rPh sb="5" eb="6">
      <t>シャ</t>
    </rPh>
    <rPh sb="14" eb="16">
      <t>サンカ</t>
    </rPh>
    <rPh sb="16" eb="18">
      <t>ジギョウ</t>
    </rPh>
    <rPh sb="18" eb="19">
      <t>シャ</t>
    </rPh>
    <phoneticPr fontId="7"/>
  </si>
  <si>
    <t>下記に相違ないことを証明する。</t>
    <rPh sb="0" eb="1">
      <t>カ</t>
    </rPh>
    <phoneticPr fontId="7"/>
  </si>
  <si>
    <t>住　　　　　所</t>
    <phoneticPr fontId="10"/>
  </si>
  <si>
    <t>法人・団体等名</t>
    <rPh sb="0" eb="2">
      <t>ホウジン</t>
    </rPh>
    <rPh sb="5" eb="6">
      <t>トウ</t>
    </rPh>
    <phoneticPr fontId="10"/>
  </si>
  <si>
    <t>コンソーシアム申請の場合は、各社提出すること（支出計画全てを各社提出）</t>
    <rPh sb="14" eb="16">
      <t>カクシャ</t>
    </rPh>
    <rPh sb="16" eb="18">
      <t>テイシュツ</t>
    </rPh>
    <rPh sb="23" eb="25">
      <t>シシュツ</t>
    </rPh>
    <rPh sb="25" eb="27">
      <t>ケイカク</t>
    </rPh>
    <rPh sb="27" eb="28">
      <t>スベ</t>
    </rPh>
    <rPh sb="30" eb="32">
      <t>カクシャ</t>
    </rPh>
    <rPh sb="32" eb="34">
      <t>テイシュツ</t>
    </rPh>
    <phoneticPr fontId="7"/>
  </si>
  <si>
    <t>代表者名又は担当部署責任者</t>
    <rPh sb="4" eb="5">
      <t>マタ</t>
    </rPh>
    <rPh sb="6" eb="8">
      <t>タントウ</t>
    </rPh>
    <rPh sb="8" eb="10">
      <t>ブショ</t>
    </rPh>
    <rPh sb="10" eb="13">
      <t>セキニンシャ</t>
    </rPh>
    <phoneticPr fontId="10"/>
  </si>
  <si>
    <t>各表は、対象となる人ごとに１行を用いること</t>
    <rPh sb="0" eb="1">
      <t>カク</t>
    </rPh>
    <rPh sb="1" eb="2">
      <t>ヒョウ</t>
    </rPh>
    <rPh sb="4" eb="6">
      <t>タイショウ</t>
    </rPh>
    <rPh sb="9" eb="10">
      <t>ヒト</t>
    </rPh>
    <rPh sb="14" eb="15">
      <t>ギョウ</t>
    </rPh>
    <rPh sb="16" eb="17">
      <t>モチ</t>
    </rPh>
    <phoneticPr fontId="7"/>
  </si>
  <si>
    <t>１．健保等級適用者</t>
    <rPh sb="2" eb="4">
      <t>ケンポ</t>
    </rPh>
    <rPh sb="4" eb="6">
      <t>トウキュウ</t>
    </rPh>
    <rPh sb="6" eb="9">
      <t>テキヨウシャ</t>
    </rPh>
    <phoneticPr fontId="10"/>
  </si>
  <si>
    <t>氏名</t>
    <rPh sb="0" eb="2">
      <t>シメイ</t>
    </rPh>
    <phoneticPr fontId="10"/>
  </si>
  <si>
    <r>
      <t>健保等級</t>
    </r>
    <r>
      <rPr>
        <vertAlign val="superscript"/>
        <sz val="11"/>
        <rFont val="ＭＳ 明朝"/>
        <family val="1"/>
        <charset val="128"/>
      </rPr>
      <t>※</t>
    </r>
    <rPh sb="0" eb="2">
      <t>ケンポ</t>
    </rPh>
    <rPh sb="2" eb="4">
      <t>トウキュウ</t>
    </rPh>
    <phoneticPr fontId="10"/>
  </si>
  <si>
    <t>賞与回数</t>
    <rPh sb="0" eb="2">
      <t>ショウヨ</t>
    </rPh>
    <rPh sb="2" eb="4">
      <t>カイスウ</t>
    </rPh>
    <phoneticPr fontId="10"/>
  </si>
  <si>
    <t>人件費単価</t>
    <rPh sb="0" eb="3">
      <t>ジンケンヒ</t>
    </rPh>
    <rPh sb="3" eb="5">
      <t>タンカ</t>
    </rPh>
    <phoneticPr fontId="10"/>
  </si>
  <si>
    <t>健保等級と賞与回数を記入すると、人件費単価が自動で算出されます。</t>
    <rPh sb="0" eb="2">
      <t>ケンポ</t>
    </rPh>
    <rPh sb="2" eb="4">
      <t>トウキュウ</t>
    </rPh>
    <rPh sb="5" eb="7">
      <t>ショウヨ</t>
    </rPh>
    <rPh sb="7" eb="9">
      <t>カイスウ</t>
    </rPh>
    <rPh sb="10" eb="12">
      <t>キニュウ</t>
    </rPh>
    <rPh sb="16" eb="19">
      <t>ジンケンヒ</t>
    </rPh>
    <rPh sb="19" eb="21">
      <t>タンカ</t>
    </rPh>
    <rPh sb="22" eb="24">
      <t>ジドウ</t>
    </rPh>
    <rPh sb="25" eb="27">
      <t>サンシュツ</t>
    </rPh>
    <phoneticPr fontId="7"/>
  </si>
  <si>
    <t>※健保等級対象者は必ず、1項の欄で登録すること。</t>
    <phoneticPr fontId="7"/>
  </si>
  <si>
    <t>←入力頂いた単価は人件費計算根拠に反映されます。</t>
    <rPh sb="1" eb="3">
      <t>ニュウリョク</t>
    </rPh>
    <rPh sb="3" eb="4">
      <t>イタダ</t>
    </rPh>
    <rPh sb="6" eb="8">
      <t>タンカ</t>
    </rPh>
    <rPh sb="9" eb="12">
      <t>ジンケンヒ</t>
    </rPh>
    <rPh sb="12" eb="14">
      <t>ケイサン</t>
    </rPh>
    <rPh sb="14" eb="16">
      <t>コンキョ</t>
    </rPh>
    <rPh sb="17" eb="19">
      <t>ハンエイ</t>
    </rPh>
    <phoneticPr fontId="7"/>
  </si>
  <si>
    <t>※ 健保等級の適用にあたっては、補助事業の開始時に適用されている等級に基づく単価を使用すること。</t>
    <rPh sb="2" eb="4">
      <t>ケンポ</t>
    </rPh>
    <rPh sb="4" eb="6">
      <t>トウキュウ</t>
    </rPh>
    <rPh sb="7" eb="9">
      <t>テキヨウ</t>
    </rPh>
    <rPh sb="16" eb="18">
      <t>ホジョ</t>
    </rPh>
    <rPh sb="18" eb="20">
      <t>ジギョウ</t>
    </rPh>
    <rPh sb="21" eb="23">
      <t>カイシ</t>
    </rPh>
    <rPh sb="23" eb="24">
      <t>ジ</t>
    </rPh>
    <rPh sb="25" eb="27">
      <t>テキヨウ</t>
    </rPh>
    <rPh sb="32" eb="34">
      <t>トウキュウ</t>
    </rPh>
    <rPh sb="35" eb="36">
      <t>モト</t>
    </rPh>
    <rPh sb="38" eb="40">
      <t>タンカ</t>
    </rPh>
    <rPh sb="41" eb="43">
      <t>シヨウ</t>
    </rPh>
    <phoneticPr fontId="10"/>
  </si>
  <si>
    <t>※ 健保等級に対応する時間単価一覧表には、下記を用いること。</t>
    <rPh sb="2" eb="4">
      <t>ケンポ</t>
    </rPh>
    <rPh sb="4" eb="6">
      <t>トウキュウ</t>
    </rPh>
    <rPh sb="7" eb="9">
      <t>タイオウ</t>
    </rPh>
    <rPh sb="11" eb="13">
      <t>ジカン</t>
    </rPh>
    <rPh sb="13" eb="15">
      <t>タンカ</t>
    </rPh>
    <rPh sb="15" eb="17">
      <t>イチラン</t>
    </rPh>
    <rPh sb="17" eb="18">
      <t>ヒョウ</t>
    </rPh>
    <rPh sb="21" eb="23">
      <t>カキ</t>
    </rPh>
    <rPh sb="24" eb="25">
      <t>モチ</t>
    </rPh>
    <phoneticPr fontId="10"/>
  </si>
  <si>
    <t>２．健保等級非適用者（年俸制、月給制）</t>
    <rPh sb="2" eb="4">
      <t>ケンポ</t>
    </rPh>
    <rPh sb="4" eb="6">
      <t>トウキュウ</t>
    </rPh>
    <rPh sb="6" eb="7">
      <t>ヒ</t>
    </rPh>
    <rPh sb="7" eb="10">
      <t>テキヨウシャ</t>
    </rPh>
    <rPh sb="11" eb="14">
      <t>ネンポウセイ</t>
    </rPh>
    <rPh sb="15" eb="17">
      <t>ゲッキュウ</t>
    </rPh>
    <rPh sb="17" eb="18">
      <t>セイ</t>
    </rPh>
    <phoneticPr fontId="10"/>
  </si>
  <si>
    <t>月給額</t>
    <rPh sb="0" eb="2">
      <t>ゲッキュウ</t>
    </rPh>
    <rPh sb="2" eb="3">
      <t>ガク</t>
    </rPh>
    <phoneticPr fontId="10"/>
  </si>
  <si>
    <t>備考（月給額の算出式を記入）</t>
    <rPh sb="0" eb="2">
      <t>ビコウ</t>
    </rPh>
    <rPh sb="3" eb="5">
      <t>ゲッキュウ</t>
    </rPh>
    <rPh sb="5" eb="6">
      <t>ガク</t>
    </rPh>
    <rPh sb="7" eb="9">
      <t>サンシュツ</t>
    </rPh>
    <rPh sb="9" eb="10">
      <t>シキ</t>
    </rPh>
    <phoneticPr fontId="10"/>
  </si>
  <si>
    <t>健保等級非適用で、個別に単価を設定する場合、根拠資料を示し、妥当性を説明できること。</t>
    <phoneticPr fontId="7"/>
  </si>
  <si>
    <t>月給額を記入すると、健保等級と人件費単価が自動で算出されます。</t>
    <rPh sb="0" eb="2">
      <t>ゲッキュウ</t>
    </rPh>
    <rPh sb="2" eb="3">
      <t>ガク</t>
    </rPh>
    <rPh sb="10" eb="12">
      <t>ケンポ</t>
    </rPh>
    <rPh sb="12" eb="14">
      <t>トウキュウ</t>
    </rPh>
    <phoneticPr fontId="7"/>
  </si>
  <si>
    <t>※ 健保等級非適用者（年俸制、月給制）については、月給額を算出し、時間単価一覧表の「月給額範囲」に対応する時間単価を適用すること。</t>
    <rPh sb="2" eb="4">
      <t>ケンポ</t>
    </rPh>
    <rPh sb="4" eb="6">
      <t>トウキュウ</t>
    </rPh>
    <rPh sb="6" eb="7">
      <t>ヒ</t>
    </rPh>
    <rPh sb="7" eb="10">
      <t>テキヨウシャ</t>
    </rPh>
    <rPh sb="11" eb="14">
      <t>ネンポウセイ</t>
    </rPh>
    <rPh sb="15" eb="17">
      <t>ゲッキュウ</t>
    </rPh>
    <rPh sb="17" eb="18">
      <t>セイ</t>
    </rPh>
    <rPh sb="25" eb="27">
      <t>ゲッキュウ</t>
    </rPh>
    <rPh sb="27" eb="28">
      <t>ガク</t>
    </rPh>
    <rPh sb="29" eb="31">
      <t>サンシュツ</t>
    </rPh>
    <rPh sb="33" eb="35">
      <t>ジカン</t>
    </rPh>
    <rPh sb="35" eb="37">
      <t>タンカ</t>
    </rPh>
    <rPh sb="37" eb="39">
      <t>イチラン</t>
    </rPh>
    <rPh sb="39" eb="40">
      <t>ヒョウ</t>
    </rPh>
    <rPh sb="42" eb="44">
      <t>ゲッキュウ</t>
    </rPh>
    <rPh sb="44" eb="45">
      <t>ガク</t>
    </rPh>
    <rPh sb="45" eb="47">
      <t>ハンイ</t>
    </rPh>
    <rPh sb="49" eb="51">
      <t>タイオウ</t>
    </rPh>
    <rPh sb="53" eb="55">
      <t>ジカン</t>
    </rPh>
    <rPh sb="55" eb="57">
      <t>タンカ</t>
    </rPh>
    <rPh sb="58" eb="60">
      <t>テキヨウ</t>
    </rPh>
    <phoneticPr fontId="10"/>
  </si>
  <si>
    <t>　　なお、年俸から月給額を算出する場合には、健康保険の報酬月額の算定に準ずること。</t>
    <rPh sb="5" eb="7">
      <t>ネンポウ</t>
    </rPh>
    <rPh sb="9" eb="11">
      <t>ゲッキュウ</t>
    </rPh>
    <rPh sb="11" eb="12">
      <t>ガク</t>
    </rPh>
    <rPh sb="13" eb="15">
      <t>サンシュツ</t>
    </rPh>
    <rPh sb="17" eb="19">
      <t>バアイ</t>
    </rPh>
    <rPh sb="22" eb="24">
      <t>ケンコウ</t>
    </rPh>
    <rPh sb="24" eb="26">
      <t>ホケン</t>
    </rPh>
    <rPh sb="27" eb="29">
      <t>ホウシュウ</t>
    </rPh>
    <rPh sb="29" eb="31">
      <t>ゲツガク</t>
    </rPh>
    <rPh sb="32" eb="34">
      <t>サンテイ</t>
    </rPh>
    <rPh sb="35" eb="36">
      <t>ジュン</t>
    </rPh>
    <phoneticPr fontId="10"/>
  </si>
  <si>
    <t>３．健保等級非適用者（日給制、時給制）</t>
    <rPh sb="2" eb="4">
      <t>ケンポ</t>
    </rPh>
    <rPh sb="4" eb="6">
      <t>トウキュウ</t>
    </rPh>
    <rPh sb="6" eb="7">
      <t>ヒ</t>
    </rPh>
    <rPh sb="7" eb="10">
      <t>テキヨウシャ</t>
    </rPh>
    <rPh sb="11" eb="14">
      <t>ニッキュウセイ</t>
    </rPh>
    <rPh sb="15" eb="18">
      <t>ジキュウセイ</t>
    </rPh>
    <phoneticPr fontId="10"/>
  </si>
  <si>
    <r>
      <t>日給額</t>
    </r>
    <r>
      <rPr>
        <vertAlign val="superscript"/>
        <sz val="11"/>
        <rFont val="ＭＳ 明朝"/>
        <family val="1"/>
        <charset val="128"/>
      </rPr>
      <t>※1</t>
    </r>
    <rPh sb="0" eb="2">
      <t>ニッキュウ</t>
    </rPh>
    <rPh sb="2" eb="3">
      <t>ガク</t>
    </rPh>
    <phoneticPr fontId="10"/>
  </si>
  <si>
    <r>
      <t>所定労働時間</t>
    </r>
    <r>
      <rPr>
        <vertAlign val="superscript"/>
        <sz val="11"/>
        <rFont val="ＭＳ 明朝"/>
        <family val="1"/>
        <charset val="128"/>
      </rPr>
      <t>※２</t>
    </r>
    <rPh sb="0" eb="2">
      <t>ショテイ</t>
    </rPh>
    <rPh sb="2" eb="4">
      <t>ロウドウ</t>
    </rPh>
    <rPh sb="4" eb="6">
      <t>ジカン</t>
    </rPh>
    <phoneticPr fontId="10"/>
  </si>
  <si>
    <r>
      <t>人件費単価</t>
    </r>
    <r>
      <rPr>
        <vertAlign val="superscript"/>
        <sz val="11"/>
        <rFont val="ＭＳ 明朝"/>
        <family val="1"/>
        <charset val="128"/>
      </rPr>
      <t>※３</t>
    </r>
    <phoneticPr fontId="10"/>
  </si>
  <si>
    <t>日給額と所定労働時間を記入すると、人件費単価が自動で算出されます。</t>
    <rPh sb="0" eb="2">
      <t>ニッキュウ</t>
    </rPh>
    <rPh sb="4" eb="6">
      <t>ショテイ</t>
    </rPh>
    <rPh sb="6" eb="8">
      <t>ロウドウ</t>
    </rPh>
    <rPh sb="8" eb="10">
      <t>ジカン</t>
    </rPh>
    <phoneticPr fontId="7"/>
  </si>
  <si>
    <r>
      <t>※１ 給与支払額のうち基本給</t>
    </r>
    <r>
      <rPr>
        <sz val="12"/>
        <rFont val="ＭＳ Ｐ明朝"/>
        <family val="1"/>
        <charset val="128"/>
      </rPr>
      <t>、</t>
    </r>
    <r>
      <rPr>
        <sz val="12"/>
        <rFont val="ＭＳ 明朝"/>
        <family val="1"/>
        <charset val="128"/>
      </rPr>
      <t>家族手当</t>
    </r>
    <r>
      <rPr>
        <sz val="12"/>
        <rFont val="ＭＳ Ｐ明朝"/>
        <family val="1"/>
        <charset val="128"/>
      </rPr>
      <t>、</t>
    </r>
    <r>
      <rPr>
        <sz val="12"/>
        <rFont val="ＭＳ 明朝"/>
        <family val="1"/>
        <charset val="128"/>
      </rPr>
      <t>住居手当</t>
    </r>
    <r>
      <rPr>
        <sz val="12"/>
        <rFont val="ＭＳ Ｐ明朝"/>
        <family val="1"/>
        <charset val="128"/>
      </rPr>
      <t>、</t>
    </r>
    <r>
      <rPr>
        <sz val="12"/>
        <rFont val="ＭＳ 明朝"/>
        <family val="1"/>
        <charset val="128"/>
      </rPr>
      <t>法定福利費</t>
    </r>
    <r>
      <rPr>
        <sz val="12"/>
        <rFont val="ＭＳ Ｐ明朝"/>
        <family val="1"/>
        <charset val="128"/>
      </rPr>
      <t>（</t>
    </r>
    <r>
      <rPr>
        <sz val="12"/>
        <rFont val="ＭＳ 明朝"/>
        <family val="1"/>
        <charset val="128"/>
      </rPr>
      <t>事業主負担分</t>
    </r>
    <r>
      <rPr>
        <sz val="12"/>
        <rFont val="ＭＳ Ｐ明朝"/>
        <family val="1"/>
        <charset val="128"/>
      </rPr>
      <t>）、</t>
    </r>
    <r>
      <rPr>
        <sz val="12"/>
        <rFont val="ＭＳ 明朝"/>
        <family val="1"/>
        <charset val="128"/>
      </rPr>
      <t>管理職手当</t>
    </r>
    <r>
      <rPr>
        <sz val="12"/>
        <rFont val="ＭＳ Ｐ明朝"/>
        <family val="1"/>
        <charset val="128"/>
      </rPr>
      <t>（</t>
    </r>
    <r>
      <rPr>
        <sz val="12"/>
        <rFont val="ＭＳ 明朝"/>
        <family val="1"/>
        <charset val="128"/>
      </rPr>
      <t>技能職に対する手当を含む</t>
    </r>
    <r>
      <rPr>
        <sz val="12"/>
        <rFont val="ＭＳ Ｐ明朝"/>
        <family val="1"/>
        <charset val="128"/>
      </rPr>
      <t>）、</t>
    </r>
    <r>
      <rPr>
        <sz val="12"/>
        <rFont val="ＭＳ 明朝"/>
        <family val="1"/>
        <charset val="128"/>
      </rPr>
      <t>通勤手当</t>
    </r>
    <r>
      <rPr>
        <sz val="12"/>
        <rFont val="ＭＳ Ｐ明朝"/>
        <family val="1"/>
        <charset val="128"/>
      </rPr>
      <t>、</t>
    </r>
    <r>
      <rPr>
        <sz val="12"/>
        <rFont val="ＭＳ 明朝"/>
        <family val="1"/>
        <charset val="128"/>
      </rPr>
      <t>賞与のみの額。
     退職金、残業手当、休日出勤手当、福利厚生要素のある食事手当等を含まない。</t>
    </r>
    <rPh sb="3" eb="5">
      <t>キュウヨ</t>
    </rPh>
    <rPh sb="5" eb="7">
      <t>シハライ</t>
    </rPh>
    <rPh sb="7" eb="8">
      <t>ガク</t>
    </rPh>
    <rPh sb="11" eb="14">
      <t>キホンキュウ</t>
    </rPh>
    <rPh sb="15" eb="17">
      <t>カゾク</t>
    </rPh>
    <rPh sb="17" eb="19">
      <t>テアテ</t>
    </rPh>
    <rPh sb="20" eb="22">
      <t>ジュウキョ</t>
    </rPh>
    <rPh sb="22" eb="24">
      <t>テアテ</t>
    </rPh>
    <rPh sb="25" eb="27">
      <t>ホウテイ</t>
    </rPh>
    <rPh sb="27" eb="29">
      <t>フクリ</t>
    </rPh>
    <rPh sb="29" eb="30">
      <t>ヒ</t>
    </rPh>
    <rPh sb="31" eb="34">
      <t>ジギョウヌシ</t>
    </rPh>
    <rPh sb="34" eb="37">
      <t>フタンブン</t>
    </rPh>
    <rPh sb="39" eb="41">
      <t>カンリ</t>
    </rPh>
    <rPh sb="41" eb="42">
      <t>ショク</t>
    </rPh>
    <rPh sb="42" eb="44">
      <t>テアテ</t>
    </rPh>
    <phoneticPr fontId="10"/>
  </si>
  <si>
    <t>※２ 就業規則又は個別の労働契約で定められた所定労働時間。</t>
    <rPh sb="3" eb="5">
      <t>シュウギョウ</t>
    </rPh>
    <rPh sb="5" eb="7">
      <t>キソク</t>
    </rPh>
    <rPh sb="7" eb="8">
      <t>マタ</t>
    </rPh>
    <rPh sb="9" eb="11">
      <t>コベツ</t>
    </rPh>
    <rPh sb="12" eb="14">
      <t>ロウドウ</t>
    </rPh>
    <rPh sb="14" eb="16">
      <t>ケイヤク</t>
    </rPh>
    <rPh sb="17" eb="18">
      <t>サダ</t>
    </rPh>
    <rPh sb="22" eb="24">
      <t>ショテイ</t>
    </rPh>
    <rPh sb="24" eb="26">
      <t>ロウドウ</t>
    </rPh>
    <rPh sb="26" eb="28">
      <t>ジカン</t>
    </rPh>
    <phoneticPr fontId="10"/>
  </si>
  <si>
    <t>※３ 時給から日給額を算出する場合には、時給額に所定労働時間を乗じた額に、※１に記入の各種手当等の額を加算して算出すること。</t>
    <rPh sb="3" eb="5">
      <t>ジキュウ</t>
    </rPh>
    <rPh sb="7" eb="9">
      <t>ニッキュウ</t>
    </rPh>
    <rPh sb="9" eb="10">
      <t>ガク</t>
    </rPh>
    <rPh sb="11" eb="13">
      <t>サンシュツ</t>
    </rPh>
    <rPh sb="15" eb="17">
      <t>バアイ</t>
    </rPh>
    <rPh sb="20" eb="22">
      <t>ジキュウ</t>
    </rPh>
    <rPh sb="22" eb="23">
      <t>ガク</t>
    </rPh>
    <rPh sb="24" eb="26">
      <t>ショテイ</t>
    </rPh>
    <rPh sb="26" eb="28">
      <t>ロウドウ</t>
    </rPh>
    <rPh sb="28" eb="30">
      <t>ジカン</t>
    </rPh>
    <rPh sb="31" eb="32">
      <t>ジョウ</t>
    </rPh>
    <rPh sb="34" eb="35">
      <t>ガク</t>
    </rPh>
    <rPh sb="43" eb="45">
      <t>カクシュ</t>
    </rPh>
    <rPh sb="45" eb="47">
      <t>テアテ</t>
    </rPh>
    <rPh sb="47" eb="48">
      <t>トウ</t>
    </rPh>
    <rPh sb="49" eb="50">
      <t>ガク</t>
    </rPh>
    <rPh sb="51" eb="53">
      <t>カサン</t>
    </rPh>
    <rPh sb="55" eb="57">
      <t>サンシュツ</t>
    </rPh>
    <phoneticPr fontId="10"/>
  </si>
  <si>
    <t>　　　</t>
    <phoneticPr fontId="7"/>
  </si>
  <si>
    <t>（注）新たに雇用する者の場合、既に合意している条件に基づく健保等級等で申請すること（原則、交付決定後に変更はできない）。</t>
    <rPh sb="1" eb="2">
      <t>チュウ</t>
    </rPh>
    <rPh sb="3" eb="4">
      <t>アラ</t>
    </rPh>
    <rPh sb="6" eb="8">
      <t>コヨウ</t>
    </rPh>
    <rPh sb="10" eb="11">
      <t>モノ</t>
    </rPh>
    <rPh sb="12" eb="14">
      <t>バアイ</t>
    </rPh>
    <rPh sb="15" eb="16">
      <t>スデ</t>
    </rPh>
    <rPh sb="17" eb="19">
      <t>ゴウイ</t>
    </rPh>
    <rPh sb="23" eb="25">
      <t>ジョウケン</t>
    </rPh>
    <rPh sb="26" eb="27">
      <t>モト</t>
    </rPh>
    <rPh sb="29" eb="31">
      <t>ケンポ</t>
    </rPh>
    <rPh sb="31" eb="33">
      <t>トウキュウ</t>
    </rPh>
    <rPh sb="33" eb="34">
      <t>トウ</t>
    </rPh>
    <rPh sb="35" eb="37">
      <t>シンセイ</t>
    </rPh>
    <rPh sb="42" eb="44">
      <t>ゲンソク</t>
    </rPh>
    <rPh sb="45" eb="47">
      <t>コウフ</t>
    </rPh>
    <rPh sb="47" eb="49">
      <t>ケッテイ</t>
    </rPh>
    <rPh sb="49" eb="50">
      <t>ゴ</t>
    </rPh>
    <rPh sb="51" eb="53">
      <t>ヘンコウ</t>
    </rPh>
    <phoneticPr fontId="10"/>
  </si>
  <si>
    <t>　　　（共同申請参加事業者）</t>
    <rPh sb="4" eb="6">
      <t>キョウドウ</t>
    </rPh>
    <rPh sb="6" eb="8">
      <t>シンセイ</t>
    </rPh>
    <rPh sb="8" eb="10">
      <t>サンカ</t>
    </rPh>
    <rPh sb="10" eb="12">
      <t>ジギョウ</t>
    </rPh>
    <rPh sb="12" eb="13">
      <t>シャ</t>
    </rPh>
    <phoneticPr fontId="7"/>
  </si>
  <si>
    <t>　←（別添１）事業者基本情報の情報が反映されます。</t>
    <phoneticPr fontId="7"/>
  </si>
  <si>
    <t>←入力頂いた単価は人件費計算根拠に反映されます。</t>
    <phoneticPr fontId="7"/>
  </si>
  <si>
    <t>（別添２－２）人件費計算根拠</t>
    <phoneticPr fontId="7"/>
  </si>
  <si>
    <t>（幹事社、コンソーシアム参加事業者）</t>
    <rPh sb="1" eb="3">
      <t>カンジ</t>
    </rPh>
    <rPh sb="3" eb="4">
      <t>シャ</t>
    </rPh>
    <rPh sb="12" eb="14">
      <t>サンカ</t>
    </rPh>
    <rPh sb="14" eb="16">
      <t>ジギョウ</t>
    </rPh>
    <rPh sb="16" eb="17">
      <t>シャ</t>
    </rPh>
    <phoneticPr fontId="7"/>
  </si>
  <si>
    <t>法人・団体等名</t>
    <phoneticPr fontId="7"/>
  </si>
  <si>
    <t>人件費総計（円）</t>
    <rPh sb="0" eb="3">
      <t>ジンケンヒ</t>
    </rPh>
    <rPh sb="3" eb="5">
      <t>ソウケイ</t>
    </rPh>
    <rPh sb="6" eb="7">
      <t>エン</t>
    </rPh>
    <phoneticPr fontId="7"/>
  </si>
  <si>
    <r>
      <t xml:space="preserve">作業工程
</t>
    </r>
    <r>
      <rPr>
        <b/>
        <sz val="9"/>
        <rFont val="ＭＳ 明朝"/>
        <family val="1"/>
        <charset val="128"/>
      </rPr>
      <t>（手入力）</t>
    </r>
    <rPh sb="0" eb="2">
      <t>サギョウ</t>
    </rPh>
    <rPh sb="2" eb="4">
      <t>コウテイ</t>
    </rPh>
    <rPh sb="6" eb="9">
      <t>テニュウリョク</t>
    </rPh>
    <phoneticPr fontId="7"/>
  </si>
  <si>
    <r>
      <t xml:space="preserve">担当者
</t>
    </r>
    <r>
      <rPr>
        <b/>
        <sz val="9"/>
        <rFont val="ＭＳ 明朝"/>
        <family val="1"/>
        <charset val="128"/>
      </rPr>
      <t>（プルダウン）</t>
    </r>
    <rPh sb="0" eb="3">
      <t>タントウシャ</t>
    </rPh>
    <phoneticPr fontId="7"/>
  </si>
  <si>
    <r>
      <t xml:space="preserve">単価（円）
</t>
    </r>
    <r>
      <rPr>
        <b/>
        <sz val="9"/>
        <rFont val="ＭＳ 明朝"/>
        <family val="1"/>
        <charset val="128"/>
      </rPr>
      <t>（自動計算）</t>
    </r>
    <rPh sb="0" eb="2">
      <t>タンカ</t>
    </rPh>
    <rPh sb="3" eb="4">
      <t>エン</t>
    </rPh>
    <rPh sb="7" eb="9">
      <t>ジドウ</t>
    </rPh>
    <rPh sb="9" eb="11">
      <t>ケイサン</t>
    </rPh>
    <phoneticPr fontId="7"/>
  </si>
  <si>
    <r>
      <t xml:space="preserve">工数（時間）
</t>
    </r>
    <r>
      <rPr>
        <b/>
        <sz val="9"/>
        <rFont val="ＭＳ 明朝"/>
        <family val="1"/>
        <charset val="128"/>
      </rPr>
      <t>（手入力）</t>
    </r>
    <rPh sb="0" eb="2">
      <t>コウスウ</t>
    </rPh>
    <rPh sb="3" eb="5">
      <t>ジカン</t>
    </rPh>
    <rPh sb="8" eb="11">
      <t>テニュウリョク</t>
    </rPh>
    <phoneticPr fontId="7"/>
  </si>
  <si>
    <t>投入人件費
見込（円）</t>
    <rPh sb="0" eb="2">
      <t>トウニュウ</t>
    </rPh>
    <rPh sb="2" eb="5">
      <t>ジンケンヒ</t>
    </rPh>
    <rPh sb="6" eb="8">
      <t>ミコ</t>
    </rPh>
    <rPh sb="9" eb="10">
      <t>エン</t>
    </rPh>
    <phoneticPr fontId="7"/>
  </si>
  <si>
    <t>←（別添２-１）の人件費単価計算書に入力いただいた担当者から選択できます。
単価は登録いただいた健保等級単価が自動入力されます。</t>
    <rPh sb="9" eb="12">
      <t>ジンケンヒ</t>
    </rPh>
    <rPh sb="12" eb="14">
      <t>タンカ</t>
    </rPh>
    <rPh sb="14" eb="17">
      <t>ケイサンショ</t>
    </rPh>
    <rPh sb="18" eb="20">
      <t>ニュウリョク</t>
    </rPh>
    <rPh sb="30" eb="32">
      <t>センタク</t>
    </rPh>
    <rPh sb="38" eb="40">
      <t>タンカ</t>
    </rPh>
    <rPh sb="41" eb="43">
      <t>トウロク</t>
    </rPh>
    <rPh sb="48" eb="50">
      <t>ケンポ</t>
    </rPh>
    <rPh sb="50" eb="52">
      <t>トウキュウ</t>
    </rPh>
    <rPh sb="52" eb="54">
      <t>タンカ</t>
    </rPh>
    <rPh sb="55" eb="57">
      <t>ジドウ</t>
    </rPh>
    <phoneticPr fontId="7"/>
  </si>
  <si>
    <t>（共同申請参加事業者）</t>
    <rPh sb="1" eb="3">
      <t>キョウドウ</t>
    </rPh>
    <rPh sb="3" eb="5">
      <t>シンセイ</t>
    </rPh>
    <rPh sb="5" eb="7">
      <t>サンカ</t>
    </rPh>
    <rPh sb="7" eb="9">
      <t>ジギョウ</t>
    </rPh>
    <rPh sb="9" eb="10">
      <t>シャ</t>
    </rPh>
    <phoneticPr fontId="7"/>
  </si>
  <si>
    <t>（別添３-1）</t>
    <phoneticPr fontId="7"/>
  </si>
  <si>
    <t>提出日に変更</t>
    <rPh sb="0" eb="3">
      <t xml:space="preserve">テイシュツビ </t>
    </rPh>
    <rPh sb="4" eb="6">
      <t xml:space="preserve">ヘンコウ </t>
    </rPh>
    <phoneticPr fontId="52"/>
  </si>
  <si>
    <t>←（別添１）事業者基本情報の情報が反映される</t>
    <phoneticPr fontId="7"/>
  </si>
  <si>
    <t>社名</t>
    <rPh sb="0" eb="2">
      <t>シャメイ</t>
    </rPh>
    <phoneticPr fontId="10"/>
  </si>
  <si>
    <t>事業責任者　役職氏名</t>
    <rPh sb="0" eb="2">
      <t>ジギョウ</t>
    </rPh>
    <rPh sb="2" eb="5">
      <t>セキニンシャ</t>
    </rPh>
    <rPh sb="6" eb="8">
      <t>ヤクショク</t>
    </rPh>
    <phoneticPr fontId="10"/>
  </si>
  <si>
    <t>←事業責任者の役職、氏名を入力してください。</t>
    <rPh sb="1" eb="3">
      <t>ジギョウ</t>
    </rPh>
    <rPh sb="3" eb="6">
      <t>セキニンシャ</t>
    </rPh>
    <rPh sb="7" eb="9">
      <t>ヤクショク</t>
    </rPh>
    <rPh sb="10" eb="12">
      <t>シメイ</t>
    </rPh>
    <rPh sb="13" eb="15">
      <t>ニュウリョク</t>
    </rPh>
    <phoneticPr fontId="7"/>
  </si>
  <si>
    <t>　 標題に掲げる補助金事業について、コンソーシアム幹事社は、本コンソーシアムを構成する企業又は団体のすべてが、
本申請書に記す同意事項を認め、事業参加要件を満たすことを確認し、以下の通り登録申請を行います。</t>
    <phoneticPr fontId="10"/>
  </si>
  <si>
    <t>（同意事項）</t>
    <rPh sb="1" eb="3">
      <t>ドウイ</t>
    </rPh>
    <rPh sb="3" eb="5">
      <t>ジコウ</t>
    </rPh>
    <phoneticPr fontId="10"/>
  </si>
  <si>
    <t>第１条（目的）</t>
    <phoneticPr fontId="10"/>
  </si>
  <si>
    <t>下記コンソーシアム参加事業者一覧に記載されたメンバー（以下「本メンバー」という）は、コンソーシアム（以下「本コンソーシアム」という）を組み、本件事業を推進することに同意する。</t>
    <rPh sb="11" eb="13">
      <t>ジギョウ</t>
    </rPh>
    <rPh sb="13" eb="14">
      <t>シャ</t>
    </rPh>
    <phoneticPr fontId="10"/>
  </si>
  <si>
    <t>第２条（審査対象）</t>
    <phoneticPr fontId="10"/>
  </si>
  <si>
    <t>本メンバーは、申請内容が本コンソーシアムの単位で審査を受け、採否が決定されることを同意する。</t>
    <phoneticPr fontId="10"/>
  </si>
  <si>
    <t>第３条（成立・解散）</t>
    <phoneticPr fontId="10"/>
  </si>
  <si>
    <t>本コンソーシアムは、上記申請日に成立し、事業完了日または本申請が不採択となった時に解散するものとする。</t>
    <rPh sb="10" eb="12">
      <t>ジョウキ</t>
    </rPh>
    <phoneticPr fontId="10"/>
  </si>
  <si>
    <t>第４条（情報提供）</t>
    <phoneticPr fontId="10"/>
  </si>
  <si>
    <t>本メンバーは、必要に応じて本件事業の遂行に必要な情報を他の本メンバーに提供する。</t>
    <phoneticPr fontId="10"/>
  </si>
  <si>
    <t>第５条（報告会）</t>
    <phoneticPr fontId="10"/>
  </si>
  <si>
    <t>本メンバーは、本コンソーシアムが存続する間、幹事社の要請により報告会を開催し、本件事業の進行状況について相互に報告を行い、また、本件事業の実施方法その他について協議を行う。</t>
    <rPh sb="24" eb="25">
      <t>シャ</t>
    </rPh>
    <phoneticPr fontId="10"/>
  </si>
  <si>
    <t>（事業参加要件）</t>
    <rPh sb="1" eb="3">
      <t>ジギョウ</t>
    </rPh>
    <rPh sb="3" eb="5">
      <t>サンカ</t>
    </rPh>
    <rPh sb="5" eb="7">
      <t>ヨウケン</t>
    </rPh>
    <phoneticPr fontId="10"/>
  </si>
  <si>
    <t>1．事業社参加資格</t>
    <rPh sb="2" eb="4">
      <t>ジギョウ</t>
    </rPh>
    <rPh sb="4" eb="5">
      <t>シャ</t>
    </rPh>
    <rPh sb="5" eb="7">
      <t>サンカ</t>
    </rPh>
    <rPh sb="7" eb="9">
      <t>シカク</t>
    </rPh>
    <phoneticPr fontId="10"/>
  </si>
  <si>
    <t>２．契約締結義務</t>
    <rPh sb="2" eb="4">
      <t>ケイヤク</t>
    </rPh>
    <rPh sb="4" eb="6">
      <t>テイケツ</t>
    </rPh>
    <rPh sb="6" eb="8">
      <t>ギム</t>
    </rPh>
    <phoneticPr fontId="10"/>
  </si>
  <si>
    <t>本事業における情報管理、適正な補助金運用等に関する契約等を締結すること。</t>
    <rPh sb="27" eb="28">
      <t>トウ</t>
    </rPh>
    <phoneticPr fontId="10"/>
  </si>
  <si>
    <t>（コンソーシアム参加事業者一覧）</t>
    <rPh sb="8" eb="10">
      <t>サンカ</t>
    </rPh>
    <rPh sb="10" eb="12">
      <t>ジギョウ</t>
    </rPh>
    <rPh sb="12" eb="13">
      <t>シャ</t>
    </rPh>
    <rPh sb="13" eb="15">
      <t>イチラン</t>
    </rPh>
    <phoneticPr fontId="10"/>
  </si>
  <si>
    <t>事業責任者役職</t>
    <rPh sb="0" eb="2">
      <t>ジギョウ</t>
    </rPh>
    <rPh sb="2" eb="5">
      <t>セキニンシャ</t>
    </rPh>
    <rPh sb="5" eb="7">
      <t>ヤクショク</t>
    </rPh>
    <phoneticPr fontId="10"/>
  </si>
  <si>
    <t>（別添３-２）</t>
    <rPh sb="1" eb="2">
      <t>ベツ</t>
    </rPh>
    <phoneticPr fontId="10"/>
  </si>
  <si>
    <t>幹事社名</t>
    <rPh sb="0" eb="2">
      <t>カンジ</t>
    </rPh>
    <rPh sb="2" eb="4">
      <t>シャメイ</t>
    </rPh>
    <rPh sb="3" eb="4">
      <t>メイ</t>
    </rPh>
    <phoneticPr fontId="7"/>
  </si>
  <si>
    <t>←幹事会社名を入力してください。</t>
    <rPh sb="1" eb="3">
      <t>カンジ</t>
    </rPh>
    <rPh sb="3" eb="5">
      <t>ガイシャ</t>
    </rPh>
    <rPh sb="5" eb="6">
      <t>メイ</t>
    </rPh>
    <rPh sb="7" eb="9">
      <t>ニュウリョク</t>
    </rPh>
    <phoneticPr fontId="7"/>
  </si>
  <si>
    <t>コンソーシアム参加事業者　住所</t>
    <rPh sb="7" eb="9">
      <t>サンカ</t>
    </rPh>
    <rPh sb="9" eb="11">
      <t>ジギョウ</t>
    </rPh>
    <rPh sb="11" eb="12">
      <t>シャ</t>
    </rPh>
    <rPh sb="13" eb="15">
      <t>ジュウショ</t>
    </rPh>
    <phoneticPr fontId="7"/>
  </si>
  <si>
    <t>←（別添１）事業者基本情報の情報が反映される</t>
    <rPh sb="14" eb="16">
      <t>ジョウホウ</t>
    </rPh>
    <rPh sb="17" eb="19">
      <t>ハンエイ</t>
    </rPh>
    <phoneticPr fontId="7"/>
  </si>
  <si>
    <t>事業責任者　役職氏名</t>
    <rPh sb="0" eb="2">
      <t>ジギョウ</t>
    </rPh>
    <rPh sb="2" eb="5">
      <t>セキニンシャ</t>
    </rPh>
    <rPh sb="6" eb="8">
      <t>ヤクショク</t>
    </rPh>
    <rPh sb="8" eb="10">
      <t>シメイ</t>
    </rPh>
    <phoneticPr fontId="10"/>
  </si>
  <si>
    <t>←事業責任者の役職、氏名を入力してください。</t>
    <phoneticPr fontId="7"/>
  </si>
  <si>
    <t>記</t>
    <rPh sb="0" eb="1">
      <t>キ</t>
    </rPh>
    <phoneticPr fontId="10"/>
  </si>
  <si>
    <t>以上</t>
    <rPh sb="0" eb="2">
      <t>イジョウ</t>
    </rPh>
    <phoneticPr fontId="10"/>
  </si>
  <si>
    <t>●●　●●</t>
    <phoneticPr fontId="7"/>
  </si>
  <si>
    <t>部長</t>
    <rPh sb="0" eb="2">
      <t>ブチョウ</t>
    </rPh>
    <phoneticPr fontId="7"/>
  </si>
  <si>
    <t>△△　△△</t>
    <phoneticPr fontId="7"/>
  </si>
  <si>
    <t>◇◇　◇◇</t>
    <phoneticPr fontId="7"/>
  </si>
  <si>
    <t>AI開発委託</t>
    <rPh sb="2" eb="4">
      <t>カイハツ</t>
    </rPh>
    <rPh sb="4" eb="6">
      <t>イタク</t>
    </rPh>
    <phoneticPr fontId="7"/>
  </si>
  <si>
    <t>〇〇センサ購入・設置工事</t>
    <rPh sb="5" eb="7">
      <t>コウニュウ</t>
    </rPh>
    <rPh sb="8" eb="10">
      <t>セッチ</t>
    </rPh>
    <rPh sb="10" eb="12">
      <t>コウジ</t>
    </rPh>
    <phoneticPr fontId="7"/>
  </si>
  <si>
    <t>関節部部品加工</t>
    <rPh sb="0" eb="2">
      <t>カンセツ</t>
    </rPh>
    <rPh sb="2" eb="3">
      <t>ブ</t>
    </rPh>
    <rPh sb="3" eb="5">
      <t>ブヒン</t>
    </rPh>
    <rPh sb="5" eb="7">
      <t>カコウ</t>
    </rPh>
    <phoneticPr fontId="7"/>
  </si>
  <si>
    <t>サーバレンタル費</t>
    <rPh sb="7" eb="8">
      <t>ヒ</t>
    </rPh>
    <phoneticPr fontId="7"/>
  </si>
  <si>
    <t>システム開発業務</t>
    <rPh sb="4" eb="6">
      <t>カイハツ</t>
    </rPh>
    <rPh sb="6" eb="8">
      <t>ギョウム</t>
    </rPh>
    <phoneticPr fontId="7"/>
  </si>
  <si>
    <t>過去実績より概算（添付3）</t>
    <rPh sb="0" eb="2">
      <t>カコ</t>
    </rPh>
    <rPh sb="2" eb="4">
      <t>ジッセキ</t>
    </rPh>
    <rPh sb="6" eb="8">
      <t>ガイサン</t>
    </rPh>
    <rPh sb="9" eb="11">
      <t>テンプ</t>
    </rPh>
    <phoneticPr fontId="7"/>
  </si>
  <si>
    <t>〇〇社見積書（添付7）</t>
    <rPh sb="2" eb="3">
      <t>シャ</t>
    </rPh>
    <rPh sb="3" eb="6">
      <t>ミツモリショ</t>
    </rPh>
    <rPh sb="7" eb="9">
      <t>テンプ</t>
    </rPh>
    <phoneticPr fontId="7"/>
  </si>
  <si>
    <t>〇〇〇実証事業</t>
    <rPh sb="3" eb="5">
      <t>ジッショウ</t>
    </rPh>
    <rPh sb="5" eb="7">
      <t>ジギョウ</t>
    </rPh>
    <phoneticPr fontId="7"/>
  </si>
  <si>
    <t>ｸﾝﾚﾝ ｼﾞｯｼ</t>
    <phoneticPr fontId="7"/>
  </si>
  <si>
    <t>ﾄｳﾎｸ ｲﾁﾛｳ</t>
    <phoneticPr fontId="7"/>
  </si>
  <si>
    <t>ｶﾝｻｲ ﾊﾅｺ</t>
    <phoneticPr fontId="7"/>
  </si>
  <si>
    <t>東北　一郎</t>
    <rPh sb="0" eb="2">
      <t>トウホク</t>
    </rPh>
    <rPh sb="3" eb="5">
      <t>イチロウ</t>
    </rPh>
    <phoneticPr fontId="7"/>
  </si>
  <si>
    <t>S</t>
  </si>
  <si>
    <t>ｸﾝﾚﾝ ｼﾞｯｼ</t>
    <phoneticPr fontId="7"/>
  </si>
  <si>
    <t>ﾄｳﾎｸ ｲﾁﾛｳ</t>
    <phoneticPr fontId="7"/>
  </si>
  <si>
    <t>ｶﾝｻｲ ﾊﾅｺ</t>
    <phoneticPr fontId="7"/>
  </si>
  <si>
    <t>訓練　実施</t>
    <rPh sb="0" eb="2">
      <t>クンレン</t>
    </rPh>
    <rPh sb="3" eb="5">
      <t>ジッシ</t>
    </rPh>
    <phoneticPr fontId="7"/>
  </si>
  <si>
    <t>東北　一郎</t>
    <rPh sb="0" eb="2">
      <t>トウホク</t>
    </rPh>
    <rPh sb="3" eb="5">
      <t>イチロウ</t>
    </rPh>
    <phoneticPr fontId="7"/>
  </si>
  <si>
    <t>関西　花子</t>
    <rPh sb="0" eb="2">
      <t>カンサイ</t>
    </rPh>
    <rPh sb="3" eb="5">
      <t>ハナコ</t>
    </rPh>
    <phoneticPr fontId="7"/>
  </si>
  <si>
    <t>M</t>
  </si>
  <si>
    <t>F</t>
  </si>
  <si>
    <t>株式会社訓練</t>
    <rPh sb="0" eb="4">
      <t>カブシキガイシャ</t>
    </rPh>
    <rPh sb="4" eb="6">
      <t>クンレン</t>
    </rPh>
    <phoneticPr fontId="7"/>
  </si>
  <si>
    <t>代表取締役社長</t>
    <rPh sb="0" eb="2">
      <t>ダイヒョウ</t>
    </rPh>
    <rPh sb="2" eb="5">
      <t>トリシマリヤク</t>
    </rPh>
    <rPh sb="5" eb="7">
      <t>シャチョウ</t>
    </rPh>
    <phoneticPr fontId="7"/>
  </si>
  <si>
    <t>常務取締役</t>
    <rPh sb="0" eb="2">
      <t>ジョウム</t>
    </rPh>
    <rPh sb="2" eb="5">
      <t>トリシマリヤク</t>
    </rPh>
    <phoneticPr fontId="7"/>
  </si>
  <si>
    <t>取締役営業本部長</t>
    <rPh sb="0" eb="3">
      <t>トリシマリヤク</t>
    </rPh>
    <rPh sb="3" eb="5">
      <t>エイギョウ</t>
    </rPh>
    <rPh sb="5" eb="8">
      <t>ホンブチョウ</t>
    </rPh>
    <phoneticPr fontId="7"/>
  </si>
  <si>
    <t>株式会社●●●</t>
    <rPh sb="0" eb="4">
      <t>カブシキガイシャ</t>
    </rPh>
    <phoneticPr fontId="10"/>
  </si>
  <si>
    <t>株式会社〇〇　△△</t>
    <rPh sb="0" eb="2">
      <t>カブシキ</t>
    </rPh>
    <rPh sb="2" eb="4">
      <t>カイシャ</t>
    </rPh>
    <phoneticPr fontId="7"/>
  </si>
  <si>
    <t>△△　□□株式会社</t>
    <rPh sb="5" eb="7">
      <t>カブシキ</t>
    </rPh>
    <rPh sb="7" eb="9">
      <t>カイシャ</t>
    </rPh>
    <phoneticPr fontId="7"/>
  </si>
  <si>
    <t>代表取締役</t>
  </si>
  <si>
    <t>代表取締役</t>
    <rPh sb="0" eb="2">
      <t>ダイヒョウ</t>
    </rPh>
    <rPh sb="2" eb="5">
      <t>トリシマリヤク</t>
    </rPh>
    <phoneticPr fontId="7"/>
  </si>
  <si>
    <t>〇〇部長</t>
    <rPh sb="2" eb="4">
      <t>ブチョウ</t>
    </rPh>
    <phoneticPr fontId="7"/>
  </si>
  <si>
    <t>〇〇　〇〇</t>
    <phoneticPr fontId="7"/>
  </si>
  <si>
    <t>□□　□□</t>
    <phoneticPr fontId="7"/>
  </si>
  <si>
    <t>設計・開発</t>
    <rPh sb="0" eb="2">
      <t>セッケイ</t>
    </rPh>
    <rPh sb="3" eb="5">
      <t>カイハツ</t>
    </rPh>
    <phoneticPr fontId="7"/>
  </si>
  <si>
    <t>コーディネーター・ＰＭ</t>
    <phoneticPr fontId="7"/>
  </si>
  <si>
    <t>●●　三郎</t>
    <rPh sb="3" eb="5">
      <t>サブロウ</t>
    </rPh>
    <phoneticPr fontId="7"/>
  </si>
  <si>
    <t>〇年〇月〇日より勤務開始、労働条件通知書の内容を基に記入。</t>
    <rPh sb="1" eb="2">
      <t>ネン</t>
    </rPh>
    <rPh sb="3" eb="4">
      <t>ガツ</t>
    </rPh>
    <rPh sb="5" eb="6">
      <t>ニチ</t>
    </rPh>
    <rPh sb="8" eb="12">
      <t>キンムカイシ</t>
    </rPh>
    <rPh sb="13" eb="17">
      <t>ロウドウジョウケン</t>
    </rPh>
    <rPh sb="17" eb="20">
      <t>ツウチショ</t>
    </rPh>
    <rPh sb="21" eb="23">
      <t>ナイヨウ</t>
    </rPh>
    <rPh sb="24" eb="25">
      <t>モト</t>
    </rPh>
    <rPh sb="26" eb="28">
      <t>キニュウ</t>
    </rPh>
    <phoneticPr fontId="7"/>
  </si>
  <si>
    <t>・・・・・・・・・・・・</t>
  </si>
  <si>
    <t>・・・・・・・・・・・・</t>
    <phoneticPr fontId="7"/>
  </si>
  <si>
    <t>年棒制：月給額＝年棒３６０万円/１２か月</t>
    <rPh sb="0" eb="1">
      <t>ネン</t>
    </rPh>
    <rPh sb="1" eb="2">
      <t>ボウ</t>
    </rPh>
    <rPh sb="2" eb="3">
      <t>セイ</t>
    </rPh>
    <rPh sb="4" eb="6">
      <t>ゲッキュウ</t>
    </rPh>
    <rPh sb="6" eb="7">
      <t>ガク</t>
    </rPh>
    <rPh sb="8" eb="10">
      <t>ネンボウ</t>
    </rPh>
    <rPh sb="13" eb="15">
      <t>マンエン</t>
    </rPh>
    <rPh sb="19" eb="20">
      <t>ゲツ</t>
    </rPh>
    <phoneticPr fontId="7"/>
  </si>
  <si>
    <t>月給制</t>
    <rPh sb="0" eb="2">
      <t>ゲッキュウ</t>
    </rPh>
    <rPh sb="2" eb="3">
      <t>セイ</t>
    </rPh>
    <phoneticPr fontId="7"/>
  </si>
  <si>
    <t>◆◆　四郎</t>
    <rPh sb="3" eb="5">
      <t>シロウ</t>
    </rPh>
    <phoneticPr fontId="7"/>
  </si>
  <si>
    <t>日給額＝日給８０００円＋１日あたり通勤手当８００円</t>
    <rPh sb="0" eb="2">
      <t>ニッキュウ</t>
    </rPh>
    <rPh sb="2" eb="3">
      <t>ガク</t>
    </rPh>
    <rPh sb="4" eb="6">
      <t>ニッキュウ</t>
    </rPh>
    <rPh sb="10" eb="11">
      <t>エン</t>
    </rPh>
    <rPh sb="13" eb="14">
      <t>ニチ</t>
    </rPh>
    <rPh sb="17" eb="19">
      <t>ツウキン</t>
    </rPh>
    <rPh sb="19" eb="21">
      <t>テアテ</t>
    </rPh>
    <rPh sb="24" eb="25">
      <t>エン</t>
    </rPh>
    <phoneticPr fontId="7"/>
  </si>
  <si>
    <t>日給額＝時給１０００円×７時間＋（１日あたり通勤手当８００円）</t>
    <rPh sb="0" eb="3">
      <t>ニッキュウガク</t>
    </rPh>
    <rPh sb="4" eb="6">
      <t>ジキュウ</t>
    </rPh>
    <rPh sb="10" eb="11">
      <t>エン</t>
    </rPh>
    <rPh sb="13" eb="15">
      <t>ジカン</t>
    </rPh>
    <rPh sb="18" eb="19">
      <t>ニチ</t>
    </rPh>
    <rPh sb="22" eb="26">
      <t>ツウキンテアテ</t>
    </rPh>
    <rPh sb="29" eb="30">
      <t>エン</t>
    </rPh>
    <phoneticPr fontId="7"/>
  </si>
  <si>
    <t>年俸制：月給額＝年俸３６０万円/１２か月</t>
  </si>
  <si>
    <t>月給制</t>
    <phoneticPr fontId="7"/>
  </si>
  <si>
    <t>○○ ○○</t>
  </si>
  <si>
    <t>●● 三郎</t>
  </si>
  <si>
    <t>◆◆ 四朗</t>
  </si>
  <si>
    <t>日給額＝日給８０００円+１日あたり通勤手当８００円</t>
  </si>
  <si>
    <t>日給額＝時給１０００円×７時間+（１日あたり通勤手当８００円）</t>
  </si>
  <si>
    <t>東京都△△△区●●１丁目１番１号
●●●ビル７階</t>
    <phoneticPr fontId="7"/>
  </si>
  <si>
    <t>●●　●●</t>
  </si>
  <si>
    <t>○○，○○○，○○○円</t>
    <rPh sb="10" eb="11">
      <t>エン</t>
    </rPh>
    <phoneticPr fontId="7"/>
  </si>
  <si>
    <t>○○人</t>
    <rPh sb="2" eb="3">
      <t>ニン</t>
    </rPh>
    <phoneticPr fontId="7"/>
  </si>
  <si>
    <t>○○事業部</t>
    <rPh sb="2" eb="4">
      <t>ジギョウ</t>
    </rPh>
    <rPh sb="4" eb="5">
      <t>ブ</t>
    </rPh>
    <phoneticPr fontId="7"/>
  </si>
  <si>
    <t>○○　○○</t>
    <phoneticPr fontId="7"/>
  </si>
  <si>
    <t>○○○-○○○○-○○○○</t>
    <phoneticPr fontId="7"/>
  </si>
  <si>
    <t>ＸＸＸＸ＠ＸＸＸ．ｃｏ．ｊｐ</t>
    <phoneticPr fontId="7"/>
  </si>
  <si>
    <t>〒○○○-○○○○</t>
    <phoneticPr fontId="7"/>
  </si>
  <si>
    <t>東京都●●●区○○１丁目２番３号
△△△ビル</t>
    <rPh sb="0" eb="2">
      <t>トウキョウ</t>
    </rPh>
    <rPh sb="2" eb="3">
      <t>ト</t>
    </rPh>
    <rPh sb="6" eb="7">
      <t>ク</t>
    </rPh>
    <rPh sb="10" eb="12">
      <t>チョウメ</t>
    </rPh>
    <rPh sb="13" eb="14">
      <t>バン</t>
    </rPh>
    <rPh sb="15" eb="16">
      <t>ゴウ</t>
    </rPh>
    <phoneticPr fontId="7"/>
  </si>
  <si>
    <t>訓練　実施</t>
  </si>
  <si>
    <t>株式会社訓練</t>
    <rPh sb="0" eb="4">
      <t>カブシキカイシャ</t>
    </rPh>
    <rPh sb="4" eb="6">
      <t>クンレン</t>
    </rPh>
    <phoneticPr fontId="7"/>
  </si>
  <si>
    <t>代表取締役社長</t>
    <rPh sb="0" eb="7">
      <t>ダイヒョウトリシマリヤクシャチョウ</t>
    </rPh>
    <phoneticPr fontId="7"/>
  </si>
  <si>
    <t>株式会社訓練</t>
  </si>
  <si>
    <t>常務取締役</t>
    <rPh sb="0" eb="5">
      <t>ジョウムトリシマリヤク</t>
    </rPh>
    <phoneticPr fontId="7"/>
  </si>
  <si>
    <t>関西　花子</t>
  </si>
  <si>
    <t>取締役営業本部長</t>
    <rPh sb="0" eb="3">
      <t>トリシマリヤク</t>
    </rPh>
    <rPh sb="3" eb="8">
      <t>エイギョウホンブチョウ</t>
    </rPh>
    <phoneticPr fontId="7"/>
  </si>
  <si>
    <t>代表取締役　○○　○○</t>
    <rPh sb="0" eb="2">
      <t>ダイヒョウ</t>
    </rPh>
    <rPh sb="2" eb="5">
      <t>トリシマリヤク</t>
    </rPh>
    <phoneticPr fontId="7"/>
  </si>
  <si>
    <t>○年○月○日より勤務開始。労働条件通知書の内容を基に記入。</t>
  </si>
  <si>
    <t>株式会社△△△</t>
    <phoneticPr fontId="7"/>
  </si>
  <si>
    <t>東京都△△△区●●１丁目１番１号
△△△ビル７階</t>
    <phoneticPr fontId="7"/>
  </si>
  <si>
    <t>○○部品のサンプル購入費</t>
    <rPh sb="2" eb="4">
      <t>ブヒン</t>
    </rPh>
    <rPh sb="9" eb="12">
      <t>コウニュウヒ</t>
    </rPh>
    <phoneticPr fontId="7"/>
  </si>
  <si>
    <t>筐体設計・製造</t>
    <rPh sb="0" eb="2">
      <t>キョウタイ</t>
    </rPh>
    <rPh sb="2" eb="4">
      <t>セッケイ</t>
    </rPh>
    <rPh sb="5" eb="7">
      <t>セイゾウ</t>
    </rPh>
    <phoneticPr fontId="7"/>
  </si>
  <si>
    <t>AI開発に伴うクラウドサービス〇〇利用費</t>
    <rPh sb="2" eb="4">
      <t>カイハツ</t>
    </rPh>
    <rPh sb="5" eb="6">
      <t>トモナ</t>
    </rPh>
    <rPh sb="17" eb="19">
      <t>リヨウ</t>
    </rPh>
    <rPh sb="19" eb="20">
      <t>ヒ</t>
    </rPh>
    <phoneticPr fontId="7"/>
  </si>
  <si>
    <t>□□社見積書（添付1）</t>
    <rPh sb="2" eb="3">
      <t>シャ</t>
    </rPh>
    <rPh sb="3" eb="6">
      <t>ミツモリショ</t>
    </rPh>
    <rPh sb="7" eb="9">
      <t>テンプ</t>
    </rPh>
    <phoneticPr fontId="7"/>
  </si>
  <si>
    <t>○○社見積書（添付2-1）
▲▲社見積書（添付2-2）</t>
    <rPh sb="2" eb="3">
      <t>シャ</t>
    </rPh>
    <rPh sb="3" eb="6">
      <t>ミツモリショ</t>
    </rPh>
    <rPh sb="16" eb="17">
      <t>シャ</t>
    </rPh>
    <rPh sb="17" eb="20">
      <t>ミツモリショ</t>
    </rPh>
    <rPh sb="21" eb="23">
      <t>テンプ</t>
    </rPh>
    <phoneticPr fontId="7"/>
  </si>
  <si>
    <t>○○社見積書（添付4））</t>
    <rPh sb="2" eb="3">
      <t>シャ</t>
    </rPh>
    <rPh sb="3" eb="6">
      <t>ミツモリショ</t>
    </rPh>
    <phoneticPr fontId="7"/>
  </si>
  <si>
    <t>○○社見積書（添付5-1）
▲▲社見積書（添付5-2）</t>
    <rPh sb="2" eb="3">
      <t>シャ</t>
    </rPh>
    <rPh sb="3" eb="6">
      <t>ミツモリショ</t>
    </rPh>
    <rPh sb="16" eb="17">
      <t>シャ</t>
    </rPh>
    <rPh sb="17" eb="20">
      <t>ミツモリショ</t>
    </rPh>
    <rPh sb="21" eb="23">
      <t>テンプ</t>
    </rPh>
    <phoneticPr fontId="7"/>
  </si>
  <si>
    <t>○○社見積書（添付6）</t>
    <rPh sb="2" eb="3">
      <t>シャ</t>
    </rPh>
    <rPh sb="3" eb="6">
      <t>ミツモリショ</t>
    </rPh>
    <phoneticPr fontId="7"/>
  </si>
  <si>
    <t>A氏：○万円×○時間（別添●-●参照）</t>
    <phoneticPr fontId="7"/>
  </si>
  <si>
    <t>支出計画書
＊幹事社、コンソーシアム参加事業者のみ</t>
  </si>
  <si>
    <t>1.外注費・委託費</t>
  </si>
  <si>
    <t>2.機材・部品・材料調達費及び、据え付け工事費</t>
  </si>
  <si>
    <t>4.その他諸経費</t>
  </si>
  <si>
    <t>3.人件費</t>
  </si>
  <si>
    <t>●●　三郎</t>
  </si>
  <si>
    <t>部長　○○　○○</t>
    <rPh sb="0" eb="2">
      <t>ブチョウ</t>
    </rPh>
    <phoneticPr fontId="7"/>
  </si>
  <si>
    <t>〇〇円</t>
    <rPh sb="2" eb="3">
      <t>エン</t>
    </rPh>
    <phoneticPr fontId="7"/>
  </si>
  <si>
    <t>〇〇人</t>
    <rPh sb="2" eb="3">
      <t>ニン</t>
    </rPh>
    <phoneticPr fontId="7"/>
  </si>
  <si>
    <r>
      <rPr>
        <sz val="6"/>
        <rFont val="MS PGothic"/>
        <family val="2"/>
      </rPr>
      <t>以上        ～        未満</t>
    </r>
  </si>
  <si>
    <r>
      <rPr>
        <sz val="6"/>
        <rFont val="MS Gothic"/>
        <family val="3"/>
      </rPr>
      <t>月給範囲額</t>
    </r>
  </si>
  <si>
    <r>
      <rPr>
        <sz val="7"/>
        <rFont val="MS PGothic"/>
        <family val="2"/>
      </rPr>
      <t>Ｂ．賞与１回～３回</t>
    </r>
  </si>
  <si>
    <r>
      <rPr>
        <sz val="7"/>
        <rFont val="MS PGothic"/>
        <family val="2"/>
      </rPr>
      <t xml:space="preserve">Ａ．賞与なし、
</t>
    </r>
    <r>
      <rPr>
        <sz val="7"/>
        <rFont val="MS PGothic"/>
        <family val="2"/>
      </rPr>
      <t>年４回以上</t>
    </r>
  </si>
  <si>
    <r>
      <rPr>
        <sz val="6"/>
        <rFont val="MS Gothic"/>
        <family val="3"/>
      </rPr>
      <t>報酬月額</t>
    </r>
  </si>
  <si>
    <r>
      <rPr>
        <sz val="6"/>
        <rFont val="MS Gothic"/>
        <family val="3"/>
      </rPr>
      <t>等       級</t>
    </r>
  </si>
  <si>
    <r>
      <rPr>
        <sz val="7.5"/>
        <rFont val="MS PGothic"/>
        <family val="2"/>
      </rPr>
      <t xml:space="preserve">労務費単価
</t>
    </r>
    <r>
      <rPr>
        <sz val="7.5"/>
        <rFont val="MS PGothic"/>
        <family val="2"/>
      </rPr>
      <t>(円／時間）</t>
    </r>
  </si>
  <si>
    <r>
      <rPr>
        <sz val="6"/>
        <rFont val="MS Gothic"/>
        <family val="3"/>
      </rPr>
      <t xml:space="preserve">健保等級適用者以外
</t>
    </r>
    <r>
      <rPr>
        <sz val="6"/>
        <rFont val="MS Gothic"/>
        <family val="3"/>
      </rPr>
      <t>（年俸制・月給制）</t>
    </r>
  </si>
  <si>
    <r>
      <rPr>
        <sz val="7.5"/>
        <rFont val="MS Gothic"/>
        <family val="3"/>
      </rPr>
      <t>労務費単価(円／時間)</t>
    </r>
  </si>
  <si>
    <r>
      <rPr>
        <sz val="6"/>
        <rFont val="MS Gothic"/>
        <family val="3"/>
      </rPr>
      <t>健保等級適用者</t>
    </r>
  </si>
  <si>
    <r>
      <rPr>
        <sz val="6"/>
        <rFont val="MS Gothic"/>
        <family val="3"/>
      </rPr>
      <t>別    表</t>
    </r>
  </si>
  <si>
    <t>●●</t>
    <phoneticPr fontId="7"/>
  </si>
  <si>
    <t>●●</t>
    <phoneticPr fontId="7"/>
  </si>
  <si>
    <t>株式会社日本能率協会コンサルティング</t>
  </si>
  <si>
    <t>株式会社日本能率協会コンサルティング</t>
    <phoneticPr fontId="7"/>
  </si>
  <si>
    <t>（2） その他JMACが指示する書面</t>
    <phoneticPr fontId="7"/>
  </si>
  <si>
    <t>株式会社日本能率協会コンサルティング</t>
    <rPh sb="0" eb="6">
      <t>カブシキガイシャニホン</t>
    </rPh>
    <rPh sb="6" eb="8">
      <t>ノウリツ</t>
    </rPh>
    <rPh sb="8" eb="10">
      <t>キョウカイ</t>
    </rPh>
    <phoneticPr fontId="7"/>
  </si>
  <si>
    <t>株式会社●●●</t>
    <phoneticPr fontId="7"/>
  </si>
  <si>
    <r>
      <rPr>
        <sz val="11"/>
        <rFont val="ＭＳ Ｐ明朝"/>
        <family val="1"/>
        <charset val="128"/>
      </rPr>
      <t>【人件費が含まれる場合のみ】</t>
    </r>
    <r>
      <rPr>
        <u/>
        <sz val="11"/>
        <color theme="10"/>
        <rFont val="ＭＳ Ｐ明朝"/>
        <family val="1"/>
        <charset val="128"/>
      </rPr>
      <t xml:space="preserve">
人件費計算根拠</t>
    </r>
    <phoneticPr fontId="7"/>
  </si>
  <si>
    <t>地方公共団体</t>
    <rPh sb="0" eb="2">
      <t>チホウ</t>
    </rPh>
    <rPh sb="2" eb="6">
      <t>コウキョウダンタイ</t>
    </rPh>
    <phoneticPr fontId="7"/>
  </si>
  <si>
    <t>C</t>
    <phoneticPr fontId="7"/>
  </si>
  <si>
    <t>地方公共団体</t>
    <rPh sb="0" eb="6">
      <t>チホウコウキョウダンタイ</t>
    </rPh>
    <phoneticPr fontId="7"/>
  </si>
  <si>
    <r>
      <t>　　</t>
    </r>
    <r>
      <rPr>
        <sz val="11"/>
        <color theme="1"/>
        <rFont val="ＭＳ Ｐ明朝"/>
        <family val="1"/>
        <charset val="128"/>
      </rPr>
      <t>代表取締役社長　殿</t>
    </r>
    <rPh sb="4" eb="6">
      <t>トリシマリ</t>
    </rPh>
    <rPh sb="6" eb="7">
      <t>ヤク</t>
    </rPh>
    <rPh sb="7" eb="9">
      <t>シャチョウ</t>
    </rPh>
    <phoneticPr fontId="7"/>
  </si>
  <si>
    <t>　代表取締役社長　殿</t>
    <rPh sb="1" eb="3">
      <t>ダイヒョウ</t>
    </rPh>
    <rPh sb="3" eb="8">
      <t>トリシマリヤクシャチョウ</t>
    </rPh>
    <rPh sb="9" eb="10">
      <t>ドノ</t>
    </rPh>
    <phoneticPr fontId="7"/>
  </si>
  <si>
    <t>補助金所要額－消費税及び地方消費税に係る仕入控除税額＝補助金額</t>
    <rPh sb="0" eb="3">
      <t>ホジョキン</t>
    </rPh>
    <rPh sb="3" eb="5">
      <t>ショヨウ</t>
    </rPh>
    <rPh sb="5" eb="6">
      <t>ガク</t>
    </rPh>
    <rPh sb="7" eb="10">
      <t>ショウヒゼイ</t>
    </rPh>
    <rPh sb="10" eb="11">
      <t>オヨ</t>
    </rPh>
    <rPh sb="12" eb="14">
      <t>チホウ</t>
    </rPh>
    <rPh sb="14" eb="17">
      <t>ショウヒゼイ</t>
    </rPh>
    <rPh sb="18" eb="19">
      <t>カカ</t>
    </rPh>
    <rPh sb="20" eb="22">
      <t>シイレ</t>
    </rPh>
    <rPh sb="22" eb="24">
      <t>コウジョ</t>
    </rPh>
    <rPh sb="24" eb="25">
      <t>ゼイ</t>
    </rPh>
    <rPh sb="25" eb="26">
      <t>ガク</t>
    </rPh>
    <rPh sb="27" eb="31">
      <t>ホジョキンガク</t>
    </rPh>
    <phoneticPr fontId="7"/>
  </si>
  <si>
    <t>（注2）消費税及び地方消費税に係る仕入控除税額を減額して申請する場合は、次の算式を明記すること。</t>
    <rPh sb="1" eb="2">
      <t>チュウ</t>
    </rPh>
    <rPh sb="4" eb="7">
      <t>ショウヒゼイ</t>
    </rPh>
    <rPh sb="7" eb="8">
      <t>オヨ</t>
    </rPh>
    <rPh sb="9" eb="11">
      <t>チホウ</t>
    </rPh>
    <rPh sb="11" eb="14">
      <t>ショウヒゼイ</t>
    </rPh>
    <rPh sb="15" eb="16">
      <t>カカ</t>
    </rPh>
    <rPh sb="17" eb="19">
      <t>シイ</t>
    </rPh>
    <rPh sb="19" eb="21">
      <t>コウジョ</t>
    </rPh>
    <rPh sb="21" eb="22">
      <t>ゼイ</t>
    </rPh>
    <rPh sb="22" eb="23">
      <t>ガク</t>
    </rPh>
    <rPh sb="24" eb="26">
      <t>ゲンガク</t>
    </rPh>
    <rPh sb="28" eb="30">
      <t>シンセイ</t>
    </rPh>
    <rPh sb="32" eb="34">
      <t>バアイ</t>
    </rPh>
    <rPh sb="36" eb="37">
      <t>ツ</t>
    </rPh>
    <rPh sb="38" eb="40">
      <t>サンシキ</t>
    </rPh>
    <rPh sb="41" eb="43">
      <t>メイキ</t>
    </rPh>
    <phoneticPr fontId="7"/>
  </si>
  <si>
    <t>代表取締役社長　殿</t>
    <rPh sb="0" eb="2">
      <t>ダイヒョウ</t>
    </rPh>
    <rPh sb="2" eb="5">
      <t>トリシマリヤク</t>
    </rPh>
    <rPh sb="5" eb="7">
      <t>シャチョウ</t>
    </rPh>
    <phoneticPr fontId="7"/>
  </si>
  <si>
    <t>⑫</t>
    <phoneticPr fontId="7"/>
  </si>
  <si>
    <t>直近年度の会計に関する報告書</t>
    <rPh sb="0" eb="2">
      <t>チョッキン</t>
    </rPh>
    <rPh sb="2" eb="4">
      <t>ネンド</t>
    </rPh>
    <rPh sb="5" eb="7">
      <t>カイケイ</t>
    </rPh>
    <rPh sb="8" eb="9">
      <t>カン</t>
    </rPh>
    <rPh sb="11" eb="14">
      <t>ホウコクショ</t>
    </rPh>
    <phoneticPr fontId="7"/>
  </si>
  <si>
    <t>自由</t>
    <rPh sb="0" eb="2">
      <t>ジユウ</t>
    </rPh>
    <phoneticPr fontId="7"/>
  </si>
  <si>
    <t>財務諸表等 （単体の損益計画書（Ｐ／Ｌ）、貸借対照表（Ｂ／ Ｓ））。</t>
    <rPh sb="0" eb="2">
      <t>ザイム</t>
    </rPh>
    <rPh sb="2" eb="4">
      <t>ショヒョウ</t>
    </rPh>
    <rPh sb="4" eb="5">
      <t>トウ</t>
    </rPh>
    <rPh sb="7" eb="9">
      <t>タンタイ</t>
    </rPh>
    <rPh sb="10" eb="12">
      <t>ソンエキ</t>
    </rPh>
    <rPh sb="12" eb="14">
      <t>ケイカク</t>
    </rPh>
    <rPh sb="14" eb="15">
      <t>ショ</t>
    </rPh>
    <phoneticPr fontId="7"/>
  </si>
  <si>
    <t>地方公共団体（水力発電所を設置する者に限る。）に限る。
どちらも提出できない場合は、工事における契約書と発注仕様書の写しを提出すること。</t>
    <rPh sb="0" eb="2">
      <t>チホウ</t>
    </rPh>
    <rPh sb="2" eb="4">
      <t>コウキョウ</t>
    </rPh>
    <rPh sb="4" eb="6">
      <t>ダンタイ</t>
    </rPh>
    <rPh sb="7" eb="9">
      <t>スイリョク</t>
    </rPh>
    <rPh sb="9" eb="11">
      <t>ハツデン</t>
    </rPh>
    <rPh sb="11" eb="12">
      <t>ショ</t>
    </rPh>
    <rPh sb="13" eb="15">
      <t>セッチ</t>
    </rPh>
    <rPh sb="17" eb="18">
      <t>モノ</t>
    </rPh>
    <rPh sb="19" eb="20">
      <t>カギ</t>
    </rPh>
    <rPh sb="24" eb="25">
      <t>カギ</t>
    </rPh>
    <rPh sb="32" eb="34">
      <t>テイシュツ</t>
    </rPh>
    <rPh sb="38" eb="40">
      <t>バアイ</t>
    </rPh>
    <rPh sb="42" eb="44">
      <t>コウジ</t>
    </rPh>
    <rPh sb="48" eb="51">
      <t>ケイヤクショ</t>
    </rPh>
    <rPh sb="52" eb="54">
      <t>ハッチュウ</t>
    </rPh>
    <rPh sb="54" eb="57">
      <t>シヨウショ</t>
    </rPh>
    <rPh sb="58" eb="59">
      <t>ウツ</t>
    </rPh>
    <rPh sb="61" eb="63">
      <t>テイシュツ</t>
    </rPh>
    <phoneticPr fontId="10"/>
  </si>
  <si>
    <t>コンソーシアム参加
事業者</t>
    <rPh sb="7" eb="9">
      <t>サンカ</t>
    </rPh>
    <rPh sb="10" eb="12">
      <t>ジギョウ</t>
    </rPh>
    <rPh sb="12" eb="13">
      <t>シャ</t>
    </rPh>
    <phoneticPr fontId="7"/>
  </si>
  <si>
    <t>※コリンズとは、一般財団法人日本建設情報総合センター（JACIC）が運営しているデータベースで、企業が受注した公共工事の実績を収集し、</t>
    <rPh sb="8" eb="10">
      <t>イッパン</t>
    </rPh>
    <rPh sb="10" eb="12">
      <t>ザイダン</t>
    </rPh>
    <rPh sb="12" eb="14">
      <t>ホウジン</t>
    </rPh>
    <rPh sb="14" eb="16">
      <t>ニホン</t>
    </rPh>
    <rPh sb="16" eb="18">
      <t>ケンセツ</t>
    </rPh>
    <rPh sb="18" eb="20">
      <t>ジョウホウ</t>
    </rPh>
    <rPh sb="20" eb="22">
      <t>ソウゴウ</t>
    </rPh>
    <rPh sb="34" eb="36">
      <t>ウンエイ</t>
    </rPh>
    <rPh sb="48" eb="50">
      <t>キギョウ</t>
    </rPh>
    <rPh sb="51" eb="53">
      <t>ジュチュウ</t>
    </rPh>
    <rPh sb="55" eb="57">
      <t>コウキョウ</t>
    </rPh>
    <rPh sb="57" eb="59">
      <t>コウジ</t>
    </rPh>
    <rPh sb="60" eb="62">
      <t>ジッセキ</t>
    </rPh>
    <rPh sb="63" eb="65">
      <t>シュウシュウ</t>
    </rPh>
    <phoneticPr fontId="7"/>
  </si>
  <si>
    <t>　 公共発注機関に情報提供しているシステム。（https://cthp.jacic.or.jp/overview/ct/）</t>
    <rPh sb="2" eb="4">
      <t>コウキョウ</t>
    </rPh>
    <rPh sb="4" eb="6">
      <t>ハッチュウ</t>
    </rPh>
    <rPh sb="6" eb="8">
      <t>キカン</t>
    </rPh>
    <rPh sb="9" eb="11">
      <t>ジョウホウ</t>
    </rPh>
    <rPh sb="11" eb="13">
      <t>テイキョウ</t>
    </rPh>
    <phoneticPr fontId="7"/>
  </si>
  <si>
    <t>共同申請
参加
事業者</t>
    <rPh sb="0" eb="2">
      <t>キョウドウ</t>
    </rPh>
    <rPh sb="2" eb="4">
      <t>シンセイ</t>
    </rPh>
    <rPh sb="5" eb="7">
      <t>サンカ</t>
    </rPh>
    <rPh sb="8" eb="10">
      <t>ジギョウ</t>
    </rPh>
    <rPh sb="10" eb="11">
      <t>シャ</t>
    </rPh>
    <phoneticPr fontId="7"/>
  </si>
  <si>
    <t xml:space="preserve">   上記いずれにも該当しません</t>
    <rPh sb="3" eb="5">
      <t>ジョウキ</t>
    </rPh>
    <rPh sb="10" eb="12">
      <t>ガイトウ</t>
    </rPh>
    <phoneticPr fontId="7"/>
  </si>
  <si>
    <t>中堅企業</t>
    <rPh sb="0" eb="2">
      <t>チュウケン</t>
    </rPh>
    <rPh sb="2" eb="4">
      <t>キギョウ</t>
    </rPh>
    <phoneticPr fontId="7"/>
  </si>
  <si>
    <t>中堅企業</t>
    <rPh sb="0" eb="2">
      <t>チュウケン</t>
    </rPh>
    <rPh sb="2" eb="4">
      <t>キギョウ</t>
    </rPh>
    <phoneticPr fontId="7"/>
  </si>
  <si>
    <t>202●年●月●日</t>
    <rPh sb="4" eb="5">
      <t>ネン</t>
    </rPh>
    <rPh sb="6" eb="7">
      <t>ガツ</t>
    </rPh>
    <rPh sb="8" eb="9">
      <t>ニチ</t>
    </rPh>
    <phoneticPr fontId="7"/>
  </si>
  <si>
    <t>～</t>
  </si>
  <si>
    <t>スマート保安導入支援事業費</t>
    <phoneticPr fontId="7"/>
  </si>
  <si>
    <t xml:space="preserve">   　　　　上記いずれかに該当します
　　　　　　　　中小企業　　　　　　　地方公共団体　　　　　　中堅企業　　　　　　　</t>
    <rPh sb="7" eb="9">
      <t>ジョウキ</t>
    </rPh>
    <rPh sb="14" eb="16">
      <t>ガイトウ</t>
    </rPh>
    <rPh sb="29" eb="31">
      <t>チュウショウ</t>
    </rPh>
    <rPh sb="31" eb="33">
      <t>キギョウ</t>
    </rPh>
    <rPh sb="40" eb="42">
      <t>チホウ</t>
    </rPh>
    <rPh sb="42" eb="44">
      <t>コウキョウ</t>
    </rPh>
    <rPh sb="44" eb="46">
      <t>ダンタイ</t>
    </rPh>
    <rPh sb="52" eb="54">
      <t>チュウケン</t>
    </rPh>
    <rPh sb="54" eb="56">
      <t>キギョウ</t>
    </rPh>
    <phoneticPr fontId="7"/>
  </si>
  <si>
    <t>←事業者区分を選択すると補助率・上限額が自動反映されます。</t>
    <rPh sb="1" eb="4">
      <t>ジギョウシャ</t>
    </rPh>
    <rPh sb="4" eb="6">
      <t>クブン</t>
    </rPh>
    <rPh sb="7" eb="9">
      <t>センタク</t>
    </rPh>
    <rPh sb="12" eb="15">
      <t>ホジョリツ</t>
    </rPh>
    <rPh sb="16" eb="18">
      <t>ジョウゲン</t>
    </rPh>
    <rPh sb="18" eb="19">
      <t>ガク</t>
    </rPh>
    <rPh sb="20" eb="22">
      <t>ジドウ</t>
    </rPh>
    <rPh sb="22" eb="24">
      <t>ハンエイ</t>
    </rPh>
    <phoneticPr fontId="7"/>
  </si>
  <si>
    <r>
      <t>←事業完了日は補助期間内（</t>
    </r>
    <r>
      <rPr>
        <sz val="12"/>
        <color rgb="FFFF0000"/>
        <rFont val="ＭＳ Ｐ明朝"/>
        <family val="1"/>
        <charset val="128"/>
      </rPr>
      <t>2025年2月28日</t>
    </r>
    <r>
      <rPr>
        <sz val="12"/>
        <rFont val="ＭＳ Ｐ明朝"/>
        <family val="1"/>
        <charset val="128"/>
      </rPr>
      <t>まで）に設定すること。</t>
    </r>
    <phoneticPr fontId="7"/>
  </si>
  <si>
    <t xml:space="preserve">   　　　　上記いずれかに該当します
　　　　　　　　中小企業　　　　　　　 地方公共団体　　　　　　   中堅企業　　　　　　　</t>
    <rPh sb="7" eb="9">
      <t>ジョウキ</t>
    </rPh>
    <rPh sb="14" eb="16">
      <t>ガイトウ</t>
    </rPh>
    <rPh sb="29" eb="31">
      <t>チュウショウ</t>
    </rPh>
    <rPh sb="31" eb="33">
      <t>キギョウ</t>
    </rPh>
    <rPh sb="41" eb="43">
      <t>チホウ</t>
    </rPh>
    <rPh sb="43" eb="45">
      <t>コウキョウ</t>
    </rPh>
    <rPh sb="45" eb="47">
      <t>ダンタイ</t>
    </rPh>
    <rPh sb="56" eb="58">
      <t>チュウケン</t>
    </rPh>
    <rPh sb="58" eb="60">
      <t>キギョウ</t>
    </rPh>
    <phoneticPr fontId="7"/>
  </si>
  <si>
    <t>2025年●月●日</t>
    <rPh sb="4" eb="5">
      <t>ネン</t>
    </rPh>
    <rPh sb="6" eb="7">
      <t>ガツ</t>
    </rPh>
    <rPh sb="8" eb="9">
      <t>ニチ</t>
    </rPh>
    <phoneticPr fontId="7"/>
  </si>
  <si>
    <t>令和7年度 スマート保安実証支援事業費補助金（技術実証支援）
交付申請書</t>
    <rPh sb="10" eb="12">
      <t>ホアン</t>
    </rPh>
    <rPh sb="12" eb="14">
      <t>ジッショウ</t>
    </rPh>
    <rPh sb="14" eb="16">
      <t>シエン</t>
    </rPh>
    <rPh sb="16" eb="19">
      <t>ジギョウヒ</t>
    </rPh>
    <rPh sb="23" eb="29">
      <t>ギジュツジッショウシエン</t>
    </rPh>
    <phoneticPr fontId="7"/>
  </si>
  <si>
    <r>
      <t>　令和7年度 スマート保安実証支援事業費補助金（技術実証支援）交付規程（以下「交付規程」という。）第</t>
    </r>
    <r>
      <rPr>
        <sz val="11"/>
        <color theme="1"/>
        <rFont val="ＭＳ Ｐ明朝"/>
        <family val="1"/>
        <charset val="128"/>
      </rPr>
      <t>４</t>
    </r>
    <r>
      <rPr>
        <sz val="11"/>
        <rFont val="ＭＳ Ｐ明朝"/>
        <family val="1"/>
        <charset val="128"/>
      </rPr>
      <t>条に基づき上記補助金の交付を下記のとおり申請します。
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r>
    <rPh sb="13" eb="15">
      <t>ジッショウ</t>
    </rPh>
    <phoneticPr fontId="7"/>
  </si>
  <si>
    <t>2025年●月●日</t>
    <phoneticPr fontId="10"/>
  </si>
  <si>
    <r>
      <rPr>
        <sz val="14"/>
        <rFont val="ＭＳ Ｐ明朝"/>
        <family val="1"/>
        <charset val="128"/>
      </rPr>
      <t>令和7年度 スマート保安実証支援事業費補助金（技術実証支援）</t>
    </r>
    <r>
      <rPr>
        <sz val="14"/>
        <color theme="1"/>
        <rFont val="ＭＳ Ｐ明朝"/>
        <family val="1"/>
        <charset val="128"/>
      </rPr>
      <t xml:space="preserve">
コンソーシアム参加確認書</t>
    </r>
    <rPh sb="0" eb="2">
      <t>レイワ</t>
    </rPh>
    <rPh sb="3" eb="5">
      <t>ネンド</t>
    </rPh>
    <rPh sb="12" eb="14">
      <t>ジッショウ</t>
    </rPh>
    <rPh sb="38" eb="40">
      <t>サンカ</t>
    </rPh>
    <rPh sb="40" eb="43">
      <t>カクニンショ</t>
    </rPh>
    <phoneticPr fontId="10"/>
  </si>
  <si>
    <r>
      <rPr>
        <sz val="12"/>
        <rFont val="ＭＳ Ｐ明朝"/>
        <family val="1"/>
        <charset val="128"/>
      </rPr>
      <t>令和7年度 スマート保安実証支援事業費補助金（技術実証支援）</t>
    </r>
    <r>
      <rPr>
        <sz val="12"/>
        <color theme="1"/>
        <rFont val="ＭＳ Ｐ明朝"/>
        <family val="1"/>
        <charset val="128"/>
      </rPr>
      <t xml:space="preserve">
コンソーシアム登録申請書</t>
    </r>
    <rPh sb="12" eb="14">
      <t>ジッショウ</t>
    </rPh>
    <phoneticPr fontId="10"/>
  </si>
  <si>
    <r>
      <t>「</t>
    </r>
    <r>
      <rPr>
        <sz val="12"/>
        <rFont val="ＭＳ Ｐ明朝"/>
        <family val="1"/>
        <charset val="128"/>
      </rPr>
      <t>令和7年度 スマート保安実証支援事業費補助金（技術実証支援）</t>
    </r>
    <r>
      <rPr>
        <sz val="12"/>
        <color theme="1"/>
        <rFont val="ＭＳ Ｐ明朝"/>
        <family val="1"/>
        <charset val="128"/>
      </rPr>
      <t>」公募要領に記載の通り</t>
    </r>
    <rPh sb="13" eb="15">
      <t>ジッショウ</t>
    </rPh>
    <rPh sb="32" eb="34">
      <t>コウボ</t>
    </rPh>
    <rPh sb="34" eb="36">
      <t>ヨウリョウ</t>
    </rPh>
    <rPh sb="37" eb="39">
      <t>キサイ</t>
    </rPh>
    <rPh sb="40" eb="41">
      <t>トオ</t>
    </rPh>
    <phoneticPr fontId="10"/>
  </si>
  <si>
    <t>令和7年度　スマート保安実証支援事業費補助金（技術実証支援）</t>
    <rPh sb="10" eb="12">
      <t>ホアン</t>
    </rPh>
    <rPh sb="12" eb="14">
      <t>ジッショウ</t>
    </rPh>
    <rPh sb="14" eb="16">
      <t>シエン</t>
    </rPh>
    <rPh sb="16" eb="19">
      <t>ジギョウヒ</t>
    </rPh>
    <rPh sb="23" eb="25">
      <t>ギジュツ</t>
    </rPh>
    <rPh sb="25" eb="27">
      <t>ジッショウ</t>
    </rPh>
    <rPh sb="27" eb="29">
      <t>シエン</t>
    </rPh>
    <phoneticPr fontId="7"/>
  </si>
  <si>
    <t>令和7年度 スマート保安実証支援事業費補助金（技術実証支援）
交付申請書</t>
    <rPh sb="10" eb="12">
      <t>ホアン</t>
    </rPh>
    <rPh sb="12" eb="14">
      <t>ジッショウ</t>
    </rPh>
    <rPh sb="14" eb="16">
      <t>シエン</t>
    </rPh>
    <rPh sb="16" eb="18">
      <t>ジギョウ</t>
    </rPh>
    <rPh sb="18" eb="19">
      <t>ヒ</t>
    </rPh>
    <rPh sb="19" eb="22">
      <t>ホジョキン</t>
    </rPh>
    <rPh sb="23" eb="29">
      <t>ギジュツジッショウシエン</t>
    </rPh>
    <phoneticPr fontId="7"/>
  </si>
  <si>
    <r>
      <t>　令和7年度 スマート保安実証支援事業費補助金（技術実証支援）交付規程（以下「交付規程」という。）第</t>
    </r>
    <r>
      <rPr>
        <sz val="11"/>
        <color theme="1"/>
        <rFont val="ＭＳ Ｐ明朝"/>
        <family val="1"/>
        <charset val="128"/>
      </rPr>
      <t>４</t>
    </r>
    <r>
      <rPr>
        <sz val="11"/>
        <rFont val="ＭＳ Ｐ明朝"/>
        <family val="1"/>
        <charset val="128"/>
      </rPr>
      <t>条に基づき上記補助金の交付を下記のとおり申請します。
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r>
    <rPh sb="24" eb="30">
      <t>ギジュツジッショウシエン</t>
    </rPh>
    <phoneticPr fontId="7"/>
  </si>
  <si>
    <r>
      <t>←事業完了日は補助期間内（</t>
    </r>
    <r>
      <rPr>
        <sz val="12"/>
        <color rgb="FFFF0000"/>
        <rFont val="ＭＳ Ｐ明朝"/>
        <family val="1"/>
        <charset val="128"/>
      </rPr>
      <t>2026年2月28日</t>
    </r>
    <r>
      <rPr>
        <sz val="12"/>
        <rFont val="ＭＳ Ｐ明朝"/>
        <family val="1"/>
        <charset val="128"/>
      </rPr>
      <t>まで）に設定すること。</t>
    </r>
    <phoneticPr fontId="7"/>
  </si>
  <si>
    <t>2015年4月以降の工事計画書又はコリンズ※の登録内容確認書（工事実績）</t>
    <rPh sb="4" eb="5">
      <t>ネン</t>
    </rPh>
    <rPh sb="6" eb="9">
      <t>ガツイコウ</t>
    </rPh>
    <rPh sb="10" eb="12">
      <t>コウジ</t>
    </rPh>
    <rPh sb="12" eb="14">
      <t>ケイカク</t>
    </rPh>
    <rPh sb="14" eb="15">
      <t>ショ</t>
    </rPh>
    <rPh sb="15" eb="16">
      <t>マタ</t>
    </rPh>
    <rPh sb="23" eb="25">
      <t>トウロク</t>
    </rPh>
    <rPh sb="25" eb="27">
      <t>ナイヨウ</t>
    </rPh>
    <rPh sb="27" eb="29">
      <t>カクニン</t>
    </rPh>
    <rPh sb="29" eb="30">
      <t>ショ</t>
    </rPh>
    <rPh sb="31" eb="33">
      <t>コウジ</t>
    </rPh>
    <rPh sb="33" eb="35">
      <t>ジッセキ</t>
    </rPh>
    <phoneticPr fontId="10"/>
  </si>
  <si>
    <t>等級単価一覧表  令和７年度適用</t>
    <phoneticPr fontId="7"/>
  </si>
  <si>
    <t>　　https://www.meti.go.jp/information_2/downloadfiles/R7kenpo.pdf</t>
    <phoneticPr fontId="7"/>
  </si>
  <si>
    <r>
      <t xml:space="preserve">中小企業、地方公共団体、中堅企業いずれかへの該当
</t>
    </r>
    <r>
      <rPr>
        <sz val="9"/>
        <rFont val="ＭＳ Ｐ明朝"/>
        <family val="1"/>
        <charset val="128"/>
      </rPr>
      <t>※１　中小企業は中小企業基本法（昭和38年法律第154号）に基づく中小企業者とする。
※２　中堅企業は会社又は個人であって、下記①、②の要件を満たす者であること。
　　　①上記の中小企業に該当しないこと。
　　　②従業員数（常勤）が2,000人以下であること。</t>
    </r>
    <rPh sb="0" eb="2">
      <t>チュウショウ</t>
    </rPh>
    <rPh sb="2" eb="4">
      <t>キギョウ</t>
    </rPh>
    <rPh sb="5" eb="7">
      <t>チホウ</t>
    </rPh>
    <rPh sb="7" eb="9">
      <t>コウキョウ</t>
    </rPh>
    <rPh sb="9" eb="11">
      <t>ダンタイ</t>
    </rPh>
    <rPh sb="12" eb="14">
      <t>チュウケン</t>
    </rPh>
    <rPh sb="14" eb="16">
      <t>キギョウ</t>
    </rPh>
    <rPh sb="22" eb="24">
      <t>ガイトウ</t>
    </rPh>
    <rPh sb="28" eb="30">
      <t>チュウショウ</t>
    </rPh>
    <rPh sb="30" eb="32">
      <t>キギョウ</t>
    </rPh>
    <rPh sb="33" eb="35">
      <t>チュウショウ</t>
    </rPh>
    <rPh sb="35" eb="37">
      <t>キギョウ</t>
    </rPh>
    <rPh sb="37" eb="40">
      <t>キホンホウ</t>
    </rPh>
    <rPh sb="41" eb="43">
      <t>ショウワ</t>
    </rPh>
    <rPh sb="45" eb="46">
      <t>ネン</t>
    </rPh>
    <rPh sb="46" eb="48">
      <t>ホウリツ</t>
    </rPh>
    <rPh sb="48" eb="49">
      <t>ダイ</t>
    </rPh>
    <rPh sb="52" eb="53">
      <t>ゴウ</t>
    </rPh>
    <rPh sb="55" eb="56">
      <t>モト</t>
    </rPh>
    <rPh sb="58" eb="60">
      <t>チュウショウ</t>
    </rPh>
    <rPh sb="60" eb="62">
      <t>キギョウ</t>
    </rPh>
    <rPh sb="62" eb="63">
      <t>シャ</t>
    </rPh>
    <phoneticPr fontId="7"/>
  </si>
  <si>
    <r>
      <t xml:space="preserve">中小企業、地方公共団体、中堅企業いずれかへの該当
</t>
    </r>
    <r>
      <rPr>
        <sz val="9"/>
        <rFont val="ＭＳ Ｐ明朝"/>
        <family val="1"/>
        <charset val="128"/>
      </rPr>
      <t>※１　中小企業は中小企業基本法（昭和38年法律第154号）に基づく中小企業者とする。
※２　中堅企業は会社又は個人であって、下記①、②の要件を満たす者であること。
　　　①上記の中小企業に該当しないこと。
　　　②従業員数（常勤）が2,000人以下であること。</t>
    </r>
    <rPh sb="0" eb="2">
      <t>チュウショウ</t>
    </rPh>
    <rPh sb="2" eb="4">
      <t>キギョウ</t>
    </rPh>
    <rPh sb="5" eb="7">
      <t>チホウ</t>
    </rPh>
    <rPh sb="7" eb="9">
      <t>コウキョウ</t>
    </rPh>
    <rPh sb="9" eb="11">
      <t>ダンタイ</t>
    </rPh>
    <rPh sb="12" eb="14">
      <t>チュウケン</t>
    </rPh>
    <rPh sb="14" eb="16">
      <t>キギョウ</t>
    </rPh>
    <rPh sb="22" eb="24">
      <t>ガイトウ</t>
    </rPh>
    <rPh sb="28" eb="30">
      <t>チュウショウ</t>
    </rPh>
    <rPh sb="30" eb="32">
      <t>キギョウ</t>
    </rPh>
    <rPh sb="33" eb="35">
      <t>チュウショウ</t>
    </rPh>
    <rPh sb="35" eb="37">
      <t>キギョウ</t>
    </rPh>
    <rPh sb="37" eb="40">
      <t>キホンホウ</t>
    </rPh>
    <rPh sb="41" eb="43">
      <t>ショウワ</t>
    </rPh>
    <rPh sb="45" eb="46">
      <t>ネン</t>
    </rPh>
    <rPh sb="46" eb="48">
      <t>ホウリツ</t>
    </rPh>
    <rPh sb="48" eb="49">
      <t>ダイ</t>
    </rPh>
    <rPh sb="52" eb="53">
      <t>ゴウ</t>
    </rPh>
    <rPh sb="55" eb="56">
      <t>モト</t>
    </rPh>
    <rPh sb="58" eb="60">
      <t>チュウショウ</t>
    </rPh>
    <rPh sb="60" eb="62">
      <t>キギョウ</t>
    </rPh>
    <rPh sb="62" eb="63">
      <t>シャ</t>
    </rPh>
    <rPh sb="71" eb="73">
      <t>チュウケン</t>
    </rPh>
    <rPh sb="73" eb="75">
      <t>キギョウ</t>
    </rPh>
    <rPh sb="76" eb="78">
      <t>カイシャ</t>
    </rPh>
    <rPh sb="78" eb="79">
      <t>マタ</t>
    </rPh>
    <rPh sb="80" eb="82">
      <t>コジン</t>
    </rPh>
    <rPh sb="87" eb="89">
      <t>カキ</t>
    </rPh>
    <rPh sb="96" eb="98">
      <t>ジョウキ</t>
    </rPh>
    <rPh sb="99" eb="101">
      <t>チュウショウ</t>
    </rPh>
    <rPh sb="101" eb="103">
      <t>キギョウ</t>
    </rPh>
    <rPh sb="104" eb="106">
      <t>ガイトウ</t>
    </rPh>
    <rPh sb="117" eb="120">
      <t>ジュウギョウイン</t>
    </rPh>
    <rPh sb="120" eb="121">
      <t>スウ</t>
    </rPh>
    <rPh sb="122" eb="124">
      <t>ジョウキン</t>
    </rPh>
    <rPh sb="131" eb="132">
      <t>ニン</t>
    </rPh>
    <rPh sb="132" eb="134">
      <t>イカ</t>
    </rPh>
    <rPh sb="145" eb="148">
      <t>シホンキン</t>
    </rPh>
    <rPh sb="148" eb="149">
      <t>マタ</t>
    </rPh>
    <rPh sb="150" eb="153">
      <t>シュッシキンイジョウ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</si>
</sst>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F800]dddd\,\ mmmm\ dd\,\ yyyy"/>
    <numFmt numFmtId="177" formatCode="0;;;@"/>
    <numFmt numFmtId="178" formatCode="###,###,###&quot;円&quot;"/>
    <numFmt numFmtId="179" formatCode="###&quot;人&quot;"/>
  </numFmts>
  <fonts count="94">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11"/>
      <name val="ＭＳ Ｐ明朝"/>
      <family val="1"/>
      <charset val="128"/>
    </font>
    <font>
      <u/>
      <sz val="11"/>
      <color theme="10"/>
      <name val="ＭＳ Ｐ明朝"/>
      <family val="1"/>
      <charset val="128"/>
    </font>
    <font>
      <sz val="11"/>
      <color theme="10"/>
      <name val="ＭＳ Ｐ明朝"/>
      <family val="1"/>
      <charset val="128"/>
    </font>
    <font>
      <u/>
      <sz val="11"/>
      <color theme="10"/>
      <name val="游ゴシック"/>
      <family val="2"/>
      <charset val="128"/>
      <scheme val="minor"/>
    </font>
    <font>
      <sz val="6"/>
      <name val="游ゴシック"/>
      <family val="2"/>
      <charset val="128"/>
      <scheme val="minor"/>
    </font>
    <font>
      <sz val="11"/>
      <name val="ＭＳ Ｐゴシック"/>
      <family val="3"/>
      <charset val="128"/>
    </font>
    <font>
      <b/>
      <sz val="11"/>
      <color theme="0"/>
      <name val="ＭＳ Ｐ明朝"/>
      <family val="1"/>
      <charset val="128"/>
    </font>
    <font>
      <sz val="6"/>
      <name val="ＭＳ Ｐゴシック"/>
      <family val="3"/>
      <charset val="128"/>
    </font>
    <font>
      <sz val="10"/>
      <color theme="0"/>
      <name val="Meiryo UI"/>
      <family val="3"/>
      <charset val="128"/>
    </font>
    <font>
      <sz val="8"/>
      <color theme="0"/>
      <name val="Meiryo UI"/>
      <family val="3"/>
      <charset val="128"/>
    </font>
    <font>
      <sz val="9"/>
      <name val="ＭＳ Ｐ明朝"/>
      <family val="1"/>
      <charset val="128"/>
    </font>
    <font>
      <sz val="8"/>
      <color rgb="FF000000"/>
      <name val="Meiryo UI"/>
      <family val="3"/>
      <charset val="128"/>
    </font>
    <font>
      <b/>
      <sz val="11"/>
      <name val="ＭＳ Ｐ明朝"/>
      <family val="1"/>
      <charset val="128"/>
    </font>
    <font>
      <sz val="18"/>
      <name val="Arial"/>
      <family val="2"/>
    </font>
    <font>
      <b/>
      <sz val="11"/>
      <color theme="1"/>
      <name val="ＭＳ Ｐ明朝"/>
      <family val="1"/>
      <charset val="128"/>
    </font>
    <font>
      <sz val="11"/>
      <color theme="1"/>
      <name val="ＭＳ Ｐゴシック"/>
      <family val="3"/>
      <charset val="128"/>
    </font>
    <font>
      <sz val="11"/>
      <color theme="1"/>
      <name val="游ゴシック"/>
      <family val="3"/>
      <charset val="128"/>
      <scheme val="minor"/>
    </font>
    <font>
      <b/>
      <sz val="18"/>
      <name val="ＭＳ 明朝"/>
      <family val="1"/>
      <charset val="128"/>
    </font>
    <font>
      <sz val="10"/>
      <name val="ＭＳ 明朝"/>
      <family val="1"/>
      <charset val="128"/>
    </font>
    <font>
      <b/>
      <sz val="11"/>
      <name val="ＭＳ 明朝"/>
      <family val="1"/>
      <charset val="128"/>
    </font>
    <font>
      <b/>
      <sz val="12"/>
      <color rgb="FFFF0000"/>
      <name val="ＭＳ 明朝"/>
      <family val="1"/>
      <charset val="128"/>
    </font>
    <font>
      <sz val="14"/>
      <name val="ＭＳ 明朝"/>
      <family val="1"/>
      <charset val="128"/>
    </font>
    <font>
      <sz val="12"/>
      <name val="ＭＳ 明朝"/>
      <family val="1"/>
      <charset val="128"/>
    </font>
    <font>
      <sz val="10"/>
      <color theme="1"/>
      <name val="游ゴシック"/>
      <family val="2"/>
      <charset val="128"/>
      <scheme val="minor"/>
    </font>
    <font>
      <b/>
      <sz val="10"/>
      <color theme="1"/>
      <name val="ＭＳ 明朝"/>
      <family val="1"/>
      <charset val="128"/>
    </font>
    <font>
      <sz val="10"/>
      <color theme="1"/>
      <name val="ＭＳ Ｐ明朝"/>
      <family val="1"/>
      <charset val="128"/>
    </font>
    <font>
      <sz val="11"/>
      <color theme="1"/>
      <name val="ＭＳ 明朝"/>
      <family val="1"/>
      <charset val="128"/>
    </font>
    <font>
      <b/>
      <sz val="11"/>
      <color theme="1"/>
      <name val="ＭＳ 明朝"/>
      <family val="1"/>
      <charset val="128"/>
    </font>
    <font>
      <b/>
      <sz val="11"/>
      <color theme="1"/>
      <name val="游ゴシック"/>
      <family val="3"/>
      <charset val="128"/>
      <scheme val="minor"/>
    </font>
    <font>
      <b/>
      <sz val="14"/>
      <color theme="1"/>
      <name val="ＭＳ 明朝"/>
      <family val="1"/>
      <charset val="128"/>
    </font>
    <font>
      <sz val="11"/>
      <name val="ＭＳ 明朝"/>
      <family val="1"/>
      <charset val="128"/>
    </font>
    <font>
      <sz val="12"/>
      <color theme="1"/>
      <name val="ＭＳ 明朝"/>
      <family val="1"/>
      <charset val="128"/>
    </font>
    <font>
      <sz val="12"/>
      <name val="ＭＳ Ｐ明朝"/>
      <family val="1"/>
      <charset val="128"/>
    </font>
    <font>
      <sz val="12"/>
      <color theme="1"/>
      <name val="ＭＳ Ｐ明朝"/>
      <family val="1"/>
      <charset val="128"/>
    </font>
    <font>
      <sz val="12"/>
      <color rgb="FFFF0000"/>
      <name val="ＭＳ Ｐ明朝"/>
      <family val="1"/>
      <charset val="128"/>
    </font>
    <font>
      <sz val="12"/>
      <color rgb="FFA1A1A1"/>
      <name val="ＭＳ Ｐ明朝"/>
      <family val="1"/>
      <charset val="128"/>
    </font>
    <font>
      <sz val="11"/>
      <name val="游ゴシック"/>
      <family val="2"/>
      <charset val="128"/>
      <scheme val="minor"/>
    </font>
    <font>
      <b/>
      <sz val="22"/>
      <name val="ＭＳ 明朝"/>
      <family val="1"/>
      <charset val="128"/>
    </font>
    <font>
      <b/>
      <sz val="16"/>
      <name val="ＭＳ 明朝"/>
      <family val="1"/>
      <charset val="128"/>
    </font>
    <font>
      <sz val="16"/>
      <name val="ＭＳ 明朝"/>
      <family val="1"/>
      <charset val="128"/>
    </font>
    <font>
      <sz val="18"/>
      <name val="ＭＳ 明朝"/>
      <family val="1"/>
      <charset val="128"/>
    </font>
    <font>
      <sz val="20"/>
      <name val="ＭＳ 明朝"/>
      <family val="1"/>
      <charset val="128"/>
    </font>
    <font>
      <u/>
      <sz val="16"/>
      <name val="ＭＳ 明朝"/>
      <family val="1"/>
      <charset val="128"/>
    </font>
    <font>
      <vertAlign val="superscript"/>
      <sz val="11"/>
      <name val="ＭＳ 明朝"/>
      <family val="1"/>
      <charset val="128"/>
    </font>
    <font>
      <b/>
      <sz val="14"/>
      <color rgb="FFFF0000"/>
      <name val="ＭＳ 明朝"/>
      <family val="1"/>
      <charset val="128"/>
    </font>
    <font>
      <b/>
      <sz val="14"/>
      <name val="ＭＳ 明朝"/>
      <family val="1"/>
      <charset val="128"/>
    </font>
    <font>
      <b/>
      <sz val="12"/>
      <name val="ＭＳ 明朝"/>
      <family val="1"/>
      <charset val="128"/>
    </font>
    <font>
      <b/>
      <sz val="9"/>
      <name val="ＭＳ 明朝"/>
      <family val="1"/>
      <charset val="128"/>
    </font>
    <font>
      <sz val="10"/>
      <color rgb="FFFF0000"/>
      <name val="游ゴシック"/>
      <family val="2"/>
      <charset val="128"/>
      <scheme val="minor"/>
    </font>
    <font>
      <sz val="6"/>
      <name val="游ゴシック"/>
      <family val="3"/>
      <charset val="128"/>
      <scheme val="minor"/>
    </font>
    <font>
      <sz val="14"/>
      <color theme="1"/>
      <name val="ＭＳ Ｐ明朝"/>
      <family val="1"/>
      <charset val="128"/>
    </font>
    <font>
      <sz val="11"/>
      <color theme="3"/>
      <name val="ＭＳ Ｐ明朝"/>
      <family val="1"/>
      <charset val="128"/>
    </font>
    <font>
      <sz val="10"/>
      <color theme="1" tint="0.249977111117893"/>
      <name val="游ゴシック"/>
      <family val="3"/>
      <charset val="128"/>
      <scheme val="minor"/>
    </font>
    <font>
      <sz val="10"/>
      <name val="游ゴシック"/>
      <family val="3"/>
      <charset val="128"/>
      <scheme val="minor"/>
    </font>
    <font>
      <sz val="8"/>
      <color theme="1" tint="0.249977111117893"/>
      <name val="游ゴシック"/>
      <family val="3"/>
      <charset val="128"/>
      <scheme val="minor"/>
    </font>
    <font>
      <sz val="10"/>
      <color theme="1"/>
      <name val="ＭＳ Ｐゴシック (本文)"/>
      <family val="3"/>
      <charset val="128"/>
    </font>
    <font>
      <sz val="11"/>
      <color theme="1"/>
      <name val="ＭＳ Ｐゴシック (本文)"/>
      <family val="3"/>
      <charset val="128"/>
    </font>
    <font>
      <sz val="10"/>
      <color theme="1"/>
      <name val="游ゴシック"/>
      <family val="3"/>
      <charset val="128"/>
      <scheme val="minor"/>
    </font>
    <font>
      <sz val="11"/>
      <color rgb="FF00B0F0"/>
      <name val="ＭＳ Ｐ明朝"/>
      <family val="1"/>
      <charset val="128"/>
    </font>
    <font>
      <sz val="11"/>
      <color rgb="FF00B0F0"/>
      <name val="ＭＳ 明朝"/>
      <family val="1"/>
      <charset val="128"/>
    </font>
    <font>
      <sz val="14"/>
      <color rgb="FF00B0F0"/>
      <name val="ＭＳ 明朝"/>
      <family val="1"/>
      <charset val="128"/>
    </font>
    <font>
      <sz val="11"/>
      <color rgb="FFFF0000"/>
      <name val="ＭＳ Ｐ明朝"/>
      <family val="1"/>
      <charset val="128"/>
    </font>
    <font>
      <sz val="10"/>
      <color rgb="FF00B0F0"/>
      <name val="ＭＳ Ｐ明朝"/>
      <family val="1"/>
      <charset val="128"/>
    </font>
    <font>
      <sz val="12"/>
      <color theme="1"/>
      <name val="游ゴシック"/>
      <family val="2"/>
      <charset val="128"/>
      <scheme val="minor"/>
    </font>
    <font>
      <sz val="12"/>
      <color rgb="FFFF0000"/>
      <name val="游ゴシック"/>
      <family val="2"/>
      <charset val="128"/>
      <scheme val="minor"/>
    </font>
    <font>
      <sz val="12"/>
      <color theme="1"/>
      <name val="游ゴシック"/>
      <family val="3"/>
      <charset val="128"/>
      <scheme val="minor"/>
    </font>
    <font>
      <sz val="12"/>
      <color theme="1" tint="0.249977111117893"/>
      <name val="游ゴシック"/>
      <family val="3"/>
      <charset val="128"/>
      <scheme val="minor"/>
    </font>
    <font>
      <sz val="12"/>
      <color rgb="FFFF0000"/>
      <name val="游ゴシック"/>
      <family val="3"/>
      <charset val="128"/>
      <scheme val="minor"/>
    </font>
    <font>
      <sz val="12"/>
      <color theme="3"/>
      <name val="ＭＳ Ｐ明朝"/>
      <family val="1"/>
      <charset val="128"/>
    </font>
    <font>
      <sz val="12"/>
      <color rgb="FF00B0F0"/>
      <name val="ＭＳ Ｐ明朝"/>
      <family val="1"/>
      <charset val="128"/>
    </font>
    <font>
      <sz val="12"/>
      <color rgb="FF00B0F0"/>
      <name val="ＭＳ 明朝"/>
      <family val="1"/>
      <charset val="128"/>
    </font>
    <font>
      <sz val="10"/>
      <name val="ＭＳ Ｐ明朝"/>
      <family val="1"/>
      <charset val="128"/>
    </font>
    <font>
      <sz val="10"/>
      <color rgb="FF000000"/>
      <name val="Times New Roman"/>
      <family val="1"/>
    </font>
    <font>
      <sz val="7.5"/>
      <color rgb="FF000000"/>
      <name val="MS Gothic"/>
      <family val="2"/>
    </font>
    <font>
      <sz val="6"/>
      <name val="MS Gothic"/>
      <family val="3"/>
      <charset val="128"/>
    </font>
    <font>
      <sz val="6"/>
      <name val="MS Gothic"/>
      <family val="3"/>
    </font>
    <font>
      <sz val="6"/>
      <color rgb="FF000000"/>
      <name val="MS Gothic"/>
      <family val="2"/>
    </font>
    <font>
      <sz val="5.5"/>
      <color rgb="FF000000"/>
      <name val="MS PGothic"/>
      <family val="2"/>
    </font>
    <font>
      <sz val="6"/>
      <name val="MS PGothic"/>
      <family val="3"/>
      <charset val="128"/>
    </font>
    <font>
      <sz val="6"/>
      <name val="MS PGothic"/>
      <family val="2"/>
    </font>
    <font>
      <sz val="7"/>
      <name val="MS PGothic"/>
      <family val="3"/>
      <charset val="128"/>
    </font>
    <font>
      <sz val="7"/>
      <name val="MS PGothic"/>
      <family val="2"/>
    </font>
    <font>
      <sz val="7.5"/>
      <name val="MS PGothic"/>
      <family val="2"/>
    </font>
    <font>
      <sz val="7.5"/>
      <name val="MS Gothic"/>
      <family val="3"/>
      <charset val="128"/>
    </font>
    <font>
      <sz val="7.5"/>
      <name val="MS Gothic"/>
      <family val="3"/>
    </font>
    <font>
      <sz val="10"/>
      <name val="MS Gothic"/>
      <family val="3"/>
      <charset val="128"/>
    </font>
    <font>
      <sz val="10"/>
      <name val="MS Gothic"/>
      <family val="3"/>
    </font>
    <font>
      <sz val="11"/>
      <color rgb="FF000000"/>
      <name val="Arial"/>
      <family val="2"/>
    </font>
    <font>
      <b/>
      <sz val="16"/>
      <name val="ＭＳ Ｐ明朝"/>
      <family val="1"/>
      <charset val="128"/>
    </font>
    <font>
      <sz val="6"/>
      <color rgb="FF000000"/>
      <name val="MS Gothic"/>
      <family val="3"/>
    </font>
    <font>
      <sz val="14"/>
      <name val="ＭＳ Ｐ明朝"/>
      <family val="1"/>
      <charset val="128"/>
    </font>
  </fonts>
  <fills count="8">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s>
  <borders count="77">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rgb="FF000000"/>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rgb="FF000000"/>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right style="medium">
        <color rgb="FF0070C0"/>
      </right>
      <top/>
      <bottom style="thin">
        <color indexed="64"/>
      </bottom>
      <diagonal/>
    </border>
    <border>
      <left style="thin">
        <color indexed="64"/>
      </left>
      <right style="medium">
        <color rgb="FF0070C0"/>
      </right>
      <top style="thin">
        <color indexed="64"/>
      </top>
      <bottom style="thin">
        <color indexed="64"/>
      </bottom>
      <diagonal/>
    </border>
    <border>
      <left style="medium">
        <color rgb="FF0070C0"/>
      </left>
      <right style="thin">
        <color indexed="64"/>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medium">
        <color indexed="64"/>
      </left>
      <right style="thin">
        <color indexed="64"/>
      </right>
      <top style="thin">
        <color indexed="64"/>
      </top>
      <bottom/>
      <diagonal/>
    </border>
    <border>
      <left/>
      <right/>
      <top style="thin">
        <color indexed="64"/>
      </top>
      <bottom style="hair">
        <color indexed="64"/>
      </bottom>
      <diagonal/>
    </border>
    <border>
      <left/>
      <right/>
      <top style="hair">
        <color indexed="64"/>
      </top>
      <bottom style="thin">
        <color indexed="64"/>
      </bottom>
      <diagonal/>
    </border>
    <border>
      <left style="medium">
        <color indexed="64"/>
      </left>
      <right/>
      <top style="medium">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8" fillId="0" borderId="0"/>
    <xf numFmtId="0" fontId="19" fillId="0" borderId="0">
      <alignment vertical="center"/>
    </xf>
    <xf numFmtId="0" fontId="26" fillId="0" borderId="0">
      <alignment vertical="center"/>
    </xf>
    <xf numFmtId="38" fontId="26" fillId="0" borderId="0" applyFont="0" applyFill="0" applyBorder="0" applyAlignment="0" applyProtection="0">
      <alignment vertical="center"/>
    </xf>
    <xf numFmtId="0" fontId="75" fillId="0" borderId="0"/>
  </cellStyleXfs>
  <cellXfs count="418">
    <xf numFmtId="0" fontId="0" fillId="0" borderId="0" xfId="0">
      <alignment vertical="center"/>
    </xf>
    <xf numFmtId="0" fontId="2" fillId="0" borderId="0" xfId="0" applyFont="1">
      <alignment vertical="center"/>
    </xf>
    <xf numFmtId="0" fontId="9" fillId="2" borderId="3" xfId="3" applyFont="1" applyFill="1" applyBorder="1" applyAlignment="1">
      <alignment horizontal="center" vertical="center"/>
    </xf>
    <xf numFmtId="0" fontId="9" fillId="2" borderId="4"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6" xfId="3" applyFont="1" applyFill="1" applyBorder="1" applyAlignment="1">
      <alignment horizontal="center" vertical="center"/>
    </xf>
    <xf numFmtId="0" fontId="11" fillId="2" borderId="7" xfId="0" applyFont="1" applyFill="1" applyBorder="1" applyAlignment="1">
      <alignment horizontal="center" vertical="center" wrapText="1" readingOrder="1"/>
    </xf>
    <xf numFmtId="0" fontId="13" fillId="0" borderId="3" xfId="3" applyFont="1" applyBorder="1" applyAlignment="1">
      <alignment horizontal="center" vertical="center"/>
    </xf>
    <xf numFmtId="0" fontId="4" fillId="0" borderId="5" xfId="2" applyFont="1" applyBorder="1" applyAlignment="1" applyProtection="1">
      <alignment vertical="center" wrapText="1"/>
    </xf>
    <xf numFmtId="0" fontId="3" fillId="0" borderId="5" xfId="3" applyFont="1" applyBorder="1" applyAlignment="1">
      <alignment horizontal="center" vertical="center" wrapText="1"/>
    </xf>
    <xf numFmtId="0" fontId="3" fillId="0" borderId="5" xfId="3" applyFont="1" applyBorder="1" applyAlignment="1">
      <alignment horizontal="left" vertical="center" wrapText="1"/>
    </xf>
    <xf numFmtId="0" fontId="14" fillId="0" borderId="10" xfId="0" applyFont="1" applyBorder="1" applyAlignment="1">
      <alignment horizontal="center" vertical="center" wrapText="1" readingOrder="1"/>
    </xf>
    <xf numFmtId="0" fontId="14" fillId="0" borderId="11" xfId="0" applyFont="1" applyBorder="1" applyAlignment="1">
      <alignment horizontal="center" vertical="center" wrapText="1" readingOrder="1"/>
    </xf>
    <xf numFmtId="0" fontId="14" fillId="0" borderId="12" xfId="0" applyFont="1" applyBorder="1" applyAlignment="1">
      <alignment horizontal="center" vertical="center" wrapText="1" readingOrder="1"/>
    </xf>
    <xf numFmtId="0" fontId="13" fillId="0" borderId="13" xfId="3" applyFont="1" applyBorder="1" applyAlignment="1">
      <alignment horizontal="center" vertical="center"/>
    </xf>
    <xf numFmtId="0" fontId="4" fillId="0" borderId="7" xfId="2" applyFont="1" applyBorder="1" applyAlignment="1">
      <alignment vertical="center" wrapText="1"/>
    </xf>
    <xf numFmtId="0" fontId="3" fillId="0" borderId="5" xfId="3" applyFont="1" applyBorder="1" applyAlignment="1">
      <alignment vertical="center" wrapText="1"/>
    </xf>
    <xf numFmtId="0" fontId="15" fillId="0" borderId="5" xfId="3" applyFont="1" applyBorder="1" applyAlignment="1">
      <alignment horizontal="left" vertical="center" wrapText="1"/>
    </xf>
    <xf numFmtId="0" fontId="3" fillId="0" borderId="5" xfId="3" applyFont="1" applyBorder="1" applyAlignment="1">
      <alignment horizontal="center" vertical="center"/>
    </xf>
    <xf numFmtId="0" fontId="3" fillId="0" borderId="7" xfId="3" applyFont="1" applyBorder="1" applyAlignment="1">
      <alignment horizontal="center" vertical="center" wrapText="1"/>
    </xf>
    <xf numFmtId="0" fontId="3" fillId="0" borderId="7" xfId="3" applyFont="1" applyBorder="1" applyAlignment="1">
      <alignment horizontal="left" vertical="center" wrapText="1"/>
    </xf>
    <xf numFmtId="0" fontId="14" fillId="0" borderId="14" xfId="0" applyFont="1" applyBorder="1" applyAlignment="1">
      <alignment horizontal="center" vertical="center" wrapText="1" readingOrder="1"/>
    </xf>
    <xf numFmtId="0" fontId="14" fillId="0" borderId="15" xfId="0" applyFont="1" applyBorder="1" applyAlignment="1">
      <alignment horizontal="center" vertical="center" wrapText="1" readingOrder="1"/>
    </xf>
    <xf numFmtId="0" fontId="4" fillId="0" borderId="7" xfId="2" applyFont="1" applyBorder="1" applyAlignment="1" applyProtection="1">
      <alignment horizontal="left" vertical="center" wrapText="1"/>
    </xf>
    <xf numFmtId="0" fontId="4" fillId="0" borderId="5" xfId="2" applyFont="1" applyFill="1" applyBorder="1" applyAlignment="1">
      <alignment vertical="center" wrapText="1"/>
    </xf>
    <xf numFmtId="0" fontId="2" fillId="0" borderId="5" xfId="3" applyFont="1" applyBorder="1" applyAlignment="1">
      <alignment horizontal="left" vertical="center" wrapText="1"/>
    </xf>
    <xf numFmtId="0" fontId="5" fillId="0" borderId="5" xfId="2" applyFont="1" applyBorder="1" applyAlignment="1">
      <alignment vertical="center" wrapText="1"/>
    </xf>
    <xf numFmtId="0" fontId="5" fillId="0" borderId="5" xfId="2" applyFont="1" applyBorder="1" applyAlignment="1" applyProtection="1">
      <alignment vertical="center" wrapText="1"/>
    </xf>
    <xf numFmtId="0" fontId="16" fillId="0" borderId="10" xfId="0" applyFont="1" applyBorder="1" applyAlignment="1">
      <alignment horizontal="center" vertical="center" wrapText="1"/>
    </xf>
    <xf numFmtId="0" fontId="13" fillId="0" borderId="16" xfId="3" applyFont="1" applyBorder="1" applyAlignment="1">
      <alignment horizontal="center" vertical="center"/>
    </xf>
    <xf numFmtId="0" fontId="15" fillId="0" borderId="17" xfId="3" applyFont="1" applyBorder="1" applyAlignment="1">
      <alignment horizontal="left" vertical="center" wrapText="1"/>
    </xf>
    <xf numFmtId="0" fontId="3" fillId="0" borderId="17" xfId="3" applyFont="1" applyBorder="1" applyAlignment="1">
      <alignment horizontal="center" vertical="center"/>
    </xf>
    <xf numFmtId="0" fontId="3" fillId="0" borderId="17" xfId="3" applyFont="1" applyBorder="1" applyAlignment="1">
      <alignment horizontal="left" vertical="center" wrapText="1"/>
    </xf>
    <xf numFmtId="0" fontId="14" fillId="0" borderId="18" xfId="0" applyFont="1" applyBorder="1" applyAlignment="1">
      <alignment horizontal="center" vertical="center" wrapText="1" readingOrder="1"/>
    </xf>
    <xf numFmtId="0" fontId="14" fillId="0" borderId="19" xfId="0" applyFont="1" applyBorder="1" applyAlignment="1">
      <alignment horizontal="center" vertical="center" wrapText="1" readingOrder="1"/>
    </xf>
    <xf numFmtId="0" fontId="14" fillId="0" borderId="20" xfId="0" applyFont="1" applyBorder="1" applyAlignment="1">
      <alignment horizontal="center" vertical="center" wrapText="1" readingOrder="1"/>
    </xf>
    <xf numFmtId="0" fontId="14" fillId="0" borderId="0" xfId="0" applyFont="1" applyAlignment="1">
      <alignment horizontal="center" vertical="center" wrapText="1" readingOrder="1"/>
    </xf>
    <xf numFmtId="0" fontId="2" fillId="0" borderId="21" xfId="0" applyFont="1" applyBorder="1">
      <alignment vertical="center"/>
    </xf>
    <xf numFmtId="0" fontId="2" fillId="0" borderId="24" xfId="0" applyFont="1" applyBorder="1" applyAlignment="1">
      <alignment horizontal="left" vertical="center" indent="1"/>
    </xf>
    <xf numFmtId="0" fontId="2" fillId="0" borderId="26" xfId="0" applyFont="1" applyBorder="1" applyAlignment="1">
      <alignment horizontal="left" vertical="center" indent="1"/>
    </xf>
    <xf numFmtId="0" fontId="2" fillId="0" borderId="22" xfId="0" applyFont="1" applyBorder="1">
      <alignment vertical="center"/>
    </xf>
    <xf numFmtId="0" fontId="2" fillId="0" borderId="28" xfId="0" applyFont="1" applyBorder="1" applyAlignment="1">
      <alignment horizontal="left" vertical="center" indent="1"/>
    </xf>
    <xf numFmtId="0" fontId="2" fillId="0" borderId="30" xfId="0" applyFont="1" applyBorder="1" applyAlignment="1">
      <alignment horizontal="left" vertical="center" indent="1"/>
    </xf>
    <xf numFmtId="0" fontId="2" fillId="0" borderId="32" xfId="0" applyFont="1" applyBorder="1" applyAlignment="1">
      <alignment horizontal="left" vertical="center" indent="1"/>
    </xf>
    <xf numFmtId="0" fontId="2" fillId="0" borderId="34" xfId="0" applyFont="1" applyBorder="1" applyAlignment="1">
      <alignment horizontal="left" vertical="center" indent="2"/>
    </xf>
    <xf numFmtId="0" fontId="2" fillId="0" borderId="37" xfId="0" applyFont="1" applyBorder="1">
      <alignment vertical="center"/>
    </xf>
    <xf numFmtId="0" fontId="2" fillId="0" borderId="38" xfId="0" applyFont="1" applyBorder="1" applyAlignment="1">
      <alignment horizontal="left" vertical="center" indent="3"/>
    </xf>
    <xf numFmtId="0" fontId="2" fillId="0" borderId="29" xfId="0" applyFont="1" applyBorder="1" applyAlignment="1">
      <alignment horizontal="left" vertical="center"/>
    </xf>
    <xf numFmtId="0" fontId="2" fillId="0" borderId="33" xfId="0" applyFont="1" applyBorder="1" applyAlignment="1">
      <alignment horizontal="left" vertical="center"/>
    </xf>
    <xf numFmtId="0" fontId="2" fillId="0" borderId="23" xfId="0" applyFont="1" applyBorder="1" applyAlignment="1">
      <alignment horizontal="left" vertical="center"/>
    </xf>
    <xf numFmtId="0" fontId="20" fillId="4" borderId="0" xfId="4" applyFont="1" applyFill="1" applyAlignment="1">
      <alignment horizontal="left"/>
    </xf>
    <xf numFmtId="0" fontId="21" fillId="4" borderId="0" xfId="4" applyFont="1" applyFill="1" applyAlignment="1">
      <alignment horizontal="left" wrapText="1"/>
    </xf>
    <xf numFmtId="38" fontId="21" fillId="4" borderId="0" xfId="1" applyFont="1" applyFill="1" applyAlignment="1" applyProtection="1">
      <alignment horizontal="left" wrapText="1"/>
    </xf>
    <xf numFmtId="0" fontId="21" fillId="4" borderId="0" xfId="4" applyFont="1" applyFill="1" applyProtection="1">
      <alignment vertical="center"/>
      <protection locked="0"/>
    </xf>
    <xf numFmtId="0" fontId="23" fillId="4" borderId="0" xfId="4" applyFont="1" applyFill="1">
      <alignment vertical="center"/>
    </xf>
    <xf numFmtId="0" fontId="25" fillId="4" borderId="0" xfId="4" applyFont="1" applyFill="1">
      <alignment vertical="center"/>
    </xf>
    <xf numFmtId="0" fontId="27" fillId="5" borderId="5" xfId="5" applyFont="1" applyFill="1" applyBorder="1" applyAlignment="1">
      <alignment horizontal="center" vertical="center"/>
    </xf>
    <xf numFmtId="12" fontId="28" fillId="4" borderId="5" xfId="5" applyNumberFormat="1" applyFont="1" applyFill="1" applyBorder="1" applyAlignment="1">
      <alignment horizontal="center" vertical="center"/>
    </xf>
    <xf numFmtId="38" fontId="2" fillId="4" borderId="5" xfId="6" applyFont="1" applyFill="1" applyBorder="1" applyAlignment="1">
      <alignment horizontal="center" vertical="center"/>
    </xf>
    <xf numFmtId="0" fontId="29" fillId="4" borderId="0" xfId="0" applyFont="1" applyFill="1">
      <alignment vertical="center"/>
    </xf>
    <xf numFmtId="0" fontId="30" fillId="0" borderId="40" xfId="0" applyFont="1" applyBorder="1">
      <alignment vertical="center"/>
    </xf>
    <xf numFmtId="0" fontId="30" fillId="5" borderId="6" xfId="0" applyFont="1" applyFill="1" applyBorder="1">
      <alignment vertical="center"/>
    </xf>
    <xf numFmtId="38" fontId="30" fillId="6" borderId="5" xfId="1" applyFont="1" applyFill="1" applyBorder="1" applyProtection="1">
      <alignment vertical="center"/>
    </xf>
    <xf numFmtId="0" fontId="29" fillId="4" borderId="0" xfId="0" applyFont="1" applyFill="1" applyProtection="1">
      <alignment vertical="center"/>
      <protection locked="0"/>
    </xf>
    <xf numFmtId="0" fontId="0" fillId="0" borderId="0" xfId="0" applyProtection="1">
      <alignment vertical="center"/>
      <protection locked="0"/>
    </xf>
    <xf numFmtId="0" fontId="28" fillId="4" borderId="0" xfId="5" applyFont="1" applyFill="1">
      <alignment vertical="center"/>
    </xf>
    <xf numFmtId="0" fontId="30" fillId="5" borderId="6" xfId="0" applyFont="1" applyFill="1" applyBorder="1" applyAlignment="1">
      <alignment vertical="center" shrinkToFit="1"/>
    </xf>
    <xf numFmtId="12" fontId="28" fillId="4" borderId="0" xfId="5" applyNumberFormat="1" applyFont="1" applyFill="1">
      <alignment vertical="center"/>
    </xf>
    <xf numFmtId="38" fontId="2" fillId="4" borderId="0" xfId="6" applyFont="1" applyFill="1">
      <alignment vertical="center"/>
    </xf>
    <xf numFmtId="0" fontId="30" fillId="5" borderId="41" xfId="0" applyFont="1" applyFill="1" applyBorder="1">
      <alignment vertical="center"/>
    </xf>
    <xf numFmtId="38" fontId="30" fillId="6" borderId="42" xfId="1" applyFont="1" applyFill="1" applyBorder="1" applyProtection="1">
      <alignment vertical="center"/>
    </xf>
    <xf numFmtId="0" fontId="31" fillId="0" borderId="40" xfId="0" applyFont="1" applyBorder="1" applyAlignment="1">
      <alignment horizontal="right" vertical="center"/>
    </xf>
    <xf numFmtId="0" fontId="30" fillId="5" borderId="43" xfId="0" applyFont="1" applyFill="1" applyBorder="1" applyAlignment="1">
      <alignment horizontal="right" vertical="center"/>
    </xf>
    <xf numFmtId="38" fontId="32" fillId="6" borderId="7" xfId="1" applyFont="1" applyFill="1" applyBorder="1" applyProtection="1">
      <alignment vertical="center"/>
    </xf>
    <xf numFmtId="38" fontId="29" fillId="4" borderId="0" xfId="1" applyFont="1" applyFill="1" applyProtection="1">
      <alignment vertical="center"/>
    </xf>
    <xf numFmtId="0" fontId="30" fillId="5" borderId="5" xfId="0" applyFont="1" applyFill="1" applyBorder="1" applyAlignment="1">
      <alignment horizontal="center" vertical="center"/>
    </xf>
    <xf numFmtId="0" fontId="30" fillId="5" borderId="5" xfId="0" applyFont="1" applyFill="1" applyBorder="1">
      <alignment vertical="center"/>
    </xf>
    <xf numFmtId="38" fontId="30" fillId="5" borderId="5" xfId="1" applyFont="1" applyFill="1" applyBorder="1" applyProtection="1">
      <alignment vertical="center"/>
    </xf>
    <xf numFmtId="0" fontId="29" fillId="4" borderId="44" xfId="0" applyFont="1" applyFill="1" applyBorder="1" applyAlignment="1" applyProtection="1">
      <alignment horizontal="center" vertical="center" wrapText="1"/>
      <protection locked="0"/>
    </xf>
    <xf numFmtId="38" fontId="33" fillId="0" borderId="45" xfId="4" applyNumberFormat="1" applyFont="1" applyBorder="1" applyAlignment="1" applyProtection="1">
      <alignment vertical="center" wrapText="1" shrinkToFit="1"/>
      <protection locked="0"/>
    </xf>
    <xf numFmtId="0" fontId="23" fillId="4" borderId="0" xfId="0" applyFont="1" applyFill="1">
      <alignment vertical="center"/>
    </xf>
    <xf numFmtId="0" fontId="29" fillId="4" borderId="45" xfId="0" applyFont="1" applyFill="1" applyBorder="1" applyAlignment="1" applyProtection="1">
      <alignment horizontal="center" vertical="center" wrapText="1"/>
      <protection locked="0"/>
    </xf>
    <xf numFmtId="0" fontId="34" fillId="4" borderId="0" xfId="0" applyFont="1" applyFill="1">
      <alignment vertical="center"/>
    </xf>
    <xf numFmtId="0" fontId="29" fillId="4" borderId="46" xfId="0" applyFont="1" applyFill="1" applyBorder="1" applyAlignment="1" applyProtection="1">
      <alignment horizontal="center" vertical="center" wrapText="1"/>
      <protection locked="0"/>
    </xf>
    <xf numFmtId="0" fontId="29" fillId="4" borderId="47" xfId="0" applyFont="1" applyFill="1" applyBorder="1" applyAlignment="1" applyProtection="1">
      <alignment horizontal="center" vertical="center" wrapText="1"/>
      <protection locked="0"/>
    </xf>
    <xf numFmtId="0" fontId="29" fillId="4" borderId="48" xfId="0" applyFont="1" applyFill="1" applyBorder="1" applyAlignment="1" applyProtection="1">
      <alignment horizontal="center" vertical="center" wrapText="1"/>
      <protection locked="0"/>
    </xf>
    <xf numFmtId="38" fontId="33" fillId="0" borderId="48" xfId="4" applyNumberFormat="1" applyFont="1" applyBorder="1" applyAlignment="1" applyProtection="1">
      <alignment vertical="center" wrapText="1" shrinkToFit="1"/>
      <protection locked="0"/>
    </xf>
    <xf numFmtId="38" fontId="29" fillId="4" borderId="0" xfId="1" applyFont="1" applyFill="1" applyProtection="1">
      <alignment vertical="center"/>
      <protection locked="0"/>
    </xf>
    <xf numFmtId="0" fontId="3" fillId="0" borderId="0" xfId="4" applyFont="1">
      <alignment vertical="center"/>
    </xf>
    <xf numFmtId="0" fontId="3" fillId="0" borderId="0" xfId="4" applyFont="1" applyAlignment="1" applyProtection="1">
      <alignment horizontal="right" vertical="center"/>
      <protection locked="0"/>
    </xf>
    <xf numFmtId="0" fontId="35" fillId="0" borderId="0" xfId="4" applyFont="1">
      <alignment vertical="center"/>
    </xf>
    <xf numFmtId="12" fontId="35" fillId="0" borderId="0" xfId="4" applyNumberFormat="1" applyFont="1">
      <alignment vertical="center"/>
    </xf>
    <xf numFmtId="0" fontId="3" fillId="0" borderId="0" xfId="4" applyFont="1" applyAlignment="1">
      <alignment horizontal="right" vertical="center"/>
    </xf>
    <xf numFmtId="0" fontId="3" fillId="0" borderId="0" xfId="4" applyFont="1" applyAlignment="1">
      <alignment horizontal="right" vertical="top"/>
    </xf>
    <xf numFmtId="0" fontId="3" fillId="0" borderId="0" xfId="4" applyFont="1" applyAlignment="1">
      <alignment horizontal="left" vertical="top" wrapText="1"/>
    </xf>
    <xf numFmtId="0" fontId="3" fillId="0" borderId="0" xfId="4" applyFont="1" applyAlignment="1">
      <alignment horizontal="left" vertical="center"/>
    </xf>
    <xf numFmtId="0" fontId="3" fillId="0" borderId="0" xfId="4" applyFont="1" applyAlignment="1">
      <alignment horizontal="center" vertical="center"/>
    </xf>
    <xf numFmtId="0" fontId="35" fillId="0" borderId="0" xfId="4" applyFont="1" applyAlignment="1">
      <alignment horizontal="center" vertical="center" wrapText="1"/>
    </xf>
    <xf numFmtId="0" fontId="3" fillId="0" borderId="0" xfId="4" applyFont="1" applyAlignment="1">
      <alignment horizontal="left" vertical="center" wrapText="1"/>
    </xf>
    <xf numFmtId="0" fontId="38" fillId="0" borderId="0" xfId="4" applyFont="1">
      <alignment vertical="center"/>
    </xf>
    <xf numFmtId="38" fontId="38" fillId="0" borderId="0" xfId="1" applyFont="1">
      <alignment vertical="center"/>
    </xf>
    <xf numFmtId="38" fontId="38" fillId="0" borderId="0" xfId="4" applyNumberFormat="1" applyFont="1">
      <alignment vertical="center"/>
    </xf>
    <xf numFmtId="0" fontId="39" fillId="0" borderId="0" xfId="0" applyFont="1">
      <alignment vertical="center"/>
    </xf>
    <xf numFmtId="0" fontId="3" fillId="0" borderId="5" xfId="0" applyFont="1" applyBorder="1" applyAlignment="1">
      <alignment vertical="center" wrapText="1"/>
    </xf>
    <xf numFmtId="0" fontId="3" fillId="0" borderId="5" xfId="4" applyFont="1" applyBorder="1" applyAlignment="1">
      <alignment vertical="center" wrapText="1"/>
    </xf>
    <xf numFmtId="0" fontId="35" fillId="0" borderId="0" xfId="4" applyFont="1" applyAlignment="1">
      <alignment vertical="center" wrapText="1"/>
    </xf>
    <xf numFmtId="38" fontId="3" fillId="0" borderId="5" xfId="1" applyFont="1" applyBorder="1" applyAlignment="1" applyProtection="1">
      <alignment vertical="center" wrapText="1"/>
    </xf>
    <xf numFmtId="12" fontId="3" fillId="0" borderId="5" xfId="4" quotePrefix="1" applyNumberFormat="1" applyFont="1" applyBorder="1" applyAlignment="1">
      <alignment horizontal="center" vertical="center" wrapText="1"/>
    </xf>
    <xf numFmtId="0" fontId="3" fillId="0" borderId="0" xfId="4" applyFont="1" applyAlignment="1">
      <alignment horizontal="left" vertical="center" indent="1"/>
    </xf>
    <xf numFmtId="0" fontId="3" fillId="0" borderId="0" xfId="4" applyFont="1" applyAlignment="1">
      <alignment vertical="top"/>
    </xf>
    <xf numFmtId="0" fontId="2" fillId="0" borderId="5" xfId="0" applyFont="1" applyBorder="1" applyAlignment="1">
      <alignment horizontal="center" vertical="center"/>
    </xf>
    <xf numFmtId="0" fontId="21" fillId="0" borderId="0" xfId="4" applyFont="1" applyProtection="1">
      <alignment vertical="center"/>
      <protection locked="0"/>
    </xf>
    <xf numFmtId="0" fontId="21" fillId="0" borderId="0" xfId="4" applyFont="1">
      <alignment vertical="center"/>
    </xf>
    <xf numFmtId="0" fontId="25" fillId="0" borderId="0" xfId="4" applyFont="1">
      <alignment vertical="center"/>
    </xf>
    <xf numFmtId="0" fontId="25" fillId="0" borderId="0" xfId="4" applyFont="1" applyProtection="1">
      <alignment vertical="center"/>
      <protection locked="0"/>
    </xf>
    <xf numFmtId="0" fontId="33" fillId="5" borderId="42" xfId="4" applyFont="1" applyFill="1" applyBorder="1">
      <alignment vertical="center"/>
    </xf>
    <xf numFmtId="0" fontId="21" fillId="0" borderId="0" xfId="4" applyFont="1" applyAlignment="1">
      <alignment vertical="center" wrapText="1"/>
    </xf>
    <xf numFmtId="38" fontId="33" fillId="6" borderId="5" xfId="4" applyNumberFormat="1" applyFont="1" applyFill="1" applyBorder="1" applyAlignment="1">
      <alignment vertical="center" wrapText="1"/>
    </xf>
    <xf numFmtId="0" fontId="25" fillId="0" borderId="0" xfId="4" applyFont="1" applyAlignment="1" applyProtection="1">
      <alignment vertical="center" wrapText="1"/>
      <protection locked="0"/>
    </xf>
    <xf numFmtId="0" fontId="21" fillId="0" borderId="0" xfId="4" applyFont="1" applyAlignment="1" applyProtection="1">
      <alignment vertical="center" wrapText="1"/>
      <protection locked="0"/>
    </xf>
    <xf numFmtId="0" fontId="47" fillId="0" borderId="0" xfId="4" applyFont="1">
      <alignment vertical="center"/>
    </xf>
    <xf numFmtId="0" fontId="25" fillId="0" borderId="0" xfId="4" applyFont="1" applyAlignment="1">
      <alignment vertical="center" wrapText="1"/>
    </xf>
    <xf numFmtId="0" fontId="42" fillId="0" borderId="0" xfId="4" applyFont="1">
      <alignment vertical="center"/>
    </xf>
    <xf numFmtId="0" fontId="33" fillId="5" borderId="4" xfId="4" applyFont="1" applyFill="1" applyBorder="1">
      <alignment vertical="center"/>
    </xf>
    <xf numFmtId="38" fontId="33" fillId="6" borderId="52" xfId="4" applyNumberFormat="1" applyFont="1" applyFill="1" applyBorder="1" applyAlignment="1">
      <alignment vertical="center" wrapText="1"/>
    </xf>
    <xf numFmtId="0" fontId="21" fillId="0" borderId="0" xfId="4" applyFont="1" applyAlignment="1" applyProtection="1">
      <protection locked="0"/>
    </xf>
    <xf numFmtId="0" fontId="24" fillId="0" borderId="0" xfId="4" applyFont="1" applyProtection="1">
      <alignment vertical="center"/>
      <protection locked="0"/>
    </xf>
    <xf numFmtId="0" fontId="24" fillId="0" borderId="0" xfId="4" applyFont="1" applyAlignment="1" applyProtection="1">
      <protection locked="0"/>
    </xf>
    <xf numFmtId="0" fontId="24" fillId="0" borderId="0" xfId="4" applyFont="1" applyAlignment="1" applyProtection="1">
      <alignment horizontal="left" vertical="center"/>
      <protection locked="0"/>
    </xf>
    <xf numFmtId="0" fontId="48" fillId="0" borderId="0" xfId="4" applyFont="1" applyProtection="1">
      <alignment vertical="center"/>
      <protection locked="0"/>
    </xf>
    <xf numFmtId="0" fontId="33" fillId="0" borderId="0" xfId="4" applyFont="1">
      <alignment vertical="center"/>
    </xf>
    <xf numFmtId="0" fontId="49" fillId="4" borderId="0" xfId="0" applyFont="1" applyFill="1">
      <alignment vertical="center"/>
    </xf>
    <xf numFmtId="0" fontId="33" fillId="4" borderId="0" xfId="0" applyFont="1" applyFill="1" applyProtection="1">
      <alignment vertical="center"/>
      <protection locked="0"/>
    </xf>
    <xf numFmtId="38" fontId="33" fillId="4" borderId="0" xfId="1" applyFont="1" applyFill="1" applyProtection="1">
      <alignment vertical="center"/>
      <protection locked="0"/>
    </xf>
    <xf numFmtId="0" fontId="33" fillId="4" borderId="0" xfId="0" applyFont="1" applyFill="1" applyAlignment="1">
      <alignment horizontal="right" vertical="center"/>
    </xf>
    <xf numFmtId="38" fontId="33" fillId="4" borderId="21" xfId="1" applyFont="1" applyFill="1" applyBorder="1" applyProtection="1">
      <alignment vertical="center"/>
    </xf>
    <xf numFmtId="0" fontId="33" fillId="4" borderId="0" xfId="0" applyFont="1" applyFill="1">
      <alignment vertical="center"/>
    </xf>
    <xf numFmtId="38" fontId="22" fillId="5" borderId="5" xfId="1" applyFont="1" applyFill="1" applyBorder="1" applyAlignment="1">
      <alignment horizontal="right" vertical="center"/>
    </xf>
    <xf numFmtId="38" fontId="22" fillId="6" borderId="5" xfId="1" applyFont="1" applyFill="1" applyBorder="1" applyProtection="1">
      <alignment vertical="center"/>
    </xf>
    <xf numFmtId="0" fontId="22" fillId="5" borderId="5" xfId="0" applyFont="1" applyFill="1" applyBorder="1" applyAlignment="1">
      <alignment vertical="center" wrapText="1"/>
    </xf>
    <xf numFmtId="38" fontId="22" fillId="5" borderId="5" xfId="1" applyFont="1" applyFill="1" applyBorder="1" applyAlignment="1">
      <alignment vertical="center" wrapText="1"/>
    </xf>
    <xf numFmtId="38" fontId="33" fillId="6" borderId="44" xfId="1" applyFont="1" applyFill="1" applyBorder="1" applyProtection="1">
      <alignment vertical="center"/>
    </xf>
    <xf numFmtId="0" fontId="39" fillId="4" borderId="0" xfId="0" applyFont="1" applyFill="1" applyProtection="1">
      <alignment vertical="center"/>
      <protection locked="0"/>
    </xf>
    <xf numFmtId="38" fontId="33" fillId="6" borderId="45" xfId="1" applyFont="1" applyFill="1" applyBorder="1" applyProtection="1">
      <alignment vertical="center"/>
    </xf>
    <xf numFmtId="0" fontId="39" fillId="4" borderId="0" xfId="0" applyFont="1" applyFill="1" applyAlignment="1" applyProtection="1">
      <alignment vertical="center" wrapText="1"/>
      <protection locked="0"/>
    </xf>
    <xf numFmtId="38" fontId="33" fillId="6" borderId="48" xfId="1" applyFont="1" applyFill="1" applyBorder="1" applyProtection="1">
      <alignment vertical="center"/>
    </xf>
    <xf numFmtId="38" fontId="39" fillId="4" borderId="0" xfId="1" applyFont="1" applyFill="1" applyProtection="1">
      <alignment vertical="center"/>
      <protection locked="0"/>
    </xf>
    <xf numFmtId="0" fontId="51" fillId="0" borderId="0" xfId="4" applyFont="1">
      <alignment vertical="center"/>
    </xf>
    <xf numFmtId="0" fontId="19" fillId="0" borderId="0" xfId="4">
      <alignment vertical="center"/>
    </xf>
    <xf numFmtId="0" fontId="2" fillId="0" borderId="0" xfId="4" applyFont="1">
      <alignment vertical="center"/>
    </xf>
    <xf numFmtId="0" fontId="28" fillId="0" borderId="0" xfId="4" applyFont="1">
      <alignment vertical="center"/>
    </xf>
    <xf numFmtId="0" fontId="55" fillId="0" borderId="0" xfId="4" applyFont="1" applyAlignment="1">
      <alignment vertical="center" wrapText="1"/>
    </xf>
    <xf numFmtId="0" fontId="36" fillId="0" borderId="0" xfId="4" applyFont="1" applyAlignment="1">
      <alignment horizontal="center" vertical="center" wrapText="1"/>
    </xf>
    <xf numFmtId="0" fontId="2" fillId="0" borderId="0" xfId="4" applyFont="1" applyAlignment="1">
      <alignment horizontal="right" vertical="center" wrapText="1"/>
    </xf>
    <xf numFmtId="0" fontId="2" fillId="0" borderId="0" xfId="4" applyFont="1" applyAlignment="1">
      <alignment horizontal="right" vertical="center"/>
    </xf>
    <xf numFmtId="0" fontId="2" fillId="0" borderId="0" xfId="4" applyFont="1" applyAlignment="1">
      <alignment horizontal="left" vertical="center" wrapText="1"/>
    </xf>
    <xf numFmtId="0" fontId="55" fillId="0" borderId="0" xfId="4" applyFont="1">
      <alignment vertical="center"/>
    </xf>
    <xf numFmtId="0" fontId="2" fillId="0" borderId="0" xfId="4" applyFont="1" applyAlignment="1">
      <alignment horizontal="left"/>
    </xf>
    <xf numFmtId="0" fontId="57" fillId="0" borderId="0" xfId="4" applyFont="1" applyAlignment="1">
      <alignment vertical="center" wrapText="1"/>
    </xf>
    <xf numFmtId="0" fontId="2" fillId="0" borderId="0" xfId="4" applyFont="1" applyAlignment="1">
      <alignment horizontal="center" vertical="center"/>
    </xf>
    <xf numFmtId="0" fontId="54" fillId="0" borderId="0" xfId="4" applyFont="1" applyAlignment="1">
      <alignment horizontal="right" vertical="center"/>
    </xf>
    <xf numFmtId="0" fontId="2" fillId="0" borderId="0" xfId="4" applyFont="1" applyAlignment="1">
      <alignment vertical="center" wrapText="1"/>
    </xf>
    <xf numFmtId="0" fontId="58" fillId="0" borderId="0" xfId="4" applyFont="1">
      <alignment vertical="center"/>
    </xf>
    <xf numFmtId="0" fontId="59" fillId="0" borderId="0" xfId="4" applyFont="1">
      <alignment vertical="center"/>
    </xf>
    <xf numFmtId="0" fontId="2" fillId="0" borderId="0" xfId="4" applyFont="1" applyAlignment="1">
      <alignment horizontal="left" vertical="center"/>
    </xf>
    <xf numFmtId="0" fontId="58" fillId="0" borderId="0" xfId="4" applyFont="1" applyAlignment="1">
      <alignment horizontal="left" vertical="center"/>
    </xf>
    <xf numFmtId="0" fontId="59" fillId="0" borderId="0" xfId="4" applyFont="1" applyAlignment="1">
      <alignment horizontal="left" vertical="center" wrapText="1"/>
    </xf>
    <xf numFmtId="0" fontId="60" fillId="0" borderId="0" xfId="4" applyFont="1">
      <alignment vertical="center"/>
    </xf>
    <xf numFmtId="38" fontId="62" fillId="0" borderId="45" xfId="4" applyNumberFormat="1" applyFont="1" applyBorder="1" applyAlignment="1" applyProtection="1">
      <alignment vertical="center" wrapText="1" shrinkToFit="1"/>
      <protection locked="0"/>
    </xf>
    <xf numFmtId="0" fontId="61" fillId="0" borderId="0" xfId="4" applyFont="1" applyAlignment="1">
      <alignment horizontal="left" vertical="center"/>
    </xf>
    <xf numFmtId="0" fontId="61" fillId="0" borderId="0" xfId="4" applyFont="1" applyAlignment="1">
      <alignment horizontal="center" vertical="center"/>
    </xf>
    <xf numFmtId="176" fontId="61" fillId="0" borderId="0" xfId="4" applyNumberFormat="1" applyFont="1" applyAlignment="1" applyProtection="1">
      <alignment horizontal="left" vertical="center"/>
      <protection locked="0"/>
    </xf>
    <xf numFmtId="0" fontId="61" fillId="0" borderId="0" xfId="4" applyFont="1">
      <alignment vertical="center"/>
    </xf>
    <xf numFmtId="0" fontId="61" fillId="0" borderId="5" xfId="0" applyFont="1" applyBorder="1" applyAlignment="1" applyProtection="1">
      <alignment horizontal="center" vertical="center"/>
      <protection locked="0"/>
    </xf>
    <xf numFmtId="0" fontId="65" fillId="0" borderId="5" xfId="0" applyFont="1" applyBorder="1" applyAlignment="1" applyProtection="1">
      <alignment vertical="center" wrapText="1"/>
      <protection locked="0"/>
    </xf>
    <xf numFmtId="0" fontId="33" fillId="5" borderId="51" xfId="4" applyFont="1" applyFill="1" applyBorder="1">
      <alignment vertical="center"/>
    </xf>
    <xf numFmtId="0" fontId="66" fillId="0" borderId="0" xfId="0" applyFont="1">
      <alignment vertical="center"/>
    </xf>
    <xf numFmtId="0" fontId="67" fillId="0" borderId="0" xfId="4" applyFont="1">
      <alignment vertical="center"/>
    </xf>
    <xf numFmtId="0" fontId="68" fillId="0" borderId="0" xfId="0" applyFont="1">
      <alignment vertical="center"/>
    </xf>
    <xf numFmtId="0" fontId="68" fillId="0" borderId="0" xfId="4" applyFont="1">
      <alignment vertical="center"/>
    </xf>
    <xf numFmtId="0" fontId="69" fillId="0" borderId="0" xfId="4" applyFont="1">
      <alignment vertical="center"/>
    </xf>
    <xf numFmtId="0" fontId="36" fillId="4" borderId="5" xfId="0" applyFont="1" applyFill="1" applyBorder="1">
      <alignment vertical="center"/>
    </xf>
    <xf numFmtId="0" fontId="61" fillId="0" borderId="0" xfId="4" applyFont="1" applyAlignment="1" applyProtection="1">
      <alignment horizontal="right" vertical="center"/>
      <protection locked="0"/>
    </xf>
    <xf numFmtId="0" fontId="61" fillId="0" borderId="0" xfId="4" applyFont="1" applyAlignment="1" applyProtection="1">
      <alignment horizontal="left" vertical="center" wrapText="1"/>
      <protection locked="0"/>
    </xf>
    <xf numFmtId="0" fontId="61" fillId="0" borderId="0" xfId="4" applyFont="1" applyAlignment="1">
      <alignment horizontal="left" vertical="center" wrapText="1"/>
    </xf>
    <xf numFmtId="177" fontId="72" fillId="4" borderId="5" xfId="0" applyNumberFormat="1" applyFont="1" applyFill="1" applyBorder="1" applyProtection="1">
      <alignment vertical="center"/>
      <protection locked="0"/>
    </xf>
    <xf numFmtId="0" fontId="36" fillId="4" borderId="0" xfId="0" applyFont="1" applyFill="1" applyAlignment="1">
      <alignment horizontal="right" vertical="center"/>
    </xf>
    <xf numFmtId="38" fontId="73" fillId="4" borderId="21" xfId="1" applyFont="1" applyFill="1" applyBorder="1" applyProtection="1">
      <alignment vertical="center"/>
    </xf>
    <xf numFmtId="38" fontId="62" fillId="0" borderId="44" xfId="4" applyNumberFormat="1" applyFont="1" applyBorder="1" applyAlignment="1" applyProtection="1">
      <alignment vertical="center" wrapText="1" shrinkToFit="1"/>
      <protection locked="0"/>
    </xf>
    <xf numFmtId="38" fontId="62" fillId="0" borderId="44" xfId="4" applyNumberFormat="1" applyFont="1" applyBorder="1" applyAlignment="1" applyProtection="1">
      <alignment vertical="center" shrinkToFit="1"/>
      <protection locked="0"/>
    </xf>
    <xf numFmtId="38" fontId="62" fillId="0" borderId="45" xfId="4" applyNumberFormat="1" applyFont="1" applyBorder="1" applyAlignment="1" applyProtection="1">
      <alignment vertical="center" shrinkToFit="1"/>
      <protection locked="0"/>
    </xf>
    <xf numFmtId="38" fontId="33" fillId="4" borderId="0" xfId="1" applyFont="1" applyFill="1" applyBorder="1" applyProtection="1">
      <alignment vertical="center"/>
      <protection locked="0"/>
    </xf>
    <xf numFmtId="0" fontId="49" fillId="4" borderId="56" xfId="0" applyFont="1" applyFill="1" applyBorder="1">
      <alignment vertical="center"/>
    </xf>
    <xf numFmtId="0" fontId="33" fillId="4" borderId="57" xfId="0" applyFont="1" applyFill="1" applyBorder="1" applyProtection="1">
      <alignment vertical="center"/>
      <protection locked="0"/>
    </xf>
    <xf numFmtId="38" fontId="33" fillId="4" borderId="57" xfId="1" applyFont="1" applyFill="1" applyBorder="1" applyProtection="1">
      <alignment vertical="center"/>
      <protection locked="0"/>
    </xf>
    <xf numFmtId="38" fontId="33" fillId="4" borderId="58" xfId="1" applyFont="1" applyFill="1" applyBorder="1" applyProtection="1">
      <alignment vertical="center"/>
      <protection locked="0"/>
    </xf>
    <xf numFmtId="0" fontId="49" fillId="4" borderId="59" xfId="0" applyFont="1" applyFill="1" applyBorder="1">
      <alignment vertical="center"/>
    </xf>
    <xf numFmtId="38" fontId="33" fillId="4" borderId="60" xfId="1" applyFont="1" applyFill="1" applyBorder="1" applyProtection="1">
      <alignment vertical="center"/>
      <protection locked="0"/>
    </xf>
    <xf numFmtId="38" fontId="33" fillId="4" borderId="61" xfId="1" applyFont="1" applyFill="1" applyBorder="1" applyProtection="1">
      <alignment vertical="center"/>
    </xf>
    <xf numFmtId="0" fontId="33" fillId="4" borderId="59" xfId="0" applyFont="1" applyFill="1" applyBorder="1" applyProtection="1">
      <alignment vertical="center"/>
      <protection locked="0"/>
    </xf>
    <xf numFmtId="38" fontId="22" fillId="6" borderId="62" xfId="1" applyFont="1" applyFill="1" applyBorder="1" applyProtection="1">
      <alignment vertical="center"/>
    </xf>
    <xf numFmtId="0" fontId="22" fillId="5" borderId="63" xfId="0" applyFont="1" applyFill="1" applyBorder="1" applyAlignment="1">
      <alignment vertical="center" wrapText="1"/>
    </xf>
    <xf numFmtId="38" fontId="22" fillId="5" borderId="62" xfId="1" applyFont="1" applyFill="1" applyBorder="1" applyAlignment="1">
      <alignment vertical="center" wrapText="1"/>
    </xf>
    <xf numFmtId="38" fontId="62" fillId="0" borderId="52" xfId="4" applyNumberFormat="1" applyFont="1" applyBorder="1" applyAlignment="1" applyProtection="1">
      <alignment vertical="center" shrinkToFit="1"/>
      <protection locked="0"/>
    </xf>
    <xf numFmtId="38" fontId="62" fillId="0" borderId="5" xfId="4" applyNumberFormat="1" applyFont="1" applyBorder="1" applyAlignment="1" applyProtection="1">
      <alignment vertical="center" shrinkToFit="1"/>
      <protection locked="0"/>
    </xf>
    <xf numFmtId="38" fontId="62" fillId="0" borderId="7" xfId="4" applyNumberFormat="1" applyFont="1" applyBorder="1" applyAlignment="1" applyProtection="1">
      <alignment vertical="center" shrinkToFit="1"/>
      <protection locked="0"/>
    </xf>
    <xf numFmtId="0" fontId="21" fillId="0" borderId="0" xfId="4" applyFont="1" applyAlignment="1" applyProtection="1">
      <alignment horizontal="left" vertical="center"/>
      <protection locked="0"/>
    </xf>
    <xf numFmtId="0" fontId="40" fillId="0" borderId="0" xfId="4" applyFont="1" applyAlignment="1" applyProtection="1">
      <alignment horizontal="center" vertical="center"/>
      <protection locked="0"/>
    </xf>
    <xf numFmtId="0" fontId="24" fillId="0" borderId="0" xfId="4" applyFont="1" applyAlignment="1">
      <alignment horizontal="right" vertical="top" indent="1"/>
    </xf>
    <xf numFmtId="0" fontId="42" fillId="0" borderId="0" xfId="4" applyFont="1" applyAlignment="1" applyProtection="1">
      <alignment horizontal="right" vertical="center" indent="1"/>
      <protection locked="0"/>
    </xf>
    <xf numFmtId="0" fontId="24" fillId="0" borderId="0" xfId="4" applyFont="1" applyAlignment="1">
      <alignment horizontal="right" vertical="center" indent="1"/>
    </xf>
    <xf numFmtId="0" fontId="24" fillId="0" borderId="0" xfId="4" applyFont="1" applyAlignment="1" applyProtection="1">
      <alignment horizontal="right" vertical="center" indent="1"/>
      <protection locked="0"/>
    </xf>
    <xf numFmtId="38" fontId="24" fillId="4" borderId="0" xfId="1" applyFont="1" applyFill="1" applyBorder="1" applyProtection="1">
      <alignment vertical="center"/>
      <protection locked="0"/>
    </xf>
    <xf numFmtId="38" fontId="24" fillId="0" borderId="0" xfId="1" applyFont="1" applyBorder="1" applyProtection="1">
      <alignment vertical="center"/>
      <protection locked="0"/>
    </xf>
    <xf numFmtId="0" fontId="21" fillId="0" borderId="0" xfId="4" applyFont="1" applyAlignment="1" applyProtection="1">
      <alignment horizontal="right"/>
      <protection locked="0"/>
    </xf>
    <xf numFmtId="0" fontId="21" fillId="0" borderId="0" xfId="4" applyFont="1" applyAlignment="1">
      <alignment horizontal="left" vertical="center" wrapText="1"/>
    </xf>
    <xf numFmtId="38" fontId="62" fillId="0" borderId="52" xfId="4" applyNumberFormat="1" applyFont="1" applyBorder="1" applyAlignment="1">
      <alignment vertical="center" shrinkToFit="1"/>
    </xf>
    <xf numFmtId="38" fontId="62" fillId="0" borderId="5" xfId="4" applyNumberFormat="1" applyFont="1" applyBorder="1" applyAlignment="1">
      <alignment vertical="center" shrinkToFit="1"/>
    </xf>
    <xf numFmtId="38" fontId="62" fillId="0" borderId="7" xfId="4" applyNumberFormat="1" applyFont="1" applyBorder="1" applyAlignment="1">
      <alignment vertical="center" shrinkToFit="1"/>
    </xf>
    <xf numFmtId="0" fontId="61" fillId="0" borderId="23" xfId="0" applyFont="1" applyBorder="1" applyAlignment="1">
      <alignment horizontal="left" vertical="center" indent="1"/>
    </xf>
    <xf numFmtId="0" fontId="61" fillId="0" borderId="27" xfId="0" applyFont="1" applyBorder="1" applyAlignment="1">
      <alignment horizontal="left" vertical="center" wrapText="1" indent="1"/>
    </xf>
    <xf numFmtId="0" fontId="61" fillId="0" borderId="29" xfId="0" applyFont="1" applyBorder="1" applyAlignment="1">
      <alignment horizontal="left" vertical="center" indent="1"/>
    </xf>
    <xf numFmtId="0" fontId="61" fillId="0" borderId="31" xfId="0" applyFont="1" applyBorder="1" applyAlignment="1">
      <alignment horizontal="left" vertical="center" indent="1"/>
    </xf>
    <xf numFmtId="0" fontId="61" fillId="0" borderId="33" xfId="0" applyFont="1" applyBorder="1" applyAlignment="1">
      <alignment horizontal="left" vertical="center" indent="1"/>
    </xf>
    <xf numFmtId="0" fontId="61" fillId="0" borderId="34" xfId="0" applyFont="1" applyBorder="1" applyAlignment="1">
      <alignment horizontal="left" vertical="center" indent="1"/>
    </xf>
    <xf numFmtId="0" fontId="61" fillId="0" borderId="34" xfId="0" applyFont="1" applyBorder="1" applyAlignment="1">
      <alignment horizontal="left" vertical="center" wrapText="1" indent="1"/>
    </xf>
    <xf numFmtId="0" fontId="65" fillId="0" borderId="5" xfId="0" applyFont="1" applyBorder="1" applyAlignment="1">
      <alignment vertical="center" wrapText="1"/>
    </xf>
    <xf numFmtId="0" fontId="61" fillId="0" borderId="5" xfId="0" applyFont="1" applyBorder="1" applyAlignment="1">
      <alignment horizontal="center" vertical="center"/>
    </xf>
    <xf numFmtId="0" fontId="24" fillId="0" borderId="0" xfId="4" applyFont="1" applyAlignment="1">
      <alignment horizontal="left" vertical="center"/>
    </xf>
    <xf numFmtId="0" fontId="25" fillId="0" borderId="0" xfId="4" applyFont="1" applyAlignment="1" applyProtection="1">
      <alignment horizontal="right" vertical="top"/>
      <protection locked="0"/>
    </xf>
    <xf numFmtId="0" fontId="21" fillId="0" borderId="0" xfId="4" applyFont="1" applyAlignment="1" applyProtection="1">
      <alignment horizontal="right" vertical="top"/>
      <protection locked="0"/>
    </xf>
    <xf numFmtId="0" fontId="42" fillId="0" borderId="0" xfId="4" applyFont="1" applyAlignment="1">
      <alignment horizontal="left" vertical="center"/>
    </xf>
    <xf numFmtId="38" fontId="43" fillId="4" borderId="0" xfId="1" applyFont="1" applyFill="1" applyBorder="1" applyAlignment="1">
      <alignment horizontal="right" vertical="center"/>
    </xf>
    <xf numFmtId="0" fontId="45" fillId="0" borderId="0" xfId="4" applyFont="1">
      <alignment vertical="center"/>
    </xf>
    <xf numFmtId="0" fontId="36" fillId="4" borderId="0" xfId="0" applyFont="1" applyFill="1" applyAlignment="1">
      <alignment vertical="center" wrapText="1"/>
    </xf>
    <xf numFmtId="0" fontId="36" fillId="4" borderId="0" xfId="0" applyFont="1" applyFill="1">
      <alignment vertical="center"/>
    </xf>
    <xf numFmtId="0" fontId="36" fillId="4" borderId="0" xfId="0" applyFont="1" applyFill="1" applyAlignment="1">
      <alignment horizontal="center" vertical="center" wrapText="1"/>
    </xf>
    <xf numFmtId="38" fontId="62" fillId="0" borderId="45" xfId="4" applyNumberFormat="1" applyFont="1" applyBorder="1" applyAlignment="1">
      <alignment vertical="center" wrapText="1" shrinkToFit="1"/>
    </xf>
    <xf numFmtId="38" fontId="62" fillId="0" borderId="46" xfId="4" applyNumberFormat="1" applyFont="1" applyBorder="1" applyAlignment="1">
      <alignment vertical="center" wrapText="1" shrinkToFit="1"/>
    </xf>
    <xf numFmtId="0" fontId="37" fillId="4" borderId="0" xfId="0" applyFont="1" applyFill="1" applyAlignment="1">
      <alignment horizontal="center" vertical="center" wrapText="1"/>
    </xf>
    <xf numFmtId="0" fontId="36" fillId="4" borderId="0" xfId="0" applyFont="1" applyFill="1" applyAlignment="1" applyProtection="1">
      <alignment horizontal="right" vertical="center"/>
      <protection locked="0"/>
    </xf>
    <xf numFmtId="0" fontId="72" fillId="4" borderId="0" xfId="0" applyFont="1" applyFill="1" applyAlignment="1" applyProtection="1">
      <alignment horizontal="right" vertical="center"/>
      <protection locked="0"/>
    </xf>
    <xf numFmtId="43" fontId="72" fillId="4" borderId="0" xfId="0" applyNumberFormat="1" applyFont="1" applyFill="1" applyAlignment="1">
      <alignment vertical="center" wrapText="1"/>
    </xf>
    <xf numFmtId="0" fontId="71" fillId="4" borderId="0" xfId="0" applyFont="1" applyFill="1" applyAlignment="1">
      <alignment horizontal="right" vertical="center"/>
    </xf>
    <xf numFmtId="0" fontId="36" fillId="4" borderId="6" xfId="0" applyFont="1" applyFill="1" applyBorder="1">
      <alignment vertical="center"/>
    </xf>
    <xf numFmtId="177" fontId="72" fillId="4" borderId="6" xfId="0" applyNumberFormat="1" applyFont="1" applyFill="1" applyBorder="1" applyProtection="1">
      <alignment vertical="center"/>
      <protection locked="0"/>
    </xf>
    <xf numFmtId="177" fontId="72" fillId="4" borderId="4" xfId="0" applyNumberFormat="1" applyFont="1" applyFill="1" applyBorder="1" applyProtection="1">
      <alignment vertical="center"/>
      <protection locked="0"/>
    </xf>
    <xf numFmtId="177" fontId="72" fillId="4" borderId="64" xfId="0" applyNumberFormat="1" applyFont="1" applyFill="1" applyBorder="1" applyProtection="1">
      <alignment vertical="center"/>
      <protection locked="0"/>
    </xf>
    <xf numFmtId="38" fontId="62" fillId="0" borderId="48" xfId="4" applyNumberFormat="1" applyFont="1" applyBorder="1" applyAlignment="1" applyProtection="1">
      <alignment vertical="center" shrinkToFit="1"/>
      <protection locked="0"/>
    </xf>
    <xf numFmtId="38" fontId="62" fillId="0" borderId="48" xfId="4" applyNumberFormat="1" applyFont="1" applyBorder="1" applyAlignment="1" applyProtection="1">
      <alignment vertical="center" wrapText="1" shrinkToFit="1"/>
      <protection locked="0"/>
    </xf>
    <xf numFmtId="0" fontId="64" fillId="0" borderId="0" xfId="4" applyFont="1">
      <alignment vertical="center"/>
    </xf>
    <xf numFmtId="38" fontId="33" fillId="7" borderId="44" xfId="1" applyFont="1" applyFill="1" applyBorder="1" applyProtection="1">
      <alignment vertical="center"/>
    </xf>
    <xf numFmtId="38" fontId="33" fillId="7" borderId="45" xfId="1" applyFont="1" applyFill="1" applyBorder="1" applyProtection="1">
      <alignment vertical="center"/>
    </xf>
    <xf numFmtId="38" fontId="3" fillId="0" borderId="5" xfId="1" applyFont="1" applyFill="1" applyBorder="1" applyAlignment="1" applyProtection="1">
      <alignment vertical="center" wrapText="1"/>
    </xf>
    <xf numFmtId="0" fontId="74" fillId="0" borderId="5" xfId="0" applyFont="1" applyBorder="1" applyAlignment="1" applyProtection="1">
      <alignment vertical="center" wrapText="1"/>
      <protection locked="0"/>
    </xf>
    <xf numFmtId="0" fontId="3" fillId="0" borderId="5" xfId="0" applyFont="1" applyBorder="1" applyAlignment="1" applyProtection="1">
      <alignment horizontal="center" vertical="center"/>
      <protection locked="0"/>
    </xf>
    <xf numFmtId="0" fontId="3" fillId="0" borderId="5" xfId="0" applyFont="1" applyBorder="1" applyAlignment="1">
      <alignment horizontal="center" vertical="center"/>
    </xf>
    <xf numFmtId="38" fontId="33" fillId="7" borderId="5" xfId="4" applyNumberFormat="1" applyFont="1" applyFill="1" applyBorder="1" applyAlignment="1">
      <alignment vertical="center" wrapText="1"/>
    </xf>
    <xf numFmtId="0" fontId="4" fillId="0" borderId="7" xfId="2" applyFont="1" applyFill="1" applyBorder="1" applyAlignment="1">
      <alignment vertical="center" wrapText="1"/>
    </xf>
    <xf numFmtId="178" fontId="61" fillId="0" borderId="23" xfId="0" applyNumberFormat="1" applyFont="1" applyBorder="1" applyAlignment="1">
      <alignment horizontal="left" vertical="center" indent="1"/>
    </xf>
    <xf numFmtId="179" fontId="61" fillId="0" borderId="23" xfId="0" applyNumberFormat="1" applyFont="1" applyBorder="1" applyAlignment="1">
      <alignment horizontal="left" vertical="center" indent="1"/>
    </xf>
    <xf numFmtId="0" fontId="75" fillId="0" borderId="0" xfId="7" applyAlignment="1">
      <alignment horizontal="left" vertical="top"/>
    </xf>
    <xf numFmtId="3" fontId="76" fillId="0" borderId="65" xfId="7" applyNumberFormat="1" applyFont="1" applyBorder="1" applyAlignment="1">
      <alignment horizontal="center" vertical="top" shrinkToFit="1"/>
    </xf>
    <xf numFmtId="0" fontId="75" fillId="0" borderId="66" xfId="7" applyBorder="1" applyAlignment="1">
      <alignment horizontal="left" vertical="center" wrapText="1"/>
    </xf>
    <xf numFmtId="0" fontId="77" fillId="0" borderId="67" xfId="7" applyFont="1" applyBorder="1" applyAlignment="1">
      <alignment horizontal="left" vertical="top" wrapText="1" indent="1"/>
    </xf>
    <xf numFmtId="3" fontId="80" fillId="0" borderId="68" xfId="7" applyNumberFormat="1" applyFont="1" applyBorder="1" applyAlignment="1">
      <alignment horizontal="right" vertical="top" indent="1" shrinkToFit="1"/>
    </xf>
    <xf numFmtId="3" fontId="80" fillId="0" borderId="65" xfId="7" applyNumberFormat="1" applyFont="1" applyBorder="1" applyAlignment="1">
      <alignment horizontal="right" vertical="top" shrinkToFit="1"/>
    </xf>
    <xf numFmtId="1" fontId="79" fillId="0" borderId="65" xfId="7" applyNumberFormat="1" applyFont="1" applyBorder="1" applyAlignment="1">
      <alignment horizontal="center" vertical="top" shrinkToFit="1"/>
    </xf>
    <xf numFmtId="3" fontId="80" fillId="0" borderId="66" xfId="7" applyNumberFormat="1" applyFont="1" applyBorder="1" applyAlignment="1">
      <alignment horizontal="right" vertical="top" shrinkToFit="1"/>
    </xf>
    <xf numFmtId="1" fontId="76" fillId="0" borderId="65" xfId="7" applyNumberFormat="1" applyFont="1" applyBorder="1" applyAlignment="1">
      <alignment horizontal="center" vertical="top" shrinkToFit="1"/>
    </xf>
    <xf numFmtId="0" fontId="75" fillId="0" borderId="65" xfId="7" applyBorder="1" applyAlignment="1">
      <alignment horizontal="left" vertical="center" wrapText="1"/>
    </xf>
    <xf numFmtId="0" fontId="77" fillId="0" borderId="65" xfId="7" applyFont="1" applyBorder="1" applyAlignment="1">
      <alignment horizontal="left" vertical="top" wrapText="1"/>
    </xf>
    <xf numFmtId="0" fontId="77" fillId="0" borderId="0" xfId="7" applyFont="1" applyAlignment="1">
      <alignment horizontal="center" vertical="top" wrapText="1"/>
    </xf>
    <xf numFmtId="0" fontId="75" fillId="0" borderId="0" xfId="7" applyAlignment="1">
      <alignment horizontal="left" vertical="center" wrapText="1"/>
    </xf>
    <xf numFmtId="0" fontId="62" fillId="0" borderId="52" xfId="4" applyFont="1" applyBorder="1" applyAlignment="1">
      <alignment vertical="center" shrinkToFit="1"/>
    </xf>
    <xf numFmtId="0" fontId="62" fillId="0" borderId="5" xfId="4" applyFont="1" applyBorder="1" applyAlignment="1">
      <alignment vertical="center" shrinkToFit="1"/>
    </xf>
    <xf numFmtId="0" fontId="62" fillId="0" borderId="5" xfId="4" applyFont="1" applyBorder="1" applyAlignment="1" applyProtection="1">
      <alignment vertical="center" shrinkToFit="1"/>
      <protection locked="0"/>
    </xf>
    <xf numFmtId="0" fontId="90" fillId="0" borderId="0" xfId="0" applyFont="1">
      <alignment vertical="center"/>
    </xf>
    <xf numFmtId="0" fontId="37" fillId="4" borderId="0" xfId="0" applyFont="1" applyFill="1">
      <alignment vertical="center"/>
    </xf>
    <xf numFmtId="0" fontId="4" fillId="0" borderId="0" xfId="2" applyFont="1" applyFill="1" applyAlignment="1">
      <alignment vertical="center" wrapText="1"/>
    </xf>
    <xf numFmtId="0" fontId="15" fillId="0" borderId="0" xfId="3" applyFont="1" applyAlignment="1">
      <alignment horizontal="left" vertical="center" wrapText="1"/>
    </xf>
    <xf numFmtId="0" fontId="3" fillId="0" borderId="0" xfId="3" applyFont="1" applyAlignment="1">
      <alignment horizontal="center" vertical="center"/>
    </xf>
    <xf numFmtId="0" fontId="3" fillId="0" borderId="0" xfId="3" applyFont="1" applyAlignment="1">
      <alignment horizontal="left" vertical="center" wrapText="1"/>
    </xf>
    <xf numFmtId="0" fontId="13" fillId="0" borderId="73" xfId="3" applyFont="1" applyBorder="1" applyAlignment="1">
      <alignment horizontal="center" vertical="center"/>
    </xf>
    <xf numFmtId="0" fontId="3" fillId="0" borderId="4" xfId="3" applyFont="1" applyBorder="1" applyAlignment="1">
      <alignment horizontal="center" vertical="center" wrapText="1"/>
    </xf>
    <xf numFmtId="0" fontId="3" fillId="0" borderId="4" xfId="3" applyFont="1" applyBorder="1" applyAlignment="1">
      <alignment horizontal="left" vertical="center" wrapText="1"/>
    </xf>
    <xf numFmtId="0" fontId="15" fillId="0" borderId="4" xfId="2" applyFont="1" applyBorder="1" applyAlignment="1" applyProtection="1">
      <alignment vertical="center" wrapText="1"/>
    </xf>
    <xf numFmtId="0" fontId="12" fillId="2" borderId="8" xfId="0" applyFont="1" applyFill="1" applyBorder="1" applyAlignment="1">
      <alignment horizontal="center" vertical="center" wrapText="1" readingOrder="1"/>
    </xf>
    <xf numFmtId="0" fontId="12" fillId="2" borderId="9" xfId="0" applyFont="1" applyFill="1" applyBorder="1" applyAlignment="1">
      <alignment horizontal="center" vertical="center" wrapText="1" readingOrder="1"/>
    </xf>
    <xf numFmtId="0" fontId="2" fillId="0" borderId="74" xfId="0" applyFont="1" applyBorder="1" applyAlignment="1">
      <alignment horizontal="left" vertical="center" indent="3"/>
    </xf>
    <xf numFmtId="0" fontId="2" fillId="0" borderId="75" xfId="0" applyFont="1" applyBorder="1" applyAlignment="1">
      <alignment horizontal="left" vertical="center" indent="3"/>
    </xf>
    <xf numFmtId="0" fontId="2" fillId="0" borderId="22" xfId="0" applyFont="1" applyBorder="1" applyAlignment="1">
      <alignment horizontal="left" vertical="center" indent="3"/>
    </xf>
    <xf numFmtId="0" fontId="2" fillId="0" borderId="23" xfId="0" applyFont="1" applyBorder="1">
      <alignment vertical="center"/>
    </xf>
    <xf numFmtId="0" fontId="3" fillId="0" borderId="6" xfId="0" applyFont="1" applyBorder="1" applyAlignment="1">
      <alignment horizontal="left" vertical="center" indent="3"/>
    </xf>
    <xf numFmtId="0" fontId="2" fillId="0" borderId="21" xfId="0" applyFont="1" applyBorder="1" applyAlignment="1">
      <alignment horizontal="left" vertical="center" indent="3"/>
    </xf>
    <xf numFmtId="0" fontId="2" fillId="0" borderId="27" xfId="0" applyFont="1" applyBorder="1" applyAlignment="1">
      <alignment horizontal="left" vertical="center"/>
    </xf>
    <xf numFmtId="0" fontId="2" fillId="0" borderId="33" xfId="0" applyFont="1" applyBorder="1">
      <alignment vertical="center"/>
    </xf>
    <xf numFmtId="0" fontId="3" fillId="0" borderId="39" xfId="0" applyFont="1" applyBorder="1" applyAlignment="1">
      <alignment horizontal="left" vertical="center" indent="3"/>
    </xf>
    <xf numFmtId="0" fontId="75" fillId="0" borderId="66" xfId="0" applyFont="1" applyBorder="1" applyAlignment="1">
      <alignment horizontal="left" vertical="center" wrapText="1"/>
    </xf>
    <xf numFmtId="0" fontId="75" fillId="0" borderId="68" xfId="0" applyFont="1" applyBorder="1" applyAlignment="1">
      <alignment horizontal="left" vertical="center" wrapText="1"/>
    </xf>
    <xf numFmtId="0" fontId="78" fillId="0" borderId="67" xfId="0" applyFont="1" applyBorder="1" applyAlignment="1">
      <alignment horizontal="left" vertical="top" wrapText="1" indent="1"/>
    </xf>
    <xf numFmtId="3" fontId="92" fillId="0" borderId="66" xfId="0" applyNumberFormat="1" applyFont="1" applyBorder="1" applyAlignment="1">
      <alignment horizontal="left" vertical="top" indent="2"/>
    </xf>
    <xf numFmtId="3" fontId="92" fillId="0" borderId="68" xfId="0" applyNumberFormat="1" applyFont="1" applyBorder="1" applyAlignment="1">
      <alignment horizontal="left" vertical="top" indent="1"/>
    </xf>
    <xf numFmtId="3" fontId="92" fillId="0" borderId="66" xfId="0" applyNumberFormat="1" applyFont="1" applyBorder="1" applyAlignment="1">
      <alignment horizontal="right" vertical="top"/>
    </xf>
    <xf numFmtId="3" fontId="92" fillId="0" borderId="68" xfId="0" applyNumberFormat="1" applyFont="1" applyBorder="1" applyAlignment="1">
      <alignment horizontal="left" vertical="top"/>
    </xf>
    <xf numFmtId="38" fontId="33" fillId="6" borderId="7" xfId="4" applyNumberFormat="1" applyFont="1" applyFill="1" applyBorder="1" applyAlignment="1">
      <alignment vertical="center" wrapText="1"/>
    </xf>
    <xf numFmtId="0" fontId="91" fillId="0" borderId="76" xfId="0" applyFont="1" applyBorder="1" applyAlignment="1">
      <alignment horizontal="center" vertical="center" wrapText="1"/>
    </xf>
    <xf numFmtId="0" fontId="91" fillId="0" borderId="1" xfId="0" applyFont="1" applyBorder="1" applyAlignment="1">
      <alignment horizontal="center" vertical="center" wrapText="1"/>
    </xf>
    <xf numFmtId="0" fontId="91" fillId="0" borderId="2" xfId="0" applyFont="1" applyBorder="1" applyAlignment="1">
      <alignment horizontal="center" vertical="center" wrapText="1"/>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2" xfId="0" applyFont="1" applyBorder="1" applyAlignment="1">
      <alignment horizontal="left" vertical="center" wrapText="1"/>
    </xf>
    <xf numFmtId="0" fontId="9" fillId="2" borderId="6"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17" fillId="3" borderId="4" xfId="0" applyFont="1" applyFill="1" applyBorder="1" applyAlignment="1">
      <alignment horizontal="center" vertical="center" textRotation="255"/>
    </xf>
    <xf numFmtId="0" fontId="17" fillId="3" borderId="25" xfId="0" applyFont="1" applyFill="1" applyBorder="1" applyAlignment="1">
      <alignment horizontal="center" vertical="center" textRotation="255"/>
    </xf>
    <xf numFmtId="0" fontId="17" fillId="3" borderId="7" xfId="0" applyFont="1" applyFill="1" applyBorder="1" applyAlignment="1">
      <alignment horizontal="center" vertical="center" textRotation="255"/>
    </xf>
    <xf numFmtId="0" fontId="2" fillId="0" borderId="26" xfId="0" applyFont="1" applyBorder="1" applyAlignment="1">
      <alignment horizontal="left" vertical="center" indent="1"/>
    </xf>
    <xf numFmtId="0" fontId="2" fillId="0" borderId="35" xfId="0" applyFont="1" applyBorder="1" applyAlignment="1">
      <alignment horizontal="left" vertical="center" indent="1"/>
    </xf>
    <xf numFmtId="0" fontId="2" fillId="0" borderId="36" xfId="0" applyFont="1" applyBorder="1" applyAlignment="1">
      <alignment horizontal="left" vertical="center" indent="1"/>
    </xf>
    <xf numFmtId="0" fontId="17" fillId="3" borderId="49" xfId="0" applyFont="1" applyFill="1" applyBorder="1" applyAlignment="1">
      <alignment horizontal="center" vertical="center" textRotation="255"/>
    </xf>
    <xf numFmtId="0" fontId="17" fillId="3" borderId="43" xfId="0" applyFont="1" applyFill="1" applyBorder="1" applyAlignment="1">
      <alignment horizontal="center" vertical="center" textRotation="255"/>
    </xf>
    <xf numFmtId="0" fontId="3" fillId="0" borderId="6" xfId="0" applyFont="1" applyBorder="1" applyAlignment="1">
      <alignment horizontal="left" vertical="center" wrapText="1"/>
    </xf>
    <xf numFmtId="0" fontId="3" fillId="0" borderId="23" xfId="0" applyFont="1" applyBorder="1" applyAlignment="1">
      <alignment horizontal="left" vertical="center"/>
    </xf>
    <xf numFmtId="0" fontId="3" fillId="0" borderId="38" xfId="0" applyFont="1" applyBorder="1" applyAlignment="1">
      <alignment horizontal="left" vertical="center" wrapText="1"/>
    </xf>
    <xf numFmtId="0" fontId="3" fillId="0" borderId="29" xfId="0" applyFont="1" applyBorder="1" applyAlignment="1">
      <alignment horizontal="left" vertical="center" wrapText="1"/>
    </xf>
    <xf numFmtId="0" fontId="2" fillId="0" borderId="5" xfId="0" applyFont="1" applyBorder="1" applyAlignment="1">
      <alignment horizontal="left" vertical="center"/>
    </xf>
    <xf numFmtId="0" fontId="2" fillId="0" borderId="23" xfId="0" applyFont="1" applyBorder="1" applyAlignment="1">
      <alignment horizontal="left" vertical="center" wrapText="1"/>
    </xf>
    <xf numFmtId="0" fontId="9" fillId="2" borderId="5" xfId="0" applyFont="1" applyFill="1" applyBorder="1" applyAlignment="1">
      <alignment horizontal="center" vertical="center"/>
    </xf>
    <xf numFmtId="0" fontId="17" fillId="3" borderId="5" xfId="0" applyFont="1" applyFill="1" applyBorder="1" applyAlignment="1">
      <alignment horizontal="center" vertical="center" textRotation="255"/>
    </xf>
    <xf numFmtId="0" fontId="2" fillId="0" borderId="6" xfId="0" applyFont="1" applyBorder="1" applyAlignment="1">
      <alignment horizontal="left" vertical="center" indent="1"/>
    </xf>
    <xf numFmtId="0" fontId="22" fillId="5" borderId="6" xfId="4" applyFont="1" applyFill="1" applyBorder="1" applyAlignment="1">
      <alignment horizontal="left" vertical="center" wrapText="1"/>
    </xf>
    <xf numFmtId="0" fontId="22" fillId="5" borderId="23" xfId="4" applyFont="1" applyFill="1" applyBorder="1" applyAlignment="1">
      <alignment horizontal="left" vertical="center" wrapText="1"/>
    </xf>
    <xf numFmtId="0" fontId="63" fillId="0" borderId="6" xfId="4" applyFont="1" applyBorder="1" applyAlignment="1">
      <alignment horizontal="left" vertical="center" wrapText="1"/>
    </xf>
    <xf numFmtId="0" fontId="63" fillId="0" borderId="23" xfId="4" applyFont="1" applyBorder="1" applyAlignment="1">
      <alignment horizontal="left" vertical="center" wrapText="1"/>
    </xf>
    <xf numFmtId="0" fontId="34" fillId="4" borderId="0" xfId="0" applyFont="1" applyFill="1" applyAlignment="1">
      <alignment horizontal="left" vertical="center" wrapText="1"/>
    </xf>
    <xf numFmtId="0" fontId="22" fillId="5" borderId="6" xfId="4" applyFont="1" applyFill="1" applyBorder="1" applyAlignment="1">
      <alignment horizontal="center" vertical="center"/>
    </xf>
    <xf numFmtId="0" fontId="22" fillId="5" borderId="23" xfId="4" applyFont="1" applyFill="1" applyBorder="1" applyAlignment="1">
      <alignment horizontal="center" vertical="center"/>
    </xf>
    <xf numFmtId="0" fontId="61" fillId="4" borderId="6" xfId="0" applyFont="1" applyFill="1" applyBorder="1" applyAlignment="1" applyProtection="1">
      <alignment horizontal="center" vertical="center"/>
      <protection locked="0"/>
    </xf>
    <xf numFmtId="0" fontId="61" fillId="4" borderId="23" xfId="0" applyFont="1" applyFill="1" applyBorder="1" applyAlignment="1" applyProtection="1">
      <alignment horizontal="center" vertical="center"/>
      <protection locked="0"/>
    </xf>
    <xf numFmtId="0" fontId="35" fillId="0" borderId="0" xfId="4" applyFont="1" applyAlignment="1">
      <alignment horizontal="center" vertical="center" wrapText="1"/>
    </xf>
    <xf numFmtId="0" fontId="3" fillId="0" borderId="0" xfId="4" applyFont="1" applyAlignment="1">
      <alignment horizontal="left" vertical="center" wrapText="1"/>
    </xf>
    <xf numFmtId="0" fontId="3" fillId="0" borderId="0" xfId="4" applyFont="1" applyAlignment="1">
      <alignment horizontal="center" vertical="center"/>
    </xf>
    <xf numFmtId="0" fontId="61" fillId="0" borderId="0" xfId="4" applyFont="1" applyAlignment="1" applyProtection="1">
      <alignment vertical="center" wrapText="1"/>
      <protection locked="0"/>
    </xf>
    <xf numFmtId="0" fontId="3" fillId="0" borderId="0" xfId="4" applyFont="1" applyAlignment="1" applyProtection="1">
      <alignment horizontal="right" vertical="center"/>
      <protection locked="0"/>
    </xf>
    <xf numFmtId="176" fontId="61" fillId="0" borderId="0" xfId="4" applyNumberFormat="1" applyFont="1" applyAlignment="1" applyProtection="1">
      <alignment horizontal="right" vertical="center"/>
      <protection locked="0"/>
    </xf>
    <xf numFmtId="0" fontId="3" fillId="0" borderId="0" xfId="4" applyFont="1" applyAlignment="1">
      <alignment horizontal="center" vertical="top" wrapText="1"/>
    </xf>
    <xf numFmtId="0" fontId="61" fillId="0" borderId="0" xfId="4" applyFont="1" applyAlignment="1">
      <alignment horizontal="left" vertical="top" wrapText="1"/>
    </xf>
    <xf numFmtId="0" fontId="36" fillId="0" borderId="0" xfId="4" applyFont="1" applyAlignment="1">
      <alignment horizontal="left" vertical="center"/>
    </xf>
    <xf numFmtId="0" fontId="37" fillId="0" borderId="0" xfId="4" applyFont="1" applyAlignment="1">
      <alignment horizontal="left" vertical="center"/>
    </xf>
    <xf numFmtId="0" fontId="61" fillId="0" borderId="0" xfId="4" applyFont="1" applyAlignment="1">
      <alignment horizontal="left" vertical="center"/>
    </xf>
    <xf numFmtId="0" fontId="35" fillId="0" borderId="0" xfId="4" applyFont="1" applyAlignment="1">
      <alignment horizontal="left" vertical="center" wrapText="1"/>
    </xf>
    <xf numFmtId="0" fontId="2" fillId="0" borderId="49" xfId="0" applyFont="1" applyBorder="1" applyAlignment="1">
      <alignment horizontal="left" vertical="center" wrapText="1"/>
    </xf>
    <xf numFmtId="0" fontId="2" fillId="0" borderId="0" xfId="0" applyFont="1" applyAlignment="1">
      <alignment horizontal="left" vertical="center"/>
    </xf>
    <xf numFmtId="0" fontId="2" fillId="0" borderId="49" xfId="0" applyFont="1" applyBorder="1" applyAlignment="1">
      <alignment horizontal="left" vertical="center"/>
    </xf>
    <xf numFmtId="0" fontId="2" fillId="0" borderId="0" xfId="0" applyFont="1" applyAlignment="1">
      <alignment horizontal="left" vertical="center" wrapText="1"/>
    </xf>
    <xf numFmtId="0" fontId="2" fillId="0" borderId="5" xfId="0" applyFont="1" applyBorder="1" applyAlignment="1">
      <alignment horizontal="center" vertical="center"/>
    </xf>
    <xf numFmtId="0" fontId="25" fillId="0" borderId="0" xfId="4" applyFont="1" applyAlignment="1">
      <alignment vertical="center" wrapText="1"/>
    </xf>
    <xf numFmtId="0" fontId="3" fillId="5" borderId="42" xfId="4" applyFont="1" applyFill="1" applyBorder="1" applyAlignment="1">
      <alignment vertical="center" wrapText="1"/>
    </xf>
    <xf numFmtId="0" fontId="3" fillId="5" borderId="41" xfId="4" applyFont="1" applyFill="1" applyBorder="1" applyAlignment="1">
      <alignment vertical="center" wrapText="1"/>
    </xf>
    <xf numFmtId="38" fontId="62" fillId="0" borderId="7" xfId="4" applyNumberFormat="1" applyFont="1" applyBorder="1" applyAlignment="1">
      <alignment vertical="center" wrapText="1"/>
    </xf>
    <xf numFmtId="38" fontId="62" fillId="0" borderId="5" xfId="4" applyNumberFormat="1" applyFont="1" applyBorder="1" applyAlignment="1">
      <alignment vertical="center" wrapText="1"/>
    </xf>
    <xf numFmtId="38" fontId="62" fillId="0" borderId="5" xfId="4" applyNumberFormat="1" applyFont="1" applyBorder="1" applyAlignment="1" applyProtection="1">
      <alignment vertical="center" wrapText="1"/>
      <protection locked="0"/>
    </xf>
    <xf numFmtId="0" fontId="25" fillId="0" borderId="0" xfId="4" applyFont="1" applyAlignment="1">
      <alignment horizontal="left" vertical="center" wrapText="1"/>
    </xf>
    <xf numFmtId="0" fontId="33" fillId="5" borderId="42" xfId="4" applyFont="1" applyFill="1" applyBorder="1" applyAlignment="1">
      <alignment vertical="center" wrapText="1"/>
    </xf>
    <xf numFmtId="0" fontId="33" fillId="5" borderId="41" xfId="4" applyFont="1" applyFill="1" applyBorder="1" applyAlignment="1">
      <alignment vertical="center" wrapText="1"/>
    </xf>
    <xf numFmtId="38" fontId="62" fillId="0" borderId="6" xfId="4" applyNumberFormat="1" applyFont="1" applyBorder="1" applyAlignment="1" applyProtection="1">
      <alignment vertical="center" wrapText="1"/>
      <protection locked="0"/>
    </xf>
    <xf numFmtId="38" fontId="62" fillId="0" borderId="22" xfId="4" applyNumberFormat="1" applyFont="1" applyBorder="1" applyAlignment="1" applyProtection="1">
      <alignment vertical="center" wrapText="1"/>
      <protection locked="0"/>
    </xf>
    <xf numFmtId="38" fontId="62" fillId="0" borderId="23" xfId="4" applyNumberFormat="1" applyFont="1" applyBorder="1" applyAlignment="1" applyProtection="1">
      <alignment vertical="center" wrapText="1"/>
      <protection locked="0"/>
    </xf>
    <xf numFmtId="0" fontId="40" fillId="0" borderId="0" xfId="4" applyFont="1" applyAlignment="1">
      <alignment horizontal="center" vertical="center"/>
    </xf>
    <xf numFmtId="0" fontId="41" fillId="0" borderId="0" xfId="4" applyFont="1" applyAlignment="1" applyProtection="1">
      <alignment horizontal="center" vertical="center"/>
      <protection locked="0"/>
    </xf>
    <xf numFmtId="38" fontId="63" fillId="4" borderId="0" xfId="1" applyFont="1" applyFill="1" applyBorder="1" applyAlignment="1" applyProtection="1">
      <alignment vertical="top" wrapText="1"/>
    </xf>
    <xf numFmtId="38" fontId="63" fillId="0" borderId="22" xfId="1" applyFont="1" applyBorder="1" applyAlignment="1" applyProtection="1">
      <alignment horizontal="left" vertical="center" shrinkToFit="1"/>
    </xf>
    <xf numFmtId="38" fontId="63" fillId="0" borderId="21" xfId="1" applyFont="1" applyBorder="1" applyAlignment="1" applyProtection="1">
      <alignment vertical="center" shrinkToFit="1"/>
    </xf>
    <xf numFmtId="0" fontId="44" fillId="0" borderId="0" xfId="4" applyFont="1" applyAlignment="1">
      <alignment horizontal="center" vertical="center"/>
    </xf>
    <xf numFmtId="0" fontId="33" fillId="5" borderId="41" xfId="4" applyFont="1" applyFill="1" applyBorder="1">
      <alignment vertical="center"/>
    </xf>
    <xf numFmtId="0" fontId="33" fillId="5" borderId="50" xfId="4" applyFont="1" applyFill="1" applyBorder="1">
      <alignment vertical="center"/>
    </xf>
    <xf numFmtId="38" fontId="62" fillId="0" borderId="53" xfId="4" applyNumberFormat="1" applyFont="1" applyBorder="1" applyAlignment="1">
      <alignment horizontal="left" vertical="center" wrapText="1"/>
    </xf>
    <xf numFmtId="38" fontId="62" fillId="0" borderId="54" xfId="4" applyNumberFormat="1" applyFont="1" applyBorder="1" applyAlignment="1">
      <alignment horizontal="left" vertical="center" wrapText="1"/>
    </xf>
    <xf numFmtId="38" fontId="62" fillId="0" borderId="55" xfId="4" applyNumberFormat="1" applyFont="1" applyBorder="1" applyAlignment="1">
      <alignment horizontal="left" vertical="center" wrapText="1"/>
    </xf>
    <xf numFmtId="38" fontId="62" fillId="0" borderId="6" xfId="4" applyNumberFormat="1" applyFont="1" applyBorder="1" applyAlignment="1">
      <alignment vertical="center" wrapText="1"/>
    </xf>
    <xf numFmtId="38" fontId="62" fillId="0" borderId="22" xfId="4" applyNumberFormat="1" applyFont="1" applyBorder="1" applyAlignment="1">
      <alignment vertical="center" wrapText="1"/>
    </xf>
    <xf numFmtId="38" fontId="62" fillId="0" borderId="23" xfId="4" applyNumberFormat="1" applyFont="1" applyBorder="1" applyAlignment="1">
      <alignment vertical="center" wrapText="1"/>
    </xf>
    <xf numFmtId="38" fontId="62" fillId="0" borderId="7" xfId="4" applyNumberFormat="1" applyFont="1" applyBorder="1" applyAlignment="1" applyProtection="1">
      <alignment vertical="center" wrapText="1"/>
      <protection locked="0"/>
    </xf>
    <xf numFmtId="0" fontId="40" fillId="0" borderId="0" xfId="4" applyFont="1" applyAlignment="1" applyProtection="1">
      <alignment horizontal="center" vertical="center"/>
      <protection locked="0"/>
    </xf>
    <xf numFmtId="0" fontId="33" fillId="5" borderId="42" xfId="4" applyFont="1" applyFill="1" applyBorder="1">
      <alignment vertical="center"/>
    </xf>
    <xf numFmtId="38" fontId="62" fillId="0" borderId="52" xfId="4" applyNumberFormat="1" applyFont="1" applyBorder="1" applyAlignment="1" applyProtection="1">
      <alignment horizontal="left" vertical="center" wrapText="1"/>
      <protection locked="0"/>
    </xf>
    <xf numFmtId="0" fontId="25" fillId="4" borderId="49" xfId="0" applyFont="1" applyFill="1" applyBorder="1" applyAlignment="1">
      <alignment horizontal="left" vertical="center" wrapText="1"/>
    </xf>
    <xf numFmtId="0" fontId="25" fillId="4" borderId="0" xfId="0" applyFont="1" applyFill="1" applyAlignment="1">
      <alignment horizontal="left" vertical="center" wrapText="1"/>
    </xf>
    <xf numFmtId="0" fontId="36" fillId="4" borderId="0" xfId="0" applyFont="1" applyFill="1" applyAlignment="1">
      <alignment vertical="center" wrapText="1"/>
    </xf>
    <xf numFmtId="0" fontId="36" fillId="4" borderId="0" xfId="0" applyFont="1" applyFill="1">
      <alignment vertical="center"/>
    </xf>
    <xf numFmtId="0" fontId="70" fillId="0" borderId="0" xfId="0" applyFont="1" applyAlignment="1">
      <alignment horizontal="left" vertical="center" wrapText="1"/>
    </xf>
    <xf numFmtId="0" fontId="36" fillId="4" borderId="0" xfId="0" applyFont="1" applyFill="1" applyAlignment="1">
      <alignment horizontal="center" vertical="center" wrapText="1"/>
    </xf>
    <xf numFmtId="0" fontId="61" fillId="0" borderId="0" xfId="4" applyFont="1" applyAlignment="1" applyProtection="1">
      <alignment horizontal="left" vertical="center" wrapText="1"/>
      <protection locked="0"/>
    </xf>
    <xf numFmtId="0" fontId="53" fillId="0" borderId="0" xfId="4" applyFont="1" applyAlignment="1">
      <alignment horizontal="center" vertical="center" wrapText="1"/>
    </xf>
    <xf numFmtId="0" fontId="56" fillId="0" borderId="0" xfId="4" applyFont="1" applyAlignment="1">
      <alignment horizontal="left" vertical="center" wrapText="1"/>
    </xf>
    <xf numFmtId="0" fontId="2" fillId="0" borderId="0" xfId="4" applyFont="1" applyAlignment="1">
      <alignment vertical="center" wrapText="1"/>
    </xf>
    <xf numFmtId="0" fontId="81" fillId="0" borderId="68" xfId="7" applyFont="1" applyBorder="1" applyAlignment="1">
      <alignment horizontal="left" vertical="top" wrapText="1" indent="3"/>
    </xf>
    <xf numFmtId="0" fontId="81" fillId="0" borderId="67" xfId="7" applyFont="1" applyBorder="1" applyAlignment="1">
      <alignment horizontal="left" vertical="top" wrapText="1" indent="3"/>
    </xf>
    <xf numFmtId="0" fontId="81" fillId="0" borderId="66" xfId="7" applyFont="1" applyBorder="1" applyAlignment="1">
      <alignment horizontal="left" vertical="top" wrapText="1" indent="3"/>
    </xf>
    <xf numFmtId="0" fontId="89" fillId="0" borderId="72" xfId="7" applyFont="1" applyBorder="1" applyAlignment="1">
      <alignment horizontal="center" vertical="top" wrapText="1"/>
    </xf>
    <xf numFmtId="0" fontId="88" fillId="0" borderId="72" xfId="7" applyFont="1" applyBorder="1" applyAlignment="1">
      <alignment horizontal="center" vertical="top" wrapText="1"/>
    </xf>
    <xf numFmtId="0" fontId="77" fillId="0" borderId="68" xfId="7" applyFont="1" applyBorder="1" applyAlignment="1">
      <alignment horizontal="center" vertical="top" wrapText="1"/>
    </xf>
    <xf numFmtId="0" fontId="77" fillId="0" borderId="67" xfId="7" applyFont="1" applyBorder="1" applyAlignment="1">
      <alignment horizontal="center" vertical="top" wrapText="1"/>
    </xf>
    <xf numFmtId="0" fontId="77" fillId="0" borderId="66" xfId="7" applyFont="1" applyBorder="1" applyAlignment="1">
      <alignment horizontal="center" vertical="top" wrapText="1"/>
    </xf>
    <xf numFmtId="0" fontId="86" fillId="0" borderId="68" xfId="7" applyFont="1" applyBorder="1" applyAlignment="1">
      <alignment horizontal="left" vertical="top" wrapText="1"/>
    </xf>
    <xf numFmtId="0" fontId="86" fillId="0" borderId="66" xfId="7" applyFont="1" applyBorder="1" applyAlignment="1">
      <alignment horizontal="left" vertical="top" wrapText="1"/>
    </xf>
    <xf numFmtId="0" fontId="75" fillId="0" borderId="68" xfId="7" applyBorder="1" applyAlignment="1">
      <alignment horizontal="left" vertical="top" wrapText="1" indent="3"/>
    </xf>
    <xf numFmtId="0" fontId="75" fillId="0" borderId="67" xfId="7" applyBorder="1" applyAlignment="1">
      <alignment horizontal="left" vertical="top" wrapText="1" indent="3"/>
    </xf>
    <xf numFmtId="0" fontId="75" fillId="0" borderId="66" xfId="7" applyBorder="1" applyAlignment="1">
      <alignment horizontal="left" vertical="top" wrapText="1" indent="3"/>
    </xf>
    <xf numFmtId="0" fontId="75" fillId="0" borderId="71" xfId="7" applyBorder="1" applyAlignment="1">
      <alignment horizontal="left" vertical="top" wrapText="1"/>
    </xf>
    <xf numFmtId="0" fontId="75" fillId="0" borderId="70" xfId="7" applyBorder="1" applyAlignment="1">
      <alignment horizontal="left" vertical="top" wrapText="1"/>
    </xf>
    <xf numFmtId="0" fontId="75" fillId="0" borderId="69" xfId="7" applyBorder="1" applyAlignment="1">
      <alignment horizontal="left" vertical="top" wrapText="1"/>
    </xf>
    <xf numFmtId="0" fontId="77" fillId="0" borderId="71" xfId="7" applyFont="1" applyBorder="1" applyAlignment="1">
      <alignment horizontal="left" vertical="center" wrapText="1"/>
    </xf>
    <xf numFmtId="0" fontId="77" fillId="0" borderId="69" xfId="7" applyFont="1" applyBorder="1" applyAlignment="1">
      <alignment horizontal="left" vertical="center" wrapText="1"/>
    </xf>
    <xf numFmtId="0" fontId="83" fillId="0" borderId="71" xfId="7" applyFont="1" applyBorder="1" applyAlignment="1">
      <alignment horizontal="left" vertical="top" wrapText="1"/>
    </xf>
    <xf numFmtId="0" fontId="83" fillId="0" borderId="69" xfId="7" applyFont="1" applyBorder="1" applyAlignment="1">
      <alignment horizontal="left" vertical="top" wrapText="1"/>
    </xf>
  </cellXfs>
  <cellStyles count="8">
    <cellStyle name="ハイパーリンク" xfId="2" builtinId="8"/>
    <cellStyle name="桁区切り" xfId="1" builtinId="6"/>
    <cellStyle name="桁区切り 3" xfId="6" xr:uid="{00000000-0005-0000-0000-000002000000}"/>
    <cellStyle name="標準" xfId="0" builtinId="0"/>
    <cellStyle name="標準 10" xfId="3" xr:uid="{00000000-0005-0000-0000-000004000000}"/>
    <cellStyle name="標準 2" xfId="4" xr:uid="{00000000-0005-0000-0000-000005000000}"/>
    <cellStyle name="標準 3" xfId="7" xr:uid="{00000000-0005-0000-0000-000006000000}"/>
    <cellStyle name="標準 4" xfId="5" xr:uid="{00000000-0005-0000-0000-000007000000}"/>
  </cellStyles>
  <dxfs count="31">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FFFFCC"/>
      <color rgb="FFFFE7E7"/>
      <color rgb="FF66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196850</xdr:colOff>
          <xdr:row>28</xdr:row>
          <xdr:rowOff>374650</xdr:rowOff>
        </xdr:from>
        <xdr:to>
          <xdr:col>1</xdr:col>
          <xdr:colOff>596900</xdr:colOff>
          <xdr:row>30</xdr:row>
          <xdr:rowOff>63500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29</xdr:row>
          <xdr:rowOff>342900</xdr:rowOff>
        </xdr:from>
        <xdr:to>
          <xdr:col>1</xdr:col>
          <xdr:colOff>577850</xdr:colOff>
          <xdr:row>31</xdr:row>
          <xdr:rowOff>63500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23</xdr:row>
          <xdr:rowOff>25400</xdr:rowOff>
        </xdr:from>
        <xdr:to>
          <xdr:col>2</xdr:col>
          <xdr:colOff>558800</xdr:colOff>
          <xdr:row>24</xdr:row>
          <xdr:rowOff>25400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32</xdr:row>
          <xdr:rowOff>349250</xdr:rowOff>
        </xdr:from>
        <xdr:to>
          <xdr:col>1</xdr:col>
          <xdr:colOff>520700</xdr:colOff>
          <xdr:row>34</xdr:row>
          <xdr:rowOff>63500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31</xdr:row>
          <xdr:rowOff>654050</xdr:rowOff>
        </xdr:from>
        <xdr:to>
          <xdr:col>1</xdr:col>
          <xdr:colOff>609600</xdr:colOff>
          <xdr:row>33</xdr:row>
          <xdr:rowOff>63500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38100</xdr:rowOff>
        </xdr:from>
        <xdr:to>
          <xdr:col>1</xdr:col>
          <xdr:colOff>603250</xdr:colOff>
          <xdr:row>35</xdr:row>
          <xdr:rowOff>279400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36</xdr:row>
          <xdr:rowOff>76200</xdr:rowOff>
        </xdr:from>
        <xdr:to>
          <xdr:col>1</xdr:col>
          <xdr:colOff>603250</xdr:colOff>
          <xdr:row>36</xdr:row>
          <xdr:rowOff>330200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558800</xdr:colOff>
          <xdr:row>35</xdr:row>
          <xdr:rowOff>374650</xdr:rowOff>
        </xdr:from>
        <xdr:to>
          <xdr:col>1</xdr:col>
          <xdr:colOff>889000</xdr:colOff>
          <xdr:row>35</xdr:row>
          <xdr:rowOff>622300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1714500</xdr:colOff>
          <xdr:row>35</xdr:row>
          <xdr:rowOff>374650</xdr:rowOff>
        </xdr:from>
        <xdr:to>
          <xdr:col>1</xdr:col>
          <xdr:colOff>2051050</xdr:colOff>
          <xdr:row>35</xdr:row>
          <xdr:rowOff>622300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177800</xdr:colOff>
          <xdr:row>35</xdr:row>
          <xdr:rowOff>355600</xdr:rowOff>
        </xdr:from>
        <xdr:to>
          <xdr:col>2</xdr:col>
          <xdr:colOff>508000</xdr:colOff>
          <xdr:row>35</xdr:row>
          <xdr:rowOff>609600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2134659</xdr:colOff>
      <xdr:row>30</xdr:row>
      <xdr:rowOff>151342</xdr:rowOff>
    </xdr:from>
    <xdr:ext cx="2276475" cy="200025"/>
    <xdr:sp macro="" textlink="">
      <xdr:nvSpPr>
        <xdr:cNvPr id="2" name="Shape 4">
          <a:extLst>
            <a:ext uri="{FF2B5EF4-FFF2-40B4-BE49-F238E27FC236}">
              <a16:creationId xmlns:a16="http://schemas.microsoft.com/office/drawing/2014/main" id="{00000000-0008-0000-0100-000002000000}"/>
            </a:ext>
          </a:extLst>
        </xdr:cNvPr>
        <xdr:cNvSpPr/>
      </xdr:nvSpPr>
      <xdr:spPr>
        <a:xfrm>
          <a:off x="2833159" y="8565092"/>
          <a:ext cx="2276475" cy="200025"/>
        </a:xfrm>
        <a:prstGeom prst="wedgeRectCallout">
          <a:avLst>
            <a:gd name="adj1" fmla="val -52109"/>
            <a:gd name="adj2" fmla="val -117670"/>
          </a:avLst>
        </a:prstGeom>
        <a:solidFill>
          <a:srgbClr val="FFE7E7">
            <a:alpha val="89803"/>
          </a:srgbClr>
        </a:solidFill>
        <a:ln w="1905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marR="0" lvl="0" indent="0" algn="l" rtl="0">
            <a:lnSpc>
              <a:spcPct val="100000"/>
            </a:lnSpc>
            <a:spcBef>
              <a:spcPts val="0"/>
            </a:spcBef>
            <a:spcAft>
              <a:spcPts val="0"/>
            </a:spcAft>
            <a:buClr>
              <a:srgbClr val="FF0000"/>
            </a:buClr>
            <a:buSzPts val="1050"/>
            <a:buFont typeface="Calibri"/>
            <a:buNone/>
          </a:pPr>
          <a:r>
            <a:rPr lang="en-US" sz="1050" b="0" i="0" u="none" strike="noStrike" cap="none">
              <a:solidFill>
                <a:srgbClr val="FF0000"/>
              </a:solidFill>
              <a:latin typeface="Calibri"/>
              <a:ea typeface="Calibri"/>
              <a:cs typeface="Calibri"/>
              <a:sym typeface="Calibri"/>
            </a:rPr>
            <a:t>どちらかにチェックを入れること</a:t>
          </a:r>
          <a:endParaRPr sz="1050" b="0" i="0" u="none" strike="noStrike" cap="none">
            <a:solidFill>
              <a:srgbClr val="FF0000"/>
            </a:solidFill>
            <a:latin typeface="Calibri"/>
            <a:ea typeface="Calibri"/>
            <a:cs typeface="Calibri"/>
            <a:sym typeface="Calibri"/>
          </a:endParaRPr>
        </a:p>
      </xdr:txBody>
    </xdr:sp>
    <xdr:clientData fLocksWithSheet="0"/>
  </xdr:oneCellAnchor>
  <xdr:oneCellAnchor>
    <xdr:from>
      <xdr:col>1</xdr:col>
      <xdr:colOff>2455335</xdr:colOff>
      <xdr:row>33</xdr:row>
      <xdr:rowOff>148167</xdr:rowOff>
    </xdr:from>
    <xdr:ext cx="2276475" cy="200025"/>
    <xdr:sp macro="" textlink="">
      <xdr:nvSpPr>
        <xdr:cNvPr id="3" name="Shape 5">
          <a:extLst>
            <a:ext uri="{FF2B5EF4-FFF2-40B4-BE49-F238E27FC236}">
              <a16:creationId xmlns:a16="http://schemas.microsoft.com/office/drawing/2014/main" id="{00000000-0008-0000-0100-000003000000}"/>
            </a:ext>
          </a:extLst>
        </xdr:cNvPr>
        <xdr:cNvSpPr/>
      </xdr:nvSpPr>
      <xdr:spPr>
        <a:xfrm>
          <a:off x="3153835" y="10054167"/>
          <a:ext cx="2276475" cy="200025"/>
        </a:xfrm>
        <a:prstGeom prst="wedgeRectCallout">
          <a:avLst>
            <a:gd name="adj1" fmla="val -51402"/>
            <a:gd name="adj2" fmla="val -111227"/>
          </a:avLst>
        </a:prstGeom>
        <a:solidFill>
          <a:srgbClr val="FFE7E7">
            <a:alpha val="89803"/>
          </a:srgbClr>
        </a:solidFill>
        <a:ln w="1905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marR="0" lvl="0" indent="0" algn="l" rtl="0">
            <a:lnSpc>
              <a:spcPct val="100000"/>
            </a:lnSpc>
            <a:spcBef>
              <a:spcPts val="0"/>
            </a:spcBef>
            <a:spcAft>
              <a:spcPts val="0"/>
            </a:spcAft>
            <a:buClr>
              <a:srgbClr val="FF0000"/>
            </a:buClr>
            <a:buSzPts val="1050"/>
            <a:buFont typeface="Calibri"/>
            <a:buNone/>
          </a:pPr>
          <a:r>
            <a:rPr lang="en-US" sz="1050" b="0" i="0" u="none" strike="noStrike" cap="none">
              <a:solidFill>
                <a:srgbClr val="FF0000"/>
              </a:solidFill>
              <a:latin typeface="Calibri"/>
              <a:ea typeface="Calibri"/>
              <a:cs typeface="Calibri"/>
              <a:sym typeface="Calibri"/>
            </a:rPr>
            <a:t>どちらかにチェックを入れること</a:t>
          </a:r>
          <a:endParaRPr sz="1050" b="0" i="0" u="none" strike="noStrike" cap="none">
            <a:solidFill>
              <a:srgbClr val="FF0000"/>
            </a:solidFill>
            <a:latin typeface="Calibri"/>
            <a:ea typeface="Calibri"/>
            <a:cs typeface="Calibri"/>
            <a:sym typeface="Calibri"/>
          </a:endParaRPr>
        </a:p>
      </xdr:txBody>
    </xdr:sp>
    <xdr:clientData fLocksWithSheet="0"/>
  </xdr:oneCellAnchor>
  <xdr:oneCellAnchor>
    <xdr:from>
      <xdr:col>2</xdr:col>
      <xdr:colOff>1397000</xdr:colOff>
      <xdr:row>35</xdr:row>
      <xdr:rowOff>95250</xdr:rowOff>
    </xdr:from>
    <xdr:ext cx="2276475" cy="200025"/>
    <xdr:sp macro="" textlink="">
      <xdr:nvSpPr>
        <xdr:cNvPr id="4" name="Shape 7">
          <a:extLst>
            <a:ext uri="{FF2B5EF4-FFF2-40B4-BE49-F238E27FC236}">
              <a16:creationId xmlns:a16="http://schemas.microsoft.com/office/drawing/2014/main" id="{00000000-0008-0000-0100-000004000000}"/>
            </a:ext>
          </a:extLst>
        </xdr:cNvPr>
        <xdr:cNvSpPr/>
      </xdr:nvSpPr>
      <xdr:spPr>
        <a:xfrm>
          <a:off x="5005917" y="12139083"/>
          <a:ext cx="2276475" cy="200025"/>
        </a:xfrm>
        <a:prstGeom prst="wedgeRectCallout">
          <a:avLst>
            <a:gd name="adj1" fmla="val -61514"/>
            <a:gd name="adj2" fmla="val 232595"/>
          </a:avLst>
        </a:prstGeom>
        <a:solidFill>
          <a:srgbClr val="FFE7E7">
            <a:alpha val="89803"/>
          </a:srgbClr>
        </a:solidFill>
        <a:ln w="1905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marR="0" lvl="0" indent="0" algn="l" rtl="0">
            <a:lnSpc>
              <a:spcPct val="100000"/>
            </a:lnSpc>
            <a:spcBef>
              <a:spcPts val="0"/>
            </a:spcBef>
            <a:spcAft>
              <a:spcPts val="0"/>
            </a:spcAft>
            <a:buClr>
              <a:srgbClr val="FF0000"/>
            </a:buClr>
            <a:buSzPts val="1050"/>
            <a:buFont typeface="Calibri"/>
            <a:buNone/>
          </a:pPr>
          <a:r>
            <a:rPr lang="en-US" sz="1050" b="0" i="0" u="none" strike="noStrike" cap="none">
              <a:solidFill>
                <a:srgbClr val="FF0000"/>
              </a:solidFill>
              <a:latin typeface="Calibri"/>
              <a:ea typeface="Calibri"/>
              <a:cs typeface="Calibri"/>
              <a:sym typeface="Calibri"/>
            </a:rPr>
            <a:t>いずれかにチェックを入れること</a:t>
          </a:r>
          <a:endParaRPr sz="1050" b="0" i="0" u="none" strike="noStrike" cap="none">
            <a:solidFill>
              <a:srgbClr val="FF0000"/>
            </a:solidFill>
            <a:latin typeface="Calibri"/>
            <a:ea typeface="Calibri"/>
            <a:cs typeface="Calibri"/>
            <a:sym typeface="Calibri"/>
          </a:endParaRPr>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xdr:from>
      <xdr:col>0</xdr:col>
      <xdr:colOff>620060</xdr:colOff>
      <xdr:row>3</xdr:row>
      <xdr:rowOff>179294</xdr:rowOff>
    </xdr:from>
    <xdr:to>
      <xdr:col>2</xdr:col>
      <xdr:colOff>657413</xdr:colOff>
      <xdr:row>4</xdr:row>
      <xdr:rowOff>216647</xdr:rowOff>
    </xdr:to>
    <xdr:sp macro="" textlink="">
      <xdr:nvSpPr>
        <xdr:cNvPr id="3" name="吹き出し: 四角形 2">
          <a:extLst>
            <a:ext uri="{FF2B5EF4-FFF2-40B4-BE49-F238E27FC236}">
              <a16:creationId xmlns:a16="http://schemas.microsoft.com/office/drawing/2014/main" id="{00000000-0008-0000-0A00-000003000000}"/>
            </a:ext>
          </a:extLst>
        </xdr:cNvPr>
        <xdr:cNvSpPr/>
      </xdr:nvSpPr>
      <xdr:spPr>
        <a:xfrm>
          <a:off x="620060" y="1456765"/>
          <a:ext cx="3966882" cy="463176"/>
        </a:xfrm>
        <a:prstGeom prst="wedgeRectCallout">
          <a:avLst>
            <a:gd name="adj1" fmla="val 85307"/>
            <a:gd name="adj2" fmla="val -61878"/>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別添１（事業者基本情報）の情報が反映される。</a:t>
          </a:r>
        </a:p>
      </xdr:txBody>
    </xdr:sp>
    <xdr:clientData/>
  </xdr:twoCellAnchor>
  <xdr:twoCellAnchor>
    <xdr:from>
      <xdr:col>2</xdr:col>
      <xdr:colOff>1023470</xdr:colOff>
      <xdr:row>9</xdr:row>
      <xdr:rowOff>470646</xdr:rowOff>
    </xdr:from>
    <xdr:to>
      <xdr:col>4</xdr:col>
      <xdr:colOff>1135530</xdr:colOff>
      <xdr:row>11</xdr:row>
      <xdr:rowOff>67236</xdr:rowOff>
    </xdr:to>
    <xdr:sp macro="" textlink="">
      <xdr:nvSpPr>
        <xdr:cNvPr id="4" name="吹き出し: 四角形 3">
          <a:extLst>
            <a:ext uri="{FF2B5EF4-FFF2-40B4-BE49-F238E27FC236}">
              <a16:creationId xmlns:a16="http://schemas.microsoft.com/office/drawing/2014/main" id="{00000000-0008-0000-0A00-000004000000}"/>
            </a:ext>
          </a:extLst>
        </xdr:cNvPr>
        <xdr:cNvSpPr/>
      </xdr:nvSpPr>
      <xdr:spPr>
        <a:xfrm>
          <a:off x="4952999" y="4392705"/>
          <a:ext cx="2816413" cy="582707"/>
        </a:xfrm>
        <a:prstGeom prst="wedgeRectCallout">
          <a:avLst>
            <a:gd name="adj1" fmla="val -8930"/>
            <a:gd name="adj2" fmla="val -138429"/>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事業完了までに必要な工数を「時間」単位で記入すること。</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313765</xdr:colOff>
      <xdr:row>3</xdr:row>
      <xdr:rowOff>149411</xdr:rowOff>
    </xdr:from>
    <xdr:to>
      <xdr:col>1</xdr:col>
      <xdr:colOff>1098177</xdr:colOff>
      <xdr:row>4</xdr:row>
      <xdr:rowOff>209176</xdr:rowOff>
    </xdr:to>
    <xdr:sp macro="" textlink="">
      <xdr:nvSpPr>
        <xdr:cNvPr id="2" name="吹き出し: 四角形 1">
          <a:extLst>
            <a:ext uri="{FF2B5EF4-FFF2-40B4-BE49-F238E27FC236}">
              <a16:creationId xmlns:a16="http://schemas.microsoft.com/office/drawing/2014/main" id="{00000000-0008-0000-0B00-000002000000}"/>
            </a:ext>
          </a:extLst>
        </xdr:cNvPr>
        <xdr:cNvSpPr/>
      </xdr:nvSpPr>
      <xdr:spPr>
        <a:xfrm>
          <a:off x="313765" y="1426882"/>
          <a:ext cx="3518647" cy="485588"/>
        </a:xfrm>
        <a:prstGeom prst="wedgeRectCallout">
          <a:avLst>
            <a:gd name="adj1" fmla="val 113137"/>
            <a:gd name="adj2" fmla="val -77500"/>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別添１（事業者基本情報）の情報が反映される。</a:t>
          </a:r>
        </a:p>
      </xdr:txBody>
    </xdr:sp>
    <xdr:clientData/>
  </xdr:twoCellAnchor>
  <xdr:twoCellAnchor>
    <xdr:from>
      <xdr:col>0</xdr:col>
      <xdr:colOff>627530</xdr:colOff>
      <xdr:row>10</xdr:row>
      <xdr:rowOff>29881</xdr:rowOff>
    </xdr:from>
    <xdr:to>
      <xdr:col>1</xdr:col>
      <xdr:colOff>455707</xdr:colOff>
      <xdr:row>11</xdr:row>
      <xdr:rowOff>186764</xdr:rowOff>
    </xdr:to>
    <xdr:sp macro="" textlink="">
      <xdr:nvSpPr>
        <xdr:cNvPr id="3" name="吹き出し: 四角形 2">
          <a:extLst>
            <a:ext uri="{FF2B5EF4-FFF2-40B4-BE49-F238E27FC236}">
              <a16:creationId xmlns:a16="http://schemas.microsoft.com/office/drawing/2014/main" id="{00000000-0008-0000-0B00-000003000000}"/>
            </a:ext>
          </a:extLst>
        </xdr:cNvPr>
        <xdr:cNvSpPr/>
      </xdr:nvSpPr>
      <xdr:spPr>
        <a:xfrm>
          <a:off x="627530" y="4444999"/>
          <a:ext cx="2562412" cy="649941"/>
        </a:xfrm>
        <a:prstGeom prst="wedgeRectCallout">
          <a:avLst>
            <a:gd name="adj1" fmla="val 47320"/>
            <a:gd name="adj2" fmla="val -163654"/>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人件費単価計算書に記入された人員からプルダウンで選択すること。</a:t>
          </a:r>
        </a:p>
      </xdr:txBody>
    </xdr:sp>
    <xdr:clientData/>
  </xdr:twoCellAnchor>
  <xdr:twoCellAnchor>
    <xdr:from>
      <xdr:col>3</xdr:col>
      <xdr:colOff>530412</xdr:colOff>
      <xdr:row>10</xdr:row>
      <xdr:rowOff>67236</xdr:rowOff>
    </xdr:from>
    <xdr:to>
      <xdr:col>5</xdr:col>
      <xdr:colOff>388471</xdr:colOff>
      <xdr:row>11</xdr:row>
      <xdr:rowOff>224119</xdr:rowOff>
    </xdr:to>
    <xdr:sp macro="" textlink="">
      <xdr:nvSpPr>
        <xdr:cNvPr id="4" name="吹き出し: 四角形 3">
          <a:extLst>
            <a:ext uri="{FF2B5EF4-FFF2-40B4-BE49-F238E27FC236}">
              <a16:creationId xmlns:a16="http://schemas.microsoft.com/office/drawing/2014/main" id="{00000000-0008-0000-0B00-000004000000}"/>
            </a:ext>
          </a:extLst>
        </xdr:cNvPr>
        <xdr:cNvSpPr/>
      </xdr:nvSpPr>
      <xdr:spPr>
        <a:xfrm>
          <a:off x="5812118" y="4482354"/>
          <a:ext cx="2562412" cy="649941"/>
        </a:xfrm>
        <a:prstGeom prst="wedgeRectCallout">
          <a:avLst>
            <a:gd name="adj1" fmla="val -5450"/>
            <a:gd name="adj2" fmla="val -161355"/>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事業完了までに必要な工数を「時間」単位で記入すること。</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515471</xdr:colOff>
      <xdr:row>5</xdr:row>
      <xdr:rowOff>500528</xdr:rowOff>
    </xdr:from>
    <xdr:to>
      <xdr:col>2</xdr:col>
      <xdr:colOff>851648</xdr:colOff>
      <xdr:row>7</xdr:row>
      <xdr:rowOff>78440</xdr:rowOff>
    </xdr:to>
    <xdr:sp macro="" textlink="">
      <xdr:nvSpPr>
        <xdr:cNvPr id="2" name="吹き出し: 四角形 1">
          <a:extLst>
            <a:ext uri="{FF2B5EF4-FFF2-40B4-BE49-F238E27FC236}">
              <a16:creationId xmlns:a16="http://schemas.microsoft.com/office/drawing/2014/main" id="{00000000-0008-0000-0C00-000002000000}"/>
            </a:ext>
          </a:extLst>
        </xdr:cNvPr>
        <xdr:cNvSpPr/>
      </xdr:nvSpPr>
      <xdr:spPr>
        <a:xfrm>
          <a:off x="683559" y="2002116"/>
          <a:ext cx="2644589" cy="620059"/>
        </a:xfrm>
        <a:prstGeom prst="wedgeRectCallout">
          <a:avLst>
            <a:gd name="adj1" fmla="val 92198"/>
            <a:gd name="adj2" fmla="val -29281"/>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別添１（事業者基本情報）の情報が反映される。</a:t>
          </a:r>
        </a:p>
      </xdr:txBody>
    </xdr:sp>
    <xdr:clientData/>
  </xdr:twoCellAnchor>
  <xdr:twoCellAnchor>
    <xdr:from>
      <xdr:col>2</xdr:col>
      <xdr:colOff>2183545</xdr:colOff>
      <xdr:row>8</xdr:row>
      <xdr:rowOff>304161</xdr:rowOff>
    </xdr:from>
    <xdr:to>
      <xdr:col>3</xdr:col>
      <xdr:colOff>2594428</xdr:colOff>
      <xdr:row>11</xdr:row>
      <xdr:rowOff>259336</xdr:rowOff>
    </xdr:to>
    <xdr:sp macro="" textlink="">
      <xdr:nvSpPr>
        <xdr:cNvPr id="3" name="吹き出し: 四角形 2">
          <a:extLst>
            <a:ext uri="{FF2B5EF4-FFF2-40B4-BE49-F238E27FC236}">
              <a16:creationId xmlns:a16="http://schemas.microsoft.com/office/drawing/2014/main" id="{00000000-0008-0000-0C00-000003000000}"/>
            </a:ext>
          </a:extLst>
        </xdr:cNvPr>
        <xdr:cNvSpPr/>
      </xdr:nvSpPr>
      <xdr:spPr>
        <a:xfrm>
          <a:off x="4641902" y="3188875"/>
          <a:ext cx="2633383" cy="608318"/>
        </a:xfrm>
        <a:prstGeom prst="wedgeRectCallout">
          <a:avLst>
            <a:gd name="adj1" fmla="val -21606"/>
            <a:gd name="adj2" fmla="val -77903"/>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事業責任者の役職と氏名を手入力してください</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87586</xdr:colOff>
      <xdr:row>3</xdr:row>
      <xdr:rowOff>518218</xdr:rowOff>
    </xdr:from>
    <xdr:ext cx="2581275" cy="492571"/>
    <xdr:sp macro="" textlink="">
      <xdr:nvSpPr>
        <xdr:cNvPr id="7" name="四角形吹き出し 2">
          <a:extLst>
            <a:ext uri="{FF2B5EF4-FFF2-40B4-BE49-F238E27FC236}">
              <a16:creationId xmlns:a16="http://schemas.microsoft.com/office/drawing/2014/main" id="{00000000-0008-0000-0D00-000007000000}"/>
            </a:ext>
          </a:extLst>
        </xdr:cNvPr>
        <xdr:cNvSpPr/>
      </xdr:nvSpPr>
      <xdr:spPr>
        <a:xfrm>
          <a:off x="255460" y="2182356"/>
          <a:ext cx="2581275" cy="492571"/>
        </a:xfrm>
        <a:prstGeom prst="wedgeRectCallout">
          <a:avLst>
            <a:gd name="adj1" fmla="val 102891"/>
            <a:gd name="adj2" fmla="val -26419"/>
          </a:avLst>
        </a:prstGeom>
        <a:solidFill>
          <a:srgbClr val="C0504D">
            <a:lumMod val="20000"/>
            <a:lumOff val="80000"/>
            <a:alpha val="5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別添１（事業者基本情報）の情報が反 映される。</a:t>
          </a:r>
          <a:endParaRPr kumimoji="0" lang="ja-JP" altLang="ja-JP"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26798</xdr:colOff>
      <xdr:row>7</xdr:row>
      <xdr:rowOff>84355</xdr:rowOff>
    </xdr:from>
    <xdr:ext cx="2304559" cy="492571"/>
    <xdr:sp macro="" textlink="">
      <xdr:nvSpPr>
        <xdr:cNvPr id="8" name="四角形吹き出し 2">
          <a:extLst>
            <a:ext uri="{FF2B5EF4-FFF2-40B4-BE49-F238E27FC236}">
              <a16:creationId xmlns:a16="http://schemas.microsoft.com/office/drawing/2014/main" id="{00000000-0008-0000-0D00-000008000000}"/>
            </a:ext>
          </a:extLst>
        </xdr:cNvPr>
        <xdr:cNvSpPr/>
      </xdr:nvSpPr>
      <xdr:spPr>
        <a:xfrm>
          <a:off x="4589727" y="3440784"/>
          <a:ext cx="2304559" cy="492571"/>
        </a:xfrm>
        <a:prstGeom prst="wedgeRectCallout">
          <a:avLst>
            <a:gd name="adj1" fmla="val -29133"/>
            <a:gd name="adj2" fmla="val -114818"/>
          </a:avLst>
        </a:prstGeom>
        <a:solidFill>
          <a:srgbClr val="C0504D">
            <a:lumMod val="20000"/>
            <a:lumOff val="80000"/>
            <a:alpha val="50000"/>
          </a:srgbClr>
        </a:solidFill>
        <a:ln w="25400" cap="flat" cmpd="sng" algn="ctr">
          <a:solidFill>
            <a:srgbClr val="FF0000"/>
          </a:solidFill>
          <a:prstDash val="solid"/>
        </a:ln>
        <a:effectLst/>
      </xdr:spPr>
      <xdr:txBody>
        <a:bodyPr vertOverflow="clip" horzOverflow="clip" wrap="square"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事業責任者の役職と氏名を手入力してください</a:t>
          </a:r>
          <a:endParaRPr kumimoji="1" lang="en-US" altLang="ja-JP"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1116724</xdr:colOff>
      <xdr:row>9</xdr:row>
      <xdr:rowOff>58390</xdr:rowOff>
    </xdr:from>
    <xdr:ext cx="1628775" cy="492571"/>
    <xdr:sp macro="" textlink="">
      <xdr:nvSpPr>
        <xdr:cNvPr id="9" name="四角形吹き出し 2">
          <a:extLst>
            <a:ext uri="{FF2B5EF4-FFF2-40B4-BE49-F238E27FC236}">
              <a16:creationId xmlns:a16="http://schemas.microsoft.com/office/drawing/2014/main" id="{00000000-0008-0000-0D00-000009000000}"/>
            </a:ext>
          </a:extLst>
        </xdr:cNvPr>
        <xdr:cNvSpPr/>
      </xdr:nvSpPr>
      <xdr:spPr>
        <a:xfrm>
          <a:off x="1284598" y="5517930"/>
          <a:ext cx="1628775" cy="492571"/>
        </a:xfrm>
        <a:prstGeom prst="wedgeRectCallout">
          <a:avLst>
            <a:gd name="adj1" fmla="val -11750"/>
            <a:gd name="adj2" fmla="val -139889"/>
          </a:avLst>
        </a:prstGeom>
        <a:solidFill>
          <a:srgbClr val="C0504D">
            <a:lumMod val="20000"/>
            <a:lumOff val="80000"/>
            <a:alpha val="5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上で入力した幹事社名が反映されます。</a:t>
          </a:r>
          <a:endParaRPr kumimoji="0" lang="ja-JP" altLang="ja-JP"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xdr:row>
      <xdr:rowOff>187820</xdr:rowOff>
    </xdr:from>
    <xdr:ext cx="102235" cy="102235"/>
    <xdr:sp macro="" textlink="">
      <xdr:nvSpPr>
        <xdr:cNvPr id="2" name="Shape 2">
          <a:extLst>
            <a:ext uri="{FF2B5EF4-FFF2-40B4-BE49-F238E27FC236}">
              <a16:creationId xmlns:a16="http://schemas.microsoft.com/office/drawing/2014/main" id="{00000000-0008-0000-0E00-000002000000}"/>
            </a:ext>
          </a:extLst>
        </xdr:cNvPr>
        <xdr:cNvSpPr/>
      </xdr:nvSpPr>
      <xdr:spPr>
        <a:xfrm>
          <a:off x="0" y="332600"/>
          <a:ext cx="102235" cy="102235"/>
        </a:xfrm>
        <a:custGeom>
          <a:avLst/>
          <a:gdLst/>
          <a:ahLst/>
          <a:cxnLst/>
          <a:rect l="0" t="0" r="0" b="0"/>
          <a:pathLst>
            <a:path w="102235" h="102235">
              <a:moveTo>
                <a:pt x="101828" y="67894"/>
              </a:moveTo>
              <a:lnTo>
                <a:pt x="33934" y="0"/>
              </a:lnTo>
              <a:lnTo>
                <a:pt x="0" y="101841"/>
              </a:lnTo>
              <a:lnTo>
                <a:pt x="101828" y="67894"/>
              </a:lnTo>
              <a:close/>
            </a:path>
          </a:pathLst>
        </a:custGeom>
        <a:solidFill>
          <a:srgbClr val="000000"/>
        </a:solidFill>
      </xdr:spPr>
    </xdr:sp>
    <xdr:clientData/>
  </xdr:oneCellAnchor>
  <xdr:oneCellAnchor>
    <xdr:from>
      <xdr:col>9</xdr:col>
      <xdr:colOff>363265</xdr:colOff>
      <xdr:row>2</xdr:row>
      <xdr:rowOff>180999</xdr:rowOff>
    </xdr:from>
    <xdr:ext cx="200025" cy="77470"/>
    <xdr:grpSp>
      <xdr:nvGrpSpPr>
        <xdr:cNvPr id="3" name="Group 3">
          <a:extLst>
            <a:ext uri="{FF2B5EF4-FFF2-40B4-BE49-F238E27FC236}">
              <a16:creationId xmlns:a16="http://schemas.microsoft.com/office/drawing/2014/main" id="{00000000-0008-0000-0E00-000003000000}"/>
            </a:ext>
          </a:extLst>
        </xdr:cNvPr>
        <xdr:cNvGrpSpPr/>
      </xdr:nvGrpSpPr>
      <xdr:grpSpPr>
        <a:xfrm>
          <a:off x="5501880" y="732961"/>
          <a:ext cx="200025" cy="77470"/>
          <a:chOff x="0" y="0"/>
          <a:chExt cx="200025" cy="77470"/>
        </a:xfrm>
      </xdr:grpSpPr>
      <xdr:sp macro="" textlink="">
        <xdr:nvSpPr>
          <xdr:cNvPr id="4" name="Shape 4">
            <a:extLst>
              <a:ext uri="{FF2B5EF4-FFF2-40B4-BE49-F238E27FC236}">
                <a16:creationId xmlns:a16="http://schemas.microsoft.com/office/drawing/2014/main" id="{00000000-0008-0000-0E00-000004000000}"/>
              </a:ext>
            </a:extLst>
          </xdr:cNvPr>
          <xdr:cNvSpPr/>
        </xdr:nvSpPr>
        <xdr:spPr>
          <a:xfrm>
            <a:off x="3003" y="3003"/>
            <a:ext cx="194310" cy="71120"/>
          </a:xfrm>
          <a:custGeom>
            <a:avLst/>
            <a:gdLst/>
            <a:ahLst/>
            <a:cxnLst/>
            <a:rect l="0" t="0" r="0" b="0"/>
            <a:pathLst>
              <a:path w="194310" h="71120">
                <a:moveTo>
                  <a:pt x="116319" y="0"/>
                </a:moveTo>
                <a:lnTo>
                  <a:pt x="116319" y="17767"/>
                </a:lnTo>
                <a:lnTo>
                  <a:pt x="0" y="17767"/>
                </a:lnTo>
                <a:lnTo>
                  <a:pt x="0" y="53289"/>
                </a:lnTo>
                <a:lnTo>
                  <a:pt x="116319" y="53289"/>
                </a:lnTo>
                <a:lnTo>
                  <a:pt x="116319" y="71056"/>
                </a:lnTo>
                <a:lnTo>
                  <a:pt x="193840" y="35534"/>
                </a:lnTo>
                <a:lnTo>
                  <a:pt x="116319" y="0"/>
                </a:lnTo>
                <a:close/>
              </a:path>
            </a:pathLst>
          </a:custGeom>
          <a:solidFill>
            <a:srgbClr val="FFFFFF"/>
          </a:solidFill>
        </xdr:spPr>
      </xdr:sp>
      <xdr:sp macro="" textlink="">
        <xdr:nvSpPr>
          <xdr:cNvPr id="5" name="Shape 5">
            <a:extLst>
              <a:ext uri="{FF2B5EF4-FFF2-40B4-BE49-F238E27FC236}">
                <a16:creationId xmlns:a16="http://schemas.microsoft.com/office/drawing/2014/main" id="{00000000-0008-0000-0E00-000005000000}"/>
              </a:ext>
            </a:extLst>
          </xdr:cNvPr>
          <xdr:cNvSpPr/>
        </xdr:nvSpPr>
        <xdr:spPr>
          <a:xfrm>
            <a:off x="3003" y="3003"/>
            <a:ext cx="194310" cy="71120"/>
          </a:xfrm>
          <a:custGeom>
            <a:avLst/>
            <a:gdLst/>
            <a:ahLst/>
            <a:cxnLst/>
            <a:rect l="0" t="0" r="0" b="0"/>
            <a:pathLst>
              <a:path w="194310" h="71120">
                <a:moveTo>
                  <a:pt x="0" y="17767"/>
                </a:moveTo>
                <a:lnTo>
                  <a:pt x="116319" y="17767"/>
                </a:lnTo>
                <a:lnTo>
                  <a:pt x="116319" y="0"/>
                </a:lnTo>
                <a:lnTo>
                  <a:pt x="193840" y="35534"/>
                </a:lnTo>
                <a:lnTo>
                  <a:pt x="116319" y="71056"/>
                </a:lnTo>
                <a:lnTo>
                  <a:pt x="116319" y="53289"/>
                </a:lnTo>
                <a:lnTo>
                  <a:pt x="0" y="53289"/>
                </a:lnTo>
                <a:lnTo>
                  <a:pt x="0" y="17767"/>
                </a:lnTo>
                <a:close/>
              </a:path>
            </a:pathLst>
          </a:custGeom>
          <a:ln w="6007">
            <a:solidFill>
              <a:srgbClr val="000000"/>
            </a:solidFill>
          </a:ln>
        </xdr:spPr>
      </xdr:sp>
    </xdr:grpSp>
    <xdr:clientData/>
  </xdr:oneCellAnchor>
  <xdr:oneCellAnchor>
    <xdr:from>
      <xdr:col>0</xdr:col>
      <xdr:colOff>460292</xdr:colOff>
      <xdr:row>2</xdr:row>
      <xdr:rowOff>159876</xdr:rowOff>
    </xdr:from>
    <xdr:ext cx="1972310" cy="87630"/>
    <xdr:grpSp>
      <xdr:nvGrpSpPr>
        <xdr:cNvPr id="6" name="Group 6">
          <a:extLst>
            <a:ext uri="{FF2B5EF4-FFF2-40B4-BE49-F238E27FC236}">
              <a16:creationId xmlns:a16="http://schemas.microsoft.com/office/drawing/2014/main" id="{00000000-0008-0000-0E00-000006000000}"/>
            </a:ext>
          </a:extLst>
        </xdr:cNvPr>
        <xdr:cNvGrpSpPr/>
      </xdr:nvGrpSpPr>
      <xdr:grpSpPr>
        <a:xfrm>
          <a:off x="460292" y="711838"/>
          <a:ext cx="1972310" cy="87630"/>
          <a:chOff x="0" y="0"/>
          <a:chExt cx="1972310" cy="87630"/>
        </a:xfrm>
      </xdr:grpSpPr>
      <xdr:sp macro="" textlink="">
        <xdr:nvSpPr>
          <xdr:cNvPr id="7" name="Shape 7">
            <a:extLst>
              <a:ext uri="{FF2B5EF4-FFF2-40B4-BE49-F238E27FC236}">
                <a16:creationId xmlns:a16="http://schemas.microsoft.com/office/drawing/2014/main" id="{00000000-0008-0000-0E00-000007000000}"/>
              </a:ext>
            </a:extLst>
          </xdr:cNvPr>
          <xdr:cNvSpPr/>
        </xdr:nvSpPr>
        <xdr:spPr>
          <a:xfrm>
            <a:off x="3003" y="3003"/>
            <a:ext cx="1965960" cy="81915"/>
          </a:xfrm>
          <a:custGeom>
            <a:avLst/>
            <a:gdLst/>
            <a:ahLst/>
            <a:cxnLst/>
            <a:rect l="0" t="0" r="0" b="0"/>
            <a:pathLst>
              <a:path w="1965960" h="81915">
                <a:moveTo>
                  <a:pt x="1065530" y="0"/>
                </a:moveTo>
                <a:lnTo>
                  <a:pt x="1065530" y="20408"/>
                </a:lnTo>
                <a:lnTo>
                  <a:pt x="0" y="20408"/>
                </a:lnTo>
                <a:lnTo>
                  <a:pt x="0" y="61213"/>
                </a:lnTo>
                <a:lnTo>
                  <a:pt x="1065530" y="61213"/>
                </a:lnTo>
                <a:lnTo>
                  <a:pt x="1065530" y="81610"/>
                </a:lnTo>
                <a:lnTo>
                  <a:pt x="1965896" y="40817"/>
                </a:lnTo>
                <a:lnTo>
                  <a:pt x="1065530" y="0"/>
                </a:lnTo>
                <a:close/>
              </a:path>
            </a:pathLst>
          </a:custGeom>
          <a:solidFill>
            <a:srgbClr val="FFFFFF"/>
          </a:solidFill>
        </xdr:spPr>
      </xdr:sp>
      <xdr:sp macro="" textlink="">
        <xdr:nvSpPr>
          <xdr:cNvPr id="8" name="Shape 8">
            <a:extLst>
              <a:ext uri="{FF2B5EF4-FFF2-40B4-BE49-F238E27FC236}">
                <a16:creationId xmlns:a16="http://schemas.microsoft.com/office/drawing/2014/main" id="{00000000-0008-0000-0E00-000008000000}"/>
              </a:ext>
            </a:extLst>
          </xdr:cNvPr>
          <xdr:cNvSpPr/>
        </xdr:nvSpPr>
        <xdr:spPr>
          <a:xfrm>
            <a:off x="3003" y="3003"/>
            <a:ext cx="1965960" cy="81915"/>
          </a:xfrm>
          <a:custGeom>
            <a:avLst/>
            <a:gdLst/>
            <a:ahLst/>
            <a:cxnLst/>
            <a:rect l="0" t="0" r="0" b="0"/>
            <a:pathLst>
              <a:path w="1965960" h="81915">
                <a:moveTo>
                  <a:pt x="0" y="20408"/>
                </a:moveTo>
                <a:lnTo>
                  <a:pt x="1065530" y="20408"/>
                </a:lnTo>
                <a:lnTo>
                  <a:pt x="1065530" y="0"/>
                </a:lnTo>
                <a:lnTo>
                  <a:pt x="1965896" y="40817"/>
                </a:lnTo>
                <a:lnTo>
                  <a:pt x="1065530" y="81610"/>
                </a:lnTo>
                <a:lnTo>
                  <a:pt x="1065530" y="61213"/>
                </a:lnTo>
                <a:lnTo>
                  <a:pt x="0" y="61213"/>
                </a:lnTo>
                <a:lnTo>
                  <a:pt x="0" y="20408"/>
                </a:lnTo>
                <a:close/>
              </a:path>
            </a:pathLst>
          </a:custGeom>
          <a:ln w="6007">
            <a:solidFill>
              <a:srgbClr val="000000"/>
            </a:solidFill>
          </a:ln>
        </xdr:spPr>
      </xdr:sp>
    </xdr:grp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28</xdr:row>
          <xdr:rowOff>406400</xdr:rowOff>
        </xdr:from>
        <xdr:to>
          <xdr:col>1</xdr:col>
          <xdr:colOff>577850</xdr:colOff>
          <xdr:row>30</xdr:row>
          <xdr:rowOff>82550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406400</xdr:rowOff>
        </xdr:from>
        <xdr:to>
          <xdr:col>1</xdr:col>
          <xdr:colOff>596900</xdr:colOff>
          <xdr:row>31</xdr:row>
          <xdr:rowOff>82550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22</xdr:row>
          <xdr:rowOff>254000</xdr:rowOff>
        </xdr:from>
        <xdr:to>
          <xdr:col>2</xdr:col>
          <xdr:colOff>520700</xdr:colOff>
          <xdr:row>24</xdr:row>
          <xdr:rowOff>25400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32</xdr:row>
          <xdr:rowOff>387350</xdr:rowOff>
        </xdr:from>
        <xdr:to>
          <xdr:col>1</xdr:col>
          <xdr:colOff>609600</xdr:colOff>
          <xdr:row>34</xdr:row>
          <xdr:rowOff>44450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31</xdr:row>
          <xdr:rowOff>749300</xdr:rowOff>
        </xdr:from>
        <xdr:to>
          <xdr:col>1</xdr:col>
          <xdr:colOff>609600</xdr:colOff>
          <xdr:row>33</xdr:row>
          <xdr:rowOff>44450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36</xdr:row>
          <xdr:rowOff>31750</xdr:rowOff>
        </xdr:from>
        <xdr:to>
          <xdr:col>1</xdr:col>
          <xdr:colOff>603250</xdr:colOff>
          <xdr:row>36</xdr:row>
          <xdr:rowOff>273050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38100</xdr:rowOff>
        </xdr:from>
        <xdr:to>
          <xdr:col>1</xdr:col>
          <xdr:colOff>603250</xdr:colOff>
          <xdr:row>35</xdr:row>
          <xdr:rowOff>292100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558800</xdr:colOff>
          <xdr:row>35</xdr:row>
          <xdr:rowOff>374650</xdr:rowOff>
        </xdr:from>
        <xdr:to>
          <xdr:col>1</xdr:col>
          <xdr:colOff>889000</xdr:colOff>
          <xdr:row>35</xdr:row>
          <xdr:rowOff>622300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1790700</xdr:colOff>
          <xdr:row>35</xdr:row>
          <xdr:rowOff>374650</xdr:rowOff>
        </xdr:from>
        <xdr:to>
          <xdr:col>1</xdr:col>
          <xdr:colOff>2127250</xdr:colOff>
          <xdr:row>35</xdr:row>
          <xdr:rowOff>622300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387350</xdr:colOff>
          <xdr:row>35</xdr:row>
          <xdr:rowOff>355600</xdr:rowOff>
        </xdr:from>
        <xdr:to>
          <xdr:col>2</xdr:col>
          <xdr:colOff>723900</xdr:colOff>
          <xdr:row>35</xdr:row>
          <xdr:rowOff>609600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2208892</xdr:colOff>
      <xdr:row>30</xdr:row>
      <xdr:rowOff>94722</xdr:rowOff>
    </xdr:from>
    <xdr:ext cx="2276475" cy="200025"/>
    <xdr:sp macro="" textlink="">
      <xdr:nvSpPr>
        <xdr:cNvPr id="2" name="Shape 8">
          <a:extLst>
            <a:ext uri="{FF2B5EF4-FFF2-40B4-BE49-F238E27FC236}">
              <a16:creationId xmlns:a16="http://schemas.microsoft.com/office/drawing/2014/main" id="{00000000-0008-0000-0200-000002000000}"/>
            </a:ext>
          </a:extLst>
        </xdr:cNvPr>
        <xdr:cNvSpPr/>
      </xdr:nvSpPr>
      <xdr:spPr>
        <a:xfrm>
          <a:off x="2898321" y="7705651"/>
          <a:ext cx="2276475" cy="200025"/>
        </a:xfrm>
        <a:prstGeom prst="wedgeRectCallout">
          <a:avLst>
            <a:gd name="adj1" fmla="val -77422"/>
            <a:gd name="adj2" fmla="val -73256"/>
          </a:avLst>
        </a:prstGeom>
        <a:solidFill>
          <a:srgbClr val="FFE7E7">
            <a:alpha val="89803"/>
          </a:srgbClr>
        </a:solidFill>
        <a:ln w="1905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marR="0" lvl="0" indent="0" algn="l" rtl="0">
            <a:lnSpc>
              <a:spcPct val="100000"/>
            </a:lnSpc>
            <a:spcBef>
              <a:spcPts val="0"/>
            </a:spcBef>
            <a:spcAft>
              <a:spcPts val="0"/>
            </a:spcAft>
            <a:buClr>
              <a:srgbClr val="FF0000"/>
            </a:buClr>
            <a:buSzPts val="1050"/>
            <a:buFont typeface="Calibri"/>
            <a:buNone/>
          </a:pPr>
          <a:r>
            <a:rPr lang="en-US" sz="1050" b="0" i="0" u="none" strike="noStrike" cap="none">
              <a:solidFill>
                <a:srgbClr val="FF0000"/>
              </a:solidFill>
              <a:latin typeface="Calibri"/>
              <a:ea typeface="Calibri"/>
              <a:cs typeface="Calibri"/>
              <a:sym typeface="Calibri"/>
            </a:rPr>
            <a:t>いずれかにチェックを入れること</a:t>
          </a:r>
          <a:endParaRPr sz="1050" b="0" i="0" u="none" strike="noStrike" cap="none">
            <a:solidFill>
              <a:srgbClr val="FF0000"/>
            </a:solidFill>
            <a:latin typeface="Calibri"/>
            <a:ea typeface="Calibri"/>
            <a:cs typeface="Calibri"/>
            <a:sym typeface="Calibri"/>
          </a:endParaRPr>
        </a:p>
      </xdr:txBody>
    </xdr:sp>
    <xdr:clientData fLocksWithSheet="0"/>
  </xdr:oneCellAnchor>
  <xdr:oneCellAnchor>
    <xdr:from>
      <xdr:col>1</xdr:col>
      <xdr:colOff>2313530</xdr:colOff>
      <xdr:row>32</xdr:row>
      <xdr:rowOff>301362</xdr:rowOff>
    </xdr:from>
    <xdr:ext cx="2276475" cy="200025"/>
    <xdr:sp macro="" textlink="">
      <xdr:nvSpPr>
        <xdr:cNvPr id="3" name="Shape 9">
          <a:extLst>
            <a:ext uri="{FF2B5EF4-FFF2-40B4-BE49-F238E27FC236}">
              <a16:creationId xmlns:a16="http://schemas.microsoft.com/office/drawing/2014/main" id="{00000000-0008-0000-0200-000003000000}"/>
            </a:ext>
          </a:extLst>
        </xdr:cNvPr>
        <xdr:cNvSpPr/>
      </xdr:nvSpPr>
      <xdr:spPr>
        <a:xfrm>
          <a:off x="3002959" y="9009933"/>
          <a:ext cx="2276475" cy="200025"/>
        </a:xfrm>
        <a:prstGeom prst="wedgeRectCallout">
          <a:avLst>
            <a:gd name="adj1" fmla="val -78219"/>
            <a:gd name="adj2" fmla="val 17447"/>
          </a:avLst>
        </a:prstGeom>
        <a:solidFill>
          <a:srgbClr val="FFE7E7">
            <a:alpha val="89803"/>
          </a:srgbClr>
        </a:solidFill>
        <a:ln w="1905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marR="0" lvl="0" indent="0" algn="l" rtl="0">
            <a:lnSpc>
              <a:spcPct val="100000"/>
            </a:lnSpc>
            <a:spcBef>
              <a:spcPts val="0"/>
            </a:spcBef>
            <a:spcAft>
              <a:spcPts val="0"/>
            </a:spcAft>
            <a:buClr>
              <a:srgbClr val="FF0000"/>
            </a:buClr>
            <a:buSzPts val="1050"/>
            <a:buFont typeface="Calibri"/>
            <a:buNone/>
          </a:pPr>
          <a:r>
            <a:rPr lang="en-US" sz="1050" b="0" i="0" u="none" strike="noStrike" cap="none">
              <a:solidFill>
                <a:srgbClr val="FF0000"/>
              </a:solidFill>
              <a:latin typeface="Calibri"/>
              <a:ea typeface="Calibri"/>
              <a:cs typeface="Calibri"/>
              <a:sym typeface="Calibri"/>
            </a:rPr>
            <a:t>いずれかにチェックを入れること</a:t>
          </a:r>
          <a:endParaRPr sz="1050" b="0" i="0" u="none" strike="noStrike" cap="none">
            <a:solidFill>
              <a:srgbClr val="FF0000"/>
            </a:solidFill>
            <a:latin typeface="Calibri"/>
            <a:ea typeface="Calibri"/>
            <a:cs typeface="Calibri"/>
            <a:sym typeface="Calibri"/>
          </a:endParaRPr>
        </a:p>
      </xdr:txBody>
    </xdr:sp>
    <xdr:clientData fLocksWithSheet="0"/>
  </xdr:oneCellAnchor>
  <xdr:oneCellAnchor>
    <xdr:from>
      <xdr:col>2</xdr:col>
      <xdr:colOff>1448897</xdr:colOff>
      <xdr:row>35</xdr:row>
      <xdr:rowOff>104533</xdr:rowOff>
    </xdr:from>
    <xdr:ext cx="2276475" cy="200025"/>
    <xdr:sp macro="" textlink="">
      <xdr:nvSpPr>
        <xdr:cNvPr id="4" name="Shape 7">
          <a:extLst>
            <a:ext uri="{FF2B5EF4-FFF2-40B4-BE49-F238E27FC236}">
              <a16:creationId xmlns:a16="http://schemas.microsoft.com/office/drawing/2014/main" id="{00000000-0008-0000-0200-000004000000}"/>
            </a:ext>
          </a:extLst>
        </xdr:cNvPr>
        <xdr:cNvSpPr/>
      </xdr:nvSpPr>
      <xdr:spPr>
        <a:xfrm>
          <a:off x="5050254" y="11398462"/>
          <a:ext cx="2276475" cy="200025"/>
        </a:xfrm>
        <a:prstGeom prst="wedgeRectCallout">
          <a:avLst>
            <a:gd name="adj1" fmla="val -70546"/>
            <a:gd name="adj2" fmla="val 229571"/>
          </a:avLst>
        </a:prstGeom>
        <a:solidFill>
          <a:srgbClr val="FFE7E7">
            <a:alpha val="89803"/>
          </a:srgbClr>
        </a:solidFill>
        <a:ln w="1905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marR="0" lvl="0" indent="0" algn="l" rtl="0">
            <a:lnSpc>
              <a:spcPct val="100000"/>
            </a:lnSpc>
            <a:spcBef>
              <a:spcPts val="0"/>
            </a:spcBef>
            <a:spcAft>
              <a:spcPts val="0"/>
            </a:spcAft>
            <a:buClr>
              <a:srgbClr val="FF0000"/>
            </a:buClr>
            <a:buSzPts val="1050"/>
            <a:buFont typeface="Calibri"/>
            <a:buNone/>
          </a:pPr>
          <a:r>
            <a:rPr lang="en-US" sz="1050" b="0" i="0" u="none" strike="noStrike" cap="none">
              <a:solidFill>
                <a:srgbClr val="FF0000"/>
              </a:solidFill>
              <a:latin typeface="Calibri"/>
              <a:ea typeface="Calibri"/>
              <a:cs typeface="Calibri"/>
              <a:sym typeface="Calibri"/>
            </a:rPr>
            <a:t>いずれかにチェックを入れること</a:t>
          </a:r>
          <a:endParaRPr sz="1050" b="0" i="0" u="none" strike="noStrike" cap="none">
            <a:solidFill>
              <a:srgbClr val="FF0000"/>
            </a:solidFill>
            <a:latin typeface="Calibri"/>
            <a:ea typeface="Calibri"/>
            <a:cs typeface="Calibri"/>
            <a:sym typeface="Calibri"/>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twoCellAnchor>
    <xdr:from>
      <xdr:col>0</xdr:col>
      <xdr:colOff>156882</xdr:colOff>
      <xdr:row>8</xdr:row>
      <xdr:rowOff>11206</xdr:rowOff>
    </xdr:from>
    <xdr:to>
      <xdr:col>2</xdr:col>
      <xdr:colOff>3014382</xdr:colOff>
      <xdr:row>12</xdr:row>
      <xdr:rowOff>420782</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56882" y="2144806"/>
          <a:ext cx="5251450" cy="21113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明朝" panose="02020600040205080304" pitchFamily="18" charset="-128"/>
              <a:ea typeface="ＭＳ Ｐ明朝" panose="02020600040205080304" pitchFamily="18" charset="-128"/>
            </a:rPr>
            <a:t>■以下、注意事項について必ず確認の上で作成すること</a:t>
          </a:r>
          <a:br>
            <a:rPr kumimoji="1" lang="en-US" altLang="ja-JP" sz="1200">
              <a:solidFill>
                <a:srgbClr val="FF0000"/>
              </a:solidFill>
              <a:latin typeface="ＭＳ Ｐ明朝" panose="02020600040205080304" pitchFamily="18" charset="-128"/>
              <a:ea typeface="ＭＳ Ｐ明朝" panose="02020600040205080304" pitchFamily="18" charset="-128"/>
            </a:rPr>
          </a:br>
          <a:br>
            <a:rPr kumimoji="1" lang="en-US" altLang="ja-JP" sz="1200">
              <a:solidFill>
                <a:srgbClr val="FF0000"/>
              </a:solidFill>
              <a:latin typeface="ＭＳ Ｐ明朝" panose="02020600040205080304" pitchFamily="18" charset="-128"/>
              <a:ea typeface="ＭＳ Ｐ明朝" panose="02020600040205080304" pitchFamily="18" charset="-128"/>
            </a:rPr>
          </a:b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補助対象経費は全て税抜き金額で記載すること</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・金額根拠は、添付資料</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（見積書等）</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が</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存在する場合は、当該資料番号等を記載のこと。そうでない場合は、金額根拠を説明すること。</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・その他諸経費の補助対象可否については、</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補助事業の目的に鑑みて都度判断</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するため、事前に事務局に相談すること。</a:t>
          </a:r>
          <a:endParaRPr kumimoji="1" lang="en-US" altLang="ja-JP" sz="12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費用内容は、発注先が異なる費用は分けて記載すること。</a:t>
          </a:r>
          <a:endParaRPr lang="ja-JP" altLang="ja-JP" sz="1200">
            <a:effectLst/>
            <a:latin typeface="ＭＳ Ｐ明朝" panose="02020600040205080304" pitchFamily="18" charset="-128"/>
            <a:ea typeface="ＭＳ Ｐ明朝" panose="02020600040205080304" pitchFamily="18" charset="-128"/>
          </a:endParaRPr>
        </a:p>
        <a:p>
          <a:r>
            <a:rPr lang="ja-JP" altLang="en-US" sz="1200">
              <a:solidFill>
                <a:sysClr val="windowText" lastClr="000000"/>
              </a:solidFill>
              <a:effectLst/>
              <a:latin typeface="ＭＳ Ｐ明朝" panose="02020600040205080304" pitchFamily="18" charset="-128"/>
              <a:ea typeface="ＭＳ Ｐ明朝" panose="02020600040205080304" pitchFamily="18" charset="-128"/>
            </a:rPr>
            <a:t>・小数点が発生する場合は、必ず小数点以下を切り捨てること。</a:t>
          </a:r>
        </a:p>
        <a:p>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endParaRPr kumimoji="1" lang="en-US" altLang="ja-JP" sz="1200">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1191846</xdr:colOff>
      <xdr:row>0</xdr:row>
      <xdr:rowOff>146538</xdr:rowOff>
    </xdr:from>
    <xdr:to>
      <xdr:col>3</xdr:col>
      <xdr:colOff>665196</xdr:colOff>
      <xdr:row>2</xdr:row>
      <xdr:rowOff>36540</xdr:rowOff>
    </xdr:to>
    <xdr:sp macro="" textlink="">
      <xdr:nvSpPr>
        <xdr:cNvPr id="10" name="四角形吹き出し 2">
          <a:extLst>
            <a:ext uri="{FF2B5EF4-FFF2-40B4-BE49-F238E27FC236}">
              <a16:creationId xmlns:a16="http://schemas.microsoft.com/office/drawing/2014/main" id="{00000000-0008-0000-0300-00000A000000}"/>
            </a:ext>
          </a:extLst>
        </xdr:cNvPr>
        <xdr:cNvSpPr/>
      </xdr:nvSpPr>
      <xdr:spPr>
        <a:xfrm>
          <a:off x="3888154" y="146538"/>
          <a:ext cx="2609273" cy="310079"/>
        </a:xfrm>
        <a:prstGeom prst="wedgeRectCallout">
          <a:avLst>
            <a:gd name="adj1" fmla="val -78551"/>
            <a:gd name="adj2" fmla="val 95241"/>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en-US" sz="1100">
              <a:solidFill>
                <a:srgbClr val="FF0000"/>
              </a:solidFill>
              <a:effectLst/>
              <a:latin typeface="+mn-lt"/>
              <a:ea typeface="+mn-ea"/>
              <a:cs typeface="+mn-cs"/>
            </a:rPr>
            <a:t>該当の事業者区分を必ず選択すること</a:t>
          </a:r>
          <a:endParaRPr lang="ja-JP" altLang="ja-JP" sz="800">
            <a:solidFill>
              <a:srgbClr val="FF0000"/>
            </a:solidFill>
            <a:effectLst/>
          </a:endParaRPr>
        </a:p>
      </xdr:txBody>
    </xdr:sp>
    <xdr:clientData/>
  </xdr:twoCellAnchor>
  <xdr:oneCellAnchor>
    <xdr:from>
      <xdr:col>3</xdr:col>
      <xdr:colOff>0</xdr:colOff>
      <xdr:row>5</xdr:row>
      <xdr:rowOff>0</xdr:rowOff>
    </xdr:from>
    <xdr:ext cx="3238502" cy="267381"/>
    <xdr:sp macro="" textlink="">
      <xdr:nvSpPr>
        <xdr:cNvPr id="13" name="四角形吹き出し 2">
          <a:extLst>
            <a:ext uri="{FF2B5EF4-FFF2-40B4-BE49-F238E27FC236}">
              <a16:creationId xmlns:a16="http://schemas.microsoft.com/office/drawing/2014/main" id="{00000000-0008-0000-0300-00000D000000}"/>
            </a:ext>
          </a:extLst>
        </xdr:cNvPr>
        <xdr:cNvSpPr/>
      </xdr:nvSpPr>
      <xdr:spPr>
        <a:xfrm>
          <a:off x="5832231" y="1270000"/>
          <a:ext cx="3238502" cy="267381"/>
        </a:xfrm>
        <a:prstGeom prst="wedgeRectCallout">
          <a:avLst>
            <a:gd name="adj1" fmla="val -68441"/>
            <a:gd name="adj2" fmla="val -229169"/>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eaLnBrk="1" fontAlgn="auto" latinLnBrk="0" hangingPunct="1"/>
          <a:r>
            <a:rPr lang="ja-JP" altLang="en-US" sz="1050">
              <a:solidFill>
                <a:srgbClr val="FF0000"/>
              </a:solidFill>
              <a:effectLst/>
            </a:rPr>
            <a:t>別添１の事業者基本情報の内容が反映されます</a:t>
          </a:r>
          <a:endParaRPr lang="ja-JP" altLang="ja-JP" sz="1050">
            <a:solidFill>
              <a:srgbClr val="FF0000"/>
            </a:solidFill>
            <a:effectLst/>
          </a:endParaRPr>
        </a:p>
      </xdr:txBody>
    </xdr:sp>
    <xdr:clientData/>
  </xdr:oneCellAnchor>
  <xdr:oneCellAnchor>
    <xdr:from>
      <xdr:col>1</xdr:col>
      <xdr:colOff>99785</xdr:colOff>
      <xdr:row>23</xdr:row>
      <xdr:rowOff>290285</xdr:rowOff>
    </xdr:from>
    <xdr:ext cx="2707822" cy="825867"/>
    <xdr:sp macro="" textlink="">
      <xdr:nvSpPr>
        <xdr:cNvPr id="18" name="四角形吹き出し 2">
          <a:extLst>
            <a:ext uri="{FF2B5EF4-FFF2-40B4-BE49-F238E27FC236}">
              <a16:creationId xmlns:a16="http://schemas.microsoft.com/office/drawing/2014/main" id="{00000000-0008-0000-0300-000012000000}"/>
            </a:ext>
          </a:extLst>
        </xdr:cNvPr>
        <xdr:cNvSpPr/>
      </xdr:nvSpPr>
      <xdr:spPr>
        <a:xfrm>
          <a:off x="616856" y="9706428"/>
          <a:ext cx="2707822" cy="825867"/>
        </a:xfrm>
        <a:prstGeom prst="wedgeRectCallout">
          <a:avLst>
            <a:gd name="adj1" fmla="val -39331"/>
            <a:gd name="adj2" fmla="val -83501"/>
          </a:avLst>
        </a:prstGeom>
        <a:solidFill>
          <a:srgbClr val="C0504D">
            <a:lumMod val="20000"/>
            <a:lumOff val="80000"/>
            <a:alpha val="9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（人件費について）</a:t>
          </a:r>
          <a:endPar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別添２－２人件費計算根拠にて活動者と活動内容を細分化し、工数と金額 の積算の根拠を示すこと。 </a:t>
          </a:r>
          <a:endParaRPr kumimoji="0" lang="ja-JP"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3</xdr:col>
      <xdr:colOff>72571</xdr:colOff>
      <xdr:row>23</xdr:row>
      <xdr:rowOff>127000</xdr:rowOff>
    </xdr:from>
    <xdr:ext cx="3469822" cy="642484"/>
    <xdr:sp macro="" textlink="">
      <xdr:nvSpPr>
        <xdr:cNvPr id="19" name="四角形吹き出し 2">
          <a:extLst>
            <a:ext uri="{FF2B5EF4-FFF2-40B4-BE49-F238E27FC236}">
              <a16:creationId xmlns:a16="http://schemas.microsoft.com/office/drawing/2014/main" id="{00000000-0008-0000-0300-000013000000}"/>
            </a:ext>
          </a:extLst>
        </xdr:cNvPr>
        <xdr:cNvSpPr/>
      </xdr:nvSpPr>
      <xdr:spPr>
        <a:xfrm>
          <a:off x="5905500" y="9543143"/>
          <a:ext cx="3469822" cy="642484"/>
        </a:xfrm>
        <a:prstGeom prst="wedgeRectCallout">
          <a:avLst>
            <a:gd name="adj1" fmla="val -39331"/>
            <a:gd name="adj2" fmla="val -83501"/>
          </a:avLst>
        </a:prstGeom>
        <a:solidFill>
          <a:srgbClr val="C0504D">
            <a:lumMod val="20000"/>
            <a:lumOff val="80000"/>
            <a:alpha val="9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金額の根拠を税抜にて簡潔に記入すること </a:t>
          </a:r>
          <a:endPar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（詳細説明やエビデンスは別途、計算根拠資料として提出）。 </a:t>
          </a:r>
          <a:endParaRPr kumimoji="0" lang="ja-JP"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5</xdr:col>
      <xdr:colOff>130628</xdr:colOff>
      <xdr:row>19</xdr:row>
      <xdr:rowOff>433754</xdr:rowOff>
    </xdr:from>
    <xdr:ext cx="3469822" cy="275717"/>
    <xdr:sp macro="" textlink="">
      <xdr:nvSpPr>
        <xdr:cNvPr id="9" name="四角形吹き出し 2">
          <a:extLst>
            <a:ext uri="{FF2B5EF4-FFF2-40B4-BE49-F238E27FC236}">
              <a16:creationId xmlns:a16="http://schemas.microsoft.com/office/drawing/2014/main" id="{00000000-0008-0000-0300-000009000000}"/>
            </a:ext>
          </a:extLst>
        </xdr:cNvPr>
        <xdr:cNvSpPr/>
      </xdr:nvSpPr>
      <xdr:spPr>
        <a:xfrm>
          <a:off x="10885714" y="7727183"/>
          <a:ext cx="3469822" cy="275717"/>
        </a:xfrm>
        <a:prstGeom prst="wedgeRectCallout">
          <a:avLst>
            <a:gd name="adj1" fmla="val -54704"/>
            <a:gd name="adj2" fmla="val 11381"/>
          </a:avLst>
        </a:prstGeom>
        <a:solidFill>
          <a:srgbClr val="C0504D">
            <a:lumMod val="20000"/>
            <a:lumOff val="80000"/>
            <a:alpha val="9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消費税は除いた金額を記載すること。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xdr:col>
      <xdr:colOff>6350</xdr:colOff>
      <xdr:row>0</xdr:row>
      <xdr:rowOff>107950</xdr:rowOff>
    </xdr:from>
    <xdr:to>
      <xdr:col>5</xdr:col>
      <xdr:colOff>584200</xdr:colOff>
      <xdr:row>2</xdr:row>
      <xdr:rowOff>58345</xdr:rowOff>
    </xdr:to>
    <xdr:sp macro="" textlink="">
      <xdr:nvSpPr>
        <xdr:cNvPr id="6" name="四角形吹き出し 2">
          <a:extLst>
            <a:ext uri="{FF2B5EF4-FFF2-40B4-BE49-F238E27FC236}">
              <a16:creationId xmlns:a16="http://schemas.microsoft.com/office/drawing/2014/main" id="{00000000-0008-0000-0400-000006000000}"/>
            </a:ext>
          </a:extLst>
        </xdr:cNvPr>
        <xdr:cNvSpPr/>
      </xdr:nvSpPr>
      <xdr:spPr>
        <a:xfrm>
          <a:off x="2711450" y="107950"/>
          <a:ext cx="2330450" cy="312345"/>
        </a:xfrm>
        <a:prstGeom prst="wedgeRectCallout">
          <a:avLst>
            <a:gd name="adj1" fmla="val 78465"/>
            <a:gd name="adj2" fmla="val 12446"/>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・申請日を必ず記入すること。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958850</xdr:colOff>
      <xdr:row>6</xdr:row>
      <xdr:rowOff>234950</xdr:rowOff>
    </xdr:from>
    <xdr:to>
      <xdr:col>3</xdr:col>
      <xdr:colOff>1060450</xdr:colOff>
      <xdr:row>6</xdr:row>
      <xdr:rowOff>547295</xdr:rowOff>
    </xdr:to>
    <xdr:sp macro="" textlink="">
      <xdr:nvSpPr>
        <xdr:cNvPr id="7" name="四角形吹き出し 2">
          <a:extLst>
            <a:ext uri="{FF2B5EF4-FFF2-40B4-BE49-F238E27FC236}">
              <a16:creationId xmlns:a16="http://schemas.microsoft.com/office/drawing/2014/main" id="{00000000-0008-0000-0400-000007000000}"/>
            </a:ext>
          </a:extLst>
        </xdr:cNvPr>
        <xdr:cNvSpPr/>
      </xdr:nvSpPr>
      <xdr:spPr>
        <a:xfrm>
          <a:off x="1435100" y="1333500"/>
          <a:ext cx="2330450" cy="312345"/>
        </a:xfrm>
        <a:prstGeom prst="wedgeRectCallout">
          <a:avLst>
            <a:gd name="adj1" fmla="val 78465"/>
            <a:gd name="adj2" fmla="val 12446"/>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別添</a:t>
          </a:r>
          <a:r>
            <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1</a:t>
          </a: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（事業者基本情報）の情報が反映される。</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914400</xdr:colOff>
      <xdr:row>16</xdr:row>
      <xdr:rowOff>107950</xdr:rowOff>
    </xdr:from>
    <xdr:to>
      <xdr:col>5</xdr:col>
      <xdr:colOff>654050</xdr:colOff>
      <xdr:row>20</xdr:row>
      <xdr:rowOff>203200</xdr:rowOff>
    </xdr:to>
    <xdr:sp macro="" textlink="">
      <xdr:nvSpPr>
        <xdr:cNvPr id="8" name="四角形吹き出し 2">
          <a:extLst>
            <a:ext uri="{FF2B5EF4-FFF2-40B4-BE49-F238E27FC236}">
              <a16:creationId xmlns:a16="http://schemas.microsoft.com/office/drawing/2014/main" id="{00000000-0008-0000-0400-000008000000}"/>
            </a:ext>
          </a:extLst>
        </xdr:cNvPr>
        <xdr:cNvSpPr/>
      </xdr:nvSpPr>
      <xdr:spPr>
        <a:xfrm>
          <a:off x="2514600" y="4737100"/>
          <a:ext cx="2597150" cy="819150"/>
        </a:xfrm>
        <a:prstGeom prst="wedgeRectCallout">
          <a:avLst>
            <a:gd name="adj1" fmla="val -90200"/>
            <a:gd name="adj2" fmla="val 75469"/>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交付規程においては、</a:t>
          </a:r>
          <a:endPar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補助事業</a:t>
          </a:r>
          <a:r>
            <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間接補助事業と記載。</a:t>
          </a:r>
          <a:endPar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間接補助事業の名称は自由に付けてよいが、</a:t>
          </a:r>
          <a:endPar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冗長な名称は避けること。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317500</xdr:colOff>
      <xdr:row>21</xdr:row>
      <xdr:rowOff>133350</xdr:rowOff>
    </xdr:from>
    <xdr:to>
      <xdr:col>5</xdr:col>
      <xdr:colOff>996950</xdr:colOff>
      <xdr:row>24</xdr:row>
      <xdr:rowOff>69850</xdr:rowOff>
    </xdr:to>
    <xdr:sp macro="" textlink="">
      <xdr:nvSpPr>
        <xdr:cNvPr id="4" name="吹き出し: 四角形 3">
          <a:extLst>
            <a:ext uri="{FF2B5EF4-FFF2-40B4-BE49-F238E27FC236}">
              <a16:creationId xmlns:a16="http://schemas.microsoft.com/office/drawing/2014/main" id="{00000000-0008-0000-0500-000004000000}"/>
            </a:ext>
          </a:extLst>
        </xdr:cNvPr>
        <xdr:cNvSpPr/>
      </xdr:nvSpPr>
      <xdr:spPr>
        <a:xfrm>
          <a:off x="2927350" y="5607050"/>
          <a:ext cx="2317750" cy="800100"/>
        </a:xfrm>
        <a:prstGeom prst="wedgeRectCallout">
          <a:avLst>
            <a:gd name="adj1" fmla="val -105217"/>
            <a:gd name="adj2" fmla="val 25543"/>
          </a:avLst>
        </a:prstGeom>
        <a:solidFill>
          <a:srgbClr val="FFCCCC"/>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rgbClr val="FF0000"/>
              </a:solidFill>
            </a:rPr>
            <a:t>交付規程においては、</a:t>
          </a:r>
          <a:endParaRPr kumimoji="1" lang="en-US" altLang="ja-JP" sz="800">
            <a:solidFill>
              <a:srgbClr val="FF0000"/>
            </a:solidFill>
          </a:endParaRPr>
        </a:p>
        <a:p>
          <a:pPr algn="l"/>
          <a:r>
            <a:rPr kumimoji="1" lang="ja-JP" altLang="en-US" sz="800">
              <a:solidFill>
                <a:srgbClr val="FF0000"/>
              </a:solidFill>
            </a:rPr>
            <a:t>補助事業</a:t>
          </a:r>
          <a:r>
            <a:rPr kumimoji="1" lang="en-US" altLang="ja-JP" sz="800">
              <a:solidFill>
                <a:srgbClr val="FF0000"/>
              </a:solidFill>
            </a:rPr>
            <a:t>=</a:t>
          </a:r>
          <a:r>
            <a:rPr kumimoji="1" lang="ja-JP" altLang="en-US" sz="800">
              <a:solidFill>
                <a:srgbClr val="FF0000"/>
              </a:solidFill>
            </a:rPr>
            <a:t>間接補助事業と記載。</a:t>
          </a:r>
          <a:endParaRPr kumimoji="1" lang="en-US" altLang="ja-JP" sz="800">
            <a:solidFill>
              <a:srgbClr val="FF0000"/>
            </a:solidFill>
          </a:endParaRPr>
        </a:p>
        <a:p>
          <a:pPr algn="l"/>
          <a:r>
            <a:rPr kumimoji="1" lang="ja-JP" altLang="en-US" sz="800">
              <a:solidFill>
                <a:srgbClr val="FF0000"/>
              </a:solidFill>
            </a:rPr>
            <a:t>間接補助事業の名称は自由に付けてよいが、</a:t>
          </a:r>
          <a:endParaRPr kumimoji="1" lang="en-US" altLang="ja-JP" sz="800">
            <a:solidFill>
              <a:srgbClr val="FF0000"/>
            </a:solidFill>
          </a:endParaRPr>
        </a:p>
        <a:p>
          <a:pPr algn="l"/>
          <a:r>
            <a:rPr kumimoji="1" lang="ja-JP" altLang="en-US" sz="800">
              <a:solidFill>
                <a:srgbClr val="FF0000"/>
              </a:solidFill>
            </a:rPr>
            <a:t>冗長な名称は避けること。</a:t>
          </a:r>
        </a:p>
      </xdr:txBody>
    </xdr:sp>
    <xdr:clientData/>
  </xdr:twoCellAnchor>
  <xdr:twoCellAnchor>
    <xdr:from>
      <xdr:col>2</xdr:col>
      <xdr:colOff>901700</xdr:colOff>
      <xdr:row>1</xdr:row>
      <xdr:rowOff>6350</xdr:rowOff>
    </xdr:from>
    <xdr:to>
      <xdr:col>5</xdr:col>
      <xdr:colOff>514350</xdr:colOff>
      <xdr:row>2</xdr:row>
      <xdr:rowOff>140895</xdr:rowOff>
    </xdr:to>
    <xdr:sp macro="" textlink="">
      <xdr:nvSpPr>
        <xdr:cNvPr id="5" name="四角形吹き出し 2">
          <a:extLst>
            <a:ext uri="{FF2B5EF4-FFF2-40B4-BE49-F238E27FC236}">
              <a16:creationId xmlns:a16="http://schemas.microsoft.com/office/drawing/2014/main" id="{00000000-0008-0000-0500-000005000000}"/>
            </a:ext>
          </a:extLst>
        </xdr:cNvPr>
        <xdr:cNvSpPr/>
      </xdr:nvSpPr>
      <xdr:spPr>
        <a:xfrm>
          <a:off x="2432050" y="184150"/>
          <a:ext cx="2330450" cy="312345"/>
        </a:xfrm>
        <a:prstGeom prst="wedgeRectCallout">
          <a:avLst>
            <a:gd name="adj1" fmla="val 78465"/>
            <a:gd name="adj2" fmla="val 12446"/>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・申請日を必ず記入すること。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666750</xdr:colOff>
      <xdr:row>10</xdr:row>
      <xdr:rowOff>0</xdr:rowOff>
    </xdr:from>
    <xdr:to>
      <xdr:col>3</xdr:col>
      <xdr:colOff>838200</xdr:colOff>
      <xdr:row>11</xdr:row>
      <xdr:rowOff>134545</xdr:rowOff>
    </xdr:to>
    <xdr:sp macro="" textlink="">
      <xdr:nvSpPr>
        <xdr:cNvPr id="6" name="四角形吹き出し 2">
          <a:extLst>
            <a:ext uri="{FF2B5EF4-FFF2-40B4-BE49-F238E27FC236}">
              <a16:creationId xmlns:a16="http://schemas.microsoft.com/office/drawing/2014/main" id="{00000000-0008-0000-0500-000006000000}"/>
            </a:ext>
          </a:extLst>
        </xdr:cNvPr>
        <xdr:cNvSpPr/>
      </xdr:nvSpPr>
      <xdr:spPr>
        <a:xfrm>
          <a:off x="1117600" y="2101850"/>
          <a:ext cx="2330450" cy="312345"/>
        </a:xfrm>
        <a:prstGeom prst="wedgeRectCallout">
          <a:avLst>
            <a:gd name="adj1" fmla="val 83097"/>
            <a:gd name="adj2" fmla="val 22611"/>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別添</a:t>
          </a:r>
          <a:r>
            <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1</a:t>
          </a: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（事業者基本情報）の情報が反映される。</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979714</xdr:colOff>
      <xdr:row>9</xdr:row>
      <xdr:rowOff>9073</xdr:rowOff>
    </xdr:from>
    <xdr:ext cx="2438401" cy="225703"/>
    <xdr:sp macro="" textlink="">
      <xdr:nvSpPr>
        <xdr:cNvPr id="2" name="四角形吹き出し 2">
          <a:extLst>
            <a:ext uri="{FF2B5EF4-FFF2-40B4-BE49-F238E27FC236}">
              <a16:creationId xmlns:a16="http://schemas.microsoft.com/office/drawing/2014/main" id="{00000000-0008-0000-0600-000002000000}"/>
            </a:ext>
          </a:extLst>
        </xdr:cNvPr>
        <xdr:cNvSpPr/>
      </xdr:nvSpPr>
      <xdr:spPr>
        <a:xfrm>
          <a:off x="979714" y="1977573"/>
          <a:ext cx="2438401" cy="225703"/>
        </a:xfrm>
        <a:prstGeom prst="wedgeRectCallout">
          <a:avLst>
            <a:gd name="adj1" fmla="val -11955"/>
            <a:gd name="adj2" fmla="val -208573"/>
          </a:avLst>
        </a:prstGeom>
        <a:solidFill>
          <a:srgbClr val="FFE7E7">
            <a:alpha val="5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kumimoji="1" lang="ja-JP" altLang="en-US" sz="800">
              <a:solidFill>
                <a:srgbClr val="FF0000"/>
              </a:solidFill>
              <a:effectLst/>
              <a:latin typeface="ＭＳ Ｐ明朝" panose="02020600040205080304" pitchFamily="18" charset="-128"/>
              <a:ea typeface="ＭＳ Ｐ明朝" panose="02020600040205080304" pitchFamily="18" charset="-128"/>
              <a:cs typeface="+mn-cs"/>
            </a:rPr>
            <a:t>下記（注）を確認しながら、役員全員を記入すること。</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958850</xdr:colOff>
      <xdr:row>9</xdr:row>
      <xdr:rowOff>25400</xdr:rowOff>
    </xdr:from>
    <xdr:ext cx="2438401" cy="225703"/>
    <xdr:sp macro="" textlink="">
      <xdr:nvSpPr>
        <xdr:cNvPr id="2" name="四角形吹き出し 2">
          <a:extLst>
            <a:ext uri="{FF2B5EF4-FFF2-40B4-BE49-F238E27FC236}">
              <a16:creationId xmlns:a16="http://schemas.microsoft.com/office/drawing/2014/main" id="{00000000-0008-0000-0700-000002000000}"/>
            </a:ext>
          </a:extLst>
        </xdr:cNvPr>
        <xdr:cNvSpPr/>
      </xdr:nvSpPr>
      <xdr:spPr>
        <a:xfrm>
          <a:off x="958850" y="1993900"/>
          <a:ext cx="2438401" cy="225703"/>
        </a:xfrm>
        <a:prstGeom prst="wedgeRectCallout">
          <a:avLst>
            <a:gd name="adj1" fmla="val -11955"/>
            <a:gd name="adj2" fmla="val -208573"/>
          </a:avLst>
        </a:prstGeom>
        <a:solidFill>
          <a:srgbClr val="FFE7E7">
            <a:alpha val="5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下記（注）を確認しながら、役員全員を記入すること。</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xdr:col>
      <xdr:colOff>907517</xdr:colOff>
      <xdr:row>0</xdr:row>
      <xdr:rowOff>58169</xdr:rowOff>
    </xdr:from>
    <xdr:to>
      <xdr:col>7</xdr:col>
      <xdr:colOff>1061357</xdr:colOff>
      <xdr:row>0</xdr:row>
      <xdr:rowOff>507998</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161517" y="58169"/>
          <a:ext cx="8381626" cy="44982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latin typeface="ＭＳ Ｐ明朝" panose="02020600040205080304" pitchFamily="18" charset="-128"/>
              <a:ea typeface="ＭＳ Ｐ明朝" panose="02020600040205080304" pitchFamily="18" charset="-128"/>
            </a:rPr>
            <a:t>　　　　　　　　のセルの値は自動計算（編集不要）。</a:t>
          </a:r>
          <a:endParaRPr kumimoji="1" lang="en-US" altLang="ja-JP" sz="2000" b="1">
            <a:latin typeface="ＭＳ Ｐ明朝" panose="02020600040205080304" pitchFamily="18" charset="-128"/>
            <a:ea typeface="ＭＳ Ｐ明朝" panose="02020600040205080304" pitchFamily="18" charset="-128"/>
          </a:endParaRPr>
        </a:p>
      </xdr:txBody>
    </xdr:sp>
    <xdr:clientData fPrintsWithSheet="0"/>
  </xdr:twoCellAnchor>
  <xdr:twoCellAnchor>
    <xdr:from>
      <xdr:col>1</xdr:col>
      <xdr:colOff>1067406</xdr:colOff>
      <xdr:row>0</xdr:row>
      <xdr:rowOff>122465</xdr:rowOff>
    </xdr:from>
    <xdr:to>
      <xdr:col>2</xdr:col>
      <xdr:colOff>319597</xdr:colOff>
      <xdr:row>0</xdr:row>
      <xdr:rowOff>449221</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1321406" y="122465"/>
          <a:ext cx="1040774" cy="326756"/>
        </a:xfrm>
        <a:prstGeom prst="rect">
          <a:avLst/>
        </a:prstGeom>
        <a:solidFill>
          <a:srgbClr val="FFFFCC"/>
        </a:solidFill>
        <a:ln w="25400" cap="flat" cmpd="sng" algn="ctr">
          <a:solidFill>
            <a:srgbClr val="4F81BD">
              <a:shade val="50000"/>
            </a:srgbClr>
          </a:solidFill>
          <a:prstDash val="solid"/>
        </a:ln>
        <a:effectLst/>
      </xdr:spPr>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黄色</a:t>
          </a:r>
        </a:p>
      </xdr:txBody>
    </xdr:sp>
    <xdr:clientData/>
  </xdr:twoCellAnchor>
  <xdr:oneCellAnchor>
    <xdr:from>
      <xdr:col>6</xdr:col>
      <xdr:colOff>544287</xdr:colOff>
      <xdr:row>61</xdr:row>
      <xdr:rowOff>36285</xdr:rowOff>
    </xdr:from>
    <xdr:ext cx="2879766" cy="292452"/>
    <xdr:sp macro="" textlink="">
      <xdr:nvSpPr>
        <xdr:cNvPr id="21" name="四角形吹き出し 2">
          <a:extLst>
            <a:ext uri="{FF2B5EF4-FFF2-40B4-BE49-F238E27FC236}">
              <a16:creationId xmlns:a16="http://schemas.microsoft.com/office/drawing/2014/main" id="{00000000-0008-0000-0800-000015000000}"/>
            </a:ext>
          </a:extLst>
        </xdr:cNvPr>
        <xdr:cNvSpPr/>
      </xdr:nvSpPr>
      <xdr:spPr>
        <a:xfrm>
          <a:off x="7638144" y="15584714"/>
          <a:ext cx="2879766" cy="292452"/>
        </a:xfrm>
        <a:prstGeom prst="wedgeRectCallout">
          <a:avLst>
            <a:gd name="adj1" fmla="val 30161"/>
            <a:gd name="adj2" fmla="val -25527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日給額の算出根拠を記入すること。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417286</xdr:colOff>
      <xdr:row>6</xdr:row>
      <xdr:rowOff>489858</xdr:rowOff>
    </xdr:from>
    <xdr:ext cx="3289217" cy="292452"/>
    <xdr:sp macro="" textlink="">
      <xdr:nvSpPr>
        <xdr:cNvPr id="22" name="四角形吹き出し 2">
          <a:extLst>
            <a:ext uri="{FF2B5EF4-FFF2-40B4-BE49-F238E27FC236}">
              <a16:creationId xmlns:a16="http://schemas.microsoft.com/office/drawing/2014/main" id="{00000000-0008-0000-0800-000016000000}"/>
            </a:ext>
          </a:extLst>
        </xdr:cNvPr>
        <xdr:cNvSpPr/>
      </xdr:nvSpPr>
      <xdr:spPr>
        <a:xfrm>
          <a:off x="671286" y="2367644"/>
          <a:ext cx="3289217" cy="292452"/>
        </a:xfrm>
        <a:prstGeom prst="wedgeRectCallout">
          <a:avLst>
            <a:gd name="adj1" fmla="val 122904"/>
            <a:gd name="adj2" fmla="val -72318"/>
          </a:avLst>
        </a:prstGeom>
        <a:solidFill>
          <a:srgbClr val="FFE7E7">
            <a:alpha val="5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kumimoji="1" lang="ja-JP" altLang="en-US" sz="1200">
              <a:solidFill>
                <a:srgbClr val="FF0000"/>
              </a:solidFill>
              <a:effectLst/>
              <a:latin typeface="ＭＳ Ｐ明朝" panose="02020600040205080304" pitchFamily="18" charset="-128"/>
              <a:ea typeface="ＭＳ Ｐ明朝" panose="02020600040205080304" pitchFamily="18" charset="-128"/>
              <a:cs typeface="+mn-cs"/>
            </a:rPr>
            <a:t>別添１（事業者基本情報）の情報が反映される。</a:t>
          </a:r>
          <a:endParaRPr lang="ja-JP" altLang="ja-JP" sz="1200">
            <a:solidFill>
              <a:srgbClr val="FF0000"/>
            </a:solidFill>
            <a:effectLst/>
            <a:latin typeface="ＭＳ Ｐ明朝" panose="02020600040205080304" pitchFamily="18" charset="-128"/>
            <a:ea typeface="ＭＳ Ｐ明朝" panose="02020600040205080304" pitchFamily="18" charset="-128"/>
          </a:endParaRPr>
        </a:p>
      </xdr:txBody>
    </xdr:sp>
    <xdr:clientData/>
  </xdr:oneCellAnchor>
  <xdr:oneCellAnchor>
    <xdr:from>
      <xdr:col>1</xdr:col>
      <xdr:colOff>861785</xdr:colOff>
      <xdr:row>9</xdr:row>
      <xdr:rowOff>562428</xdr:rowOff>
    </xdr:from>
    <xdr:ext cx="2533330" cy="492571"/>
    <xdr:sp macro="" textlink="">
      <xdr:nvSpPr>
        <xdr:cNvPr id="23" name="四角形吹き出し 2">
          <a:extLst>
            <a:ext uri="{FF2B5EF4-FFF2-40B4-BE49-F238E27FC236}">
              <a16:creationId xmlns:a16="http://schemas.microsoft.com/office/drawing/2014/main" id="{00000000-0008-0000-0800-000017000000}"/>
            </a:ext>
          </a:extLst>
        </xdr:cNvPr>
        <xdr:cNvSpPr/>
      </xdr:nvSpPr>
      <xdr:spPr>
        <a:xfrm>
          <a:off x="1115785" y="3873499"/>
          <a:ext cx="2533330" cy="492571"/>
        </a:xfrm>
        <a:prstGeom prst="wedgeRectCallout">
          <a:avLst>
            <a:gd name="adj1" fmla="val -59616"/>
            <a:gd name="adj2" fmla="val 222058"/>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健保等級を適用する人件費支払対象者の氏名を記入すること。</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462643</xdr:colOff>
      <xdr:row>11</xdr:row>
      <xdr:rowOff>181428</xdr:rowOff>
    </xdr:from>
    <xdr:ext cx="1744115" cy="292452"/>
    <xdr:sp macro="" textlink="">
      <xdr:nvSpPr>
        <xdr:cNvPr id="24" name="四角形吹き出し 2">
          <a:extLst>
            <a:ext uri="{FF2B5EF4-FFF2-40B4-BE49-F238E27FC236}">
              <a16:creationId xmlns:a16="http://schemas.microsoft.com/office/drawing/2014/main" id="{00000000-0008-0000-0800-000018000000}"/>
            </a:ext>
          </a:extLst>
        </xdr:cNvPr>
        <xdr:cNvSpPr/>
      </xdr:nvSpPr>
      <xdr:spPr>
        <a:xfrm>
          <a:off x="3655786" y="4399642"/>
          <a:ext cx="1744115" cy="292452"/>
        </a:xfrm>
        <a:prstGeom prst="wedgeRectCallout">
          <a:avLst>
            <a:gd name="adj1" fmla="val -34143"/>
            <a:gd name="adj2" fmla="val 23712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賞与回数を記入すること。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816429</xdr:colOff>
      <xdr:row>18</xdr:row>
      <xdr:rowOff>217715</xdr:rowOff>
    </xdr:from>
    <xdr:ext cx="2065884" cy="701168"/>
    <xdr:sp macro="" textlink="">
      <xdr:nvSpPr>
        <xdr:cNvPr id="25" name="四角形吹き出し 2">
          <a:extLst>
            <a:ext uri="{FF2B5EF4-FFF2-40B4-BE49-F238E27FC236}">
              <a16:creationId xmlns:a16="http://schemas.microsoft.com/office/drawing/2014/main" id="{00000000-0008-0000-0800-000019000000}"/>
            </a:ext>
          </a:extLst>
        </xdr:cNvPr>
        <xdr:cNvSpPr/>
      </xdr:nvSpPr>
      <xdr:spPr>
        <a:xfrm>
          <a:off x="5089072" y="6023429"/>
          <a:ext cx="2065884" cy="701168"/>
        </a:xfrm>
        <a:prstGeom prst="wedgeRectCallout">
          <a:avLst>
            <a:gd name="adj1" fmla="val -69287"/>
            <a:gd name="adj2" fmla="val -119694"/>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健保等級・賞与回数を入力 すると人件費単価が自動計 算される。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0</xdr:col>
      <xdr:colOff>190500</xdr:colOff>
      <xdr:row>19</xdr:row>
      <xdr:rowOff>172358</xdr:rowOff>
    </xdr:from>
    <xdr:ext cx="2536530" cy="492571"/>
    <xdr:sp macro="" textlink="">
      <xdr:nvSpPr>
        <xdr:cNvPr id="26" name="四角形吹き出し 2">
          <a:extLst>
            <a:ext uri="{FF2B5EF4-FFF2-40B4-BE49-F238E27FC236}">
              <a16:creationId xmlns:a16="http://schemas.microsoft.com/office/drawing/2014/main" id="{00000000-0008-0000-0800-00001A000000}"/>
            </a:ext>
          </a:extLst>
        </xdr:cNvPr>
        <xdr:cNvSpPr/>
      </xdr:nvSpPr>
      <xdr:spPr>
        <a:xfrm>
          <a:off x="190500" y="6223001"/>
          <a:ext cx="2536530" cy="492571"/>
        </a:xfrm>
        <a:prstGeom prst="wedgeRectCallout">
          <a:avLst>
            <a:gd name="adj1" fmla="val 48145"/>
            <a:gd name="adj2" fmla="val -208867"/>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交付申請時点で適用されている健保等級を記入すること。</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6</xdr:col>
      <xdr:colOff>1143000</xdr:colOff>
      <xdr:row>18</xdr:row>
      <xdr:rowOff>80819</xdr:rowOff>
    </xdr:from>
    <xdr:ext cx="2027464" cy="701168"/>
    <xdr:sp macro="" textlink="">
      <xdr:nvSpPr>
        <xdr:cNvPr id="29" name="四角形吹き出し 2">
          <a:extLst>
            <a:ext uri="{FF2B5EF4-FFF2-40B4-BE49-F238E27FC236}">
              <a16:creationId xmlns:a16="http://schemas.microsoft.com/office/drawing/2014/main" id="{00000000-0008-0000-0800-00001D000000}"/>
            </a:ext>
          </a:extLst>
        </xdr:cNvPr>
        <xdr:cNvSpPr/>
      </xdr:nvSpPr>
      <xdr:spPr>
        <a:xfrm>
          <a:off x="8235950" y="5916469"/>
          <a:ext cx="2027464" cy="701168"/>
        </a:xfrm>
        <a:prstGeom prst="wedgeRectCallout">
          <a:avLst>
            <a:gd name="adj1" fmla="val -51458"/>
            <a:gd name="adj2" fmla="val -119694"/>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記入内容になんらかの説明 が必要な場合は備考欄にて 説明すること。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254001</xdr:colOff>
      <xdr:row>43</xdr:row>
      <xdr:rowOff>57728</xdr:rowOff>
    </xdr:from>
    <xdr:ext cx="2825339" cy="892809"/>
    <xdr:sp macro="" textlink="">
      <xdr:nvSpPr>
        <xdr:cNvPr id="30" name="四角形吹き出し 2">
          <a:extLst>
            <a:ext uri="{FF2B5EF4-FFF2-40B4-BE49-F238E27FC236}">
              <a16:creationId xmlns:a16="http://schemas.microsoft.com/office/drawing/2014/main" id="{00000000-0008-0000-0800-00001E000000}"/>
            </a:ext>
          </a:extLst>
        </xdr:cNvPr>
        <xdr:cNvSpPr/>
      </xdr:nvSpPr>
      <xdr:spPr>
        <a:xfrm>
          <a:off x="508001" y="11665528"/>
          <a:ext cx="2825339" cy="892809"/>
        </a:xfrm>
        <a:prstGeom prst="wedgeRectCallout">
          <a:avLst>
            <a:gd name="adj1" fmla="val 31584"/>
            <a:gd name="adj2" fmla="val -7278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給与支払額のうち基本給、家族手当、住居手当、法定 福利費（事業主負担分）、管理職手当（技能職に対する 手当を含む）、通勤手当、賞与のみ。</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1027546</xdr:colOff>
      <xdr:row>44</xdr:row>
      <xdr:rowOff>80818</xdr:rowOff>
    </xdr:from>
    <xdr:ext cx="2566729" cy="492571"/>
    <xdr:sp macro="" textlink="">
      <xdr:nvSpPr>
        <xdr:cNvPr id="31" name="四角形吹き出し 2">
          <a:extLst>
            <a:ext uri="{FF2B5EF4-FFF2-40B4-BE49-F238E27FC236}">
              <a16:creationId xmlns:a16="http://schemas.microsoft.com/office/drawing/2014/main" id="{00000000-0008-0000-0800-00001F000000}"/>
            </a:ext>
          </a:extLst>
        </xdr:cNvPr>
        <xdr:cNvSpPr/>
      </xdr:nvSpPr>
      <xdr:spPr>
        <a:xfrm>
          <a:off x="5301096" y="11936268"/>
          <a:ext cx="2566729" cy="492571"/>
        </a:xfrm>
        <a:prstGeom prst="wedgeRectCallout">
          <a:avLst>
            <a:gd name="adj1" fmla="val -59305"/>
            <a:gd name="adj2" fmla="val -15311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給与額を入力すると人件費単価が自動計算される。</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780143</xdr:colOff>
      <xdr:row>36</xdr:row>
      <xdr:rowOff>90715</xdr:rowOff>
    </xdr:from>
    <xdr:ext cx="2879766" cy="492571"/>
    <xdr:sp macro="" textlink="">
      <xdr:nvSpPr>
        <xdr:cNvPr id="32" name="四角形吹き出し 2">
          <a:extLst>
            <a:ext uri="{FF2B5EF4-FFF2-40B4-BE49-F238E27FC236}">
              <a16:creationId xmlns:a16="http://schemas.microsoft.com/office/drawing/2014/main" id="{00000000-0008-0000-0800-000020000000}"/>
            </a:ext>
          </a:extLst>
        </xdr:cNvPr>
        <xdr:cNvSpPr/>
      </xdr:nvSpPr>
      <xdr:spPr>
        <a:xfrm>
          <a:off x="5052786" y="10033001"/>
          <a:ext cx="2879766" cy="492571"/>
        </a:xfrm>
        <a:prstGeom prst="wedgeRectCallout">
          <a:avLst>
            <a:gd name="adj1" fmla="val -79748"/>
            <a:gd name="adj2" fmla="val 16463"/>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月給の場合は月給額を、年俸の場合は、 年俸</a:t>
          </a:r>
          <a:r>
            <a:rPr lang="en-US" altLang="ja-JP" sz="1200">
              <a:solidFill>
                <a:srgbClr val="FF0000"/>
              </a:solidFill>
              <a:latin typeface="ＭＳ Ｐ明朝" panose="02020600040205080304" pitchFamily="18" charset="-128"/>
              <a:ea typeface="ＭＳ Ｐ明朝" panose="02020600040205080304" pitchFamily="18" charset="-128"/>
            </a:rPr>
            <a:t>÷</a:t>
          </a:r>
          <a:r>
            <a:rPr lang="ja-JP" altLang="en-US" sz="1200">
              <a:solidFill>
                <a:srgbClr val="FF0000"/>
              </a:solidFill>
              <a:latin typeface="ＭＳ Ｐ明朝" panose="02020600040205080304" pitchFamily="18" charset="-128"/>
              <a:ea typeface="ＭＳ Ｐ明朝" panose="02020600040205080304" pitchFamily="18" charset="-128"/>
            </a:rPr>
            <a:t>１２の金額を記入すること。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6</xdr:col>
      <xdr:colOff>1006929</xdr:colOff>
      <xdr:row>36</xdr:row>
      <xdr:rowOff>0</xdr:rowOff>
    </xdr:from>
    <xdr:ext cx="2546937" cy="492571"/>
    <xdr:sp macro="" textlink="">
      <xdr:nvSpPr>
        <xdr:cNvPr id="33" name="四角形吹き出し 2">
          <a:extLst>
            <a:ext uri="{FF2B5EF4-FFF2-40B4-BE49-F238E27FC236}">
              <a16:creationId xmlns:a16="http://schemas.microsoft.com/office/drawing/2014/main" id="{00000000-0008-0000-0800-000021000000}"/>
            </a:ext>
          </a:extLst>
        </xdr:cNvPr>
        <xdr:cNvSpPr/>
      </xdr:nvSpPr>
      <xdr:spPr>
        <a:xfrm>
          <a:off x="8100786" y="9942286"/>
          <a:ext cx="2546937" cy="492571"/>
        </a:xfrm>
        <a:prstGeom prst="wedgeRectCallout">
          <a:avLst>
            <a:gd name="adj1" fmla="val -49857"/>
            <a:gd name="adj2" fmla="val 140847"/>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年俸の場合など、月給額の計算の根拠を記入すること。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80819</xdr:colOff>
      <xdr:row>60</xdr:row>
      <xdr:rowOff>161636</xdr:rowOff>
    </xdr:from>
    <xdr:ext cx="2966357" cy="892809"/>
    <xdr:sp macro="" textlink="">
      <xdr:nvSpPr>
        <xdr:cNvPr id="34" name="四角形吹き出し 2">
          <a:extLst>
            <a:ext uri="{FF2B5EF4-FFF2-40B4-BE49-F238E27FC236}">
              <a16:creationId xmlns:a16="http://schemas.microsoft.com/office/drawing/2014/main" id="{00000000-0008-0000-0800-000022000000}"/>
            </a:ext>
          </a:extLst>
        </xdr:cNvPr>
        <xdr:cNvSpPr/>
      </xdr:nvSpPr>
      <xdr:spPr>
        <a:xfrm>
          <a:off x="334819" y="15712786"/>
          <a:ext cx="2966357" cy="892809"/>
        </a:xfrm>
        <a:prstGeom prst="wedgeRectCallout">
          <a:avLst>
            <a:gd name="adj1" fmla="val 40518"/>
            <a:gd name="adj2" fmla="val -105203"/>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給与支払額のうち基本給、家族手当、住居手当、法定 福利費（事業主負担分）、管理職手当（技能職に対する手当を含む）、通勤手当、賞与のみ。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69273</xdr:colOff>
      <xdr:row>60</xdr:row>
      <xdr:rowOff>173181</xdr:rowOff>
    </xdr:from>
    <xdr:ext cx="2879766" cy="492571"/>
    <xdr:sp macro="" textlink="">
      <xdr:nvSpPr>
        <xdr:cNvPr id="35" name="四角形吹き出し 2">
          <a:extLst>
            <a:ext uri="{FF2B5EF4-FFF2-40B4-BE49-F238E27FC236}">
              <a16:creationId xmlns:a16="http://schemas.microsoft.com/office/drawing/2014/main" id="{00000000-0008-0000-0800-000023000000}"/>
            </a:ext>
          </a:extLst>
        </xdr:cNvPr>
        <xdr:cNvSpPr/>
      </xdr:nvSpPr>
      <xdr:spPr>
        <a:xfrm>
          <a:off x="4342823" y="15724331"/>
          <a:ext cx="2879766" cy="492571"/>
        </a:xfrm>
        <a:prstGeom prst="wedgeRectCallout">
          <a:avLst>
            <a:gd name="adj1" fmla="val -23705"/>
            <a:gd name="adj2" fmla="val -141939"/>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給与額を入力すると人件費単価が自動計算される。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6</xdr:col>
      <xdr:colOff>542636</xdr:colOff>
      <xdr:row>61</xdr:row>
      <xdr:rowOff>46181</xdr:rowOff>
    </xdr:from>
    <xdr:ext cx="2879766" cy="292452"/>
    <xdr:sp macro="" textlink="">
      <xdr:nvSpPr>
        <xdr:cNvPr id="36" name="四角形吹き出し 2">
          <a:extLst>
            <a:ext uri="{FF2B5EF4-FFF2-40B4-BE49-F238E27FC236}">
              <a16:creationId xmlns:a16="http://schemas.microsoft.com/office/drawing/2014/main" id="{00000000-0008-0000-0800-000024000000}"/>
            </a:ext>
          </a:extLst>
        </xdr:cNvPr>
        <xdr:cNvSpPr/>
      </xdr:nvSpPr>
      <xdr:spPr>
        <a:xfrm>
          <a:off x="7635586" y="15844981"/>
          <a:ext cx="2879766" cy="292452"/>
        </a:xfrm>
        <a:prstGeom prst="wedgeRectCallout">
          <a:avLst>
            <a:gd name="adj1" fmla="val 30161"/>
            <a:gd name="adj2" fmla="val -25527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日給額の算出根拠を記入すること。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988787</xdr:colOff>
      <xdr:row>53</xdr:row>
      <xdr:rowOff>45357</xdr:rowOff>
    </xdr:from>
    <xdr:ext cx="2978727" cy="492571"/>
    <xdr:sp macro="" textlink="">
      <xdr:nvSpPr>
        <xdr:cNvPr id="37" name="四角形吹き出し 2">
          <a:extLst>
            <a:ext uri="{FF2B5EF4-FFF2-40B4-BE49-F238E27FC236}">
              <a16:creationId xmlns:a16="http://schemas.microsoft.com/office/drawing/2014/main" id="{00000000-0008-0000-0800-000025000000}"/>
            </a:ext>
          </a:extLst>
        </xdr:cNvPr>
        <xdr:cNvSpPr/>
      </xdr:nvSpPr>
      <xdr:spPr>
        <a:xfrm>
          <a:off x="4181930" y="13897428"/>
          <a:ext cx="2978727" cy="492571"/>
        </a:xfrm>
        <a:prstGeom prst="wedgeRectCallout">
          <a:avLst>
            <a:gd name="adj1" fmla="val -55306"/>
            <a:gd name="adj2" fmla="val 76045"/>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就業規則または個別の労働契約で定め られた所定労働時間を記入すること。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2</xdr:col>
      <xdr:colOff>374</xdr:colOff>
      <xdr:row>0</xdr:row>
      <xdr:rowOff>67254</xdr:rowOff>
    </xdr:from>
    <xdr:to>
      <xdr:col>7</xdr:col>
      <xdr:colOff>659279</xdr:colOff>
      <xdr:row>0</xdr:row>
      <xdr:rowOff>471727</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2042957" y="67254"/>
          <a:ext cx="7104155" cy="4044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latin typeface="ＭＳ Ｐ明朝" panose="02020600040205080304" pitchFamily="18" charset="-128"/>
              <a:ea typeface="ＭＳ Ｐ明朝" panose="02020600040205080304" pitchFamily="18" charset="-128"/>
            </a:rPr>
            <a:t>　　　　　　　　のセルの値は自動計算（編集不要）。</a:t>
          </a:r>
          <a:endParaRPr kumimoji="1" lang="en-US" altLang="ja-JP" sz="2000" b="1">
            <a:latin typeface="ＭＳ Ｐ明朝" panose="02020600040205080304" pitchFamily="18" charset="-128"/>
            <a:ea typeface="ＭＳ Ｐ明朝" panose="02020600040205080304" pitchFamily="18" charset="-128"/>
          </a:endParaRPr>
        </a:p>
      </xdr:txBody>
    </xdr:sp>
    <xdr:clientData fPrintsWithSheet="0"/>
  </xdr:twoCellAnchor>
  <xdr:oneCellAnchor>
    <xdr:from>
      <xdr:col>1</xdr:col>
      <xdr:colOff>544285</xdr:colOff>
      <xdr:row>6</xdr:row>
      <xdr:rowOff>390071</xdr:rowOff>
    </xdr:from>
    <xdr:ext cx="3289217" cy="292452"/>
    <xdr:sp macro="" textlink="">
      <xdr:nvSpPr>
        <xdr:cNvPr id="5" name="四角形吹き出し 2">
          <a:extLst>
            <a:ext uri="{FF2B5EF4-FFF2-40B4-BE49-F238E27FC236}">
              <a16:creationId xmlns:a16="http://schemas.microsoft.com/office/drawing/2014/main" id="{00000000-0008-0000-0900-000005000000}"/>
            </a:ext>
          </a:extLst>
        </xdr:cNvPr>
        <xdr:cNvSpPr/>
      </xdr:nvSpPr>
      <xdr:spPr>
        <a:xfrm>
          <a:off x="798285" y="2295071"/>
          <a:ext cx="3289217" cy="292452"/>
        </a:xfrm>
        <a:prstGeom prst="wedgeRectCallout">
          <a:avLst>
            <a:gd name="adj1" fmla="val 122904"/>
            <a:gd name="adj2" fmla="val -72318"/>
          </a:avLst>
        </a:prstGeom>
        <a:solidFill>
          <a:srgbClr val="FFE7E7">
            <a:alpha val="5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kumimoji="1" lang="ja-JP" altLang="en-US" sz="1200">
              <a:solidFill>
                <a:srgbClr val="FF0000"/>
              </a:solidFill>
              <a:effectLst/>
              <a:latin typeface="ＭＳ Ｐ明朝" panose="02020600040205080304" pitchFamily="18" charset="-128"/>
              <a:ea typeface="ＭＳ Ｐ明朝" panose="02020600040205080304" pitchFamily="18" charset="-128"/>
              <a:cs typeface="+mn-cs"/>
            </a:rPr>
            <a:t>別添１（事業者基本情報）の情報が反映される。</a:t>
          </a:r>
          <a:endParaRPr lang="ja-JP" altLang="ja-JP" sz="1200">
            <a:solidFill>
              <a:srgbClr val="FF0000"/>
            </a:solidFill>
            <a:effectLst/>
            <a:latin typeface="ＭＳ Ｐ明朝" panose="02020600040205080304" pitchFamily="18" charset="-128"/>
            <a:ea typeface="ＭＳ Ｐ明朝" panose="02020600040205080304" pitchFamily="18" charset="-128"/>
          </a:endParaRPr>
        </a:p>
      </xdr:txBody>
    </xdr:sp>
    <xdr:clientData/>
  </xdr:oneCellAnchor>
  <xdr:oneCellAnchor>
    <xdr:from>
      <xdr:col>1</xdr:col>
      <xdr:colOff>1197428</xdr:colOff>
      <xdr:row>9</xdr:row>
      <xdr:rowOff>426357</xdr:rowOff>
    </xdr:from>
    <xdr:ext cx="2533330" cy="492571"/>
    <xdr:sp macro="" textlink="">
      <xdr:nvSpPr>
        <xdr:cNvPr id="6" name="四角形吹き出し 2">
          <a:extLst>
            <a:ext uri="{FF2B5EF4-FFF2-40B4-BE49-F238E27FC236}">
              <a16:creationId xmlns:a16="http://schemas.microsoft.com/office/drawing/2014/main" id="{00000000-0008-0000-0900-000006000000}"/>
            </a:ext>
          </a:extLst>
        </xdr:cNvPr>
        <xdr:cNvSpPr/>
      </xdr:nvSpPr>
      <xdr:spPr>
        <a:xfrm>
          <a:off x="1451428" y="3764643"/>
          <a:ext cx="2533330" cy="492571"/>
        </a:xfrm>
        <a:prstGeom prst="wedgeRectCallout">
          <a:avLst>
            <a:gd name="adj1" fmla="val -59616"/>
            <a:gd name="adj2" fmla="val 222058"/>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健保等級を適用する人件費支払対象者の氏名を記入すること。</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353786</xdr:colOff>
      <xdr:row>11</xdr:row>
      <xdr:rowOff>108857</xdr:rowOff>
    </xdr:from>
    <xdr:ext cx="1744115" cy="292452"/>
    <xdr:sp macro="" textlink="">
      <xdr:nvSpPr>
        <xdr:cNvPr id="7" name="四角形吹き出し 2">
          <a:extLst>
            <a:ext uri="{FF2B5EF4-FFF2-40B4-BE49-F238E27FC236}">
              <a16:creationId xmlns:a16="http://schemas.microsoft.com/office/drawing/2014/main" id="{00000000-0008-0000-0900-000007000000}"/>
            </a:ext>
          </a:extLst>
        </xdr:cNvPr>
        <xdr:cNvSpPr/>
      </xdr:nvSpPr>
      <xdr:spPr>
        <a:xfrm>
          <a:off x="3546929" y="4354286"/>
          <a:ext cx="1744115" cy="292452"/>
        </a:xfrm>
        <a:prstGeom prst="wedgeRectCallout">
          <a:avLst>
            <a:gd name="adj1" fmla="val -34143"/>
            <a:gd name="adj2" fmla="val 23712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賞与回数を記入すること。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0</xdr:col>
      <xdr:colOff>226785</xdr:colOff>
      <xdr:row>19</xdr:row>
      <xdr:rowOff>208643</xdr:rowOff>
    </xdr:from>
    <xdr:ext cx="2536530" cy="492571"/>
    <xdr:sp macro="" textlink="">
      <xdr:nvSpPr>
        <xdr:cNvPr id="8" name="四角形吹き出し 2">
          <a:extLst>
            <a:ext uri="{FF2B5EF4-FFF2-40B4-BE49-F238E27FC236}">
              <a16:creationId xmlns:a16="http://schemas.microsoft.com/office/drawing/2014/main" id="{00000000-0008-0000-0900-000008000000}"/>
            </a:ext>
          </a:extLst>
        </xdr:cNvPr>
        <xdr:cNvSpPr/>
      </xdr:nvSpPr>
      <xdr:spPr>
        <a:xfrm>
          <a:off x="226785" y="6286500"/>
          <a:ext cx="2536530" cy="492571"/>
        </a:xfrm>
        <a:prstGeom prst="wedgeRectCallout">
          <a:avLst>
            <a:gd name="adj1" fmla="val 48145"/>
            <a:gd name="adj2" fmla="val -208867"/>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交付申請時点で適用されている健保等級を記入すること。</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435428</xdr:colOff>
      <xdr:row>18</xdr:row>
      <xdr:rowOff>199571</xdr:rowOff>
    </xdr:from>
    <xdr:ext cx="2065884" cy="701168"/>
    <xdr:sp macro="" textlink="">
      <xdr:nvSpPr>
        <xdr:cNvPr id="9" name="四角形吹き出し 2">
          <a:extLst>
            <a:ext uri="{FF2B5EF4-FFF2-40B4-BE49-F238E27FC236}">
              <a16:creationId xmlns:a16="http://schemas.microsoft.com/office/drawing/2014/main" id="{00000000-0008-0000-0900-000009000000}"/>
            </a:ext>
          </a:extLst>
        </xdr:cNvPr>
        <xdr:cNvSpPr/>
      </xdr:nvSpPr>
      <xdr:spPr>
        <a:xfrm>
          <a:off x="4708071" y="6032500"/>
          <a:ext cx="2065884" cy="701168"/>
        </a:xfrm>
        <a:prstGeom prst="wedgeRectCallout">
          <a:avLst>
            <a:gd name="adj1" fmla="val -43599"/>
            <a:gd name="adj2" fmla="val -109991"/>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健保等級・賞与回数を入力 すると人件費単価が自動計 算される。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6</xdr:col>
      <xdr:colOff>607787</xdr:colOff>
      <xdr:row>18</xdr:row>
      <xdr:rowOff>127000</xdr:rowOff>
    </xdr:from>
    <xdr:ext cx="2027464" cy="701168"/>
    <xdr:sp macro="" textlink="">
      <xdr:nvSpPr>
        <xdr:cNvPr id="10" name="四角形吹き出し 2">
          <a:extLst>
            <a:ext uri="{FF2B5EF4-FFF2-40B4-BE49-F238E27FC236}">
              <a16:creationId xmlns:a16="http://schemas.microsoft.com/office/drawing/2014/main" id="{00000000-0008-0000-0900-00000A000000}"/>
            </a:ext>
          </a:extLst>
        </xdr:cNvPr>
        <xdr:cNvSpPr/>
      </xdr:nvSpPr>
      <xdr:spPr>
        <a:xfrm>
          <a:off x="7701644" y="5959929"/>
          <a:ext cx="2027464" cy="701168"/>
        </a:xfrm>
        <a:prstGeom prst="wedgeRectCallout">
          <a:avLst>
            <a:gd name="adj1" fmla="val -51458"/>
            <a:gd name="adj2" fmla="val -119694"/>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記入内容になんらかの説明 が必要な場合は備考欄にて 説明すること。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2</xdr:col>
      <xdr:colOff>709386</xdr:colOff>
      <xdr:row>34</xdr:row>
      <xdr:rowOff>166914</xdr:rowOff>
    </xdr:from>
    <xdr:ext cx="2879766" cy="492571"/>
    <xdr:sp macro="" textlink="">
      <xdr:nvSpPr>
        <xdr:cNvPr id="11" name="四角形吹き出し 2">
          <a:extLst>
            <a:ext uri="{FF2B5EF4-FFF2-40B4-BE49-F238E27FC236}">
              <a16:creationId xmlns:a16="http://schemas.microsoft.com/office/drawing/2014/main" id="{00000000-0008-0000-0900-00000B000000}"/>
            </a:ext>
          </a:extLst>
        </xdr:cNvPr>
        <xdr:cNvSpPr/>
      </xdr:nvSpPr>
      <xdr:spPr>
        <a:xfrm>
          <a:off x="2745015" y="9637485"/>
          <a:ext cx="2879766" cy="492571"/>
        </a:xfrm>
        <a:prstGeom prst="wedgeRectCallout">
          <a:avLst>
            <a:gd name="adj1" fmla="val -42606"/>
            <a:gd name="adj2" fmla="val 178779"/>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月給の場合は月給額を、年俸の場合は、 年俸</a:t>
          </a:r>
          <a:r>
            <a:rPr lang="en-US" altLang="ja-JP" sz="1200">
              <a:solidFill>
                <a:srgbClr val="FF0000"/>
              </a:solidFill>
              <a:latin typeface="ＭＳ Ｐ明朝" panose="02020600040205080304" pitchFamily="18" charset="-128"/>
              <a:ea typeface="ＭＳ Ｐ明朝" panose="02020600040205080304" pitchFamily="18" charset="-128"/>
            </a:rPr>
            <a:t>÷</a:t>
          </a:r>
          <a:r>
            <a:rPr lang="ja-JP" altLang="en-US" sz="1200">
              <a:solidFill>
                <a:srgbClr val="FF0000"/>
              </a:solidFill>
              <a:latin typeface="ＭＳ Ｐ明朝" panose="02020600040205080304" pitchFamily="18" charset="-128"/>
              <a:ea typeface="ＭＳ Ｐ明朝" panose="02020600040205080304" pitchFamily="18" charset="-128"/>
            </a:rPr>
            <a:t>１２の金額を記入すること。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27213</xdr:colOff>
      <xdr:row>42</xdr:row>
      <xdr:rowOff>172358</xdr:rowOff>
    </xdr:from>
    <xdr:ext cx="2812143" cy="892809"/>
    <xdr:sp macro="" textlink="">
      <xdr:nvSpPr>
        <xdr:cNvPr id="12" name="四角形吹き出し 2">
          <a:extLst>
            <a:ext uri="{FF2B5EF4-FFF2-40B4-BE49-F238E27FC236}">
              <a16:creationId xmlns:a16="http://schemas.microsoft.com/office/drawing/2014/main" id="{00000000-0008-0000-0900-00000C000000}"/>
            </a:ext>
          </a:extLst>
        </xdr:cNvPr>
        <xdr:cNvSpPr/>
      </xdr:nvSpPr>
      <xdr:spPr>
        <a:xfrm>
          <a:off x="281213" y="11484429"/>
          <a:ext cx="2812143" cy="892809"/>
        </a:xfrm>
        <a:prstGeom prst="wedgeRectCallout">
          <a:avLst>
            <a:gd name="adj1" fmla="val 31584"/>
            <a:gd name="adj2" fmla="val -7278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給与支払額のうち基本給、家族手当、住居手当、法定 福利費（事業主負担分）、管理職手当（技能職に対する 手当を含む）、通勤手当、賞与のみ。</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5</xdr:col>
      <xdr:colOff>0</xdr:colOff>
      <xdr:row>44</xdr:row>
      <xdr:rowOff>0</xdr:rowOff>
    </xdr:from>
    <xdr:ext cx="2566729" cy="492571"/>
    <xdr:sp macro="" textlink="">
      <xdr:nvSpPr>
        <xdr:cNvPr id="14" name="四角形吹き出し 2">
          <a:extLst>
            <a:ext uri="{FF2B5EF4-FFF2-40B4-BE49-F238E27FC236}">
              <a16:creationId xmlns:a16="http://schemas.microsoft.com/office/drawing/2014/main" id="{00000000-0008-0000-0900-00000E000000}"/>
            </a:ext>
          </a:extLst>
        </xdr:cNvPr>
        <xdr:cNvSpPr/>
      </xdr:nvSpPr>
      <xdr:spPr>
        <a:xfrm>
          <a:off x="5451929" y="11801929"/>
          <a:ext cx="2566729" cy="492571"/>
        </a:xfrm>
        <a:prstGeom prst="wedgeRectCallout">
          <a:avLst>
            <a:gd name="adj1" fmla="val -67787"/>
            <a:gd name="adj2" fmla="val -13101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給与額を入力すると人件費単価が自動計算される。</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63500</xdr:colOff>
      <xdr:row>53</xdr:row>
      <xdr:rowOff>81643</xdr:rowOff>
    </xdr:from>
    <xdr:ext cx="2879766" cy="492571"/>
    <xdr:sp macro="" textlink="">
      <xdr:nvSpPr>
        <xdr:cNvPr id="16" name="四角形吹き出し 2">
          <a:extLst>
            <a:ext uri="{FF2B5EF4-FFF2-40B4-BE49-F238E27FC236}">
              <a16:creationId xmlns:a16="http://schemas.microsoft.com/office/drawing/2014/main" id="{00000000-0008-0000-0900-000010000000}"/>
            </a:ext>
          </a:extLst>
        </xdr:cNvPr>
        <xdr:cNvSpPr/>
      </xdr:nvSpPr>
      <xdr:spPr>
        <a:xfrm>
          <a:off x="4336143" y="13960929"/>
          <a:ext cx="2879766" cy="492571"/>
        </a:xfrm>
        <a:prstGeom prst="wedgeRectCallout">
          <a:avLst>
            <a:gd name="adj1" fmla="val -69066"/>
            <a:gd name="adj2" fmla="val 114636"/>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就業規則または個別の労働契約で定め られた所定労働時間を記入すること。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0</xdr:col>
      <xdr:colOff>199571</xdr:colOff>
      <xdr:row>60</xdr:row>
      <xdr:rowOff>63499</xdr:rowOff>
    </xdr:from>
    <xdr:ext cx="2966357" cy="892809"/>
    <xdr:sp macro="" textlink="">
      <xdr:nvSpPr>
        <xdr:cNvPr id="17" name="四角形吹き出し 2">
          <a:extLst>
            <a:ext uri="{FF2B5EF4-FFF2-40B4-BE49-F238E27FC236}">
              <a16:creationId xmlns:a16="http://schemas.microsoft.com/office/drawing/2014/main" id="{00000000-0008-0000-0900-000011000000}"/>
            </a:ext>
          </a:extLst>
        </xdr:cNvPr>
        <xdr:cNvSpPr/>
      </xdr:nvSpPr>
      <xdr:spPr>
        <a:xfrm>
          <a:off x="199571" y="15530285"/>
          <a:ext cx="2966357" cy="892809"/>
        </a:xfrm>
        <a:prstGeom prst="wedgeRectCallout">
          <a:avLst>
            <a:gd name="adj1" fmla="val 36542"/>
            <a:gd name="adj2" fmla="val -93010"/>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給与支払額のうち基本給、家族手当、住居手当、法定 福利費（事業主負担分）、管理職手当（技能職に対する手当を含む）、通勤手当、賞与のみ。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1025072</xdr:colOff>
      <xdr:row>60</xdr:row>
      <xdr:rowOff>172357</xdr:rowOff>
    </xdr:from>
    <xdr:ext cx="2879766" cy="492571"/>
    <xdr:sp macro="" textlink="">
      <xdr:nvSpPr>
        <xdr:cNvPr id="19" name="四角形吹き出し 2">
          <a:extLst>
            <a:ext uri="{FF2B5EF4-FFF2-40B4-BE49-F238E27FC236}">
              <a16:creationId xmlns:a16="http://schemas.microsoft.com/office/drawing/2014/main" id="{00000000-0008-0000-0900-000013000000}"/>
            </a:ext>
          </a:extLst>
        </xdr:cNvPr>
        <xdr:cNvSpPr/>
      </xdr:nvSpPr>
      <xdr:spPr>
        <a:xfrm>
          <a:off x="4218215" y="15639143"/>
          <a:ext cx="2879766" cy="492571"/>
        </a:xfrm>
        <a:prstGeom prst="wedgeRectCallout">
          <a:avLst>
            <a:gd name="adj1" fmla="val -31738"/>
            <a:gd name="adj2" fmla="val -141938"/>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給与額を入力すると人件費単価が自動計算される。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twoCellAnchor>
    <xdr:from>
      <xdr:col>2</xdr:col>
      <xdr:colOff>201083</xdr:colOff>
      <xdr:row>0</xdr:row>
      <xdr:rowOff>105833</xdr:rowOff>
    </xdr:from>
    <xdr:to>
      <xdr:col>3</xdr:col>
      <xdr:colOff>86761</xdr:colOff>
      <xdr:row>0</xdr:row>
      <xdr:rowOff>432589</xdr:rowOff>
    </xdr:to>
    <xdr:sp macro="" textlink="">
      <xdr:nvSpPr>
        <xdr:cNvPr id="18" name="正方形/長方形 17">
          <a:extLst>
            <a:ext uri="{FF2B5EF4-FFF2-40B4-BE49-F238E27FC236}">
              <a16:creationId xmlns:a16="http://schemas.microsoft.com/office/drawing/2014/main" id="{00000000-0008-0000-0900-000012000000}"/>
            </a:ext>
          </a:extLst>
        </xdr:cNvPr>
        <xdr:cNvSpPr/>
      </xdr:nvSpPr>
      <xdr:spPr>
        <a:xfrm>
          <a:off x="2243666" y="105833"/>
          <a:ext cx="1039262" cy="326756"/>
        </a:xfrm>
        <a:prstGeom prst="rect">
          <a:avLst/>
        </a:prstGeom>
        <a:solidFill>
          <a:srgbClr val="FFFFCC"/>
        </a:solidFill>
        <a:ln w="25400" cap="flat" cmpd="sng" algn="ctr">
          <a:solidFill>
            <a:srgbClr val="4F81BD">
              <a:shade val="50000"/>
            </a:srgbClr>
          </a:solidFill>
          <a:prstDash val="solid"/>
        </a:ln>
        <a:effectLst/>
      </xdr:spPr>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黄色</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8"/>
  <sheetViews>
    <sheetView tabSelected="1" view="pageBreakPreview" zoomScale="70" zoomScaleNormal="85" zoomScaleSheetLayoutView="70" workbookViewId="0">
      <selection sqref="A1:G1"/>
    </sheetView>
  </sheetViews>
  <sheetFormatPr defaultColWidth="8.1640625" defaultRowHeight="13"/>
  <cols>
    <col min="1" max="1" width="4.58203125" style="1" customWidth="1"/>
    <col min="2" max="2" width="27.58203125" style="1" bestFit="1" customWidth="1"/>
    <col min="3" max="3" width="10.1640625" style="1" customWidth="1"/>
    <col min="4" max="4" width="62.1640625" style="1" customWidth="1"/>
    <col min="5" max="7" width="7.1640625" style="1" customWidth="1"/>
    <col min="8" max="16384" width="8.1640625" style="1"/>
  </cols>
  <sheetData>
    <row r="1" spans="1:7" ht="30" customHeight="1">
      <c r="A1" s="306" t="s">
        <v>384</v>
      </c>
      <c r="B1" s="307"/>
      <c r="C1" s="307"/>
      <c r="D1" s="307"/>
      <c r="E1" s="307"/>
      <c r="F1" s="307"/>
      <c r="G1" s="308"/>
    </row>
    <row r="2" spans="1:7" ht="53.75" customHeight="1">
      <c r="A2" s="2" t="s">
        <v>2</v>
      </c>
      <c r="B2" s="3" t="s">
        <v>3</v>
      </c>
      <c r="C2" s="4" t="s">
        <v>4</v>
      </c>
      <c r="D2" s="5" t="s">
        <v>5</v>
      </c>
      <c r="E2" s="6" t="s">
        <v>6</v>
      </c>
      <c r="F2" s="287" t="s">
        <v>366</v>
      </c>
      <c r="G2" s="288" t="s">
        <v>363</v>
      </c>
    </row>
    <row r="3" spans="1:7" ht="70.5" customHeight="1">
      <c r="A3" s="7" t="s">
        <v>7</v>
      </c>
      <c r="B3" s="8" t="s">
        <v>8</v>
      </c>
      <c r="C3" s="9" t="s">
        <v>9</v>
      </c>
      <c r="D3" s="10"/>
      <c r="E3" s="11" t="s">
        <v>0</v>
      </c>
      <c r="F3" s="12" t="s">
        <v>10</v>
      </c>
      <c r="G3" s="13" t="s">
        <v>1</v>
      </c>
    </row>
    <row r="4" spans="1:7" ht="71.75" customHeight="1">
      <c r="A4" s="14" t="s">
        <v>11</v>
      </c>
      <c r="B4" s="258" t="s">
        <v>322</v>
      </c>
      <c r="C4" s="9" t="s">
        <v>12</v>
      </c>
      <c r="D4" s="16" t="s">
        <v>13</v>
      </c>
      <c r="E4" s="11" t="s">
        <v>0</v>
      </c>
      <c r="F4" s="12"/>
      <c r="G4" s="13" t="s">
        <v>1</v>
      </c>
    </row>
    <row r="5" spans="1:7" ht="71.75" customHeight="1">
      <c r="A5" s="7" t="s">
        <v>14</v>
      </c>
      <c r="B5" s="17" t="s">
        <v>15</v>
      </c>
      <c r="C5" s="18" t="s">
        <v>16</v>
      </c>
      <c r="D5" s="10" t="s">
        <v>17</v>
      </c>
      <c r="E5" s="11" t="s">
        <v>0</v>
      </c>
      <c r="F5" s="12"/>
      <c r="G5" s="13" t="s">
        <v>1</v>
      </c>
    </row>
    <row r="6" spans="1:7" ht="51" customHeight="1">
      <c r="A6" s="14" t="s">
        <v>18</v>
      </c>
      <c r="B6" s="15" t="s">
        <v>19</v>
      </c>
      <c r="C6" s="19" t="s">
        <v>20</v>
      </c>
      <c r="D6" s="20" t="s">
        <v>21</v>
      </c>
      <c r="E6" s="21" t="s">
        <v>10</v>
      </c>
      <c r="F6" s="21"/>
      <c r="G6" s="22" t="s">
        <v>10</v>
      </c>
    </row>
    <row r="7" spans="1:7" ht="70.25" customHeight="1">
      <c r="A7" s="7" t="s">
        <v>22</v>
      </c>
      <c r="B7" s="17" t="s">
        <v>23</v>
      </c>
      <c r="C7" s="9" t="s">
        <v>24</v>
      </c>
      <c r="D7" s="10" t="s">
        <v>25</v>
      </c>
      <c r="E7" s="11" t="s">
        <v>0</v>
      </c>
      <c r="F7" s="12"/>
      <c r="G7" s="13"/>
    </row>
    <row r="8" spans="1:7" ht="67.25" customHeight="1">
      <c r="A8" s="7" t="s">
        <v>26</v>
      </c>
      <c r="B8" s="23" t="s">
        <v>27</v>
      </c>
      <c r="C8" s="9" t="s">
        <v>28</v>
      </c>
      <c r="D8" s="10" t="s">
        <v>29</v>
      </c>
      <c r="E8" s="11" t="s">
        <v>0</v>
      </c>
      <c r="F8" s="12" t="s">
        <v>10</v>
      </c>
      <c r="G8" s="13" t="s">
        <v>1</v>
      </c>
    </row>
    <row r="9" spans="1:7" ht="70.5" customHeight="1">
      <c r="A9" s="7" t="s">
        <v>30</v>
      </c>
      <c r="B9" s="24" t="s">
        <v>31</v>
      </c>
      <c r="C9" s="9" t="s">
        <v>32</v>
      </c>
      <c r="D9" s="25" t="s">
        <v>33</v>
      </c>
      <c r="E9" s="21" t="s">
        <v>10</v>
      </c>
      <c r="F9" s="21" t="s">
        <v>10</v>
      </c>
      <c r="G9" s="22" t="s">
        <v>10</v>
      </c>
    </row>
    <row r="10" spans="1:7" ht="72" customHeight="1">
      <c r="A10" s="7" t="s">
        <v>34</v>
      </c>
      <c r="B10" s="279" t="s">
        <v>349</v>
      </c>
      <c r="C10" s="9" t="s">
        <v>35</v>
      </c>
      <c r="D10" s="25" t="s">
        <v>33</v>
      </c>
      <c r="E10" s="11" t="s">
        <v>0</v>
      </c>
      <c r="F10" s="11" t="s">
        <v>10</v>
      </c>
      <c r="G10" s="13" t="s">
        <v>0</v>
      </c>
    </row>
    <row r="11" spans="1:7" ht="65" customHeight="1">
      <c r="A11" s="7" t="s">
        <v>36</v>
      </c>
      <c r="B11" s="26" t="s">
        <v>37</v>
      </c>
      <c r="C11" s="9" t="s">
        <v>38</v>
      </c>
      <c r="D11" s="10"/>
      <c r="E11" s="21" t="s">
        <v>10</v>
      </c>
      <c r="F11" s="12"/>
      <c r="G11" s="13"/>
    </row>
    <row r="12" spans="1:7" ht="70.5" customHeight="1">
      <c r="A12" s="7" t="s">
        <v>39</v>
      </c>
      <c r="B12" s="27" t="s">
        <v>40</v>
      </c>
      <c r="C12" s="9" t="s">
        <v>41</v>
      </c>
      <c r="D12" s="10"/>
      <c r="E12" s="28"/>
      <c r="F12" s="12"/>
      <c r="G12" s="22" t="s">
        <v>10</v>
      </c>
    </row>
    <row r="13" spans="1:7" ht="70.5" customHeight="1">
      <c r="A13" s="283" t="s">
        <v>42</v>
      </c>
      <c r="B13" s="286" t="s">
        <v>359</v>
      </c>
      <c r="C13" s="284" t="s">
        <v>360</v>
      </c>
      <c r="D13" s="285" t="s">
        <v>361</v>
      </c>
      <c r="E13" s="21" t="s">
        <v>10</v>
      </c>
      <c r="F13" s="21" t="s">
        <v>10</v>
      </c>
      <c r="G13" s="13" t="s">
        <v>0</v>
      </c>
    </row>
    <row r="14" spans="1:7" ht="71" customHeight="1" thickBot="1">
      <c r="A14" s="29" t="s">
        <v>358</v>
      </c>
      <c r="B14" s="30" t="s">
        <v>388</v>
      </c>
      <c r="C14" s="31" t="s">
        <v>16</v>
      </c>
      <c r="D14" s="32" t="s">
        <v>362</v>
      </c>
      <c r="E14" s="33" t="s">
        <v>0</v>
      </c>
      <c r="F14" s="34"/>
      <c r="G14" s="35"/>
    </row>
    <row r="15" spans="1:7" ht="18.649999999999999" customHeight="1">
      <c r="A15" s="1" t="s">
        <v>364</v>
      </c>
      <c r="B15" s="280"/>
      <c r="C15" s="281"/>
      <c r="D15" s="282"/>
      <c r="E15" s="36"/>
      <c r="F15" s="36"/>
      <c r="G15" s="36"/>
    </row>
    <row r="16" spans="1:7" ht="18.649999999999999" customHeight="1">
      <c r="A16" s="1" t="s">
        <v>365</v>
      </c>
      <c r="B16" s="280"/>
      <c r="C16" s="281"/>
      <c r="D16" s="282"/>
      <c r="E16" s="36"/>
      <c r="F16" s="36"/>
      <c r="G16" s="36"/>
    </row>
    <row r="17" spans="1:7" ht="18.649999999999999" customHeight="1">
      <c r="B17" s="280"/>
      <c r="C17" s="281"/>
      <c r="D17" s="282"/>
      <c r="E17" s="36"/>
      <c r="F17" s="36"/>
      <c r="G17" s="36"/>
    </row>
    <row r="18" spans="1:7" ht="19.25" customHeight="1">
      <c r="A18" s="1" t="s">
        <v>43</v>
      </c>
      <c r="E18" s="36"/>
      <c r="F18" s="36"/>
      <c r="G18" s="36"/>
    </row>
  </sheetData>
  <mergeCells count="1">
    <mergeCell ref="A1:G1"/>
  </mergeCells>
  <phoneticPr fontId="7"/>
  <hyperlinks>
    <hyperlink ref="B8" location="'別添　役員名簿【幹事社、コンソーシアム参加事業者】'!A1" display="'別添　役員名簿【幹事社、コンソーシアム参加事業者】'!A1" xr:uid="{00000000-0004-0000-0000-000000000000}"/>
    <hyperlink ref="B3" location="'別添１　事業者基本情報【幹事社、コンソーシアム参加事業者】'!A1" display="'別添１　事業者基本情報【幹事社、コンソーシアム参加事業者】'!A1" xr:uid="{00000000-0004-0000-0000-000001000000}"/>
    <hyperlink ref="B12" location="'別添3-2　コンソーシアム参加確認書'!A1" display="'別添3-2　コンソーシアム参加確認書'!A1" xr:uid="{00000000-0004-0000-0000-000002000000}"/>
    <hyperlink ref="B6" location="'様式第１　交付申請書【コンソーシアム申請用】'!A1" display="'様式第１　交付申請書【コンソーシアム申請用】'!A1" xr:uid="{00000000-0004-0000-0000-000003000000}"/>
    <hyperlink ref="B9" location="'別添２－１人件費単価計算書【幹事社、コンソーシアム参加事業者】'!A1" display="'別添２－１人件費単価計算書【幹事社、コンソーシアム参加事業者】'!A1" xr:uid="{00000000-0004-0000-0000-000004000000}"/>
    <hyperlink ref="B11" location="'別添3-1　コンソーシアム登録申請書'!A1" tooltip="コンソーシアム登録申請書" display="'別添3-1　コンソーシアム登録申請書'!A1" xr:uid="{00000000-0004-0000-0000-000005000000}"/>
    <hyperlink ref="B10" location="'別添２－２　人件費計算根拠【幹事社、コンソーシアム参加事業者】'!A1" display="'別添２－２　人件費計算根拠【幹事社、コンソーシアム参加事業者】'!A1" xr:uid="{00000000-0004-0000-0000-000006000000}"/>
    <hyperlink ref="B4" location="'別添２　支出計画書'!A1" display="'別添２　支出計画書'!A1" xr:uid="{00000000-0004-0000-0000-000007000000}"/>
  </hyperlinks>
  <pageMargins left="0.7" right="0.7" top="0.75" bottom="0.75" header="0.3" footer="0.3"/>
  <pageSetup paperSize="9" scale="6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84"/>
  <sheetViews>
    <sheetView showGridLines="0" view="pageBreakPreview" zoomScale="70" zoomScaleNormal="70" workbookViewId="0">
      <selection activeCell="B36" sqref="B36"/>
    </sheetView>
  </sheetViews>
  <sheetFormatPr defaultColWidth="8.1640625" defaultRowHeight="12"/>
  <cols>
    <col min="1" max="1" width="3.1640625" style="111" customWidth="1"/>
    <col min="2" max="2" width="23.5" style="111" customWidth="1"/>
    <col min="3" max="3" width="15.08203125" style="111" customWidth="1"/>
    <col min="4" max="4" width="14.1640625" style="111" customWidth="1"/>
    <col min="5" max="5" width="15.5" style="111" customWidth="1"/>
    <col min="6" max="6" width="21.5" style="111" customWidth="1"/>
    <col min="7" max="7" width="18.1640625" style="111" customWidth="1"/>
    <col min="8" max="8" width="31.1640625" style="111" customWidth="1"/>
    <col min="9" max="9" width="2.6640625" style="112" customWidth="1"/>
    <col min="10" max="10" width="8.1640625" style="112"/>
    <col min="11" max="16384" width="8.1640625" style="111"/>
  </cols>
  <sheetData>
    <row r="1" spans="1:11" ht="47.25" customHeight="1"/>
    <row r="2" spans="1:11" ht="19.5" customHeight="1">
      <c r="B2" s="228" t="s">
        <v>153</v>
      </c>
      <c r="C2" s="206"/>
      <c r="D2" s="206"/>
      <c r="E2" s="206"/>
      <c r="F2" s="206"/>
      <c r="G2" s="206"/>
      <c r="H2" s="229" t="s">
        <v>154</v>
      </c>
    </row>
    <row r="3" spans="1:11" ht="7.5" customHeight="1">
      <c r="B3" s="206"/>
      <c r="C3" s="206"/>
      <c r="D3" s="206"/>
      <c r="E3" s="206"/>
      <c r="F3" s="206"/>
      <c r="G3" s="206"/>
      <c r="H3" s="230"/>
    </row>
    <row r="4" spans="1:11" ht="25.5">
      <c r="B4" s="370" t="s">
        <v>155</v>
      </c>
      <c r="C4" s="370"/>
      <c r="D4" s="370"/>
      <c r="E4" s="370"/>
      <c r="F4" s="370"/>
      <c r="G4" s="370"/>
      <c r="H4" s="370"/>
    </row>
    <row r="5" spans="1:11" ht="17.25" customHeight="1">
      <c r="B5" s="207"/>
      <c r="C5" s="371" t="s">
        <v>190</v>
      </c>
      <c r="D5" s="385"/>
      <c r="E5" s="385"/>
      <c r="F5" s="385"/>
      <c r="G5" s="385"/>
      <c r="H5" s="207"/>
    </row>
    <row r="6" spans="1:11" ht="33" customHeight="1">
      <c r="B6" s="231" t="s">
        <v>157</v>
      </c>
      <c r="C6" s="207"/>
      <c r="D6" s="207"/>
      <c r="E6" s="207"/>
      <c r="F6" s="207"/>
      <c r="G6" s="207"/>
      <c r="H6" s="207"/>
    </row>
    <row r="7" spans="1:11" ht="42.75" customHeight="1">
      <c r="E7" s="112"/>
      <c r="F7" s="208" t="s">
        <v>158</v>
      </c>
      <c r="G7" s="372" t="str">
        <f>'別添１　事業者基本情報【共同申請参加事業者】'!C4</f>
        <v>東京都△△△区●●１丁目１番１号
△△△ビル７階</v>
      </c>
      <c r="H7" s="372"/>
      <c r="I7" s="130" t="s">
        <v>191</v>
      </c>
      <c r="J7" s="113"/>
      <c r="K7" s="114"/>
    </row>
    <row r="8" spans="1:11" ht="35.25" customHeight="1">
      <c r="C8" s="209"/>
      <c r="E8" s="112"/>
      <c r="F8" s="210" t="s">
        <v>159</v>
      </c>
      <c r="G8" s="373" t="str">
        <f>'別添１　事業者基本情報【共同申請参加事業者】'!C3</f>
        <v>株式会社△△△</v>
      </c>
      <c r="H8" s="373"/>
      <c r="J8" s="113"/>
      <c r="K8" s="114"/>
    </row>
    <row r="9" spans="1:11" ht="35.25" customHeight="1">
      <c r="C9" s="209"/>
      <c r="E9" s="112"/>
      <c r="F9" s="210" t="s">
        <v>161</v>
      </c>
      <c r="G9" s="374" t="s">
        <v>309</v>
      </c>
      <c r="H9" s="374"/>
      <c r="J9" s="113"/>
      <c r="K9" s="114"/>
    </row>
    <row r="10" spans="1:11" ht="48" customHeight="1">
      <c r="C10" s="209"/>
      <c r="F10" s="211"/>
      <c r="G10" s="212"/>
      <c r="H10" s="232"/>
      <c r="J10" s="113"/>
      <c r="K10" s="114"/>
    </row>
    <row r="11" spans="1:11" ht="23.5">
      <c r="B11" s="375" t="s">
        <v>120</v>
      </c>
      <c r="C11" s="375"/>
      <c r="D11" s="375"/>
      <c r="E11" s="375"/>
      <c r="F11" s="375"/>
      <c r="G11" s="375"/>
      <c r="H11" s="375"/>
      <c r="J11" s="113"/>
      <c r="K11" s="114"/>
    </row>
    <row r="12" spans="1:11" ht="19">
      <c r="C12" s="209"/>
      <c r="F12" s="211"/>
      <c r="G12" s="213"/>
      <c r="H12" s="212"/>
      <c r="J12" s="113" t="s">
        <v>162</v>
      </c>
      <c r="K12" s="114"/>
    </row>
    <row r="13" spans="1:11" ht="19.5" customHeight="1">
      <c r="B13" s="233" t="s">
        <v>163</v>
      </c>
      <c r="E13" s="214"/>
      <c r="J13" s="113"/>
      <c r="K13" s="114"/>
    </row>
    <row r="14" spans="1:11" ht="9.75" customHeight="1">
      <c r="J14" s="113"/>
      <c r="K14" s="114"/>
    </row>
    <row r="15" spans="1:11" ht="19.5" customHeight="1" thickBot="1">
      <c r="B15" s="115" t="s">
        <v>164</v>
      </c>
      <c r="C15" s="115" t="s">
        <v>165</v>
      </c>
      <c r="D15" s="115" t="s">
        <v>166</v>
      </c>
      <c r="E15" s="115" t="s">
        <v>167</v>
      </c>
      <c r="F15" s="386" t="s">
        <v>5</v>
      </c>
      <c r="G15" s="386"/>
      <c r="H15" s="386"/>
      <c r="J15" s="113"/>
      <c r="K15" s="114"/>
    </row>
    <row r="16" spans="1:11" s="119" customFormat="1" ht="19.5" customHeight="1" thickTop="1">
      <c r="A16" s="116">
        <f>IF(COUNTA(B16)&lt;1,"",COUNTA($B$16:B16))</f>
        <v>1</v>
      </c>
      <c r="B16" s="203" t="s">
        <v>272</v>
      </c>
      <c r="C16" s="203">
        <v>24</v>
      </c>
      <c r="D16" s="203">
        <v>1</v>
      </c>
      <c r="E16" s="117">
        <f>IF(OR(C16="",D16=""),"",IF(AND(D16&lt;4,0&lt;D16),VLOOKUP($C16,等級単価一覧表!$A:$K,7,FALSE),(VLOOKUP($C16,等級単価一覧表!$A:$K,6,FALSE))))</f>
        <v>2820</v>
      </c>
      <c r="F16" s="387" t="s">
        <v>277</v>
      </c>
      <c r="G16" s="387"/>
      <c r="H16" s="387"/>
      <c r="I16" s="112"/>
      <c r="J16" s="113" t="s">
        <v>168</v>
      </c>
      <c r="K16" s="118"/>
    </row>
    <row r="17" spans="1:11" s="119" customFormat="1" ht="19.5" customHeight="1">
      <c r="A17" s="116">
        <f>IF(COUNTA(B17)&lt;1,"",COUNTA($B$16:B17))</f>
        <v>2</v>
      </c>
      <c r="B17" s="204" t="s">
        <v>272</v>
      </c>
      <c r="C17" s="205">
        <v>25</v>
      </c>
      <c r="D17" s="205">
        <v>1</v>
      </c>
      <c r="E17" s="117">
        <f>IF(OR(C17="",D17=""),"",IF(AND(D17&lt;4,0&lt;D17),VLOOKUP($C17,等級単価一覧表!$A:$K,7,FALSE),(VLOOKUP($C17,等級単価一覧表!$A:$K,6,FALSE))))</f>
        <v>2990</v>
      </c>
      <c r="F17" s="363" t="s">
        <v>279</v>
      </c>
      <c r="G17" s="363"/>
      <c r="H17" s="363"/>
      <c r="I17" s="116"/>
      <c r="J17" s="120" t="s">
        <v>169</v>
      </c>
      <c r="K17" s="118"/>
    </row>
    <row r="18" spans="1:11" s="119" customFormat="1" ht="19.5" customHeight="1">
      <c r="A18" s="116" t="str">
        <f>IF(COUNTA(B18)&lt;1,"",COUNTA($B$16:B18))</f>
        <v/>
      </c>
      <c r="B18" s="204"/>
      <c r="C18" s="204"/>
      <c r="D18" s="204"/>
      <c r="E18" s="117" t="str">
        <f>IF(OR(C18="",D18=""),"",IF(AND(D18&lt;4,0&lt;D18),VLOOKUP($C18,等級単価一覧表!$A:$K,7,FALSE),(VLOOKUP($C18,等級単価一覧表!$A:$K,6,FALSE))))</f>
        <v/>
      </c>
      <c r="F18" s="363"/>
      <c r="G18" s="363"/>
      <c r="H18" s="363"/>
      <c r="I18" s="116"/>
      <c r="J18" s="121"/>
      <c r="K18" s="118"/>
    </row>
    <row r="19" spans="1:11" s="119" customFormat="1" ht="19.5" customHeight="1">
      <c r="A19" s="116" t="str">
        <f>IF(COUNTA(B19)&lt;1,"",COUNTA($B$16:B19))</f>
        <v/>
      </c>
      <c r="B19" s="204"/>
      <c r="C19" s="204"/>
      <c r="D19" s="204"/>
      <c r="E19" s="117" t="str">
        <f>IF(OR(C19="",D19=""),"",IF(AND(D19&lt;4,0&lt;D19),VLOOKUP($C19,等級単価一覧表!$A:$K,7,FALSE),(VLOOKUP($C19,等級単価一覧表!$A:$K,6,FALSE))))</f>
        <v/>
      </c>
      <c r="F19" s="363"/>
      <c r="G19" s="363"/>
      <c r="H19" s="363"/>
      <c r="I19" s="116"/>
      <c r="J19" s="122" t="s">
        <v>192</v>
      </c>
      <c r="K19" s="118"/>
    </row>
    <row r="20" spans="1:11" s="119" customFormat="1" ht="19.5" customHeight="1">
      <c r="A20" s="116" t="str">
        <f>IF(COUNTA(B20)&lt;1,"",COUNTA($B$16:B20))</f>
        <v/>
      </c>
      <c r="B20" s="204"/>
      <c r="C20" s="204"/>
      <c r="D20" s="204"/>
      <c r="E20" s="117" t="str">
        <f>IF(OR(C20="",D20=""),"",IF(AND(D20&lt;4,0&lt;D20),VLOOKUP($C20,等級単価一覧表!$A:$K,7,FALSE),(VLOOKUP($C20,等級単価一覧表!$A:$K,6,FALSE))))</f>
        <v/>
      </c>
      <c r="F20" s="363"/>
      <c r="G20" s="363"/>
      <c r="H20" s="363"/>
      <c r="I20" s="116"/>
      <c r="J20" s="121"/>
      <c r="K20" s="118"/>
    </row>
    <row r="21" spans="1:11" s="119" customFormat="1" ht="19.5" customHeight="1">
      <c r="A21" s="116" t="str">
        <f>IF(COUNTA(B21)&lt;1,"",COUNTA($B$16:B21))</f>
        <v/>
      </c>
      <c r="B21" s="204"/>
      <c r="C21" s="204"/>
      <c r="D21" s="204"/>
      <c r="E21" s="117" t="str">
        <f>IF(OR(C21="",D21=""),"",IF(AND(D21&lt;4,0&lt;D21),VLOOKUP($C21,等級単価一覧表!$A:$K,7,FALSE),(VLOOKUP($C21,等級単価一覧表!$A:$K,6,FALSE))))</f>
        <v/>
      </c>
      <c r="F21" s="363"/>
      <c r="G21" s="363"/>
      <c r="H21" s="363"/>
      <c r="I21" s="116"/>
      <c r="J21" s="121"/>
      <c r="K21" s="118"/>
    </row>
    <row r="22" spans="1:11" s="119" customFormat="1" ht="19.5" customHeight="1">
      <c r="A22" s="116" t="str">
        <f>IF(COUNTA(B22)&lt;1,"",COUNTA($B$16:B22))</f>
        <v/>
      </c>
      <c r="B22" s="204"/>
      <c r="C22" s="204"/>
      <c r="D22" s="204"/>
      <c r="E22" s="117" t="str">
        <f>IF(OR(C22="",D22=""),"",IF(AND(D22&lt;4,0&lt;D22),VLOOKUP($C22,等級単価一覧表!$A:$K,7,FALSE),(VLOOKUP($C22,等級単価一覧表!$A:$K,6,FALSE))))</f>
        <v/>
      </c>
      <c r="F22" s="363"/>
      <c r="G22" s="363"/>
      <c r="H22" s="363"/>
      <c r="I22" s="116"/>
      <c r="J22" s="121"/>
      <c r="K22" s="118"/>
    </row>
    <row r="23" spans="1:11" s="119" customFormat="1" ht="19.5" customHeight="1">
      <c r="A23" s="116" t="str">
        <f>IF(COUNTA(B23)&lt;1,"",COUNTA($B$16:B23))</f>
        <v/>
      </c>
      <c r="B23" s="204"/>
      <c r="C23" s="204"/>
      <c r="D23" s="204"/>
      <c r="E23" s="117" t="str">
        <f>IF(OR(C23="",D23=""),"",IF(AND(D23&lt;4,0&lt;D23),VLOOKUP($C23,等級単価一覧表!$A:$K,7,FALSE),(VLOOKUP($C23,等級単価一覧表!$A:$K,6,FALSE))))</f>
        <v/>
      </c>
      <c r="F23" s="363"/>
      <c r="G23" s="363"/>
      <c r="H23" s="363"/>
      <c r="I23" s="116"/>
      <c r="J23" s="121"/>
      <c r="K23" s="118"/>
    </row>
    <row r="24" spans="1:11" s="119" customFormat="1" ht="19.5" customHeight="1">
      <c r="A24" s="116" t="str">
        <f>IF(COUNTA(B24)&lt;1,"",COUNTA($B$16:B24))</f>
        <v/>
      </c>
      <c r="B24" s="204"/>
      <c r="C24" s="204"/>
      <c r="D24" s="204"/>
      <c r="E24" s="117" t="str">
        <f>IF(OR(C24="",D24=""),"",IF(AND(D24&lt;4,0&lt;D24),VLOOKUP($C24,等級単価一覧表!$A:$K,7,FALSE),(VLOOKUP($C24,等級単価一覧表!$A:$K,6,FALSE))))</f>
        <v/>
      </c>
      <c r="F24" s="363"/>
      <c r="G24" s="363"/>
      <c r="H24" s="363"/>
      <c r="I24" s="116"/>
      <c r="J24" s="121"/>
      <c r="K24" s="118"/>
    </row>
    <row r="25" spans="1:11" s="119" customFormat="1" ht="19.5" customHeight="1">
      <c r="A25" s="116" t="str">
        <f>IF(COUNTA(B25)&lt;1,"",COUNTA($B$16:B25))</f>
        <v/>
      </c>
      <c r="B25" s="204"/>
      <c r="C25" s="204"/>
      <c r="D25" s="204"/>
      <c r="E25" s="117" t="str">
        <f>IF(OR(C25="",D25=""),"",IF(AND(D25&lt;4,0&lt;D25),VLOOKUP($C25,等級単価一覧表!$A:$K,7,FALSE),(VLOOKUP($C25,等級単価一覧表!$A:$K,6,FALSE))))</f>
        <v/>
      </c>
      <c r="F25" s="363"/>
      <c r="G25" s="363"/>
      <c r="H25" s="363"/>
      <c r="I25" s="116"/>
      <c r="J25" s="121"/>
      <c r="K25" s="118"/>
    </row>
    <row r="26" spans="1:11" s="119" customFormat="1" ht="19.5" customHeight="1">
      <c r="A26" s="116" t="str">
        <f>IF(COUNTA(B26)&lt;1,"",COUNTA($B$16:B26))</f>
        <v/>
      </c>
      <c r="B26" s="204"/>
      <c r="C26" s="204"/>
      <c r="D26" s="204"/>
      <c r="E26" s="117" t="str">
        <f>IF(OR(C26="",D26=""),"",IF(AND(D26&lt;4,0&lt;D26),VLOOKUP($C26,等級単価一覧表!$A:$K,7,FALSE),(VLOOKUP($C26,等級単価一覧表!$A:$K,6,FALSE))))</f>
        <v/>
      </c>
      <c r="F26" s="363"/>
      <c r="G26" s="363"/>
      <c r="H26" s="363"/>
      <c r="I26" s="116"/>
      <c r="J26" s="121"/>
      <c r="K26" s="118"/>
    </row>
    <row r="27" spans="1:11" s="119" customFormat="1" ht="19.5" customHeight="1">
      <c r="A27" s="116" t="str">
        <f>IF(COUNTA(B27)&lt;1,"",COUNTA($B$16:B27))</f>
        <v/>
      </c>
      <c r="B27" s="204"/>
      <c r="C27" s="204"/>
      <c r="D27" s="204"/>
      <c r="E27" s="117" t="str">
        <f>IF(OR(C27="",D27=""),"",IF(AND(D27&lt;4,0&lt;D27),VLOOKUP($C27,等級単価一覧表!$A:$K,7,FALSE),(VLOOKUP($C27,等級単価一覧表!$A:$K,6,FALSE))))</f>
        <v/>
      </c>
      <c r="F27" s="363"/>
      <c r="G27" s="363"/>
      <c r="H27" s="363"/>
      <c r="I27" s="116"/>
      <c r="J27" s="121"/>
      <c r="K27" s="118"/>
    </row>
    <row r="28" spans="1:11" s="119" customFormat="1" ht="19.5" customHeight="1">
      <c r="A28" s="116" t="str">
        <f>IF(COUNTA(B28)&lt;1,"",COUNTA($B$16:B28))</f>
        <v/>
      </c>
      <c r="B28" s="204"/>
      <c r="C28" s="204"/>
      <c r="D28" s="204"/>
      <c r="E28" s="117" t="str">
        <f>IF(OR(C28="",D28=""),"",IF(AND(D28&lt;4,0&lt;D28),VLOOKUP($C28,等級単価一覧表!$A:$K,7,FALSE),(VLOOKUP($C28,等級単価一覧表!$A:$K,6,FALSE))))</f>
        <v/>
      </c>
      <c r="F28" s="363"/>
      <c r="G28" s="363"/>
      <c r="H28" s="363"/>
      <c r="I28" s="116"/>
      <c r="J28" s="121"/>
      <c r="K28" s="118"/>
    </row>
    <row r="29" spans="1:11" s="119" customFormat="1" ht="19.5" customHeight="1">
      <c r="A29" s="116" t="str">
        <f>IF(COUNTA(B29)&lt;1,"",COUNTA($B$16:B29))</f>
        <v/>
      </c>
      <c r="B29" s="204"/>
      <c r="C29" s="204"/>
      <c r="D29" s="204"/>
      <c r="E29" s="117" t="str">
        <f>IF(OR(C29="",D29=""),"",IF(AND(D29&lt;4,0&lt;D29),VLOOKUP($C29,等級単価一覧表!$A:$K,7,FALSE),(VLOOKUP($C29,等級単価一覧表!$A:$K,6,FALSE))))</f>
        <v/>
      </c>
      <c r="F29" s="363"/>
      <c r="G29" s="363"/>
      <c r="H29" s="363"/>
      <c r="I29" s="116"/>
      <c r="J29" s="121"/>
      <c r="K29" s="118"/>
    </row>
    <row r="30" spans="1:11" s="119" customFormat="1" ht="19.5" customHeight="1">
      <c r="A30" s="116" t="str">
        <f>IF(COUNTA(B30)&lt;1,"",COUNTA($B$16:B30))</f>
        <v/>
      </c>
      <c r="B30" s="204"/>
      <c r="C30" s="204"/>
      <c r="D30" s="204"/>
      <c r="E30" s="117" t="str">
        <f>IF(OR(C30="",D30=""),"",IF(AND(D30&lt;4,0&lt;D30),VLOOKUP($C30,等級単価一覧表!$A:$K,7,FALSE),(VLOOKUP($C30,等級単価一覧表!$A:$K,6,FALSE))))</f>
        <v/>
      </c>
      <c r="F30" s="363"/>
      <c r="G30" s="363"/>
      <c r="H30" s="363"/>
      <c r="I30" s="116"/>
      <c r="J30" s="121"/>
      <c r="K30" s="118"/>
    </row>
    <row r="31" spans="1:11" s="119" customFormat="1" ht="19.5" customHeight="1">
      <c r="A31" s="116" t="str">
        <f>IF(COUNTA(B31)&lt;1,"",COUNTA($B$16:B31))</f>
        <v/>
      </c>
      <c r="B31" s="204"/>
      <c r="C31" s="204"/>
      <c r="D31" s="204"/>
      <c r="E31" s="117" t="str">
        <f>IF(OR(C31="",D31=""),"",IF(AND(D31&lt;4,0&lt;D31),VLOOKUP($C31,等級単価一覧表!$A:$K,7,FALSE),(VLOOKUP($C31,等級単価一覧表!$A:$K,6,FALSE))))</f>
        <v/>
      </c>
      <c r="F31" s="363"/>
      <c r="G31" s="363"/>
      <c r="H31" s="363"/>
      <c r="I31" s="116"/>
      <c r="J31" s="121"/>
      <c r="K31" s="118"/>
    </row>
    <row r="32" spans="1:11" s="119" customFormat="1" ht="19.5" customHeight="1">
      <c r="A32" s="116" t="str">
        <f>IF(COUNTA(B32)&lt;1,"",COUNTA($B$16:B32))</f>
        <v/>
      </c>
      <c r="B32" s="204"/>
      <c r="C32" s="204"/>
      <c r="D32" s="204"/>
      <c r="E32" s="117" t="str">
        <f>IF(OR(C32="",D32=""),"",IF(AND(D32&lt;4,0&lt;D32),VLOOKUP($C32,等級単価一覧表!$A:$K,7,FALSE),(VLOOKUP($C32,等級単価一覧表!$A:$K,6,FALSE))))</f>
        <v/>
      </c>
      <c r="F32" s="363"/>
      <c r="G32" s="363"/>
      <c r="H32" s="363"/>
      <c r="I32" s="116"/>
      <c r="J32" s="121"/>
      <c r="K32" s="118"/>
    </row>
    <row r="33" spans="1:11" ht="7.5" customHeight="1">
      <c r="J33" s="113"/>
      <c r="K33" s="114"/>
    </row>
    <row r="34" spans="1:11" ht="19.5" customHeight="1">
      <c r="B34" s="113" t="s">
        <v>171</v>
      </c>
      <c r="C34" s="113"/>
      <c r="D34" s="113"/>
      <c r="E34" s="113"/>
      <c r="F34" s="113"/>
      <c r="G34" s="215"/>
      <c r="H34" s="112"/>
      <c r="J34" s="113"/>
      <c r="K34" s="114"/>
    </row>
    <row r="35" spans="1:11" ht="14">
      <c r="B35" s="364" t="s">
        <v>172</v>
      </c>
      <c r="C35" s="364"/>
      <c r="D35" s="364"/>
      <c r="E35" s="364"/>
      <c r="F35" s="364"/>
      <c r="G35" s="112"/>
      <c r="H35" s="112"/>
      <c r="J35" s="113"/>
      <c r="K35" s="114"/>
    </row>
    <row r="36" spans="1:11" ht="14">
      <c r="B36" s="113" t="s">
        <v>390</v>
      </c>
      <c r="C36" s="113"/>
      <c r="D36" s="113"/>
      <c r="E36" s="113"/>
      <c r="F36" s="113"/>
      <c r="G36" s="112"/>
      <c r="H36" s="112"/>
      <c r="J36" s="113"/>
      <c r="K36" s="114"/>
    </row>
    <row r="37" spans="1:11" ht="19.5" customHeight="1">
      <c r="B37" s="112"/>
      <c r="C37" s="112"/>
      <c r="D37" s="112"/>
      <c r="E37" s="112"/>
      <c r="F37" s="112"/>
      <c r="G37" s="112"/>
      <c r="H37" s="112"/>
      <c r="J37" s="113"/>
      <c r="K37" s="114"/>
    </row>
    <row r="38" spans="1:11" ht="19.5" customHeight="1">
      <c r="B38" s="233" t="s">
        <v>173</v>
      </c>
      <c r="C38" s="112"/>
      <c r="D38" s="112"/>
      <c r="E38" s="112"/>
      <c r="F38" s="112"/>
      <c r="G38" s="112"/>
      <c r="H38" s="112"/>
      <c r="J38" s="113"/>
      <c r="K38" s="114"/>
    </row>
    <row r="39" spans="1:11" ht="9.75" customHeight="1">
      <c r="B39" s="113"/>
      <c r="C39" s="112"/>
      <c r="D39" s="112"/>
      <c r="E39" s="112"/>
      <c r="F39" s="112"/>
      <c r="G39" s="112"/>
      <c r="H39" s="112"/>
      <c r="J39" s="113"/>
      <c r="K39" s="114"/>
    </row>
    <row r="40" spans="1:11" ht="19.5" customHeight="1" thickBot="1">
      <c r="B40" s="115" t="s">
        <v>164</v>
      </c>
      <c r="C40" s="115" t="s">
        <v>174</v>
      </c>
      <c r="D40" s="115" t="s">
        <v>165</v>
      </c>
      <c r="E40" s="115" t="s">
        <v>167</v>
      </c>
      <c r="F40" s="365" t="s">
        <v>175</v>
      </c>
      <c r="G40" s="365"/>
      <c r="H40" s="365"/>
      <c r="J40" s="120" t="s">
        <v>176</v>
      </c>
      <c r="K40" s="114"/>
    </row>
    <row r="41" spans="1:11" s="119" customFormat="1" ht="19.5" customHeight="1" thickTop="1">
      <c r="A41" s="116">
        <f>IF(COUNTA(B41)&lt;1,"",COUNTA($B$16:$B$32)+COUNTA($B$41:B41))</f>
        <v>3</v>
      </c>
      <c r="B41" s="203" t="s">
        <v>272</v>
      </c>
      <c r="C41" s="203">
        <v>300000</v>
      </c>
      <c r="D41" s="305">
        <f>IF(C41="","",VLOOKUP(C41,等級単価一覧表!$H$6:$L$55,5))</f>
        <v>18</v>
      </c>
      <c r="E41" s="117">
        <f>IF(D41="","",VLOOKUP(D41,等級単価一覧表!$A:$K,11,FALSE))</f>
        <v>1830</v>
      </c>
      <c r="F41" s="384" t="s">
        <v>280</v>
      </c>
      <c r="G41" s="384"/>
      <c r="H41" s="384"/>
      <c r="I41" s="112"/>
      <c r="J41" s="113" t="s">
        <v>177</v>
      </c>
      <c r="K41" s="118"/>
    </row>
    <row r="42" spans="1:11" s="119" customFormat="1" ht="19.5" customHeight="1">
      <c r="A42" s="116">
        <f>IF(COUNTA(B42)&lt;1,"",COUNTA($B$16:$B$32)+COUNTA($B$41:B42))</f>
        <v>4</v>
      </c>
      <c r="B42" s="204" t="s">
        <v>272</v>
      </c>
      <c r="C42" s="205">
        <v>200000</v>
      </c>
      <c r="D42" s="117">
        <f>IF(C42="","",VLOOKUP(C42,等級単価一覧表!$H$6:$L$55,5))</f>
        <v>12</v>
      </c>
      <c r="E42" s="117">
        <f>IF(D42="","",VLOOKUP(D42,等級単価一覧表!$A:$K,11,FALSE))</f>
        <v>1240</v>
      </c>
      <c r="F42" s="363" t="s">
        <v>281</v>
      </c>
      <c r="G42" s="363"/>
      <c r="H42" s="363"/>
      <c r="I42" s="116"/>
      <c r="J42" s="113"/>
      <c r="K42" s="118"/>
    </row>
    <row r="43" spans="1:11" s="119" customFormat="1" ht="19.5" customHeight="1">
      <c r="A43" s="116" t="str">
        <f>IF(COUNTA(B43)&lt;1,"",COUNTA($B$16:$B$32)+COUNTA($B$41:B43))</f>
        <v/>
      </c>
      <c r="B43" s="204"/>
      <c r="C43" s="204"/>
      <c r="D43" s="117" t="str">
        <f>IF(C43="","",VLOOKUP(C43,等級単価一覧表!$H$6:$L$55,5))</f>
        <v/>
      </c>
      <c r="E43" s="117" t="str">
        <f>IF(D43="","",VLOOKUP(D43,等級単価一覧表!$A:$K,11,FALSE))</f>
        <v/>
      </c>
      <c r="F43" s="363"/>
      <c r="G43" s="363"/>
      <c r="H43" s="363"/>
      <c r="I43" s="116"/>
      <c r="J43" s="121"/>
      <c r="K43" s="118"/>
    </row>
    <row r="44" spans="1:11" s="119" customFormat="1" ht="19.5" customHeight="1">
      <c r="A44" s="116" t="str">
        <f>IF(COUNTA(B44)&lt;1,"",COUNTA($B$16:$B$32)+COUNTA($B$41:B44))</f>
        <v/>
      </c>
      <c r="B44" s="204"/>
      <c r="C44" s="204"/>
      <c r="D44" s="117" t="str">
        <f>IF(C44="","",VLOOKUP(C44,等級単価一覧表!$H$6:$L$55,5))</f>
        <v/>
      </c>
      <c r="E44" s="117" t="str">
        <f>IF(D44="","",VLOOKUP(D44,等級単価一覧表!$A:$K,11,FALSE))</f>
        <v/>
      </c>
      <c r="F44" s="363"/>
      <c r="G44" s="363"/>
      <c r="H44" s="363"/>
      <c r="I44" s="116"/>
      <c r="J44" s="121"/>
      <c r="K44" s="118"/>
    </row>
    <row r="45" spans="1:11" s="119" customFormat="1" ht="19.5" customHeight="1">
      <c r="A45" s="116" t="str">
        <f>IF(COUNTA(B45)&lt;1,"",COUNTA($B$16:$B$32)+COUNTA($B$41:B45))</f>
        <v/>
      </c>
      <c r="B45" s="204"/>
      <c r="C45" s="204"/>
      <c r="D45" s="117" t="str">
        <f>IF(C45="","",VLOOKUP(C45,等級単価一覧表!$H$6:$L$55,5))</f>
        <v/>
      </c>
      <c r="E45" s="117" t="str">
        <f>IF(D45="","",VLOOKUP(D45,等級単価一覧表!$A:$K,11,FALSE))</f>
        <v/>
      </c>
      <c r="F45" s="363"/>
      <c r="G45" s="363"/>
      <c r="H45" s="363"/>
      <c r="I45" s="116"/>
      <c r="J45" s="121"/>
      <c r="K45" s="118"/>
    </row>
    <row r="46" spans="1:11" s="119" customFormat="1" ht="19.5" customHeight="1">
      <c r="A46" s="116" t="str">
        <f>IF(COUNTA(B46)&lt;1,"",COUNTA($B$16:$B$32)+COUNTA($B$41:B46))</f>
        <v/>
      </c>
      <c r="B46" s="204"/>
      <c r="C46" s="204"/>
      <c r="D46" s="117" t="str">
        <f>IF(C46="","",VLOOKUP(C46,等級単価一覧表!$H$6:$L$55,5))</f>
        <v/>
      </c>
      <c r="E46" s="117" t="str">
        <f>IF(D46="","",VLOOKUP(D46,等級単価一覧表!$A:$K,11,FALSE))</f>
        <v/>
      </c>
      <c r="F46" s="363"/>
      <c r="G46" s="363"/>
      <c r="H46" s="363"/>
      <c r="I46" s="116"/>
      <c r="J46" s="121"/>
      <c r="K46" s="118"/>
    </row>
    <row r="47" spans="1:11" s="119" customFormat="1" ht="19.5" customHeight="1">
      <c r="A47" s="116" t="str">
        <f>IF(COUNTA(B47)&lt;1,"",COUNTA($B$16:$B$32)+COUNTA($B$41:B47))</f>
        <v/>
      </c>
      <c r="B47" s="204"/>
      <c r="C47" s="204"/>
      <c r="D47" s="117" t="str">
        <f>IF(C47="","",VLOOKUP(C47,等級単価一覧表!$H$6:$L$55,5))</f>
        <v/>
      </c>
      <c r="E47" s="117" t="str">
        <f>IF(D47="","",VLOOKUP(D47,等級単価一覧表!$A:$K,11,FALSE))</f>
        <v/>
      </c>
      <c r="F47" s="363"/>
      <c r="G47" s="363"/>
      <c r="H47" s="363"/>
      <c r="I47" s="116"/>
      <c r="J47" s="121"/>
      <c r="K47" s="118"/>
    </row>
    <row r="48" spans="1:11" s="119" customFormat="1" ht="19.5" customHeight="1">
      <c r="A48" s="116" t="str">
        <f>IF(COUNTA(B48)&lt;1,"",COUNTA($B$16:$B$32)+COUNTA($B$41:B48))</f>
        <v/>
      </c>
      <c r="B48" s="204"/>
      <c r="C48" s="204"/>
      <c r="D48" s="117" t="str">
        <f>IF(C48="","",VLOOKUP(C48,等級単価一覧表!$H$6:$L$55,5))</f>
        <v/>
      </c>
      <c r="E48" s="117" t="str">
        <f>IF(D48="","",VLOOKUP(D48,等級単価一覧表!$A:$K,11,FALSE))</f>
        <v/>
      </c>
      <c r="F48" s="363"/>
      <c r="G48" s="363"/>
      <c r="H48" s="363"/>
      <c r="I48" s="116"/>
      <c r="J48" s="121"/>
      <c r="K48" s="118"/>
    </row>
    <row r="49" spans="1:11" s="119" customFormat="1" ht="19.5" customHeight="1">
      <c r="A49" s="116" t="str">
        <f>IF(COUNTA(B49)&lt;1,"",COUNTA($B$16:$B$32)+COUNTA($B$41:B49))</f>
        <v/>
      </c>
      <c r="B49" s="204"/>
      <c r="C49" s="204"/>
      <c r="D49" s="117" t="str">
        <f>IF(C49="","",VLOOKUP(C49,等級単価一覧表!$H$6:$L$55,5))</f>
        <v/>
      </c>
      <c r="E49" s="117" t="str">
        <f>IF(D49="","",VLOOKUP(D49,等級単価一覧表!$A:$K,11,FALSE))</f>
        <v/>
      </c>
      <c r="F49" s="363"/>
      <c r="G49" s="363"/>
      <c r="H49" s="363"/>
      <c r="I49" s="116"/>
      <c r="J49" s="121"/>
      <c r="K49" s="118"/>
    </row>
    <row r="50" spans="1:11" s="119" customFormat="1" ht="19.5" customHeight="1">
      <c r="A50" s="116" t="str">
        <f>IF(COUNTA(B50)&lt;1,"",COUNTA($B$16:$B$32)+COUNTA($B$41:B50))</f>
        <v/>
      </c>
      <c r="B50" s="204"/>
      <c r="C50" s="204"/>
      <c r="D50" s="117" t="str">
        <f>IF(C50="","",VLOOKUP(C50,等級単価一覧表!$H$6:$L$55,5))</f>
        <v/>
      </c>
      <c r="E50" s="117" t="str">
        <f>IF(D50="","",VLOOKUP(D50,等級単価一覧表!$A:$K,11,FALSE))</f>
        <v/>
      </c>
      <c r="F50" s="363"/>
      <c r="G50" s="363"/>
      <c r="H50" s="363"/>
      <c r="I50" s="116"/>
      <c r="J50" s="121"/>
      <c r="K50" s="118"/>
    </row>
    <row r="51" spans="1:11" ht="19.5" customHeight="1">
      <c r="J51" s="113"/>
      <c r="K51" s="114"/>
    </row>
    <row r="52" spans="1:11" ht="14">
      <c r="B52" s="113" t="s">
        <v>178</v>
      </c>
      <c r="C52" s="112"/>
      <c r="D52" s="112"/>
      <c r="E52" s="112"/>
      <c r="F52" s="112"/>
      <c r="G52" s="112"/>
      <c r="H52" s="112"/>
      <c r="J52" s="113"/>
      <c r="K52" s="114"/>
    </row>
    <row r="53" spans="1:11" ht="14">
      <c r="B53" s="113" t="s">
        <v>179</v>
      </c>
      <c r="C53" s="112"/>
      <c r="D53" s="112"/>
      <c r="E53" s="112"/>
      <c r="F53" s="112"/>
      <c r="G53" s="112"/>
      <c r="H53" s="112"/>
      <c r="J53" s="113"/>
      <c r="K53" s="114"/>
    </row>
    <row r="54" spans="1:11" ht="19.5" customHeight="1">
      <c r="J54" s="113"/>
      <c r="K54" s="114"/>
    </row>
    <row r="55" spans="1:11" ht="19.5" customHeight="1">
      <c r="B55" s="233" t="s">
        <v>180</v>
      </c>
      <c r="C55" s="112"/>
      <c r="D55" s="112"/>
      <c r="E55" s="112"/>
      <c r="F55" s="112"/>
      <c r="G55" s="112"/>
      <c r="H55" s="112"/>
      <c r="J55" s="113"/>
      <c r="K55" s="114"/>
    </row>
    <row r="56" spans="1:11" ht="9.75" customHeight="1">
      <c r="B56" s="113"/>
      <c r="C56" s="112"/>
      <c r="D56" s="112"/>
      <c r="E56" s="112"/>
      <c r="F56" s="112"/>
      <c r="G56" s="112"/>
      <c r="H56" s="112"/>
      <c r="J56" s="113"/>
      <c r="K56" s="114"/>
    </row>
    <row r="57" spans="1:11" ht="19.5" customHeight="1" thickBot="1">
      <c r="B57" s="115" t="s">
        <v>164</v>
      </c>
      <c r="C57" s="115" t="s">
        <v>181</v>
      </c>
      <c r="D57" s="115" t="s">
        <v>182</v>
      </c>
      <c r="E57" s="115" t="s">
        <v>183</v>
      </c>
      <c r="F57" s="359" t="s">
        <v>5</v>
      </c>
      <c r="G57" s="359"/>
      <c r="H57" s="359"/>
      <c r="J57" s="120" t="s">
        <v>176</v>
      </c>
      <c r="K57" s="114"/>
    </row>
    <row r="58" spans="1:11" ht="19.5" customHeight="1" thickTop="1">
      <c r="A58" s="116">
        <f>IF(COUNTA(B58)&lt;1,"",COUNTA($B$16:$B$32)+COUNTA($B$41:$B$50)+COUNTA($B$58:B58))</f>
        <v>5</v>
      </c>
      <c r="B58" s="204" t="s">
        <v>276</v>
      </c>
      <c r="C58" s="204">
        <v>8800</v>
      </c>
      <c r="D58" s="204">
        <v>8</v>
      </c>
      <c r="E58" s="117">
        <f>IF(D58="","",INT(C58/D58))</f>
        <v>1100</v>
      </c>
      <c r="F58" s="384" t="s">
        <v>283</v>
      </c>
      <c r="G58" s="384"/>
      <c r="H58" s="384"/>
      <c r="J58" s="113" t="s">
        <v>184</v>
      </c>
      <c r="K58" s="114"/>
    </row>
    <row r="59" spans="1:11" ht="19.5" customHeight="1">
      <c r="A59" s="116">
        <f>IF(COUNTA(B59)&lt;1,"",COUNTA($B$16:$B$32)+COUNTA($B$41:$B$50)+COUNTA($B$58:B59))</f>
        <v>6</v>
      </c>
      <c r="B59" s="204" t="s">
        <v>282</v>
      </c>
      <c r="C59" s="204">
        <v>7800</v>
      </c>
      <c r="D59" s="204">
        <v>7</v>
      </c>
      <c r="E59" s="117">
        <f t="shared" ref="E59:E67" si="0">IF(D59="","",INT(C59/D59))</f>
        <v>1114</v>
      </c>
      <c r="F59" s="363" t="s">
        <v>284</v>
      </c>
      <c r="G59" s="363"/>
      <c r="H59" s="363"/>
      <c r="J59" s="113"/>
      <c r="K59" s="114"/>
    </row>
    <row r="60" spans="1:11" ht="19.5" customHeight="1">
      <c r="A60" s="116" t="str">
        <f>IF(COUNTA(B60)&lt;1,"",COUNTA($B$16:$B$32)+COUNTA($B$41:$B$50)+COUNTA($B$58:B60))</f>
        <v/>
      </c>
      <c r="B60" s="204"/>
      <c r="C60" s="204"/>
      <c r="D60" s="204"/>
      <c r="E60" s="117" t="str">
        <f t="shared" si="0"/>
        <v/>
      </c>
      <c r="F60" s="363"/>
      <c r="G60" s="363"/>
      <c r="H60" s="363"/>
      <c r="J60" s="113"/>
      <c r="K60" s="114"/>
    </row>
    <row r="61" spans="1:11" ht="19.5" customHeight="1">
      <c r="A61" s="116" t="str">
        <f>IF(COUNTA(B61)&lt;1,"",COUNTA($B$16:$B$32)+COUNTA($B$41:$B$50)+COUNTA($B$58:B61))</f>
        <v/>
      </c>
      <c r="B61" s="204"/>
      <c r="C61" s="204"/>
      <c r="D61" s="204"/>
      <c r="E61" s="117" t="str">
        <f t="shared" si="0"/>
        <v/>
      </c>
      <c r="F61" s="363"/>
      <c r="G61" s="363"/>
      <c r="H61" s="363"/>
      <c r="J61" s="113"/>
      <c r="K61" s="114"/>
    </row>
    <row r="62" spans="1:11" ht="19.5" customHeight="1">
      <c r="A62" s="116" t="str">
        <f>IF(COUNTA(B62)&lt;1,"",COUNTA($B$16:$B$32)+COUNTA($B$41:$B$50)+COUNTA($B$58:B62))</f>
        <v/>
      </c>
      <c r="B62" s="204"/>
      <c r="C62" s="204"/>
      <c r="D62" s="204"/>
      <c r="E62" s="117" t="str">
        <f t="shared" si="0"/>
        <v/>
      </c>
      <c r="F62" s="363"/>
      <c r="G62" s="363"/>
      <c r="H62" s="363"/>
      <c r="J62" s="113"/>
      <c r="K62" s="114"/>
    </row>
    <row r="63" spans="1:11" ht="19.5" customHeight="1">
      <c r="A63" s="116" t="str">
        <f>IF(COUNTA(B63)&lt;1,"",COUNTA($B$16:$B$32)+COUNTA($B$41:$B$50)+COUNTA($B$58:B63))</f>
        <v/>
      </c>
      <c r="B63" s="204"/>
      <c r="C63" s="204"/>
      <c r="D63" s="204"/>
      <c r="E63" s="117" t="str">
        <f t="shared" si="0"/>
        <v/>
      </c>
      <c r="F63" s="363"/>
      <c r="G63" s="363"/>
      <c r="H63" s="363"/>
      <c r="J63" s="113"/>
      <c r="K63" s="114"/>
    </row>
    <row r="64" spans="1:11" ht="19.5" customHeight="1">
      <c r="A64" s="116" t="str">
        <f>IF(COUNTA(B64)&lt;1,"",COUNTA($B$16:$B$32)+COUNTA($B$41:$B$50)+COUNTA($B$58:B64))</f>
        <v/>
      </c>
      <c r="B64" s="204"/>
      <c r="C64" s="204"/>
      <c r="D64" s="204"/>
      <c r="E64" s="117" t="str">
        <f t="shared" si="0"/>
        <v/>
      </c>
      <c r="F64" s="363"/>
      <c r="G64" s="363"/>
      <c r="H64" s="363"/>
      <c r="J64" s="113"/>
      <c r="K64" s="114"/>
    </row>
    <row r="65" spans="1:11" ht="19.5" customHeight="1">
      <c r="A65" s="116" t="str">
        <f>IF(COUNTA(B65)&lt;1,"",COUNTA($B$16:$B$32)+COUNTA($B$41:$B$50)+COUNTA($B$58:B65))</f>
        <v/>
      </c>
      <c r="B65" s="204"/>
      <c r="C65" s="204"/>
      <c r="D65" s="204"/>
      <c r="E65" s="117" t="str">
        <f t="shared" si="0"/>
        <v/>
      </c>
      <c r="F65" s="363"/>
      <c r="G65" s="363"/>
      <c r="H65" s="363"/>
      <c r="J65" s="113"/>
      <c r="K65" s="114"/>
    </row>
    <row r="66" spans="1:11" ht="19.5" customHeight="1">
      <c r="A66" s="116" t="str">
        <f>IF(COUNTA(B66)&lt;1,"",COUNTA($B$16:$B$32)+COUNTA($B$41:$B$50)+COUNTA($B$58:B66))</f>
        <v/>
      </c>
      <c r="B66" s="204"/>
      <c r="C66" s="204"/>
      <c r="D66" s="204"/>
      <c r="E66" s="117" t="str">
        <f t="shared" si="0"/>
        <v/>
      </c>
      <c r="F66" s="363"/>
      <c r="G66" s="363"/>
      <c r="H66" s="363"/>
      <c r="J66" s="113"/>
      <c r="K66" s="114"/>
    </row>
    <row r="67" spans="1:11" ht="19.5" customHeight="1">
      <c r="A67" s="116" t="str">
        <f>IF(COUNTA(B67)&lt;1,"",COUNTA($B$16:$B$32)+COUNTA($B$41:$B$50)+COUNTA($B$58:B67))</f>
        <v/>
      </c>
      <c r="B67" s="204"/>
      <c r="C67" s="204"/>
      <c r="D67" s="204"/>
      <c r="E67" s="117" t="str">
        <f t="shared" si="0"/>
        <v/>
      </c>
      <c r="F67" s="363"/>
      <c r="G67" s="363"/>
      <c r="H67" s="363"/>
      <c r="J67" s="113"/>
      <c r="K67" s="114"/>
    </row>
    <row r="68" spans="1:11" ht="14">
      <c r="J68" s="113"/>
      <c r="K68" s="114"/>
    </row>
    <row r="69" spans="1:11" ht="48.65" customHeight="1">
      <c r="B69" s="358" t="s">
        <v>185</v>
      </c>
      <c r="C69" s="358"/>
      <c r="D69" s="358"/>
      <c r="E69" s="358"/>
      <c r="F69" s="358"/>
      <c r="G69" s="358"/>
      <c r="H69" s="358"/>
      <c r="J69" s="113"/>
      <c r="K69" s="114"/>
    </row>
    <row r="70" spans="1:11" ht="19.5" customHeight="1">
      <c r="B70" s="113" t="s">
        <v>186</v>
      </c>
      <c r="C70" s="113"/>
      <c r="D70" s="113"/>
      <c r="E70" s="113"/>
      <c r="F70" s="113"/>
      <c r="G70" s="113"/>
      <c r="H70" s="113"/>
      <c r="J70" s="113"/>
      <c r="K70" s="114"/>
    </row>
    <row r="71" spans="1:11" ht="19.5" customHeight="1">
      <c r="A71" s="125"/>
      <c r="B71" s="113" t="s">
        <v>187</v>
      </c>
      <c r="C71" s="113"/>
      <c r="D71" s="113"/>
      <c r="E71" s="113"/>
      <c r="F71" s="113"/>
      <c r="G71" s="113"/>
      <c r="H71" s="113"/>
      <c r="J71" s="113"/>
      <c r="K71" s="114"/>
    </row>
    <row r="72" spans="1:11" ht="14">
      <c r="A72" s="125"/>
      <c r="B72" s="113" t="s">
        <v>188</v>
      </c>
      <c r="C72" s="113"/>
      <c r="D72" s="113"/>
      <c r="E72" s="113"/>
      <c r="F72" s="113"/>
      <c r="G72" s="113"/>
      <c r="H72" s="113"/>
      <c r="J72" s="113"/>
      <c r="K72" s="114"/>
    </row>
    <row r="73" spans="1:11" ht="14">
      <c r="A73" s="125"/>
      <c r="B73" s="113"/>
      <c r="C73" s="113"/>
      <c r="D73" s="113"/>
      <c r="E73" s="113"/>
      <c r="F73" s="113"/>
      <c r="G73" s="113"/>
      <c r="H73" s="113"/>
      <c r="J73" s="113"/>
      <c r="K73" s="114"/>
    </row>
    <row r="74" spans="1:11" ht="14">
      <c r="A74" s="125"/>
      <c r="B74" s="113" t="s">
        <v>189</v>
      </c>
      <c r="C74" s="113"/>
      <c r="D74" s="113"/>
      <c r="E74" s="113"/>
      <c r="F74" s="113"/>
      <c r="G74" s="113"/>
      <c r="H74" s="113"/>
      <c r="J74" s="113"/>
      <c r="K74" s="114"/>
    </row>
    <row r="75" spans="1:11" ht="14">
      <c r="A75" s="125"/>
      <c r="B75" s="114"/>
      <c r="C75" s="114"/>
      <c r="D75" s="114"/>
      <c r="E75" s="114"/>
      <c r="F75" s="114"/>
      <c r="G75" s="114"/>
      <c r="H75" s="114"/>
      <c r="J75" s="113"/>
      <c r="K75" s="114"/>
    </row>
    <row r="76" spans="1:11" ht="16.5">
      <c r="B76" s="126"/>
      <c r="C76" s="126"/>
      <c r="D76" s="126"/>
      <c r="E76" s="126"/>
      <c r="F76" s="126"/>
      <c r="G76" s="126"/>
      <c r="H76" s="126"/>
    </row>
    <row r="77" spans="1:11" ht="16.5">
      <c r="B77" s="126"/>
      <c r="C77" s="127"/>
      <c r="D77" s="127"/>
      <c r="E77" s="127"/>
      <c r="F77" s="128"/>
      <c r="G77" s="128"/>
      <c r="H77" s="126"/>
    </row>
    <row r="78" spans="1:11" ht="32.25" customHeight="1">
      <c r="C78" s="125"/>
      <c r="D78" s="125"/>
    </row>
    <row r="79" spans="1:11" ht="3" customHeight="1">
      <c r="C79" s="125"/>
      <c r="D79" s="125"/>
    </row>
    <row r="80" spans="1:11" ht="32.25" customHeight="1"/>
    <row r="81" spans="2:2" ht="3" customHeight="1"/>
    <row r="82" spans="2:2" ht="32.25" customHeight="1"/>
    <row r="84" spans="2:2" ht="16.5">
      <c r="B84" s="129"/>
    </row>
  </sheetData>
  <mergeCells count="48">
    <mergeCell ref="F20:H20"/>
    <mergeCell ref="B4:H4"/>
    <mergeCell ref="C5:G5"/>
    <mergeCell ref="G7:H7"/>
    <mergeCell ref="G8:H8"/>
    <mergeCell ref="G9:H9"/>
    <mergeCell ref="B11:H11"/>
    <mergeCell ref="F15:H15"/>
    <mergeCell ref="F16:H16"/>
    <mergeCell ref="F17:H17"/>
    <mergeCell ref="F18:H18"/>
    <mergeCell ref="F19:H19"/>
    <mergeCell ref="F32:H32"/>
    <mergeCell ref="F21:H21"/>
    <mergeCell ref="F22:H22"/>
    <mergeCell ref="F23:H23"/>
    <mergeCell ref="F24:H24"/>
    <mergeCell ref="F25:H25"/>
    <mergeCell ref="F26:H26"/>
    <mergeCell ref="F27:H27"/>
    <mergeCell ref="F28:H28"/>
    <mergeCell ref="F29:H29"/>
    <mergeCell ref="F30:H30"/>
    <mergeCell ref="F31:H31"/>
    <mergeCell ref="F50:H50"/>
    <mergeCell ref="B35:F35"/>
    <mergeCell ref="F40:H40"/>
    <mergeCell ref="F41:H41"/>
    <mergeCell ref="F42:H42"/>
    <mergeCell ref="F43:H43"/>
    <mergeCell ref="F44:H44"/>
    <mergeCell ref="F45:H45"/>
    <mergeCell ref="F46:H46"/>
    <mergeCell ref="F47:H47"/>
    <mergeCell ref="F48:H48"/>
    <mergeCell ref="F49:H49"/>
    <mergeCell ref="B69:H69"/>
    <mergeCell ref="F57:H57"/>
    <mergeCell ref="F58:H58"/>
    <mergeCell ref="F59:H59"/>
    <mergeCell ref="F60:H60"/>
    <mergeCell ref="F61:H61"/>
    <mergeCell ref="F62:H62"/>
    <mergeCell ref="F63:H63"/>
    <mergeCell ref="F64:H64"/>
    <mergeCell ref="F65:H65"/>
    <mergeCell ref="F66:H66"/>
    <mergeCell ref="F67:H67"/>
  </mergeCells>
  <phoneticPr fontId="7"/>
  <conditionalFormatting sqref="B16:D32 F16:H32 B41:C50 F41:H50 B58:D67 F58:H67">
    <cfRule type="cellIs" dxfId="6" priority="2" operator="equal">
      <formula>""</formula>
    </cfRule>
  </conditionalFormatting>
  <conditionalFormatting sqref="G9:H9">
    <cfRule type="cellIs" dxfId="5" priority="1" operator="equal">
      <formula>""</formula>
    </cfRule>
  </conditionalFormatting>
  <dataValidations count="1">
    <dataValidation type="whole" imeMode="off" operator="greaterThanOrEqual" allowBlank="1" showInputMessage="1" showErrorMessage="1" sqref="C16:D32 C41:C50 C58:D67" xr:uid="{00000000-0002-0000-0900-000000000000}">
      <formula1>0</formula1>
    </dataValidation>
  </dataValidations>
  <pageMargins left="0.7" right="0.7" top="0.75" bottom="0.75" header="0.3" footer="0.3"/>
  <pageSetup paperSize="9" scale="4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31"/>
  <sheetViews>
    <sheetView view="pageBreakPreview" zoomScale="70" zoomScaleNormal="85" zoomScaleSheetLayoutView="70" workbookViewId="0"/>
  </sheetViews>
  <sheetFormatPr defaultColWidth="8.1640625" defaultRowHeight="18"/>
  <cols>
    <col min="1" max="1" width="35.6640625" style="142" customWidth="1"/>
    <col min="2" max="2" width="15.6640625" style="142" customWidth="1"/>
    <col min="3" max="3" width="17.6640625" style="142" customWidth="1"/>
    <col min="4" max="4" width="17.6640625" style="146" customWidth="1"/>
    <col min="5" max="5" width="17.6640625" style="142" customWidth="1"/>
    <col min="6" max="16384" width="8.1640625" style="142"/>
  </cols>
  <sheetData>
    <row r="1" spans="1:12" s="132" customFormat="1" ht="33.75" customHeight="1">
      <c r="A1" s="131" t="s">
        <v>193</v>
      </c>
      <c r="D1" s="133"/>
      <c r="E1" s="133"/>
    </row>
    <row r="2" spans="1:12" s="132" customFormat="1" ht="33.75" customHeight="1">
      <c r="A2" s="131" t="s">
        <v>194</v>
      </c>
      <c r="D2" s="133"/>
      <c r="E2" s="133"/>
    </row>
    <row r="3" spans="1:12" s="132" customFormat="1" ht="33.75" customHeight="1">
      <c r="A3" s="131"/>
      <c r="C3" s="134" t="s">
        <v>195</v>
      </c>
      <c r="D3" s="187" t="str">
        <f>'別添１　事業者基本情報【幹事社、コンソーシアム参加事業者】'!C3</f>
        <v>株式会社●●●</v>
      </c>
      <c r="E3" s="135"/>
      <c r="F3" s="136" t="s">
        <v>116</v>
      </c>
    </row>
    <row r="4" spans="1:12" s="132" customFormat="1" ht="33.75" customHeight="1">
      <c r="A4" s="131"/>
      <c r="D4" s="133"/>
      <c r="E4" s="133"/>
    </row>
    <row r="5" spans="1:12" s="132" customFormat="1" ht="33.75" customHeight="1">
      <c r="E5" s="133"/>
    </row>
    <row r="6" spans="1:12" s="132" customFormat="1" ht="33.75" customHeight="1">
      <c r="D6" s="137" t="s">
        <v>196</v>
      </c>
      <c r="E6" s="138">
        <f>SUM(E8:E31)</f>
        <v>4614000</v>
      </c>
    </row>
    <row r="7" spans="1:12" s="132" customFormat="1" ht="30" customHeight="1">
      <c r="A7" s="139" t="s">
        <v>197</v>
      </c>
      <c r="B7" s="139" t="s">
        <v>198</v>
      </c>
      <c r="C7" s="139" t="s">
        <v>199</v>
      </c>
      <c r="D7" s="140" t="s">
        <v>200</v>
      </c>
      <c r="E7" s="140" t="s">
        <v>201</v>
      </c>
    </row>
    <row r="8" spans="1:12" ht="39" customHeight="1">
      <c r="A8" s="188" t="s">
        <v>274</v>
      </c>
      <c r="B8" s="188" t="s">
        <v>272</v>
      </c>
      <c r="C8" s="257">
        <f>IFERROR(VLOOKUP(B8,'別添２－１人件費単価計算書【幹事社、コンソーシアム参加事業者】'!B15:H67,4,FALSE),"")</f>
        <v>2820</v>
      </c>
      <c r="D8" s="189">
        <v>1000</v>
      </c>
      <c r="E8" s="141">
        <f>IFERROR(C8*D8,"")</f>
        <v>2820000</v>
      </c>
      <c r="F8" s="388" t="s">
        <v>202</v>
      </c>
      <c r="G8" s="389"/>
      <c r="H8" s="389"/>
      <c r="I8" s="389"/>
      <c r="J8" s="389"/>
      <c r="K8" s="389"/>
      <c r="L8" s="389"/>
    </row>
    <row r="9" spans="1:12" ht="39" customHeight="1">
      <c r="A9" s="168" t="s">
        <v>275</v>
      </c>
      <c r="B9" s="168" t="s">
        <v>342</v>
      </c>
      <c r="C9" s="257">
        <f>IFERROR(VLOOKUP(B9,'別添２－１人件費単価計算書【幹事社、コンソーシアム参加事業者】'!B16:H68,4,FALSE),"")</f>
        <v>2990</v>
      </c>
      <c r="D9" s="190">
        <v>600</v>
      </c>
      <c r="E9" s="143">
        <f t="shared" ref="E9:E31" si="0">IFERROR(C9*D9,"")</f>
        <v>1794000</v>
      </c>
      <c r="F9" s="388"/>
      <c r="G9" s="389"/>
      <c r="H9" s="389"/>
      <c r="I9" s="389"/>
      <c r="J9" s="389"/>
      <c r="K9" s="389"/>
      <c r="L9" s="389"/>
    </row>
    <row r="10" spans="1:12" ht="39" customHeight="1">
      <c r="A10" s="168"/>
      <c r="B10" s="168"/>
      <c r="C10" s="257" t="str">
        <f>IFERROR(VLOOKUP(B10,'別添２－１人件費単価計算書【幹事社、コンソーシアム参加事業者】'!B17:H69,4,FALSE),"")</f>
        <v/>
      </c>
      <c r="D10" s="190"/>
      <c r="E10" s="143" t="str">
        <f t="shared" si="0"/>
        <v/>
      </c>
    </row>
    <row r="11" spans="1:12" ht="39" customHeight="1">
      <c r="A11" s="168"/>
      <c r="B11" s="168"/>
      <c r="C11" s="257" t="str">
        <f>IFERROR(VLOOKUP(B11,'別添２－１人件費単価計算書【幹事社、コンソーシアム参加事業者】'!B18:H70,4,FALSE),"")</f>
        <v/>
      </c>
      <c r="D11" s="190"/>
      <c r="E11" s="143" t="str">
        <f t="shared" si="0"/>
        <v/>
      </c>
    </row>
    <row r="12" spans="1:12" ht="39" customHeight="1">
      <c r="A12" s="168"/>
      <c r="B12" s="168"/>
      <c r="C12" s="257" t="str">
        <f>IFERROR(VLOOKUP(B12,'別添２－１人件費単価計算書【幹事社、コンソーシアム参加事業者】'!B19:H71,4,FALSE),"")</f>
        <v/>
      </c>
      <c r="D12" s="190"/>
      <c r="E12" s="143" t="str">
        <f t="shared" si="0"/>
        <v/>
      </c>
    </row>
    <row r="13" spans="1:12" ht="39" customHeight="1">
      <c r="A13" s="168"/>
      <c r="B13" s="168"/>
      <c r="C13" s="257" t="str">
        <f>IFERROR(VLOOKUP(B13,'別添２－１人件費単価計算書【幹事社、コンソーシアム参加事業者】'!B20:H72,4,FALSE),"")</f>
        <v/>
      </c>
      <c r="D13" s="190"/>
      <c r="E13" s="143" t="str">
        <f t="shared" si="0"/>
        <v/>
      </c>
      <c r="G13" s="144"/>
    </row>
    <row r="14" spans="1:12" ht="39" customHeight="1">
      <c r="A14" s="168"/>
      <c r="B14" s="168"/>
      <c r="C14" s="257" t="str">
        <f>IFERROR(VLOOKUP(B14,'別添２－１人件費単価計算書【幹事社、コンソーシアム参加事業者】'!B21:H73,4,FALSE),"")</f>
        <v/>
      </c>
      <c r="D14" s="190"/>
      <c r="E14" s="143" t="str">
        <f t="shared" si="0"/>
        <v/>
      </c>
    </row>
    <row r="15" spans="1:12" ht="39" customHeight="1">
      <c r="A15" s="168"/>
      <c r="B15" s="168"/>
      <c r="C15" s="257" t="str">
        <f>IFERROR(VLOOKUP(B15,'別添２－１人件費単価計算書【幹事社、コンソーシアム参加事業者】'!B22:H74,4,FALSE),"")</f>
        <v/>
      </c>
      <c r="D15" s="190"/>
      <c r="E15" s="143" t="str">
        <f t="shared" si="0"/>
        <v/>
      </c>
    </row>
    <row r="16" spans="1:12" ht="39" customHeight="1">
      <c r="A16" s="168"/>
      <c r="B16" s="168"/>
      <c r="C16" s="257" t="str">
        <f>IFERROR(VLOOKUP(B16,'別添２－１人件費単価計算書【幹事社、コンソーシアム参加事業者】'!B23:H75,4,FALSE),"")</f>
        <v/>
      </c>
      <c r="D16" s="190"/>
      <c r="E16" s="143" t="str">
        <f t="shared" si="0"/>
        <v/>
      </c>
    </row>
    <row r="17" spans="1:5" ht="39" customHeight="1">
      <c r="A17" s="168"/>
      <c r="B17" s="168"/>
      <c r="C17" s="257" t="str">
        <f>IFERROR(VLOOKUP(B17,'別添２－１人件費単価計算書【幹事社、コンソーシアム参加事業者】'!B24:H76,4,FALSE),"")</f>
        <v/>
      </c>
      <c r="D17" s="190"/>
      <c r="E17" s="143" t="str">
        <f t="shared" si="0"/>
        <v/>
      </c>
    </row>
    <row r="18" spans="1:5" ht="39" customHeight="1">
      <c r="A18" s="168"/>
      <c r="B18" s="168"/>
      <c r="C18" s="257" t="str">
        <f>IFERROR(VLOOKUP(B18,'別添２－１人件費単価計算書【幹事社、コンソーシアム参加事業者】'!B25:H77,4,FALSE),"")</f>
        <v/>
      </c>
      <c r="D18" s="190"/>
      <c r="E18" s="143" t="str">
        <f t="shared" si="0"/>
        <v/>
      </c>
    </row>
    <row r="19" spans="1:5" ht="39" customHeight="1">
      <c r="A19" s="168"/>
      <c r="B19" s="168"/>
      <c r="C19" s="257" t="str">
        <f>IFERROR(VLOOKUP(B19,'別添２－１人件費単価計算書【幹事社、コンソーシアム参加事業者】'!B26:H78,4,FALSE),"")</f>
        <v/>
      </c>
      <c r="D19" s="190"/>
      <c r="E19" s="143" t="str">
        <f t="shared" si="0"/>
        <v/>
      </c>
    </row>
    <row r="20" spans="1:5" ht="39" customHeight="1">
      <c r="A20" s="168"/>
      <c r="B20" s="168"/>
      <c r="C20" s="257" t="str">
        <f>IFERROR(VLOOKUP(B20,'別添２－１人件費単価計算書【幹事社、コンソーシアム参加事業者】'!B27:H79,4,FALSE),"")</f>
        <v/>
      </c>
      <c r="D20" s="190"/>
      <c r="E20" s="143" t="str">
        <f t="shared" si="0"/>
        <v/>
      </c>
    </row>
    <row r="21" spans="1:5" ht="39" customHeight="1">
      <c r="A21" s="168"/>
      <c r="B21" s="168"/>
      <c r="C21" s="257" t="str">
        <f>IFERROR(VLOOKUP(B21,'別添２－１人件費単価計算書【幹事社、コンソーシアム参加事業者】'!B28:H80,4,FALSE),"")</f>
        <v/>
      </c>
      <c r="D21" s="190"/>
      <c r="E21" s="143" t="str">
        <f t="shared" si="0"/>
        <v/>
      </c>
    </row>
    <row r="22" spans="1:5" ht="39" customHeight="1">
      <c r="A22" s="168"/>
      <c r="B22" s="168"/>
      <c r="C22" s="257" t="str">
        <f>IFERROR(VLOOKUP(B22,'別添２－１人件費単価計算書【幹事社、コンソーシアム参加事業者】'!B29:H81,4,FALSE),"")</f>
        <v/>
      </c>
      <c r="D22" s="190"/>
      <c r="E22" s="143" t="str">
        <f t="shared" si="0"/>
        <v/>
      </c>
    </row>
    <row r="23" spans="1:5" ht="39" customHeight="1">
      <c r="A23" s="168"/>
      <c r="B23" s="168"/>
      <c r="C23" s="257" t="str">
        <f>IFERROR(VLOOKUP(B23,'別添２－１人件費単価計算書【幹事社、コンソーシアム参加事業者】'!B30:H82,4,FALSE),"")</f>
        <v/>
      </c>
      <c r="D23" s="190"/>
      <c r="E23" s="143" t="str">
        <f t="shared" si="0"/>
        <v/>
      </c>
    </row>
    <row r="24" spans="1:5" ht="39" customHeight="1">
      <c r="A24" s="168"/>
      <c r="B24" s="168"/>
      <c r="C24" s="257" t="str">
        <f>IFERROR(VLOOKUP(B24,'別添２－１人件費単価計算書【幹事社、コンソーシアム参加事業者】'!B31:H83,4,FALSE),"")</f>
        <v/>
      </c>
      <c r="D24" s="190"/>
      <c r="E24" s="143" t="str">
        <f t="shared" si="0"/>
        <v/>
      </c>
    </row>
    <row r="25" spans="1:5" ht="39" customHeight="1">
      <c r="A25" s="168"/>
      <c r="B25" s="168"/>
      <c r="C25" s="257" t="str">
        <f>IFERROR(VLOOKUP(B25,'別添２－１人件費単価計算書【幹事社、コンソーシアム参加事業者】'!B32:H84,4,FALSE),"")</f>
        <v/>
      </c>
      <c r="D25" s="190"/>
      <c r="E25" s="143" t="str">
        <f t="shared" si="0"/>
        <v/>
      </c>
    </row>
    <row r="26" spans="1:5" ht="39" customHeight="1">
      <c r="A26" s="168"/>
      <c r="B26" s="168"/>
      <c r="C26" s="257" t="str">
        <f>IFERROR(VLOOKUP(B26,'別添２－１人件費単価計算書【幹事社、コンソーシアム参加事業者】'!B33:H85,4,FALSE),"")</f>
        <v/>
      </c>
      <c r="D26" s="190"/>
      <c r="E26" s="143" t="str">
        <f t="shared" si="0"/>
        <v/>
      </c>
    </row>
    <row r="27" spans="1:5" ht="39" customHeight="1">
      <c r="A27" s="168"/>
      <c r="B27" s="168"/>
      <c r="C27" s="257" t="str">
        <f>IFERROR(VLOOKUP(B27,'別添２－１人件費単価計算書【幹事社、コンソーシアム参加事業者】'!B34:H86,4,FALSE),"")</f>
        <v/>
      </c>
      <c r="D27" s="190"/>
      <c r="E27" s="143" t="str">
        <f t="shared" si="0"/>
        <v/>
      </c>
    </row>
    <row r="28" spans="1:5" ht="39" customHeight="1">
      <c r="A28" s="168"/>
      <c r="B28" s="168"/>
      <c r="C28" s="257" t="str">
        <f>IFERROR(VLOOKUP(B28,'別添２－１人件費単価計算書【幹事社、コンソーシアム参加事業者】'!B35:H87,4,FALSE),"")</f>
        <v/>
      </c>
      <c r="D28" s="190"/>
      <c r="E28" s="143" t="str">
        <f t="shared" si="0"/>
        <v/>
      </c>
    </row>
    <row r="29" spans="1:5" ht="39" customHeight="1">
      <c r="A29" s="168"/>
      <c r="B29" s="168"/>
      <c r="C29" s="257" t="str">
        <f>IFERROR(VLOOKUP(B29,'別添２－１人件費単価計算書【幹事社、コンソーシアム参加事業者】'!B36:H88,4,FALSE),"")</f>
        <v/>
      </c>
      <c r="D29" s="190"/>
      <c r="E29" s="143" t="str">
        <f t="shared" si="0"/>
        <v/>
      </c>
    </row>
    <row r="30" spans="1:5" ht="39" customHeight="1">
      <c r="A30" s="168"/>
      <c r="B30" s="168"/>
      <c r="C30" s="257" t="str">
        <f>IFERROR(VLOOKUP(B30,'別添２－１人件費単価計算書【幹事社、コンソーシアム参加事業者】'!B37:H89,4,FALSE),"")</f>
        <v/>
      </c>
      <c r="D30" s="190"/>
      <c r="E30" s="143" t="str">
        <f t="shared" si="0"/>
        <v/>
      </c>
    </row>
    <row r="31" spans="1:5" ht="39" customHeight="1">
      <c r="A31" s="249"/>
      <c r="B31" s="249"/>
      <c r="C31" s="257" t="str">
        <f>IFERROR(VLOOKUP(B31,'別添２－１人件費単価計算書【幹事社、コンソーシアム参加事業者】'!B38:H90,4,FALSE),"")</f>
        <v/>
      </c>
      <c r="D31" s="248"/>
      <c r="E31" s="145" t="str">
        <f t="shared" si="0"/>
        <v/>
      </c>
    </row>
  </sheetData>
  <mergeCells count="1">
    <mergeCell ref="F8:L9"/>
  </mergeCells>
  <phoneticPr fontId="7"/>
  <conditionalFormatting sqref="A8:B31 D8:D31">
    <cfRule type="cellIs" dxfId="4" priority="1" operator="equal">
      <formula>""</formula>
    </cfRule>
  </conditionalFormatting>
  <pageMargins left="0.7" right="0.7" top="0.75" bottom="0.75" header="0.3" footer="0.3"/>
  <pageSetup paperSize="9" scale="6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31"/>
  <sheetViews>
    <sheetView zoomScale="60" zoomScaleNormal="60" workbookViewId="0">
      <pane ySplit="7" topLeftCell="A18" activePane="bottomLeft" state="frozen"/>
      <selection pane="bottomLeft"/>
    </sheetView>
  </sheetViews>
  <sheetFormatPr defaultColWidth="8.1640625" defaultRowHeight="18"/>
  <cols>
    <col min="1" max="1" width="35.6640625" style="142" customWidth="1"/>
    <col min="2" max="2" width="15.6640625" style="142" customWidth="1"/>
    <col min="3" max="3" width="17.6640625" style="142" customWidth="1"/>
    <col min="4" max="4" width="17.6640625" style="146" customWidth="1"/>
    <col min="5" max="5" width="17.6640625" style="142" customWidth="1"/>
    <col min="6" max="16384" width="8.1640625" style="142"/>
  </cols>
  <sheetData>
    <row r="1" spans="1:12" s="132" customFormat="1" ht="33.75" customHeight="1">
      <c r="A1" s="192" t="s">
        <v>193</v>
      </c>
      <c r="B1" s="193"/>
      <c r="C1" s="193"/>
      <c r="D1" s="194"/>
      <c r="E1" s="195"/>
    </row>
    <row r="2" spans="1:12" s="132" customFormat="1" ht="33.75" customHeight="1">
      <c r="A2" s="196" t="s">
        <v>203</v>
      </c>
      <c r="D2" s="191"/>
      <c r="E2" s="197"/>
    </row>
    <row r="3" spans="1:12" s="132" customFormat="1" ht="33.75" customHeight="1">
      <c r="A3" s="196"/>
      <c r="C3" s="134" t="s">
        <v>195</v>
      </c>
      <c r="D3" s="187" t="str">
        <f>'別添１　事業者基本情報【共同申請参加事業者】'!C3</f>
        <v>株式会社△△△</v>
      </c>
      <c r="E3" s="198"/>
      <c r="F3" s="136" t="s">
        <v>116</v>
      </c>
    </row>
    <row r="4" spans="1:12" s="132" customFormat="1" ht="33.75" customHeight="1">
      <c r="A4" s="196"/>
      <c r="D4" s="191"/>
      <c r="E4" s="197"/>
    </row>
    <row r="5" spans="1:12" s="132" customFormat="1" ht="33.75" customHeight="1">
      <c r="A5" s="199"/>
      <c r="E5" s="197"/>
    </row>
    <row r="6" spans="1:12" s="132" customFormat="1" ht="33.75" customHeight="1">
      <c r="A6" s="199"/>
      <c r="D6" s="137" t="s">
        <v>196</v>
      </c>
      <c r="E6" s="200">
        <f>SUM(E8:E31)</f>
        <v>3480000</v>
      </c>
    </row>
    <row r="7" spans="1:12" s="132" customFormat="1" ht="30" customHeight="1">
      <c r="A7" s="201" t="s">
        <v>197</v>
      </c>
      <c r="B7" s="139" t="s">
        <v>198</v>
      </c>
      <c r="C7" s="139" t="s">
        <v>199</v>
      </c>
      <c r="D7" s="140" t="s">
        <v>200</v>
      </c>
      <c r="E7" s="202" t="s">
        <v>201</v>
      </c>
    </row>
    <row r="8" spans="1:12" ht="39" customHeight="1">
      <c r="A8" s="188" t="s">
        <v>274</v>
      </c>
      <c r="B8" s="188" t="s">
        <v>272</v>
      </c>
      <c r="C8" s="251">
        <f>IFERROR(VLOOKUP(B8,'別添２－１　人件費単価計算書【共同申請参加事業者】'!$B$16:$H$75,4,FALSE),"")</f>
        <v>2820</v>
      </c>
      <c r="D8" s="189">
        <v>1000</v>
      </c>
      <c r="E8" s="141">
        <f>IFERROR(C8*D8,"")</f>
        <v>2820000</v>
      </c>
      <c r="F8" s="389" t="s">
        <v>202</v>
      </c>
      <c r="G8" s="389"/>
      <c r="H8" s="389"/>
      <c r="I8" s="389"/>
      <c r="J8" s="389"/>
      <c r="K8" s="389"/>
      <c r="L8" s="389"/>
    </row>
    <row r="9" spans="1:12" ht="39" customHeight="1">
      <c r="A9" s="168" t="s">
        <v>275</v>
      </c>
      <c r="B9" s="168" t="s">
        <v>327</v>
      </c>
      <c r="C9" s="252">
        <f>IFERROR(VLOOKUP(B9,'別添２－１　人件費単価計算書【共同申請参加事業者】'!$B$16:$H$75,4,FALSE),"")</f>
        <v>1100</v>
      </c>
      <c r="D9" s="190">
        <v>600</v>
      </c>
      <c r="E9" s="143">
        <f t="shared" ref="E9:E31" si="0">IFERROR(C9*D9,"")</f>
        <v>660000</v>
      </c>
      <c r="F9" s="389"/>
      <c r="G9" s="389"/>
      <c r="H9" s="389"/>
      <c r="I9" s="389"/>
      <c r="J9" s="389"/>
      <c r="K9" s="389"/>
      <c r="L9" s="389"/>
    </row>
    <row r="10" spans="1:12" ht="39" customHeight="1">
      <c r="A10" s="168"/>
      <c r="B10" s="168"/>
      <c r="C10" s="252" t="str">
        <f>IFERROR(VLOOKUP(B10,'別添２－１　人件費単価計算書【共同申請参加事業者】'!$B$16:$H$75,4,FALSE),"")</f>
        <v/>
      </c>
      <c r="D10" s="190"/>
      <c r="E10" s="143" t="str">
        <f t="shared" si="0"/>
        <v/>
      </c>
    </row>
    <row r="11" spans="1:12" ht="39" customHeight="1">
      <c r="A11" s="188"/>
      <c r="B11" s="188"/>
      <c r="C11" s="252" t="str">
        <f>IFERROR(VLOOKUP(B11,'別添２－１　人件費単価計算書【共同申請参加事業者】'!$B$16:$H$75,4,FALSE),"")</f>
        <v/>
      </c>
      <c r="D11" s="190"/>
      <c r="E11" s="143" t="str">
        <f t="shared" si="0"/>
        <v/>
      </c>
    </row>
    <row r="12" spans="1:12" ht="39" customHeight="1">
      <c r="A12" s="188"/>
      <c r="B12" s="188"/>
      <c r="C12" s="252" t="str">
        <f>IFERROR(VLOOKUP(B12,'別添２－１　人件費単価計算書【共同申請参加事業者】'!$B$16:$H$75,4,FALSE),"")</f>
        <v/>
      </c>
      <c r="D12" s="190"/>
      <c r="E12" s="143" t="str">
        <f t="shared" si="0"/>
        <v/>
      </c>
    </row>
    <row r="13" spans="1:12" ht="39" customHeight="1">
      <c r="A13" s="168"/>
      <c r="B13" s="168"/>
      <c r="C13" s="252" t="str">
        <f>IFERROR(VLOOKUP(B13,'別添２－１　人件費単価計算書【共同申請参加事業者】'!$B$16:$H$75,4,FALSE),"")</f>
        <v/>
      </c>
      <c r="D13" s="190"/>
      <c r="E13" s="143" t="str">
        <f t="shared" si="0"/>
        <v/>
      </c>
    </row>
    <row r="14" spans="1:12" ht="39" customHeight="1">
      <c r="A14" s="168"/>
      <c r="B14" s="168"/>
      <c r="C14" s="252" t="str">
        <f>IFERROR(VLOOKUP(B14,'別添２－１　人件費単価計算書【共同申請参加事業者】'!$B$16:$H$75,4,FALSE),"")</f>
        <v/>
      </c>
      <c r="D14" s="190"/>
      <c r="E14" s="143" t="str">
        <f t="shared" si="0"/>
        <v/>
      </c>
    </row>
    <row r="15" spans="1:12" ht="39" customHeight="1">
      <c r="A15" s="168"/>
      <c r="B15" s="168"/>
      <c r="C15" s="252" t="str">
        <f>IFERROR(VLOOKUP(B15,'別添２－１　人件費単価計算書【共同申請参加事業者】'!$B$16:$H$75,4,FALSE),"")</f>
        <v/>
      </c>
      <c r="D15" s="190"/>
      <c r="E15" s="143" t="str">
        <f t="shared" si="0"/>
        <v/>
      </c>
    </row>
    <row r="16" spans="1:12" ht="39" customHeight="1">
      <c r="A16" s="168"/>
      <c r="B16" s="168"/>
      <c r="C16" s="252" t="str">
        <f>IFERROR(VLOOKUP(B16,'別添２－１　人件費単価計算書【共同申請参加事業者】'!$B$16:$H$75,4,FALSE),"")</f>
        <v/>
      </c>
      <c r="D16" s="190"/>
      <c r="E16" s="143" t="str">
        <f t="shared" si="0"/>
        <v/>
      </c>
    </row>
    <row r="17" spans="1:5" ht="39" customHeight="1">
      <c r="A17" s="168"/>
      <c r="B17" s="168"/>
      <c r="C17" s="252" t="str">
        <f>IFERROR(VLOOKUP(B17,'別添２－１　人件費単価計算書【共同申請参加事業者】'!$B$16:$H$75,4,FALSE),"")</f>
        <v/>
      </c>
      <c r="D17" s="190"/>
      <c r="E17" s="143" t="str">
        <f t="shared" si="0"/>
        <v/>
      </c>
    </row>
    <row r="18" spans="1:5" ht="39" customHeight="1">
      <c r="A18" s="168"/>
      <c r="B18" s="168"/>
      <c r="C18" s="252" t="str">
        <f>IFERROR(VLOOKUP(B18,'別添２－１　人件費単価計算書【共同申請参加事業者】'!$B$16:$H$75,4,FALSE),"")</f>
        <v/>
      </c>
      <c r="D18" s="190"/>
      <c r="E18" s="143" t="str">
        <f t="shared" si="0"/>
        <v/>
      </c>
    </row>
    <row r="19" spans="1:5" ht="39" customHeight="1">
      <c r="A19" s="168"/>
      <c r="B19" s="168"/>
      <c r="C19" s="252" t="str">
        <f>IFERROR(VLOOKUP(B19,'別添２－１　人件費単価計算書【共同申請参加事業者】'!$B$16:$H$75,4,FALSE),"")</f>
        <v/>
      </c>
      <c r="D19" s="190"/>
      <c r="E19" s="143" t="str">
        <f t="shared" si="0"/>
        <v/>
      </c>
    </row>
    <row r="20" spans="1:5" ht="39" customHeight="1">
      <c r="A20" s="168"/>
      <c r="B20" s="168"/>
      <c r="C20" s="252" t="str">
        <f>IFERROR(VLOOKUP(B20,'別添２－１　人件費単価計算書【共同申請参加事業者】'!$B$16:$H$75,4,FALSE),"")</f>
        <v/>
      </c>
      <c r="D20" s="190"/>
      <c r="E20" s="143" t="str">
        <f t="shared" si="0"/>
        <v/>
      </c>
    </row>
    <row r="21" spans="1:5" ht="39" customHeight="1">
      <c r="A21" s="168"/>
      <c r="B21" s="168"/>
      <c r="C21" s="252" t="str">
        <f>IFERROR(VLOOKUP(B21,'別添２－１　人件費単価計算書【共同申請参加事業者】'!$B$16:$H$75,4,FALSE),"")</f>
        <v/>
      </c>
      <c r="D21" s="190"/>
      <c r="E21" s="143" t="str">
        <f t="shared" si="0"/>
        <v/>
      </c>
    </row>
    <row r="22" spans="1:5" ht="39" customHeight="1">
      <c r="A22" s="168"/>
      <c r="B22" s="168"/>
      <c r="C22" s="252" t="str">
        <f>IFERROR(VLOOKUP(B22,'別添２－１　人件費単価計算書【共同申請参加事業者】'!$B$16:$H$75,4,FALSE),"")</f>
        <v/>
      </c>
      <c r="D22" s="190"/>
      <c r="E22" s="143" t="str">
        <f t="shared" si="0"/>
        <v/>
      </c>
    </row>
    <row r="23" spans="1:5" ht="39" customHeight="1">
      <c r="A23" s="168"/>
      <c r="B23" s="168"/>
      <c r="C23" s="252" t="str">
        <f>IFERROR(VLOOKUP(B23,'別添２－１　人件費単価計算書【共同申請参加事業者】'!$B$16:$H$75,4,FALSE),"")</f>
        <v/>
      </c>
      <c r="D23" s="190"/>
      <c r="E23" s="143" t="str">
        <f t="shared" si="0"/>
        <v/>
      </c>
    </row>
    <row r="24" spans="1:5" ht="39" customHeight="1">
      <c r="A24" s="168"/>
      <c r="B24" s="168"/>
      <c r="C24" s="252" t="str">
        <f>IFERROR(VLOOKUP(B24,'別添２－１　人件費単価計算書【共同申請参加事業者】'!$B$16:$H$75,4,FALSE),"")</f>
        <v/>
      </c>
      <c r="D24" s="190"/>
      <c r="E24" s="143" t="str">
        <f t="shared" si="0"/>
        <v/>
      </c>
    </row>
    <row r="25" spans="1:5" ht="39" customHeight="1">
      <c r="A25" s="168"/>
      <c r="B25" s="168"/>
      <c r="C25" s="252" t="str">
        <f>IFERROR(VLOOKUP(B25,'別添２－１　人件費単価計算書【共同申請参加事業者】'!$B$16:$H$75,4,FALSE),"")</f>
        <v/>
      </c>
      <c r="D25" s="190"/>
      <c r="E25" s="143" t="str">
        <f t="shared" si="0"/>
        <v/>
      </c>
    </row>
    <row r="26" spans="1:5" ht="39" customHeight="1">
      <c r="A26" s="168"/>
      <c r="B26" s="168"/>
      <c r="C26" s="252" t="str">
        <f>IFERROR(VLOOKUP(B26,'別添２－１　人件費単価計算書【共同申請参加事業者】'!$B$16:$H$75,4,FALSE),"")</f>
        <v/>
      </c>
      <c r="D26" s="190"/>
      <c r="E26" s="143" t="str">
        <f t="shared" si="0"/>
        <v/>
      </c>
    </row>
    <row r="27" spans="1:5" ht="39" customHeight="1">
      <c r="A27" s="168"/>
      <c r="B27" s="168"/>
      <c r="C27" s="252" t="str">
        <f>IFERROR(VLOOKUP(B27,'別添２－１　人件費単価計算書【共同申請参加事業者】'!$B$16:$H$75,4,FALSE),"")</f>
        <v/>
      </c>
      <c r="D27" s="190"/>
      <c r="E27" s="143" t="str">
        <f t="shared" si="0"/>
        <v/>
      </c>
    </row>
    <row r="28" spans="1:5" ht="39" customHeight="1">
      <c r="A28" s="168"/>
      <c r="B28" s="168"/>
      <c r="C28" s="252" t="str">
        <f>IFERROR(VLOOKUP(B28,'別添２－１　人件費単価計算書【共同申請参加事業者】'!$B$16:$H$75,4,FALSE),"")</f>
        <v/>
      </c>
      <c r="D28" s="190"/>
      <c r="E28" s="143" t="str">
        <f t="shared" si="0"/>
        <v/>
      </c>
    </row>
    <row r="29" spans="1:5" ht="39" customHeight="1">
      <c r="A29" s="168"/>
      <c r="B29" s="168"/>
      <c r="C29" s="252" t="str">
        <f>IFERROR(VLOOKUP(B29,'別添２－１　人件費単価計算書【共同申請参加事業者】'!$B$16:$H$75,4,FALSE),"")</f>
        <v/>
      </c>
      <c r="D29" s="190"/>
      <c r="E29" s="143" t="str">
        <f t="shared" si="0"/>
        <v/>
      </c>
    </row>
    <row r="30" spans="1:5" ht="39" customHeight="1">
      <c r="A30" s="168"/>
      <c r="B30" s="168"/>
      <c r="C30" s="252" t="str">
        <f>IFERROR(VLOOKUP(B30,'別添２－１　人件費単価計算書【共同申請参加事業者】'!$B$16:$H$75,4,FALSE),"")</f>
        <v/>
      </c>
      <c r="D30" s="190"/>
      <c r="E30" s="143" t="str">
        <f t="shared" si="0"/>
        <v/>
      </c>
    </row>
    <row r="31" spans="1:5" ht="39" customHeight="1">
      <c r="A31" s="249"/>
      <c r="B31" s="249"/>
      <c r="C31" s="252" t="str">
        <f>IFERROR(VLOOKUP(B31,'別添２－１　人件費単価計算書【共同申請参加事業者】'!$B$16:$H$75,4,FALSE),"")</f>
        <v/>
      </c>
      <c r="D31" s="248"/>
      <c r="E31" s="145" t="str">
        <f t="shared" si="0"/>
        <v/>
      </c>
    </row>
  </sheetData>
  <mergeCells count="1">
    <mergeCell ref="F8:L9"/>
  </mergeCells>
  <phoneticPr fontId="7"/>
  <conditionalFormatting sqref="A8:B31 D8:D31">
    <cfRule type="cellIs" dxfId="3" priority="1" operator="equal">
      <formula>""</formula>
    </cfRule>
  </conditionalFormatting>
  <pageMargins left="0.7" right="0.7" top="0.75" bottom="0.75" header="0.3" footer="0.3"/>
  <pageSetup paperSize="9" scale="61"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38"/>
  <sheetViews>
    <sheetView showGridLines="0" view="pageBreakPreview" zoomScale="80" zoomScaleNormal="85" zoomScaleSheetLayoutView="80" workbookViewId="0">
      <selection activeCell="B31" sqref="B31"/>
    </sheetView>
  </sheetViews>
  <sheetFormatPr defaultColWidth="8.6640625" defaultRowHeight="20"/>
  <cols>
    <col min="1" max="1" width="2.1640625" style="176" customWidth="1"/>
    <col min="2" max="2" width="30.1640625" style="176" customWidth="1"/>
    <col min="3" max="3" width="29.1640625" style="176" customWidth="1"/>
    <col min="4" max="4" width="37.1640625" style="176" customWidth="1"/>
    <col min="5" max="16384" width="8.6640625" style="176"/>
  </cols>
  <sheetData>
    <row r="1" spans="1:10" ht="13.25" customHeight="1">
      <c r="A1" s="235" t="s">
        <v>204</v>
      </c>
      <c r="B1" s="235"/>
      <c r="C1" s="235"/>
      <c r="D1" s="240"/>
      <c r="E1" s="90"/>
    </row>
    <row r="2" spans="1:10" ht="14.75" customHeight="1">
      <c r="A2" s="235"/>
      <c r="B2" s="235"/>
      <c r="C2" s="235"/>
      <c r="D2" s="241" t="s">
        <v>380</v>
      </c>
      <c r="E2" s="177" t="s">
        <v>205</v>
      </c>
    </row>
    <row r="3" spans="1:10" ht="65.75" customHeight="1">
      <c r="A3" s="393" t="s">
        <v>382</v>
      </c>
      <c r="B3" s="393"/>
      <c r="C3" s="393"/>
      <c r="D3" s="393"/>
    </row>
    <row r="4" spans="1:10" ht="13.5" customHeight="1">
      <c r="A4" s="235" t="s">
        <v>347</v>
      </c>
      <c r="B4" s="278"/>
      <c r="C4" s="239"/>
      <c r="D4" s="236"/>
    </row>
    <row r="5" spans="1:10" ht="13.5" customHeight="1">
      <c r="A5" s="239"/>
      <c r="B5" s="391" t="s">
        <v>357</v>
      </c>
      <c r="C5" s="391"/>
      <c r="D5" s="236"/>
    </row>
    <row r="6" spans="1:10" ht="48" customHeight="1">
      <c r="A6" s="391"/>
      <c r="B6" s="391"/>
      <c r="C6" s="186" t="s">
        <v>49</v>
      </c>
      <c r="D6" s="242" t="str">
        <f>'別添１　事業者基本情報【幹事社、コンソーシアム参加事業者】'!C4</f>
        <v>東京都△△△区●●１丁目１番１号
●●●ビル７階</v>
      </c>
      <c r="E6" s="178" t="s">
        <v>206</v>
      </c>
    </row>
    <row r="7" spans="1:10" ht="34.5" customHeight="1">
      <c r="A7" s="235"/>
      <c r="B7" s="235"/>
      <c r="C7" s="186" t="s">
        <v>207</v>
      </c>
      <c r="D7" s="242" t="str">
        <f>'別添１　事業者基本情報【幹事社、コンソーシアム参加事業者】'!C3</f>
        <v>株式会社●●●</v>
      </c>
      <c r="E7" s="179" t="s">
        <v>206</v>
      </c>
    </row>
    <row r="8" spans="1:10" ht="25.25" customHeight="1">
      <c r="A8" s="235"/>
      <c r="B8" s="235"/>
      <c r="C8" s="186" t="s">
        <v>208</v>
      </c>
      <c r="D8" s="394" t="s">
        <v>328</v>
      </c>
      <c r="E8" s="180" t="s">
        <v>209</v>
      </c>
    </row>
    <row r="9" spans="1:10" ht="25.25" customHeight="1">
      <c r="A9" s="235"/>
      <c r="B9" s="235"/>
      <c r="C9" s="186"/>
      <c r="D9" s="394"/>
    </row>
    <row r="10" spans="1:10" ht="13.5" customHeight="1">
      <c r="A10" s="235"/>
      <c r="B10" s="235"/>
      <c r="C10" s="235"/>
      <c r="D10" s="186"/>
      <c r="E10" s="392"/>
      <c r="F10" s="392"/>
      <c r="G10" s="392"/>
      <c r="H10" s="392"/>
      <c r="I10" s="392"/>
      <c r="J10" s="392"/>
    </row>
    <row r="11" spans="1:10" ht="12.5" customHeight="1">
      <c r="A11" s="235"/>
      <c r="B11" s="235"/>
      <c r="C11" s="235"/>
      <c r="D11" s="243"/>
      <c r="E11" s="392"/>
      <c r="F11" s="392"/>
      <c r="G11" s="392"/>
      <c r="H11" s="392"/>
      <c r="I11" s="392"/>
      <c r="J11" s="392"/>
    </row>
    <row r="12" spans="1:10" ht="92" customHeight="1">
      <c r="A12" s="390" t="s">
        <v>210</v>
      </c>
      <c r="B12" s="390"/>
      <c r="C12" s="390"/>
      <c r="D12" s="390"/>
    </row>
    <row r="13" spans="1:10" ht="13.5" customHeight="1">
      <c r="A13" s="235"/>
      <c r="B13" s="235"/>
      <c r="C13" s="235"/>
      <c r="D13" s="234"/>
    </row>
    <row r="14" spans="1:10" ht="13.5" customHeight="1">
      <c r="A14" s="235" t="s">
        <v>211</v>
      </c>
      <c r="B14" s="235"/>
      <c r="C14" s="235"/>
      <c r="D14" s="234"/>
    </row>
    <row r="15" spans="1:10" ht="12.5" customHeight="1">
      <c r="A15" s="235" t="s">
        <v>212</v>
      </c>
      <c r="B15" s="235"/>
      <c r="C15" s="235"/>
      <c r="D15" s="234"/>
    </row>
    <row r="16" spans="1:10" ht="32.75" customHeight="1">
      <c r="A16" s="235"/>
      <c r="B16" s="390" t="s">
        <v>213</v>
      </c>
      <c r="C16" s="390"/>
      <c r="D16" s="390"/>
    </row>
    <row r="17" spans="1:4" ht="12" customHeight="1">
      <c r="A17" s="235" t="s">
        <v>214</v>
      </c>
      <c r="B17" s="235"/>
      <c r="C17" s="235"/>
      <c r="D17" s="234"/>
    </row>
    <row r="18" spans="1:4" ht="26" customHeight="1">
      <c r="A18" s="235"/>
      <c r="B18" s="390" t="s">
        <v>215</v>
      </c>
      <c r="C18" s="390"/>
      <c r="D18" s="390"/>
    </row>
    <row r="19" spans="1:4" ht="13.25" customHeight="1">
      <c r="A19" s="235" t="s">
        <v>216</v>
      </c>
      <c r="B19" s="235"/>
      <c r="C19" s="235"/>
      <c r="D19" s="234"/>
    </row>
    <row r="20" spans="1:4" ht="12.5" customHeight="1">
      <c r="A20" s="235"/>
      <c r="B20" s="390" t="s">
        <v>217</v>
      </c>
      <c r="C20" s="390"/>
      <c r="D20" s="390"/>
    </row>
    <row r="21" spans="1:4" ht="13.25" customHeight="1">
      <c r="A21" s="235" t="s">
        <v>218</v>
      </c>
      <c r="B21" s="235"/>
      <c r="C21" s="235"/>
      <c r="D21" s="234"/>
    </row>
    <row r="22" spans="1:4" ht="12.5" customHeight="1">
      <c r="A22" s="235"/>
      <c r="B22" s="390" t="s">
        <v>219</v>
      </c>
      <c r="C22" s="390"/>
      <c r="D22" s="390"/>
    </row>
    <row r="23" spans="1:4" ht="13.25" customHeight="1">
      <c r="A23" s="235" t="s">
        <v>220</v>
      </c>
      <c r="B23" s="235"/>
      <c r="C23" s="235"/>
      <c r="D23" s="234"/>
    </row>
    <row r="24" spans="1:4" ht="34.5" customHeight="1">
      <c r="A24" s="235"/>
      <c r="B24" s="390" t="s">
        <v>221</v>
      </c>
      <c r="C24" s="390"/>
      <c r="D24" s="390"/>
    </row>
    <row r="25" spans="1:4" ht="11.75" customHeight="1">
      <c r="A25" s="235"/>
      <c r="B25" s="235"/>
      <c r="C25" s="235"/>
      <c r="D25" s="234"/>
    </row>
    <row r="26" spans="1:4" ht="14" customHeight="1">
      <c r="A26" s="235" t="s">
        <v>222</v>
      </c>
      <c r="B26" s="235"/>
      <c r="C26" s="235"/>
      <c r="D26" s="234"/>
    </row>
    <row r="27" spans="1:4" ht="13.25" customHeight="1">
      <c r="A27" s="235" t="s">
        <v>223</v>
      </c>
      <c r="B27" s="235"/>
      <c r="C27" s="235"/>
      <c r="D27" s="234"/>
    </row>
    <row r="28" spans="1:4" ht="32.75" customHeight="1">
      <c r="A28" s="235"/>
      <c r="B28" s="390" t="s">
        <v>383</v>
      </c>
      <c r="C28" s="391"/>
      <c r="D28" s="391"/>
    </row>
    <row r="29" spans="1:4" ht="13.5" customHeight="1">
      <c r="A29" s="235" t="s">
        <v>224</v>
      </c>
      <c r="B29" s="235"/>
      <c r="C29" s="235"/>
      <c r="D29" s="235"/>
    </row>
    <row r="30" spans="1:4" ht="13.25" customHeight="1">
      <c r="A30" s="235"/>
      <c r="B30" s="391" t="s">
        <v>225</v>
      </c>
      <c r="C30" s="391"/>
      <c r="D30" s="391"/>
    </row>
    <row r="31" spans="1:4" ht="12.5" customHeight="1">
      <c r="A31" s="235"/>
      <c r="B31" s="235"/>
      <c r="C31" s="235"/>
      <c r="D31" s="235"/>
    </row>
    <row r="32" spans="1:4" ht="19.5" customHeight="1">
      <c r="A32" s="235" t="s">
        <v>226</v>
      </c>
      <c r="B32" s="235"/>
      <c r="C32" s="235"/>
      <c r="D32" s="235"/>
    </row>
    <row r="33" spans="1:4" ht="33.75" customHeight="1">
      <c r="A33" s="235"/>
      <c r="B33" s="181" t="s">
        <v>115</v>
      </c>
      <c r="C33" s="181" t="s">
        <v>227</v>
      </c>
      <c r="D33" s="244" t="s">
        <v>164</v>
      </c>
    </row>
    <row r="34" spans="1:4" ht="33" customHeight="1">
      <c r="A34" s="235"/>
      <c r="B34" s="185" t="s">
        <v>267</v>
      </c>
      <c r="C34" s="185" t="s">
        <v>270</v>
      </c>
      <c r="D34" s="245" t="s">
        <v>272</v>
      </c>
    </row>
    <row r="35" spans="1:4" ht="33" customHeight="1">
      <c r="A35" s="235"/>
      <c r="B35" s="185" t="s">
        <v>268</v>
      </c>
      <c r="C35" s="185" t="s">
        <v>271</v>
      </c>
      <c r="D35" s="245" t="s">
        <v>273</v>
      </c>
    </row>
    <row r="36" spans="1:4" ht="33" customHeight="1">
      <c r="A36" s="235"/>
      <c r="B36" s="185"/>
      <c r="C36" s="185"/>
      <c r="D36" s="245"/>
    </row>
    <row r="37" spans="1:4" ht="33" customHeight="1">
      <c r="A37" s="235"/>
      <c r="B37" s="185"/>
      <c r="C37" s="185"/>
      <c r="D37" s="245"/>
    </row>
    <row r="38" spans="1:4" ht="33" customHeight="1">
      <c r="A38" s="235"/>
      <c r="B38" s="246"/>
      <c r="C38" s="246"/>
      <c r="D38" s="247"/>
    </row>
  </sheetData>
  <mergeCells count="13">
    <mergeCell ref="E10:J11"/>
    <mergeCell ref="A3:D3"/>
    <mergeCell ref="B5:C5"/>
    <mergeCell ref="A6:B6"/>
    <mergeCell ref="D8:D9"/>
    <mergeCell ref="B28:D28"/>
    <mergeCell ref="B30:D30"/>
    <mergeCell ref="A12:D12"/>
    <mergeCell ref="B16:D16"/>
    <mergeCell ref="B18:D18"/>
    <mergeCell ref="B20:D20"/>
    <mergeCell ref="B22:D22"/>
    <mergeCell ref="B24:D24"/>
  </mergeCells>
  <phoneticPr fontId="7"/>
  <conditionalFormatting sqref="D8">
    <cfRule type="cellIs" dxfId="2" priority="1" operator="equal">
      <formula>""</formula>
    </cfRule>
  </conditionalFormatting>
  <pageMargins left="0.7" right="0.7" top="0.75" bottom="0.75" header="0.3" footer="0.3"/>
  <pageSetup paperSize="9" scale="7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9"/>
  <sheetViews>
    <sheetView showGridLines="0" view="pageBreakPreview" zoomScale="90" zoomScaleNormal="87" zoomScaleSheetLayoutView="90" workbookViewId="0">
      <selection activeCell="B1" sqref="B1"/>
    </sheetView>
  </sheetViews>
  <sheetFormatPr defaultColWidth="8.1640625" defaultRowHeight="15.5" customHeight="1"/>
  <cols>
    <col min="1" max="1" width="2.1640625" style="148" customWidth="1"/>
    <col min="2" max="2" width="29.08203125" style="148" customWidth="1"/>
    <col min="3" max="3" width="28.6640625" style="148" customWidth="1"/>
    <col min="4" max="4" width="29.1640625" style="148" customWidth="1"/>
    <col min="5" max="5" width="3.08203125" style="167" customWidth="1"/>
    <col min="6" max="6" width="32.4140625" style="167" customWidth="1"/>
    <col min="7" max="7" width="16.4140625" style="148" customWidth="1"/>
    <col min="8" max="16384" width="8.1640625" style="148"/>
  </cols>
  <sheetData>
    <row r="1" spans="1:7" ht="15" customHeight="1">
      <c r="A1" s="149" t="s">
        <v>228</v>
      </c>
      <c r="B1" s="149"/>
      <c r="C1" s="149"/>
      <c r="D1" s="182" t="s">
        <v>380</v>
      </c>
      <c r="E1" s="150"/>
      <c r="F1" s="147" t="s">
        <v>205</v>
      </c>
    </row>
    <row r="2" spans="1:7" ht="90.5" customHeight="1">
      <c r="A2" s="395" t="s">
        <v>381</v>
      </c>
      <c r="B2" s="395"/>
      <c r="C2" s="395"/>
      <c r="D2" s="395"/>
      <c r="E2" s="150"/>
      <c r="F2" s="151"/>
    </row>
    <row r="3" spans="1:7" ht="28.25" customHeight="1">
      <c r="A3" s="152"/>
      <c r="B3" s="152"/>
      <c r="C3" s="153" t="s">
        <v>229</v>
      </c>
      <c r="D3" s="183" t="s">
        <v>266</v>
      </c>
      <c r="E3" s="150"/>
      <c r="F3" s="151" t="s">
        <v>230</v>
      </c>
    </row>
    <row r="4" spans="1:7" ht="42.5" customHeight="1">
      <c r="A4" s="149"/>
      <c r="B4" s="149"/>
      <c r="C4" s="154" t="s">
        <v>231</v>
      </c>
      <c r="D4" s="184" t="str">
        <f>IF('別添１　事業者基本情報【幹事社、コンソーシアム参加事業者】'!C4="","",'別添１　事業者基本情報【幹事社、コンソーシアム参加事業者】'!C4)</f>
        <v>東京都△△△区●●１丁目１番１号
●●●ビル７階</v>
      </c>
      <c r="E4" s="150"/>
      <c r="F4" s="156" t="s">
        <v>232</v>
      </c>
    </row>
    <row r="5" spans="1:7" ht="26.75" customHeight="1">
      <c r="A5" s="149"/>
      <c r="B5" s="149"/>
      <c r="C5" s="154" t="s">
        <v>207</v>
      </c>
      <c r="D5" s="184" t="str">
        <f>IF('別添１　事業者基本情報【幹事社、コンソーシアム参加事業者】'!C3="","",'別添１　事業者基本情報【幹事社、コンソーシアム参加事業者】'!C3)</f>
        <v>株式会社●●●</v>
      </c>
      <c r="E5" s="150"/>
      <c r="F5" s="156" t="s">
        <v>232</v>
      </c>
    </row>
    <row r="6" spans="1:7" ht="47" customHeight="1">
      <c r="A6" s="149"/>
      <c r="B6" s="149"/>
      <c r="C6" s="154" t="s">
        <v>233</v>
      </c>
      <c r="D6" s="394" t="s">
        <v>328</v>
      </c>
      <c r="E6" s="157"/>
      <c r="F6" s="396" t="s">
        <v>234</v>
      </c>
      <c r="G6" s="396"/>
    </row>
    <row r="7" spans="1:7" ht="14" customHeight="1">
      <c r="A7" s="149"/>
      <c r="B7" s="149"/>
      <c r="C7" s="149"/>
      <c r="D7" s="394"/>
      <c r="E7" s="150"/>
      <c r="F7" s="158"/>
    </row>
    <row r="8" spans="1:7" ht="76.25" customHeight="1">
      <c r="A8" s="149"/>
      <c r="B8" s="149"/>
      <c r="C8" s="159" t="s">
        <v>235</v>
      </c>
      <c r="D8" s="160"/>
      <c r="E8" s="150"/>
      <c r="F8" s="151"/>
    </row>
    <row r="9" spans="1:7" ht="97.5" customHeight="1">
      <c r="A9" s="397" t="str">
        <f>IF(D3="","　標題に掲げる補助金事業について、交付規程第４条および交付申請書、公募要領にて定める事業要件、JISSUIが掲げる条件等を確認し、■■■■を幹事社とするコンソーシアムに参加することを本書を以て確認します。
※■■■■に上記へご記入頂いた幹事社名が入ります","　標題に掲げる補助金事業について、交付規程第４条および交付申請書、公募要領にて定める事業要件、JMACが掲げる条件等を確認し、"&amp;D3&amp;"を幹事会社とするコンソーシアムに参加することを本書を以て確認します。")</f>
        <v>　標題に掲げる補助金事業について、交付規程第４条および交付申請書、公募要領にて定める事業要件、JMACが掲げる条件等を確認し、株式会社●●●を幹事会社とするコンソーシアムに参加することを本書を以て確認します。</v>
      </c>
      <c r="B9" s="397"/>
      <c r="C9" s="397"/>
      <c r="D9" s="397"/>
      <c r="E9" s="150"/>
      <c r="F9" s="151"/>
    </row>
    <row r="10" spans="1:7" ht="13.25" customHeight="1">
      <c r="A10" s="149"/>
      <c r="B10" s="149"/>
      <c r="C10" s="149"/>
      <c r="D10" s="149"/>
      <c r="E10" s="150"/>
      <c r="F10" s="151"/>
    </row>
    <row r="11" spans="1:7" s="163" customFormat="1" ht="13.5" customHeight="1">
      <c r="A11" s="149"/>
      <c r="B11" s="149"/>
      <c r="C11" s="149"/>
      <c r="D11" s="149"/>
      <c r="E11" s="161"/>
      <c r="F11" s="162"/>
    </row>
    <row r="12" spans="1:7" s="163" customFormat="1" ht="12" customHeight="1">
      <c r="A12" s="149"/>
      <c r="B12" s="164"/>
      <c r="C12" s="164"/>
      <c r="D12" s="164"/>
      <c r="E12" s="155"/>
      <c r="F12" s="165"/>
    </row>
    <row r="13" spans="1:7" s="163" customFormat="1" ht="12" customHeight="1">
      <c r="A13" s="149"/>
      <c r="B13" s="164"/>
      <c r="C13" s="155"/>
      <c r="D13" s="155"/>
      <c r="E13" s="155"/>
      <c r="F13" s="166"/>
    </row>
    <row r="14" spans="1:7" s="163" customFormat="1" ht="14" customHeight="1">
      <c r="A14" s="149"/>
      <c r="B14" s="164"/>
      <c r="C14" s="164"/>
      <c r="D14" s="164"/>
      <c r="E14" s="155"/>
      <c r="F14" s="165"/>
    </row>
    <row r="15" spans="1:7" s="163" customFormat="1" ht="12" customHeight="1">
      <c r="A15" s="149"/>
      <c r="B15" s="164"/>
      <c r="C15" s="155"/>
      <c r="D15" s="155"/>
      <c r="E15" s="155"/>
      <c r="F15" s="166"/>
    </row>
    <row r="16" spans="1:7" s="163" customFormat="1" ht="12.5" customHeight="1">
      <c r="A16" s="149"/>
      <c r="B16" s="164"/>
      <c r="C16" s="164"/>
      <c r="D16" s="164"/>
      <c r="E16" s="155"/>
      <c r="F16" s="165"/>
    </row>
    <row r="17" spans="1:5" ht="12.5" customHeight="1">
      <c r="A17" s="149"/>
      <c r="B17" s="149"/>
      <c r="C17" s="149"/>
      <c r="D17" s="149"/>
      <c r="E17" s="150"/>
    </row>
    <row r="18" spans="1:5" ht="12" customHeight="1">
      <c r="A18" s="149"/>
      <c r="B18" s="149"/>
      <c r="C18" s="149"/>
      <c r="D18" s="153" t="s">
        <v>236</v>
      </c>
      <c r="E18" s="150"/>
    </row>
    <row r="19" spans="1:5" ht="15.5" customHeight="1">
      <c r="A19" s="149"/>
      <c r="B19" s="149"/>
      <c r="C19" s="149"/>
      <c r="D19" s="149"/>
      <c r="E19" s="150"/>
    </row>
  </sheetData>
  <mergeCells count="4">
    <mergeCell ref="A2:D2"/>
    <mergeCell ref="F6:G6"/>
    <mergeCell ref="A9:D9"/>
    <mergeCell ref="D6:D7"/>
  </mergeCells>
  <phoneticPr fontId="10"/>
  <conditionalFormatting sqref="D3">
    <cfRule type="cellIs" dxfId="1" priority="2" operator="equal">
      <formula>""</formula>
    </cfRule>
  </conditionalFormatting>
  <conditionalFormatting sqref="D6">
    <cfRule type="cellIs" dxfId="0" priority="1" operator="equal">
      <formula>""</formula>
    </cfRule>
  </conditionalFormatting>
  <pageMargins left="0.70866141732283472" right="0.70866141732283472" top="0.74803149606299213" bottom="0.74803149606299213" header="0.31496062992125984" footer="0.31496062992125984"/>
  <pageSetup paperSize="9" scale="8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L55"/>
  <sheetViews>
    <sheetView zoomScale="130" zoomScaleNormal="130" workbookViewId="0"/>
  </sheetViews>
  <sheetFormatPr defaultColWidth="8.6640625" defaultRowHeight="13"/>
  <cols>
    <col min="1" max="1" width="7.58203125" style="261" customWidth="1"/>
    <col min="2" max="2" width="7.4140625" style="261" customWidth="1"/>
    <col min="3" max="3" width="9.1640625" style="261" customWidth="1"/>
    <col min="4" max="4" width="6" style="261" customWidth="1"/>
    <col min="5" max="5" width="7.6640625" style="261" customWidth="1"/>
    <col min="6" max="7" width="7.58203125" style="261" customWidth="1"/>
    <col min="8" max="8" width="9" style="261" customWidth="1"/>
    <col min="9" max="9" width="5.4140625" style="261" customWidth="1"/>
    <col min="10" max="10" width="8.6640625" style="261" customWidth="1"/>
    <col min="11" max="11" width="7.58203125" style="261" customWidth="1"/>
    <col min="12" max="12" width="9.33203125" style="261" hidden="1" customWidth="1"/>
    <col min="13" max="16384" width="8.6640625" style="261"/>
  </cols>
  <sheetData>
    <row r="1" spans="1:12" ht="15" customHeight="1">
      <c r="A1" s="273"/>
      <c r="B1" s="273"/>
      <c r="C1" s="273"/>
      <c r="D1" s="273"/>
      <c r="E1" s="273"/>
      <c r="F1" s="273"/>
      <c r="G1" s="273"/>
      <c r="H1" s="273"/>
      <c r="I1" s="273"/>
      <c r="J1" s="273"/>
      <c r="K1" s="272" t="s">
        <v>341</v>
      </c>
    </row>
    <row r="2" spans="1:12" ht="28.5" customHeight="1">
      <c r="A2" s="401" t="s">
        <v>389</v>
      </c>
      <c r="B2" s="402"/>
      <c r="C2" s="402"/>
      <c r="D2" s="402"/>
      <c r="E2" s="402"/>
      <c r="F2" s="402"/>
      <c r="G2" s="402"/>
      <c r="H2" s="402"/>
      <c r="I2" s="402"/>
      <c r="J2" s="402"/>
      <c r="K2" s="402"/>
    </row>
    <row r="3" spans="1:12" ht="20.75" customHeight="1">
      <c r="A3" s="403" t="s">
        <v>340</v>
      </c>
      <c r="B3" s="404"/>
      <c r="C3" s="404"/>
      <c r="D3" s="404"/>
      <c r="E3" s="405"/>
      <c r="F3" s="406" t="s">
        <v>339</v>
      </c>
      <c r="G3" s="407"/>
      <c r="H3" s="408" t="s">
        <v>338</v>
      </c>
      <c r="I3" s="409"/>
      <c r="J3" s="410"/>
      <c r="K3" s="411" t="s">
        <v>337</v>
      </c>
    </row>
    <row r="4" spans="1:12" ht="14" customHeight="1">
      <c r="A4" s="414" t="s">
        <v>336</v>
      </c>
      <c r="B4" s="271" t="s">
        <v>335</v>
      </c>
      <c r="C4" s="403" t="s">
        <v>335</v>
      </c>
      <c r="D4" s="404"/>
      <c r="E4" s="405"/>
      <c r="F4" s="411" t="s">
        <v>334</v>
      </c>
      <c r="G4" s="416" t="s">
        <v>333</v>
      </c>
      <c r="H4" s="403" t="s">
        <v>332</v>
      </c>
      <c r="I4" s="404"/>
      <c r="J4" s="405"/>
      <c r="K4" s="412"/>
    </row>
    <row r="5" spans="1:12" ht="13.5" customHeight="1">
      <c r="A5" s="415"/>
      <c r="B5" s="270"/>
      <c r="C5" s="398" t="s">
        <v>331</v>
      </c>
      <c r="D5" s="399"/>
      <c r="E5" s="400"/>
      <c r="F5" s="413"/>
      <c r="G5" s="417"/>
      <c r="H5" s="398" t="s">
        <v>331</v>
      </c>
      <c r="I5" s="399"/>
      <c r="J5" s="400"/>
      <c r="K5" s="413"/>
    </row>
    <row r="6" spans="1:12" ht="14" customHeight="1">
      <c r="A6" s="267">
        <v>1</v>
      </c>
      <c r="B6" s="266">
        <v>58000</v>
      </c>
      <c r="C6" s="265"/>
      <c r="D6" s="264" t="s">
        <v>371</v>
      </c>
      <c r="E6" s="268">
        <v>63000</v>
      </c>
      <c r="F6" s="269">
        <v>350</v>
      </c>
      <c r="G6" s="269">
        <v>480</v>
      </c>
      <c r="H6" s="299"/>
      <c r="I6" s="300" t="s">
        <v>371</v>
      </c>
      <c r="J6" s="301">
        <v>85050</v>
      </c>
      <c r="K6" s="269">
        <v>480</v>
      </c>
      <c r="L6" s="261">
        <v>1</v>
      </c>
    </row>
    <row r="7" spans="1:12" ht="14" customHeight="1">
      <c r="A7" s="267">
        <v>2</v>
      </c>
      <c r="B7" s="266">
        <v>68000</v>
      </c>
      <c r="C7" s="265">
        <v>63000</v>
      </c>
      <c r="D7" s="264" t="s">
        <v>371</v>
      </c>
      <c r="E7" s="268">
        <v>73000</v>
      </c>
      <c r="F7" s="269">
        <v>410</v>
      </c>
      <c r="G7" s="269">
        <v>560</v>
      </c>
      <c r="H7" s="302">
        <v>85050</v>
      </c>
      <c r="I7" s="300" t="s">
        <v>371</v>
      </c>
      <c r="J7" s="301">
        <v>98550</v>
      </c>
      <c r="K7" s="269">
        <v>560</v>
      </c>
      <c r="L7" s="261">
        <v>2</v>
      </c>
    </row>
    <row r="8" spans="1:12" ht="14" customHeight="1">
      <c r="A8" s="267">
        <v>3</v>
      </c>
      <c r="B8" s="266">
        <v>78000</v>
      </c>
      <c r="C8" s="265">
        <v>73000</v>
      </c>
      <c r="D8" s="264" t="s">
        <v>371</v>
      </c>
      <c r="E8" s="268">
        <v>83000</v>
      </c>
      <c r="F8" s="269">
        <v>480</v>
      </c>
      <c r="G8" s="269">
        <v>640</v>
      </c>
      <c r="H8" s="302">
        <v>98550</v>
      </c>
      <c r="I8" s="300" t="s">
        <v>371</v>
      </c>
      <c r="J8" s="301">
        <v>112050</v>
      </c>
      <c r="K8" s="269">
        <v>640</v>
      </c>
      <c r="L8" s="261">
        <v>3</v>
      </c>
    </row>
    <row r="9" spans="1:12" ht="14" customHeight="1">
      <c r="A9" s="267">
        <v>4</v>
      </c>
      <c r="B9" s="266">
        <v>88000</v>
      </c>
      <c r="C9" s="265">
        <v>83000</v>
      </c>
      <c r="D9" s="264" t="s">
        <v>371</v>
      </c>
      <c r="E9" s="268">
        <v>93000</v>
      </c>
      <c r="F9" s="269">
        <v>540</v>
      </c>
      <c r="G9" s="269">
        <v>730</v>
      </c>
      <c r="H9" s="302">
        <v>112050</v>
      </c>
      <c r="I9" s="300" t="s">
        <v>371</v>
      </c>
      <c r="J9" s="301">
        <v>125550</v>
      </c>
      <c r="K9" s="269">
        <v>730</v>
      </c>
      <c r="L9" s="261">
        <v>4</v>
      </c>
    </row>
    <row r="10" spans="1:12" ht="14" customHeight="1">
      <c r="A10" s="267">
        <v>5</v>
      </c>
      <c r="B10" s="266">
        <v>98000</v>
      </c>
      <c r="C10" s="265">
        <v>93000</v>
      </c>
      <c r="D10" s="264" t="s">
        <v>371</v>
      </c>
      <c r="E10" s="268">
        <v>101000</v>
      </c>
      <c r="F10" s="269">
        <v>600</v>
      </c>
      <c r="G10" s="269">
        <v>810</v>
      </c>
      <c r="H10" s="302">
        <v>125550</v>
      </c>
      <c r="I10" s="300" t="s">
        <v>371</v>
      </c>
      <c r="J10" s="301">
        <v>136350</v>
      </c>
      <c r="K10" s="269">
        <v>810</v>
      </c>
      <c r="L10" s="261">
        <v>5</v>
      </c>
    </row>
    <row r="11" spans="1:12" ht="14" customHeight="1">
      <c r="A11" s="267">
        <v>6</v>
      </c>
      <c r="B11" s="266">
        <v>104000</v>
      </c>
      <c r="C11" s="265">
        <v>101000</v>
      </c>
      <c r="D11" s="264" t="s">
        <v>371</v>
      </c>
      <c r="E11" s="268">
        <v>107000</v>
      </c>
      <c r="F11" s="269">
        <v>640</v>
      </c>
      <c r="G11" s="269">
        <v>860</v>
      </c>
      <c r="H11" s="302">
        <v>136350</v>
      </c>
      <c r="I11" s="300" t="s">
        <v>371</v>
      </c>
      <c r="J11" s="301">
        <v>144450</v>
      </c>
      <c r="K11" s="269">
        <v>860</v>
      </c>
      <c r="L11" s="261">
        <v>6</v>
      </c>
    </row>
    <row r="12" spans="1:12" ht="14" customHeight="1">
      <c r="A12" s="267">
        <v>7</v>
      </c>
      <c r="B12" s="266">
        <v>110000</v>
      </c>
      <c r="C12" s="265">
        <v>107000</v>
      </c>
      <c r="D12" s="264" t="s">
        <v>371</v>
      </c>
      <c r="E12" s="268">
        <v>114000</v>
      </c>
      <c r="F12" s="269">
        <v>670</v>
      </c>
      <c r="G12" s="269">
        <v>910</v>
      </c>
      <c r="H12" s="302">
        <v>144450</v>
      </c>
      <c r="I12" s="300" t="s">
        <v>371</v>
      </c>
      <c r="J12" s="301">
        <v>153900</v>
      </c>
      <c r="K12" s="269">
        <v>910</v>
      </c>
      <c r="L12" s="261">
        <v>7</v>
      </c>
    </row>
    <row r="13" spans="1:12" ht="14" customHeight="1">
      <c r="A13" s="267">
        <v>8</v>
      </c>
      <c r="B13" s="266">
        <v>118000</v>
      </c>
      <c r="C13" s="265">
        <v>114000</v>
      </c>
      <c r="D13" s="264" t="s">
        <v>371</v>
      </c>
      <c r="E13" s="268">
        <v>122000</v>
      </c>
      <c r="F13" s="269">
        <v>720</v>
      </c>
      <c r="G13" s="269">
        <v>980</v>
      </c>
      <c r="H13" s="302">
        <v>153900</v>
      </c>
      <c r="I13" s="300" t="s">
        <v>371</v>
      </c>
      <c r="J13" s="301">
        <v>164700</v>
      </c>
      <c r="K13" s="269">
        <v>980</v>
      </c>
      <c r="L13" s="261">
        <v>8</v>
      </c>
    </row>
    <row r="14" spans="1:12" ht="14" customHeight="1">
      <c r="A14" s="267">
        <v>9</v>
      </c>
      <c r="B14" s="266">
        <v>126000</v>
      </c>
      <c r="C14" s="265">
        <v>122000</v>
      </c>
      <c r="D14" s="264" t="s">
        <v>371</v>
      </c>
      <c r="E14" s="268">
        <v>130000</v>
      </c>
      <c r="F14" s="269">
        <v>770</v>
      </c>
      <c r="G14" s="262">
        <v>1040</v>
      </c>
      <c r="H14" s="302">
        <v>164700</v>
      </c>
      <c r="I14" s="300" t="s">
        <v>371</v>
      </c>
      <c r="J14" s="301">
        <v>175500</v>
      </c>
      <c r="K14" s="262">
        <v>1040</v>
      </c>
      <c r="L14" s="261">
        <v>9</v>
      </c>
    </row>
    <row r="15" spans="1:12" ht="14" customHeight="1">
      <c r="A15" s="267">
        <v>10</v>
      </c>
      <c r="B15" s="266">
        <v>134000</v>
      </c>
      <c r="C15" s="265">
        <v>130000</v>
      </c>
      <c r="D15" s="264" t="s">
        <v>371</v>
      </c>
      <c r="E15" s="268">
        <v>138000</v>
      </c>
      <c r="F15" s="269">
        <v>820</v>
      </c>
      <c r="G15" s="262">
        <v>1110</v>
      </c>
      <c r="H15" s="302">
        <v>175500</v>
      </c>
      <c r="I15" s="300" t="s">
        <v>371</v>
      </c>
      <c r="J15" s="301">
        <v>186300</v>
      </c>
      <c r="K15" s="262">
        <v>1110</v>
      </c>
      <c r="L15" s="261">
        <v>10</v>
      </c>
    </row>
    <row r="16" spans="1:12" ht="14" customHeight="1">
      <c r="A16" s="267">
        <v>11</v>
      </c>
      <c r="B16" s="266">
        <v>142000</v>
      </c>
      <c r="C16" s="265">
        <v>138000</v>
      </c>
      <c r="D16" s="264" t="s">
        <v>371</v>
      </c>
      <c r="E16" s="268">
        <v>146000</v>
      </c>
      <c r="F16" s="269">
        <v>870</v>
      </c>
      <c r="G16" s="262">
        <v>1180</v>
      </c>
      <c r="H16" s="302">
        <v>186300</v>
      </c>
      <c r="I16" s="300" t="s">
        <v>371</v>
      </c>
      <c r="J16" s="301">
        <v>197100</v>
      </c>
      <c r="K16" s="262">
        <v>1180</v>
      </c>
      <c r="L16" s="261">
        <v>11</v>
      </c>
    </row>
    <row r="17" spans="1:12" ht="14" customHeight="1">
      <c r="A17" s="267">
        <v>12</v>
      </c>
      <c r="B17" s="266">
        <v>150000</v>
      </c>
      <c r="C17" s="265">
        <v>146000</v>
      </c>
      <c r="D17" s="264" t="s">
        <v>371</v>
      </c>
      <c r="E17" s="268">
        <v>155000</v>
      </c>
      <c r="F17" s="269">
        <v>920</v>
      </c>
      <c r="G17" s="262">
        <v>1240</v>
      </c>
      <c r="H17" s="302">
        <v>197100</v>
      </c>
      <c r="I17" s="300" t="s">
        <v>371</v>
      </c>
      <c r="J17" s="301">
        <v>209250</v>
      </c>
      <c r="K17" s="262">
        <v>1240</v>
      </c>
      <c r="L17" s="261">
        <v>12</v>
      </c>
    </row>
    <row r="18" spans="1:12" ht="14" customHeight="1">
      <c r="A18" s="267">
        <v>13</v>
      </c>
      <c r="B18" s="266">
        <v>160000</v>
      </c>
      <c r="C18" s="265">
        <v>155000</v>
      </c>
      <c r="D18" s="264" t="s">
        <v>371</v>
      </c>
      <c r="E18" s="268">
        <v>165000</v>
      </c>
      <c r="F18" s="269">
        <v>980</v>
      </c>
      <c r="G18" s="262">
        <v>1330</v>
      </c>
      <c r="H18" s="302">
        <v>209250</v>
      </c>
      <c r="I18" s="300" t="s">
        <v>371</v>
      </c>
      <c r="J18" s="301">
        <v>222750</v>
      </c>
      <c r="K18" s="262">
        <v>1330</v>
      </c>
      <c r="L18" s="261">
        <v>13</v>
      </c>
    </row>
    <row r="19" spans="1:12" ht="14" customHeight="1">
      <c r="A19" s="267">
        <v>14</v>
      </c>
      <c r="B19" s="266">
        <v>170000</v>
      </c>
      <c r="C19" s="265">
        <v>165000</v>
      </c>
      <c r="D19" s="264" t="s">
        <v>371</v>
      </c>
      <c r="E19" s="268">
        <v>175000</v>
      </c>
      <c r="F19" s="262">
        <v>1040</v>
      </c>
      <c r="G19" s="262">
        <v>1410</v>
      </c>
      <c r="H19" s="302">
        <v>222750</v>
      </c>
      <c r="I19" s="300" t="s">
        <v>371</v>
      </c>
      <c r="J19" s="301">
        <v>236250</v>
      </c>
      <c r="K19" s="262">
        <v>1410</v>
      </c>
      <c r="L19" s="261">
        <v>14</v>
      </c>
    </row>
    <row r="20" spans="1:12" ht="14" customHeight="1">
      <c r="A20" s="267">
        <v>15</v>
      </c>
      <c r="B20" s="266">
        <v>180000</v>
      </c>
      <c r="C20" s="265">
        <v>175000</v>
      </c>
      <c r="D20" s="264" t="s">
        <v>371</v>
      </c>
      <c r="E20" s="268">
        <v>185000</v>
      </c>
      <c r="F20" s="262">
        <v>1100</v>
      </c>
      <c r="G20" s="262">
        <v>1490</v>
      </c>
      <c r="H20" s="302">
        <v>236250</v>
      </c>
      <c r="I20" s="300" t="s">
        <v>371</v>
      </c>
      <c r="J20" s="301">
        <v>249750</v>
      </c>
      <c r="K20" s="262">
        <v>1490</v>
      </c>
      <c r="L20" s="261">
        <v>15</v>
      </c>
    </row>
    <row r="21" spans="1:12" ht="14" customHeight="1">
      <c r="A21" s="267">
        <v>16</v>
      </c>
      <c r="B21" s="266">
        <v>190000</v>
      </c>
      <c r="C21" s="265">
        <v>185000</v>
      </c>
      <c r="D21" s="264" t="s">
        <v>371</v>
      </c>
      <c r="E21" s="268">
        <v>195000</v>
      </c>
      <c r="F21" s="262">
        <v>1170</v>
      </c>
      <c r="G21" s="262">
        <v>1580</v>
      </c>
      <c r="H21" s="302">
        <v>249750</v>
      </c>
      <c r="I21" s="300" t="s">
        <v>371</v>
      </c>
      <c r="J21" s="301">
        <v>263250</v>
      </c>
      <c r="K21" s="262">
        <v>1580</v>
      </c>
      <c r="L21" s="261">
        <v>16</v>
      </c>
    </row>
    <row r="22" spans="1:12" ht="14" customHeight="1">
      <c r="A22" s="267">
        <v>17</v>
      </c>
      <c r="B22" s="266">
        <v>200000</v>
      </c>
      <c r="C22" s="265">
        <v>195000</v>
      </c>
      <c r="D22" s="264" t="s">
        <v>371</v>
      </c>
      <c r="E22" s="268">
        <v>210000</v>
      </c>
      <c r="F22" s="262">
        <v>1230</v>
      </c>
      <c r="G22" s="262">
        <v>1660</v>
      </c>
      <c r="H22" s="302">
        <v>263250</v>
      </c>
      <c r="I22" s="300" t="s">
        <v>371</v>
      </c>
      <c r="J22" s="301">
        <v>283500</v>
      </c>
      <c r="K22" s="262">
        <v>1660</v>
      </c>
      <c r="L22" s="261">
        <v>17</v>
      </c>
    </row>
    <row r="23" spans="1:12" ht="14" customHeight="1">
      <c r="A23" s="267">
        <v>18</v>
      </c>
      <c r="B23" s="266">
        <v>220000</v>
      </c>
      <c r="C23" s="265">
        <v>210000</v>
      </c>
      <c r="D23" s="264" t="s">
        <v>371</v>
      </c>
      <c r="E23" s="268">
        <v>230000</v>
      </c>
      <c r="F23" s="262">
        <v>1350</v>
      </c>
      <c r="G23" s="262">
        <v>1830</v>
      </c>
      <c r="H23" s="302">
        <v>283500</v>
      </c>
      <c r="I23" s="300" t="s">
        <v>371</v>
      </c>
      <c r="J23" s="301">
        <v>310500</v>
      </c>
      <c r="K23" s="262">
        <v>1830</v>
      </c>
      <c r="L23" s="261">
        <v>18</v>
      </c>
    </row>
    <row r="24" spans="1:12" ht="14" customHeight="1">
      <c r="A24" s="267">
        <v>19</v>
      </c>
      <c r="B24" s="266">
        <v>240000</v>
      </c>
      <c r="C24" s="265">
        <v>230000</v>
      </c>
      <c r="D24" s="264" t="s">
        <v>371</v>
      </c>
      <c r="E24" s="268">
        <v>250000</v>
      </c>
      <c r="F24" s="262">
        <v>1470</v>
      </c>
      <c r="G24" s="262">
        <v>1990</v>
      </c>
      <c r="H24" s="302">
        <v>310500</v>
      </c>
      <c r="I24" s="300" t="s">
        <v>371</v>
      </c>
      <c r="J24" s="301">
        <v>337500</v>
      </c>
      <c r="K24" s="262">
        <v>1990</v>
      </c>
      <c r="L24" s="261">
        <v>19</v>
      </c>
    </row>
    <row r="25" spans="1:12" ht="14" customHeight="1">
      <c r="A25" s="267">
        <v>20</v>
      </c>
      <c r="B25" s="266">
        <v>260000</v>
      </c>
      <c r="C25" s="265">
        <v>250000</v>
      </c>
      <c r="D25" s="264" t="s">
        <v>371</v>
      </c>
      <c r="E25" s="268">
        <v>270000</v>
      </c>
      <c r="F25" s="262">
        <v>1600</v>
      </c>
      <c r="G25" s="262">
        <v>2160</v>
      </c>
      <c r="H25" s="302">
        <v>337500</v>
      </c>
      <c r="I25" s="300" t="s">
        <v>371</v>
      </c>
      <c r="J25" s="301">
        <v>364500</v>
      </c>
      <c r="K25" s="262">
        <v>2160</v>
      </c>
      <c r="L25" s="261">
        <v>20</v>
      </c>
    </row>
    <row r="26" spans="1:12" ht="14" customHeight="1">
      <c r="A26" s="267">
        <v>21</v>
      </c>
      <c r="B26" s="266">
        <v>280000</v>
      </c>
      <c r="C26" s="265">
        <v>270000</v>
      </c>
      <c r="D26" s="264" t="s">
        <v>371</v>
      </c>
      <c r="E26" s="268">
        <v>290000</v>
      </c>
      <c r="F26" s="262">
        <v>1720</v>
      </c>
      <c r="G26" s="262">
        <v>2330</v>
      </c>
      <c r="H26" s="302">
        <v>364500</v>
      </c>
      <c r="I26" s="300" t="s">
        <v>371</v>
      </c>
      <c r="J26" s="301">
        <v>391500</v>
      </c>
      <c r="K26" s="262">
        <v>2330</v>
      </c>
      <c r="L26" s="261">
        <v>21</v>
      </c>
    </row>
    <row r="27" spans="1:12" ht="14" customHeight="1">
      <c r="A27" s="267">
        <v>22</v>
      </c>
      <c r="B27" s="266">
        <v>300000</v>
      </c>
      <c r="C27" s="265">
        <v>290000</v>
      </c>
      <c r="D27" s="264" t="s">
        <v>371</v>
      </c>
      <c r="E27" s="268">
        <v>310000</v>
      </c>
      <c r="F27" s="262">
        <v>1840</v>
      </c>
      <c r="G27" s="262">
        <v>2490</v>
      </c>
      <c r="H27" s="302">
        <v>391500</v>
      </c>
      <c r="I27" s="300" t="s">
        <v>371</v>
      </c>
      <c r="J27" s="301">
        <v>418500</v>
      </c>
      <c r="K27" s="262">
        <v>2490</v>
      </c>
      <c r="L27" s="261">
        <v>22</v>
      </c>
    </row>
    <row r="28" spans="1:12" ht="14" customHeight="1">
      <c r="A28" s="267">
        <v>23</v>
      </c>
      <c r="B28" s="266">
        <v>320000</v>
      </c>
      <c r="C28" s="265">
        <v>310000</v>
      </c>
      <c r="D28" s="264" t="s">
        <v>371</v>
      </c>
      <c r="E28" s="268">
        <v>330000</v>
      </c>
      <c r="F28" s="262">
        <v>1970</v>
      </c>
      <c r="G28" s="262">
        <v>2660</v>
      </c>
      <c r="H28" s="302">
        <v>418500</v>
      </c>
      <c r="I28" s="300" t="s">
        <v>371</v>
      </c>
      <c r="J28" s="301">
        <v>445500</v>
      </c>
      <c r="K28" s="262">
        <v>2660</v>
      </c>
      <c r="L28" s="261">
        <v>23</v>
      </c>
    </row>
    <row r="29" spans="1:12" ht="14" customHeight="1">
      <c r="A29" s="267">
        <v>24</v>
      </c>
      <c r="B29" s="266">
        <v>340000</v>
      </c>
      <c r="C29" s="265">
        <v>330000</v>
      </c>
      <c r="D29" s="264" t="s">
        <v>371</v>
      </c>
      <c r="E29" s="268">
        <v>350000</v>
      </c>
      <c r="F29" s="262">
        <v>2090</v>
      </c>
      <c r="G29" s="262">
        <v>2820</v>
      </c>
      <c r="H29" s="302">
        <v>445500</v>
      </c>
      <c r="I29" s="300" t="s">
        <v>371</v>
      </c>
      <c r="J29" s="301">
        <v>472500</v>
      </c>
      <c r="K29" s="262">
        <v>2820</v>
      </c>
      <c r="L29" s="261">
        <v>24</v>
      </c>
    </row>
    <row r="30" spans="1:12" ht="14" customHeight="1">
      <c r="A30" s="267">
        <v>25</v>
      </c>
      <c r="B30" s="266">
        <v>360000</v>
      </c>
      <c r="C30" s="265">
        <v>350000</v>
      </c>
      <c r="D30" s="264" t="s">
        <v>371</v>
      </c>
      <c r="E30" s="268">
        <v>370000</v>
      </c>
      <c r="F30" s="262">
        <v>2210</v>
      </c>
      <c r="G30" s="262">
        <v>2990</v>
      </c>
      <c r="H30" s="302">
        <v>472500</v>
      </c>
      <c r="I30" s="300" t="s">
        <v>371</v>
      </c>
      <c r="J30" s="301">
        <v>499500</v>
      </c>
      <c r="K30" s="262">
        <v>2990</v>
      </c>
      <c r="L30" s="261">
        <v>25</v>
      </c>
    </row>
    <row r="31" spans="1:12" ht="14" customHeight="1">
      <c r="A31" s="267">
        <v>26</v>
      </c>
      <c r="B31" s="266">
        <v>380000</v>
      </c>
      <c r="C31" s="265">
        <v>370000</v>
      </c>
      <c r="D31" s="264" t="s">
        <v>371</v>
      </c>
      <c r="E31" s="268">
        <v>395000</v>
      </c>
      <c r="F31" s="262">
        <v>2340</v>
      </c>
      <c r="G31" s="262">
        <v>3160</v>
      </c>
      <c r="H31" s="302">
        <v>499500</v>
      </c>
      <c r="I31" s="300" t="s">
        <v>371</v>
      </c>
      <c r="J31" s="301">
        <v>533250</v>
      </c>
      <c r="K31" s="262">
        <v>3160</v>
      </c>
      <c r="L31" s="261">
        <v>26</v>
      </c>
    </row>
    <row r="32" spans="1:12" ht="14" customHeight="1">
      <c r="A32" s="267">
        <v>27</v>
      </c>
      <c r="B32" s="266">
        <v>410000</v>
      </c>
      <c r="C32" s="265">
        <v>395000</v>
      </c>
      <c r="D32" s="264" t="s">
        <v>371</v>
      </c>
      <c r="E32" s="268">
        <v>425000</v>
      </c>
      <c r="F32" s="262">
        <v>2520</v>
      </c>
      <c r="G32" s="262">
        <v>3410</v>
      </c>
      <c r="H32" s="302">
        <v>533250</v>
      </c>
      <c r="I32" s="300" t="s">
        <v>371</v>
      </c>
      <c r="J32" s="301">
        <v>573750</v>
      </c>
      <c r="K32" s="262">
        <v>3410</v>
      </c>
      <c r="L32" s="261">
        <v>27</v>
      </c>
    </row>
    <row r="33" spans="1:12" ht="14" customHeight="1">
      <c r="A33" s="267">
        <v>28</v>
      </c>
      <c r="B33" s="266">
        <v>440000</v>
      </c>
      <c r="C33" s="265">
        <v>425000</v>
      </c>
      <c r="D33" s="264" t="s">
        <v>371</v>
      </c>
      <c r="E33" s="268">
        <v>455000</v>
      </c>
      <c r="F33" s="262">
        <v>2710</v>
      </c>
      <c r="G33" s="262">
        <v>3660</v>
      </c>
      <c r="H33" s="302">
        <v>573750</v>
      </c>
      <c r="I33" s="300" t="s">
        <v>371</v>
      </c>
      <c r="J33" s="301">
        <v>614250</v>
      </c>
      <c r="K33" s="262">
        <v>3660</v>
      </c>
      <c r="L33" s="261">
        <v>28</v>
      </c>
    </row>
    <row r="34" spans="1:12" ht="14" customHeight="1">
      <c r="A34" s="267">
        <v>29</v>
      </c>
      <c r="B34" s="266">
        <v>470000</v>
      </c>
      <c r="C34" s="265">
        <v>455000</v>
      </c>
      <c r="D34" s="264" t="s">
        <v>371</v>
      </c>
      <c r="E34" s="268">
        <v>485000</v>
      </c>
      <c r="F34" s="262">
        <v>2890</v>
      </c>
      <c r="G34" s="262">
        <v>3910</v>
      </c>
      <c r="H34" s="302">
        <v>614250</v>
      </c>
      <c r="I34" s="300" t="s">
        <v>371</v>
      </c>
      <c r="J34" s="301">
        <v>654750</v>
      </c>
      <c r="K34" s="262">
        <v>3910</v>
      </c>
      <c r="L34" s="261">
        <v>29</v>
      </c>
    </row>
    <row r="35" spans="1:12" ht="14" customHeight="1">
      <c r="A35" s="267">
        <v>30</v>
      </c>
      <c r="B35" s="266">
        <v>500000</v>
      </c>
      <c r="C35" s="265">
        <v>485000</v>
      </c>
      <c r="D35" s="264" t="s">
        <v>371</v>
      </c>
      <c r="E35" s="268">
        <v>515000</v>
      </c>
      <c r="F35" s="262">
        <v>3080</v>
      </c>
      <c r="G35" s="262">
        <v>4160</v>
      </c>
      <c r="H35" s="302">
        <v>654750</v>
      </c>
      <c r="I35" s="300" t="s">
        <v>371</v>
      </c>
      <c r="J35" s="301">
        <v>695250</v>
      </c>
      <c r="K35" s="262">
        <v>4160</v>
      </c>
      <c r="L35" s="261">
        <v>30</v>
      </c>
    </row>
    <row r="36" spans="1:12" ht="14" customHeight="1">
      <c r="A36" s="267">
        <v>31</v>
      </c>
      <c r="B36" s="266">
        <v>530000</v>
      </c>
      <c r="C36" s="265">
        <v>515000</v>
      </c>
      <c r="D36" s="264" t="s">
        <v>371</v>
      </c>
      <c r="E36" s="268">
        <v>545000</v>
      </c>
      <c r="F36" s="262">
        <v>3260</v>
      </c>
      <c r="G36" s="262">
        <v>4410</v>
      </c>
      <c r="H36" s="302">
        <v>695250</v>
      </c>
      <c r="I36" s="300" t="s">
        <v>371</v>
      </c>
      <c r="J36" s="301">
        <v>735750</v>
      </c>
      <c r="K36" s="262">
        <v>4410</v>
      </c>
      <c r="L36" s="261">
        <v>31</v>
      </c>
    </row>
    <row r="37" spans="1:12" ht="14" customHeight="1">
      <c r="A37" s="267">
        <v>32</v>
      </c>
      <c r="B37" s="266">
        <v>560000</v>
      </c>
      <c r="C37" s="265">
        <v>545000</v>
      </c>
      <c r="D37" s="264" t="s">
        <v>371</v>
      </c>
      <c r="E37" s="268">
        <v>575000</v>
      </c>
      <c r="F37" s="262">
        <v>3450</v>
      </c>
      <c r="G37" s="262">
        <v>4660</v>
      </c>
      <c r="H37" s="302">
        <v>735750</v>
      </c>
      <c r="I37" s="300" t="s">
        <v>371</v>
      </c>
      <c r="J37" s="301">
        <v>776250</v>
      </c>
      <c r="K37" s="262">
        <v>4660</v>
      </c>
      <c r="L37" s="261">
        <v>32</v>
      </c>
    </row>
    <row r="38" spans="1:12" ht="14" customHeight="1">
      <c r="A38" s="267">
        <v>33</v>
      </c>
      <c r="B38" s="266">
        <v>590000</v>
      </c>
      <c r="C38" s="265">
        <v>575000</v>
      </c>
      <c r="D38" s="264" t="s">
        <v>371</v>
      </c>
      <c r="E38" s="268">
        <v>605000</v>
      </c>
      <c r="F38" s="262">
        <v>3630</v>
      </c>
      <c r="G38" s="262">
        <v>4910</v>
      </c>
      <c r="H38" s="302">
        <v>776250</v>
      </c>
      <c r="I38" s="300" t="s">
        <v>371</v>
      </c>
      <c r="J38" s="301">
        <v>816750</v>
      </c>
      <c r="K38" s="262">
        <v>4910</v>
      </c>
      <c r="L38" s="261">
        <v>33</v>
      </c>
    </row>
    <row r="39" spans="1:12" ht="14" customHeight="1">
      <c r="A39" s="267">
        <v>34</v>
      </c>
      <c r="B39" s="266">
        <v>620000</v>
      </c>
      <c r="C39" s="265">
        <v>605000</v>
      </c>
      <c r="D39" s="264" t="s">
        <v>371</v>
      </c>
      <c r="E39" s="268">
        <v>635000</v>
      </c>
      <c r="F39" s="262">
        <v>3820</v>
      </c>
      <c r="G39" s="262">
        <v>5160</v>
      </c>
      <c r="H39" s="302">
        <v>816750</v>
      </c>
      <c r="I39" s="300" t="s">
        <v>371</v>
      </c>
      <c r="J39" s="301">
        <v>857250</v>
      </c>
      <c r="K39" s="262">
        <v>5160</v>
      </c>
      <c r="L39" s="261">
        <v>34</v>
      </c>
    </row>
    <row r="40" spans="1:12" ht="14" customHeight="1">
      <c r="A40" s="267">
        <v>35</v>
      </c>
      <c r="B40" s="266">
        <v>650000</v>
      </c>
      <c r="C40" s="265">
        <v>635000</v>
      </c>
      <c r="D40" s="264" t="s">
        <v>371</v>
      </c>
      <c r="E40" s="268">
        <v>665000</v>
      </c>
      <c r="F40" s="262">
        <v>4000</v>
      </c>
      <c r="G40" s="262">
        <v>5400</v>
      </c>
      <c r="H40" s="302">
        <v>857250</v>
      </c>
      <c r="I40" s="300" t="s">
        <v>371</v>
      </c>
      <c r="J40" s="301">
        <v>897750</v>
      </c>
      <c r="K40" s="262">
        <v>5400</v>
      </c>
      <c r="L40" s="261">
        <v>35</v>
      </c>
    </row>
    <row r="41" spans="1:12" ht="14" customHeight="1">
      <c r="A41" s="267">
        <v>36</v>
      </c>
      <c r="B41" s="266">
        <v>680000</v>
      </c>
      <c r="C41" s="265">
        <v>665000</v>
      </c>
      <c r="D41" s="264" t="s">
        <v>371</v>
      </c>
      <c r="E41" s="268">
        <v>695000</v>
      </c>
      <c r="F41" s="262">
        <v>4190</v>
      </c>
      <c r="G41" s="262">
        <v>5650</v>
      </c>
      <c r="H41" s="302">
        <v>897750</v>
      </c>
      <c r="I41" s="300" t="s">
        <v>371</v>
      </c>
      <c r="J41" s="301">
        <v>938250</v>
      </c>
      <c r="K41" s="262">
        <v>5650</v>
      </c>
      <c r="L41" s="261">
        <v>36</v>
      </c>
    </row>
    <row r="42" spans="1:12" ht="14" customHeight="1">
      <c r="A42" s="267">
        <v>37</v>
      </c>
      <c r="B42" s="266">
        <v>710000</v>
      </c>
      <c r="C42" s="265">
        <v>695000</v>
      </c>
      <c r="D42" s="264" t="s">
        <v>371</v>
      </c>
      <c r="E42" s="268">
        <v>730000</v>
      </c>
      <c r="F42" s="262">
        <v>4370</v>
      </c>
      <c r="G42" s="262">
        <v>5900</v>
      </c>
      <c r="H42" s="302">
        <v>938250</v>
      </c>
      <c r="I42" s="300" t="s">
        <v>371</v>
      </c>
      <c r="J42" s="301">
        <v>985500</v>
      </c>
      <c r="K42" s="262">
        <v>5900</v>
      </c>
      <c r="L42" s="261">
        <v>37</v>
      </c>
    </row>
    <row r="43" spans="1:12" ht="14" customHeight="1">
      <c r="A43" s="267">
        <v>38</v>
      </c>
      <c r="B43" s="266">
        <v>750000</v>
      </c>
      <c r="C43" s="265">
        <v>730000</v>
      </c>
      <c r="D43" s="264" t="s">
        <v>371</v>
      </c>
      <c r="E43" s="268">
        <v>770000</v>
      </c>
      <c r="F43" s="262">
        <v>4620</v>
      </c>
      <c r="G43" s="262">
        <v>6240</v>
      </c>
      <c r="H43" s="302">
        <v>985500</v>
      </c>
      <c r="I43" s="300" t="s">
        <v>371</v>
      </c>
      <c r="J43" s="303">
        <v>1039500</v>
      </c>
      <c r="K43" s="262">
        <v>6240</v>
      </c>
      <c r="L43" s="261">
        <v>38</v>
      </c>
    </row>
    <row r="44" spans="1:12" ht="14" customHeight="1">
      <c r="A44" s="267">
        <v>39</v>
      </c>
      <c r="B44" s="266">
        <v>790000</v>
      </c>
      <c r="C44" s="265">
        <v>770000</v>
      </c>
      <c r="D44" s="264" t="s">
        <v>371</v>
      </c>
      <c r="E44" s="268">
        <v>810000</v>
      </c>
      <c r="F44" s="262">
        <v>4870</v>
      </c>
      <c r="G44" s="262">
        <v>6570</v>
      </c>
      <c r="H44" s="304">
        <v>1039500</v>
      </c>
      <c r="I44" s="300" t="s">
        <v>371</v>
      </c>
      <c r="J44" s="303">
        <v>1093500</v>
      </c>
      <c r="K44" s="262">
        <v>6570</v>
      </c>
      <c r="L44" s="261">
        <v>39</v>
      </c>
    </row>
    <row r="45" spans="1:12" ht="14" customHeight="1">
      <c r="A45" s="267">
        <v>40</v>
      </c>
      <c r="B45" s="266">
        <v>830000</v>
      </c>
      <c r="C45" s="265">
        <v>810000</v>
      </c>
      <c r="D45" s="264" t="s">
        <v>371</v>
      </c>
      <c r="E45" s="268">
        <v>855000</v>
      </c>
      <c r="F45" s="262">
        <v>5110</v>
      </c>
      <c r="G45" s="262">
        <v>6900</v>
      </c>
      <c r="H45" s="304">
        <v>1093500</v>
      </c>
      <c r="I45" s="300" t="s">
        <v>371</v>
      </c>
      <c r="J45" s="303">
        <v>1154250</v>
      </c>
      <c r="K45" s="262">
        <v>6900</v>
      </c>
      <c r="L45" s="261">
        <v>40</v>
      </c>
    </row>
    <row r="46" spans="1:12" ht="14" customHeight="1">
      <c r="A46" s="267">
        <v>41</v>
      </c>
      <c r="B46" s="266">
        <v>880000</v>
      </c>
      <c r="C46" s="265">
        <v>855000</v>
      </c>
      <c r="D46" s="264" t="s">
        <v>371</v>
      </c>
      <c r="E46" s="268">
        <v>905000</v>
      </c>
      <c r="F46" s="262">
        <v>5420</v>
      </c>
      <c r="G46" s="262">
        <v>7320</v>
      </c>
      <c r="H46" s="304">
        <v>1154250</v>
      </c>
      <c r="I46" s="300" t="s">
        <v>371</v>
      </c>
      <c r="J46" s="303">
        <v>1221750</v>
      </c>
      <c r="K46" s="262">
        <v>7320</v>
      </c>
      <c r="L46" s="261">
        <v>41</v>
      </c>
    </row>
    <row r="47" spans="1:12" ht="14" customHeight="1">
      <c r="A47" s="267">
        <v>42</v>
      </c>
      <c r="B47" s="266">
        <v>930000</v>
      </c>
      <c r="C47" s="265">
        <v>905000</v>
      </c>
      <c r="D47" s="264" t="s">
        <v>371</v>
      </c>
      <c r="E47" s="268">
        <v>955000</v>
      </c>
      <c r="F47" s="262">
        <v>5730</v>
      </c>
      <c r="G47" s="262">
        <v>7740</v>
      </c>
      <c r="H47" s="304">
        <v>1221750</v>
      </c>
      <c r="I47" s="300" t="s">
        <v>371</v>
      </c>
      <c r="J47" s="303">
        <v>1289250</v>
      </c>
      <c r="K47" s="262">
        <v>7740</v>
      </c>
      <c r="L47" s="261">
        <v>42</v>
      </c>
    </row>
    <row r="48" spans="1:12" ht="14" customHeight="1">
      <c r="A48" s="267">
        <v>43</v>
      </c>
      <c r="B48" s="266">
        <v>980000</v>
      </c>
      <c r="C48" s="265">
        <v>955000</v>
      </c>
      <c r="D48" s="264" t="s">
        <v>371</v>
      </c>
      <c r="E48" s="268">
        <v>1005000</v>
      </c>
      <c r="F48" s="262">
        <v>6040</v>
      </c>
      <c r="G48" s="262">
        <v>8150</v>
      </c>
      <c r="H48" s="304">
        <v>1289250</v>
      </c>
      <c r="I48" s="300" t="s">
        <v>371</v>
      </c>
      <c r="J48" s="303">
        <v>1356750</v>
      </c>
      <c r="K48" s="262">
        <v>8150</v>
      </c>
      <c r="L48" s="261">
        <v>43</v>
      </c>
    </row>
    <row r="49" spans="1:12" ht="14" customHeight="1">
      <c r="A49" s="267">
        <v>44</v>
      </c>
      <c r="B49" s="266">
        <v>1030000</v>
      </c>
      <c r="C49" s="265">
        <v>1005000</v>
      </c>
      <c r="D49" s="264" t="s">
        <v>371</v>
      </c>
      <c r="E49" s="268">
        <v>1055000</v>
      </c>
      <c r="F49" s="262">
        <v>6350</v>
      </c>
      <c r="G49" s="262">
        <v>8570</v>
      </c>
      <c r="H49" s="304">
        <v>1356750</v>
      </c>
      <c r="I49" s="300" t="s">
        <v>371</v>
      </c>
      <c r="J49" s="303">
        <v>1424250</v>
      </c>
      <c r="K49" s="262">
        <v>8570</v>
      </c>
      <c r="L49" s="261">
        <v>44</v>
      </c>
    </row>
    <row r="50" spans="1:12" ht="14" customHeight="1">
      <c r="A50" s="267">
        <v>45</v>
      </c>
      <c r="B50" s="266">
        <v>1090000</v>
      </c>
      <c r="C50" s="265">
        <v>1055000</v>
      </c>
      <c r="D50" s="264" t="s">
        <v>371</v>
      </c>
      <c r="E50" s="268">
        <v>1115000</v>
      </c>
      <c r="F50" s="262">
        <v>6720</v>
      </c>
      <c r="G50" s="262">
        <v>9070</v>
      </c>
      <c r="H50" s="304">
        <v>1424250</v>
      </c>
      <c r="I50" s="300" t="s">
        <v>371</v>
      </c>
      <c r="J50" s="303">
        <v>1505250</v>
      </c>
      <c r="K50" s="262">
        <v>9070</v>
      </c>
      <c r="L50" s="261">
        <v>45</v>
      </c>
    </row>
    <row r="51" spans="1:12" ht="14" customHeight="1">
      <c r="A51" s="267">
        <v>46</v>
      </c>
      <c r="B51" s="266">
        <v>1150000</v>
      </c>
      <c r="C51" s="265">
        <v>1115000</v>
      </c>
      <c r="D51" s="264" t="s">
        <v>371</v>
      </c>
      <c r="E51" s="268">
        <v>1175000</v>
      </c>
      <c r="F51" s="262">
        <v>7090</v>
      </c>
      <c r="G51" s="262">
        <v>9570</v>
      </c>
      <c r="H51" s="304">
        <v>1505250</v>
      </c>
      <c r="I51" s="300" t="s">
        <v>371</v>
      </c>
      <c r="J51" s="303">
        <v>1586250</v>
      </c>
      <c r="K51" s="262">
        <v>9570</v>
      </c>
      <c r="L51" s="261">
        <v>46</v>
      </c>
    </row>
    <row r="52" spans="1:12" ht="14" customHeight="1">
      <c r="A52" s="267">
        <v>47</v>
      </c>
      <c r="B52" s="266">
        <v>1210000</v>
      </c>
      <c r="C52" s="265">
        <v>1175000</v>
      </c>
      <c r="D52" s="264" t="s">
        <v>371</v>
      </c>
      <c r="E52" s="268">
        <v>1235000</v>
      </c>
      <c r="F52" s="262">
        <v>7450</v>
      </c>
      <c r="G52" s="262">
        <v>10070</v>
      </c>
      <c r="H52" s="304">
        <v>1586250</v>
      </c>
      <c r="I52" s="300" t="s">
        <v>371</v>
      </c>
      <c r="J52" s="303">
        <v>1667250</v>
      </c>
      <c r="K52" s="262">
        <v>10070</v>
      </c>
      <c r="L52" s="261">
        <v>47</v>
      </c>
    </row>
    <row r="53" spans="1:12" ht="14" customHeight="1">
      <c r="A53" s="267">
        <v>48</v>
      </c>
      <c r="B53" s="266">
        <v>1270000</v>
      </c>
      <c r="C53" s="265">
        <v>1235000</v>
      </c>
      <c r="D53" s="264" t="s">
        <v>371</v>
      </c>
      <c r="E53" s="268">
        <v>1295000</v>
      </c>
      <c r="F53" s="262">
        <v>7820</v>
      </c>
      <c r="G53" s="262">
        <v>10570</v>
      </c>
      <c r="H53" s="304">
        <v>1667250</v>
      </c>
      <c r="I53" s="300" t="s">
        <v>371</v>
      </c>
      <c r="J53" s="303">
        <v>1748250</v>
      </c>
      <c r="K53" s="262">
        <v>10570</v>
      </c>
      <c r="L53" s="261">
        <v>48</v>
      </c>
    </row>
    <row r="54" spans="1:12" ht="14" customHeight="1">
      <c r="A54" s="267">
        <v>49</v>
      </c>
      <c r="B54" s="266">
        <v>1330000</v>
      </c>
      <c r="C54" s="265">
        <v>1295000</v>
      </c>
      <c r="D54" s="264" t="s">
        <v>371</v>
      </c>
      <c r="E54" s="268">
        <v>1355000</v>
      </c>
      <c r="F54" s="262">
        <v>8190</v>
      </c>
      <c r="G54" s="262">
        <v>11060</v>
      </c>
      <c r="H54" s="304">
        <v>1748250</v>
      </c>
      <c r="I54" s="300" t="s">
        <v>371</v>
      </c>
      <c r="J54" s="303">
        <v>1829250</v>
      </c>
      <c r="K54" s="262">
        <v>11060</v>
      </c>
      <c r="L54" s="261">
        <v>49</v>
      </c>
    </row>
    <row r="55" spans="1:12" ht="13.5" customHeight="1">
      <c r="A55" s="267">
        <v>50</v>
      </c>
      <c r="B55" s="266">
        <v>1390000</v>
      </c>
      <c r="C55" s="265">
        <v>1355000</v>
      </c>
      <c r="D55" s="264" t="s">
        <v>371</v>
      </c>
      <c r="E55" s="263"/>
      <c r="F55" s="262">
        <v>8560</v>
      </c>
      <c r="G55" s="262">
        <v>11560</v>
      </c>
      <c r="H55" s="304">
        <v>1829250</v>
      </c>
      <c r="I55" s="300" t="s">
        <v>371</v>
      </c>
      <c r="J55" s="298"/>
      <c r="K55" s="262">
        <v>11560</v>
      </c>
      <c r="L55" s="261">
        <v>50</v>
      </c>
    </row>
  </sheetData>
  <mergeCells count="12">
    <mergeCell ref="C5:E5"/>
    <mergeCell ref="H5:J5"/>
    <mergeCell ref="A2:K2"/>
    <mergeCell ref="A3:E3"/>
    <mergeCell ref="F3:G3"/>
    <mergeCell ref="H3:J3"/>
    <mergeCell ref="K3:K5"/>
    <mergeCell ref="A4:A5"/>
    <mergeCell ref="C4:E4"/>
    <mergeCell ref="F4:F5"/>
    <mergeCell ref="G4:G5"/>
    <mergeCell ref="H4:J4"/>
  </mergeCells>
  <phoneticPr fontId="7"/>
  <pageMargins left="0.70866141732283472" right="0.70866141732283472" top="0.74803149606299213" bottom="0.74803149606299213" header="0.31496062992125984" footer="0.31496062992125984"/>
  <pageSetup paperSize="9" scale="90"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7"/>
  <sheetViews>
    <sheetView showGridLines="0" view="pageBreakPreview" zoomScale="83" zoomScaleNormal="86" zoomScaleSheetLayoutView="83" workbookViewId="0">
      <selection activeCell="B35" sqref="B35:C35"/>
    </sheetView>
  </sheetViews>
  <sheetFormatPr defaultColWidth="8.1640625" defaultRowHeight="24" customHeight="1"/>
  <cols>
    <col min="1" max="1" width="9.1640625" style="1" customWidth="1"/>
    <col min="2" max="2" width="38.1640625" style="1" customWidth="1"/>
    <col min="3" max="3" width="51.5" style="1" customWidth="1"/>
    <col min="4" max="16384" width="8.1640625" style="1"/>
  </cols>
  <sheetData>
    <row r="1" spans="1:4" ht="13.5" customHeight="1">
      <c r="A1" s="37" t="s">
        <v>44</v>
      </c>
    </row>
    <row r="2" spans="1:4" ht="21.65" customHeight="1">
      <c r="A2" s="312" t="s">
        <v>45</v>
      </c>
      <c r="B2" s="313"/>
      <c r="C2" s="314"/>
    </row>
    <row r="3" spans="1:4" ht="21" customHeight="1">
      <c r="A3" s="315" t="s">
        <v>46</v>
      </c>
      <c r="B3" s="38" t="s">
        <v>47</v>
      </c>
      <c r="C3" s="219" t="s">
        <v>348</v>
      </c>
      <c r="D3" s="1" t="s">
        <v>48</v>
      </c>
    </row>
    <row r="4" spans="1:4" ht="33.65" customHeight="1">
      <c r="A4" s="316"/>
      <c r="B4" s="39" t="s">
        <v>49</v>
      </c>
      <c r="C4" s="220" t="s">
        <v>292</v>
      </c>
      <c r="D4" s="1" t="s">
        <v>48</v>
      </c>
    </row>
    <row r="5" spans="1:4" ht="24" customHeight="1">
      <c r="A5" s="316"/>
      <c r="B5" s="38" t="s">
        <v>50</v>
      </c>
      <c r="C5" s="219" t="s">
        <v>269</v>
      </c>
      <c r="D5" s="1" t="s">
        <v>51</v>
      </c>
    </row>
    <row r="6" spans="1:4" ht="22.5" customHeight="1">
      <c r="A6" s="316"/>
      <c r="B6" s="38" t="s">
        <v>52</v>
      </c>
      <c r="C6" s="219" t="s">
        <v>293</v>
      </c>
      <c r="D6" s="1" t="s">
        <v>51</v>
      </c>
    </row>
    <row r="7" spans="1:4" ht="22.5" customHeight="1">
      <c r="A7" s="316"/>
      <c r="B7" s="38" t="s">
        <v>53</v>
      </c>
      <c r="C7" s="259" t="s">
        <v>329</v>
      </c>
      <c r="D7" s="1" t="s">
        <v>54</v>
      </c>
    </row>
    <row r="8" spans="1:4" ht="23" customHeight="1">
      <c r="A8" s="317"/>
      <c r="B8" s="38" t="s">
        <v>55</v>
      </c>
      <c r="C8" s="260" t="s">
        <v>330</v>
      </c>
      <c r="D8" s="1" t="s">
        <v>56</v>
      </c>
    </row>
    <row r="9" spans="1:4" ht="7.5" customHeight="1">
      <c r="A9" s="40"/>
      <c r="C9" s="40"/>
    </row>
    <row r="10" spans="1:4" ht="22.25" customHeight="1">
      <c r="A10" s="312" t="s">
        <v>57</v>
      </c>
      <c r="B10" s="313"/>
      <c r="C10" s="314"/>
    </row>
    <row r="11" spans="1:4" ht="21.5" customHeight="1">
      <c r="A11" s="315" t="s">
        <v>58</v>
      </c>
      <c r="B11" s="38" t="s">
        <v>59</v>
      </c>
      <c r="C11" s="219" t="s">
        <v>296</v>
      </c>
    </row>
    <row r="12" spans="1:4" ht="23" customHeight="1">
      <c r="A12" s="316"/>
      <c r="B12" s="41" t="s">
        <v>60</v>
      </c>
      <c r="C12" s="221" t="s">
        <v>238</v>
      </c>
      <c r="D12" s="1" t="s">
        <v>61</v>
      </c>
    </row>
    <row r="13" spans="1:4" ht="22.5" customHeight="1">
      <c r="A13" s="316"/>
      <c r="B13" s="42" t="s">
        <v>62</v>
      </c>
      <c r="C13" s="222" t="s">
        <v>297</v>
      </c>
    </row>
    <row r="14" spans="1:4" ht="22.5" customHeight="1">
      <c r="A14" s="316"/>
      <c r="B14" s="42" t="s">
        <v>63</v>
      </c>
      <c r="C14" s="222" t="s">
        <v>298</v>
      </c>
      <c r="D14" s="1" t="s">
        <v>64</v>
      </c>
    </row>
    <row r="15" spans="1:4" ht="23" customHeight="1">
      <c r="A15" s="316"/>
      <c r="B15" s="43" t="s">
        <v>65</v>
      </c>
      <c r="C15" s="223" t="s">
        <v>299</v>
      </c>
    </row>
    <row r="16" spans="1:4" ht="22.5" customHeight="1">
      <c r="A16" s="316"/>
      <c r="B16" s="41" t="s">
        <v>66</v>
      </c>
      <c r="C16" s="221" t="s">
        <v>238</v>
      </c>
    </row>
    <row r="17" spans="1:4" ht="21.5" customHeight="1">
      <c r="A17" s="316"/>
      <c r="B17" s="42" t="s">
        <v>67</v>
      </c>
      <c r="C17" s="222" t="s">
        <v>239</v>
      </c>
    </row>
    <row r="18" spans="1:4" ht="23" customHeight="1">
      <c r="A18" s="316"/>
      <c r="B18" s="42" t="s">
        <v>68</v>
      </c>
      <c r="C18" s="222" t="s">
        <v>298</v>
      </c>
      <c r="D18" s="1" t="s">
        <v>64</v>
      </c>
    </row>
    <row r="19" spans="1:4" ht="22.5" customHeight="1">
      <c r="A19" s="316"/>
      <c r="B19" s="43" t="s">
        <v>69</v>
      </c>
      <c r="C19" s="223" t="s">
        <v>299</v>
      </c>
    </row>
    <row r="20" spans="1:4" ht="22.5" customHeight="1">
      <c r="A20" s="316"/>
      <c r="B20" s="41" t="s">
        <v>70</v>
      </c>
      <c r="C20" s="221" t="s">
        <v>238</v>
      </c>
    </row>
    <row r="21" spans="1:4" ht="22.5" customHeight="1">
      <c r="A21" s="316"/>
      <c r="B21" s="42" t="s">
        <v>71</v>
      </c>
      <c r="C21" s="222" t="s">
        <v>240</v>
      </c>
    </row>
    <row r="22" spans="1:4" ht="22.5" customHeight="1">
      <c r="A22" s="316"/>
      <c r="B22" s="42" t="s">
        <v>72</v>
      </c>
      <c r="C22" s="222" t="s">
        <v>298</v>
      </c>
      <c r="D22" s="1" t="s">
        <v>64</v>
      </c>
    </row>
    <row r="23" spans="1:4" ht="22.5" customHeight="1">
      <c r="A23" s="316"/>
      <c r="B23" s="43" t="s">
        <v>73</v>
      </c>
      <c r="C23" s="223" t="s">
        <v>299</v>
      </c>
    </row>
    <row r="24" spans="1:4" ht="22.5" customHeight="1">
      <c r="A24" s="316"/>
      <c r="B24" s="318" t="s">
        <v>74</v>
      </c>
      <c r="C24" s="44" t="s">
        <v>75</v>
      </c>
    </row>
    <row r="25" spans="1:4" ht="23" customHeight="1">
      <c r="A25" s="316"/>
      <c r="B25" s="319"/>
      <c r="C25" s="224" t="s">
        <v>300</v>
      </c>
      <c r="D25" s="1" t="s">
        <v>76</v>
      </c>
    </row>
    <row r="26" spans="1:4" ht="38.75" customHeight="1">
      <c r="A26" s="317"/>
      <c r="B26" s="320"/>
      <c r="C26" s="225" t="s">
        <v>301</v>
      </c>
    </row>
    <row r="27" spans="1:4" ht="7.5" customHeight="1">
      <c r="A27" s="45"/>
    </row>
    <row r="28" spans="1:4" ht="5.4" customHeight="1">
      <c r="A28" s="37"/>
    </row>
    <row r="29" spans="1:4" ht="30.65" customHeight="1">
      <c r="A29" s="315" t="s">
        <v>77</v>
      </c>
      <c r="B29" s="309" t="s">
        <v>78</v>
      </c>
      <c r="C29" s="310"/>
    </row>
    <row r="30" spans="1:4" ht="30.65" customHeight="1">
      <c r="A30" s="316"/>
      <c r="B30" s="289" t="s">
        <v>79</v>
      </c>
      <c r="C30" s="47"/>
    </row>
    <row r="31" spans="1:4" ht="30.65" customHeight="1">
      <c r="A31" s="316"/>
      <c r="B31" s="290" t="s">
        <v>80</v>
      </c>
      <c r="C31" s="48"/>
    </row>
    <row r="32" spans="1:4" ht="56" customHeight="1">
      <c r="A32" s="316"/>
      <c r="B32" s="311" t="s">
        <v>81</v>
      </c>
      <c r="C32" s="310"/>
    </row>
    <row r="33" spans="1:3" ht="30.65" customHeight="1">
      <c r="A33" s="316"/>
      <c r="B33" s="291" t="s">
        <v>82</v>
      </c>
      <c r="C33" s="49"/>
    </row>
    <row r="34" spans="1:3" ht="30.65" customHeight="1">
      <c r="A34" s="316"/>
      <c r="B34" s="291" t="s">
        <v>83</v>
      </c>
      <c r="C34" s="49"/>
    </row>
    <row r="35" spans="1:3" ht="137.5" customHeight="1">
      <c r="A35" s="316"/>
      <c r="B35" s="323" t="s">
        <v>392</v>
      </c>
      <c r="C35" s="324"/>
    </row>
    <row r="36" spans="1:3" ht="51.65" customHeight="1">
      <c r="A36" s="321"/>
      <c r="B36" s="325" t="s">
        <v>373</v>
      </c>
      <c r="C36" s="326"/>
    </row>
    <row r="37" spans="1:3" ht="30.65" customHeight="1">
      <c r="A37" s="322"/>
      <c r="B37" s="293" t="s">
        <v>367</v>
      </c>
      <c r="C37" s="292"/>
    </row>
  </sheetData>
  <mergeCells count="10">
    <mergeCell ref="B29:C29"/>
    <mergeCell ref="B32:C32"/>
    <mergeCell ref="A2:C2"/>
    <mergeCell ref="A3:A8"/>
    <mergeCell ref="A10:C10"/>
    <mergeCell ref="A11:A26"/>
    <mergeCell ref="B24:B26"/>
    <mergeCell ref="A29:A37"/>
    <mergeCell ref="B35:C35"/>
    <mergeCell ref="B36:C36"/>
  </mergeCells>
  <phoneticPr fontId="7"/>
  <conditionalFormatting sqref="C3:C8">
    <cfRule type="cellIs" dxfId="30" priority="2" operator="equal">
      <formula>""</formula>
    </cfRule>
  </conditionalFormatting>
  <conditionalFormatting sqref="C11:C23">
    <cfRule type="cellIs" dxfId="29" priority="1" operator="equal">
      <formula>""</formula>
    </cfRule>
  </conditionalFormatting>
  <pageMargins left="0.7" right="0.7"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196850</xdr:colOff>
                    <xdr:row>28</xdr:row>
                    <xdr:rowOff>374650</xdr:rowOff>
                  </from>
                  <to>
                    <xdr:col>1</xdr:col>
                    <xdr:colOff>596900</xdr:colOff>
                    <xdr:row>30</xdr:row>
                    <xdr:rowOff>63500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196850</xdr:colOff>
                    <xdr:row>29</xdr:row>
                    <xdr:rowOff>342900</xdr:rowOff>
                  </from>
                  <to>
                    <xdr:col>1</xdr:col>
                    <xdr:colOff>577850</xdr:colOff>
                    <xdr:row>31</xdr:row>
                    <xdr:rowOff>63500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2</xdr:col>
                    <xdr:colOff>120650</xdr:colOff>
                    <xdr:row>23</xdr:row>
                    <xdr:rowOff>25400</xdr:rowOff>
                  </from>
                  <to>
                    <xdr:col>2</xdr:col>
                    <xdr:colOff>558800</xdr:colOff>
                    <xdr:row>24</xdr:row>
                    <xdr:rowOff>25400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222250</xdr:colOff>
                    <xdr:row>32</xdr:row>
                    <xdr:rowOff>349250</xdr:rowOff>
                  </from>
                  <to>
                    <xdr:col>1</xdr:col>
                    <xdr:colOff>520700</xdr:colOff>
                    <xdr:row>34</xdr:row>
                    <xdr:rowOff>63500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xdr:col>
                    <xdr:colOff>222250</xdr:colOff>
                    <xdr:row>31</xdr:row>
                    <xdr:rowOff>654050</xdr:rowOff>
                  </from>
                  <to>
                    <xdr:col>1</xdr:col>
                    <xdr:colOff>609600</xdr:colOff>
                    <xdr:row>33</xdr:row>
                    <xdr:rowOff>63500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1</xdr:col>
                    <xdr:colOff>266700</xdr:colOff>
                    <xdr:row>35</xdr:row>
                    <xdr:rowOff>38100</xdr:rowOff>
                  </from>
                  <to>
                    <xdr:col>1</xdr:col>
                    <xdr:colOff>603250</xdr:colOff>
                    <xdr:row>35</xdr:row>
                    <xdr:rowOff>279400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1</xdr:col>
                    <xdr:colOff>266700</xdr:colOff>
                    <xdr:row>36</xdr:row>
                    <xdr:rowOff>76200</xdr:rowOff>
                  </from>
                  <to>
                    <xdr:col>1</xdr:col>
                    <xdr:colOff>603250</xdr:colOff>
                    <xdr:row>36</xdr:row>
                    <xdr:rowOff>330200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1</xdr:col>
                    <xdr:colOff>558800</xdr:colOff>
                    <xdr:row>35</xdr:row>
                    <xdr:rowOff>374650</xdr:rowOff>
                  </from>
                  <to>
                    <xdr:col>1</xdr:col>
                    <xdr:colOff>889000</xdr:colOff>
                    <xdr:row>35</xdr:row>
                    <xdr:rowOff>622300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1</xdr:col>
                    <xdr:colOff>1714500</xdr:colOff>
                    <xdr:row>35</xdr:row>
                    <xdr:rowOff>374650</xdr:rowOff>
                  </from>
                  <to>
                    <xdr:col>1</xdr:col>
                    <xdr:colOff>2051050</xdr:colOff>
                    <xdr:row>35</xdr:row>
                    <xdr:rowOff>622300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2</xdr:col>
                    <xdr:colOff>177800</xdr:colOff>
                    <xdr:row>35</xdr:row>
                    <xdr:rowOff>355600</xdr:rowOff>
                  </from>
                  <to>
                    <xdr:col>2</xdr:col>
                    <xdr:colOff>508000</xdr:colOff>
                    <xdr:row>35</xdr:row>
                    <xdr:rowOff>609600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37"/>
  <sheetViews>
    <sheetView view="pageBreakPreview" zoomScale="83" zoomScaleNormal="100" zoomScaleSheetLayoutView="70" workbookViewId="0">
      <selection activeCell="B35" sqref="B35:C35"/>
    </sheetView>
  </sheetViews>
  <sheetFormatPr defaultColWidth="8.1640625" defaultRowHeight="13"/>
  <cols>
    <col min="1" max="1" width="9.08203125" style="1" customWidth="1"/>
    <col min="2" max="2" width="38.1640625" style="1" customWidth="1"/>
    <col min="3" max="3" width="50.08203125" style="1" customWidth="1"/>
    <col min="4" max="16384" width="8.1640625" style="1"/>
  </cols>
  <sheetData>
    <row r="1" spans="1:4" ht="10.25" customHeight="1">
      <c r="A1" s="1" t="s">
        <v>84</v>
      </c>
    </row>
    <row r="2" spans="1:4" ht="20" customHeight="1">
      <c r="A2" s="329" t="s">
        <v>85</v>
      </c>
      <c r="B2" s="329"/>
      <c r="C2" s="329"/>
    </row>
    <row r="3" spans="1:4" ht="20.75" customHeight="1">
      <c r="A3" s="330" t="s">
        <v>46</v>
      </c>
      <c r="B3" s="38" t="s">
        <v>47</v>
      </c>
      <c r="C3" s="219" t="s">
        <v>311</v>
      </c>
      <c r="D3" s="1" t="s">
        <v>48</v>
      </c>
    </row>
    <row r="4" spans="1:4" ht="39" customHeight="1">
      <c r="A4" s="330"/>
      <c r="B4" s="39" t="s">
        <v>49</v>
      </c>
      <c r="C4" s="220" t="s">
        <v>312</v>
      </c>
      <c r="D4" s="1" t="s">
        <v>48</v>
      </c>
    </row>
    <row r="5" spans="1:4" ht="19.5" customHeight="1">
      <c r="A5" s="330"/>
      <c r="B5" s="38" t="s">
        <v>50</v>
      </c>
      <c r="C5" s="219" t="s">
        <v>269</v>
      </c>
      <c r="D5" s="1" t="s">
        <v>51</v>
      </c>
    </row>
    <row r="6" spans="1:4" ht="19.25" customHeight="1">
      <c r="A6" s="330"/>
      <c r="B6" s="38" t="s">
        <v>52</v>
      </c>
      <c r="C6" s="219" t="s">
        <v>237</v>
      </c>
      <c r="D6" s="1" t="s">
        <v>51</v>
      </c>
    </row>
    <row r="7" spans="1:4" ht="20" customHeight="1">
      <c r="A7" s="330"/>
      <c r="B7" s="38" t="s">
        <v>53</v>
      </c>
      <c r="C7" s="259" t="s">
        <v>294</v>
      </c>
      <c r="D7" s="1" t="s">
        <v>86</v>
      </c>
    </row>
    <row r="8" spans="1:4" ht="19.5" customHeight="1">
      <c r="A8" s="330"/>
      <c r="B8" s="38" t="s">
        <v>55</v>
      </c>
      <c r="C8" s="260" t="s">
        <v>295</v>
      </c>
      <c r="D8" s="1" t="s">
        <v>56</v>
      </c>
    </row>
    <row r="9" spans="1:4" ht="7.5" customHeight="1"/>
    <row r="10" spans="1:4" ht="20" customHeight="1">
      <c r="A10" s="329" t="s">
        <v>87</v>
      </c>
      <c r="B10" s="329"/>
      <c r="C10" s="329"/>
    </row>
    <row r="11" spans="1:4" ht="20" customHeight="1">
      <c r="A11" s="330" t="s">
        <v>58</v>
      </c>
      <c r="B11" s="38" t="s">
        <v>59</v>
      </c>
      <c r="C11" s="219" t="s">
        <v>296</v>
      </c>
    </row>
    <row r="12" spans="1:4" ht="19.25" customHeight="1">
      <c r="A12" s="330"/>
      <c r="B12" s="41" t="s">
        <v>60</v>
      </c>
      <c r="C12" s="221" t="s">
        <v>238</v>
      </c>
      <c r="D12" s="1" t="s">
        <v>88</v>
      </c>
    </row>
    <row r="13" spans="1:4" ht="20" customHeight="1">
      <c r="A13" s="330"/>
      <c r="B13" s="42" t="s">
        <v>62</v>
      </c>
      <c r="C13" s="222" t="s">
        <v>297</v>
      </c>
    </row>
    <row r="14" spans="1:4" ht="19.25" customHeight="1">
      <c r="A14" s="330"/>
      <c r="B14" s="42" t="s">
        <v>63</v>
      </c>
      <c r="C14" s="222" t="s">
        <v>298</v>
      </c>
      <c r="D14" s="1" t="s">
        <v>64</v>
      </c>
    </row>
    <row r="15" spans="1:4" ht="20" customHeight="1">
      <c r="A15" s="330"/>
      <c r="B15" s="43" t="s">
        <v>65</v>
      </c>
      <c r="C15" s="223" t="s">
        <v>299</v>
      </c>
    </row>
    <row r="16" spans="1:4" ht="19.25" customHeight="1">
      <c r="A16" s="330"/>
      <c r="B16" s="41" t="s">
        <v>66</v>
      </c>
      <c r="C16" s="221" t="s">
        <v>238</v>
      </c>
    </row>
    <row r="17" spans="1:4" ht="19.5" customHeight="1">
      <c r="A17" s="330"/>
      <c r="B17" s="42" t="s">
        <v>67</v>
      </c>
      <c r="C17" s="222" t="s">
        <v>239</v>
      </c>
    </row>
    <row r="18" spans="1:4" ht="19.5" customHeight="1">
      <c r="A18" s="330"/>
      <c r="B18" s="42" t="s">
        <v>68</v>
      </c>
      <c r="C18" s="222" t="s">
        <v>298</v>
      </c>
      <c r="D18" s="1" t="s">
        <v>64</v>
      </c>
    </row>
    <row r="19" spans="1:4" ht="20" customHeight="1">
      <c r="A19" s="330"/>
      <c r="B19" s="43" t="s">
        <v>69</v>
      </c>
      <c r="C19" s="223" t="s">
        <v>299</v>
      </c>
    </row>
    <row r="20" spans="1:4" ht="19.25" customHeight="1">
      <c r="A20" s="330"/>
      <c r="B20" s="41" t="s">
        <v>70</v>
      </c>
      <c r="C20" s="221" t="s">
        <v>238</v>
      </c>
    </row>
    <row r="21" spans="1:4" ht="19.5" customHeight="1">
      <c r="A21" s="330"/>
      <c r="B21" s="42" t="s">
        <v>71</v>
      </c>
      <c r="C21" s="222" t="s">
        <v>240</v>
      </c>
    </row>
    <row r="22" spans="1:4" ht="19.5" customHeight="1">
      <c r="A22" s="330"/>
      <c r="B22" s="42" t="s">
        <v>72</v>
      </c>
      <c r="C22" s="222" t="s">
        <v>298</v>
      </c>
      <c r="D22" s="1" t="s">
        <v>64</v>
      </c>
    </row>
    <row r="23" spans="1:4" ht="20" customHeight="1">
      <c r="A23" s="330"/>
      <c r="B23" s="43" t="s">
        <v>73</v>
      </c>
      <c r="C23" s="223" t="s">
        <v>299</v>
      </c>
    </row>
    <row r="24" spans="1:4" ht="19.5" customHeight="1">
      <c r="A24" s="330"/>
      <c r="B24" s="331" t="s">
        <v>74</v>
      </c>
      <c r="C24" s="44" t="s">
        <v>75</v>
      </c>
    </row>
    <row r="25" spans="1:4" ht="20.75" customHeight="1">
      <c r="A25" s="330"/>
      <c r="B25" s="331"/>
      <c r="C25" s="224" t="s">
        <v>300</v>
      </c>
      <c r="D25" s="1" t="s">
        <v>76</v>
      </c>
    </row>
    <row r="26" spans="1:4" ht="33" customHeight="1">
      <c r="A26" s="330"/>
      <c r="B26" s="331"/>
      <c r="C26" s="225" t="s">
        <v>301</v>
      </c>
    </row>
    <row r="27" spans="1:4" ht="7.25" customHeight="1"/>
    <row r="28" spans="1:4" ht="8" customHeight="1"/>
    <row r="29" spans="1:4" ht="30.65" customHeight="1">
      <c r="A29" s="315" t="s">
        <v>77</v>
      </c>
      <c r="B29" s="310" t="s">
        <v>78</v>
      </c>
      <c r="C29" s="327"/>
    </row>
    <row r="30" spans="1:4" ht="30.65" customHeight="1">
      <c r="A30" s="316"/>
      <c r="B30" s="289" t="s">
        <v>79</v>
      </c>
      <c r="C30" s="47"/>
    </row>
    <row r="31" spans="1:4" ht="30.65" customHeight="1">
      <c r="A31" s="316"/>
      <c r="B31" s="290" t="s">
        <v>80</v>
      </c>
      <c r="C31" s="48"/>
    </row>
    <row r="32" spans="1:4" ht="56" customHeight="1">
      <c r="A32" s="316"/>
      <c r="B32" s="328" t="s">
        <v>81</v>
      </c>
      <c r="C32" s="327"/>
    </row>
    <row r="33" spans="1:3" ht="33.5" customHeight="1">
      <c r="A33" s="316"/>
      <c r="B33" s="46" t="s">
        <v>82</v>
      </c>
      <c r="C33" s="295"/>
    </row>
    <row r="34" spans="1:3" ht="31.25" customHeight="1">
      <c r="A34" s="316"/>
      <c r="B34" s="294" t="s">
        <v>83</v>
      </c>
      <c r="C34" s="48"/>
    </row>
    <row r="35" spans="1:3" ht="139" customHeight="1">
      <c r="A35" s="316"/>
      <c r="B35" s="323" t="s">
        <v>391</v>
      </c>
      <c r="C35" s="324"/>
    </row>
    <row r="36" spans="1:3" ht="51.65" customHeight="1">
      <c r="A36" s="316"/>
      <c r="B36" s="325" t="s">
        <v>376</v>
      </c>
      <c r="C36" s="326"/>
    </row>
    <row r="37" spans="1:3" ht="24.65" customHeight="1">
      <c r="A37" s="317"/>
      <c r="B37" s="297" t="s">
        <v>367</v>
      </c>
      <c r="C37" s="296"/>
    </row>
  </sheetData>
  <mergeCells count="10">
    <mergeCell ref="B29:C29"/>
    <mergeCell ref="B32:C32"/>
    <mergeCell ref="A2:C2"/>
    <mergeCell ref="A3:A8"/>
    <mergeCell ref="A10:C10"/>
    <mergeCell ref="A11:A26"/>
    <mergeCell ref="B24:B26"/>
    <mergeCell ref="A29:A37"/>
    <mergeCell ref="B35:C35"/>
    <mergeCell ref="B36:C36"/>
  </mergeCells>
  <phoneticPr fontId="7"/>
  <conditionalFormatting sqref="C3:C8">
    <cfRule type="cellIs" dxfId="28" priority="2" operator="equal">
      <formula>""</formula>
    </cfRule>
  </conditionalFormatting>
  <conditionalFormatting sqref="C11:C23">
    <cfRule type="cellIs" dxfId="27" priority="1" operator="equal">
      <formula>""</formula>
    </cfRule>
  </conditionalFormatting>
  <pageMargins left="0.7" right="0.7" top="0.75" bottom="0.75" header="0.3" footer="0.3"/>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1</xdr:col>
                    <xdr:colOff>190500</xdr:colOff>
                    <xdr:row>28</xdr:row>
                    <xdr:rowOff>406400</xdr:rowOff>
                  </from>
                  <to>
                    <xdr:col>1</xdr:col>
                    <xdr:colOff>577850</xdr:colOff>
                    <xdr:row>30</xdr:row>
                    <xdr:rowOff>82550</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1</xdr:col>
                    <xdr:colOff>190500</xdr:colOff>
                    <xdr:row>29</xdr:row>
                    <xdr:rowOff>406400</xdr:rowOff>
                  </from>
                  <to>
                    <xdr:col>1</xdr:col>
                    <xdr:colOff>596900</xdr:colOff>
                    <xdr:row>31</xdr:row>
                    <xdr:rowOff>82550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2</xdr:col>
                    <xdr:colOff>101600</xdr:colOff>
                    <xdr:row>22</xdr:row>
                    <xdr:rowOff>254000</xdr:rowOff>
                  </from>
                  <to>
                    <xdr:col>2</xdr:col>
                    <xdr:colOff>520700</xdr:colOff>
                    <xdr:row>24</xdr:row>
                    <xdr:rowOff>25400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1</xdr:col>
                    <xdr:colOff>222250</xdr:colOff>
                    <xdr:row>32</xdr:row>
                    <xdr:rowOff>387350</xdr:rowOff>
                  </from>
                  <to>
                    <xdr:col>1</xdr:col>
                    <xdr:colOff>609600</xdr:colOff>
                    <xdr:row>34</xdr:row>
                    <xdr:rowOff>44450</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1</xdr:col>
                    <xdr:colOff>222250</xdr:colOff>
                    <xdr:row>31</xdr:row>
                    <xdr:rowOff>749300</xdr:rowOff>
                  </from>
                  <to>
                    <xdr:col>1</xdr:col>
                    <xdr:colOff>609600</xdr:colOff>
                    <xdr:row>33</xdr:row>
                    <xdr:rowOff>44450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1</xdr:col>
                    <xdr:colOff>266700</xdr:colOff>
                    <xdr:row>36</xdr:row>
                    <xdr:rowOff>31750</xdr:rowOff>
                  </from>
                  <to>
                    <xdr:col>1</xdr:col>
                    <xdr:colOff>603250</xdr:colOff>
                    <xdr:row>36</xdr:row>
                    <xdr:rowOff>273050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1</xdr:col>
                    <xdr:colOff>266700</xdr:colOff>
                    <xdr:row>35</xdr:row>
                    <xdr:rowOff>38100</xdr:rowOff>
                  </from>
                  <to>
                    <xdr:col>1</xdr:col>
                    <xdr:colOff>603250</xdr:colOff>
                    <xdr:row>35</xdr:row>
                    <xdr:rowOff>292100</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1</xdr:col>
                    <xdr:colOff>558800</xdr:colOff>
                    <xdr:row>35</xdr:row>
                    <xdr:rowOff>374650</xdr:rowOff>
                  </from>
                  <to>
                    <xdr:col>1</xdr:col>
                    <xdr:colOff>889000</xdr:colOff>
                    <xdr:row>35</xdr:row>
                    <xdr:rowOff>622300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1</xdr:col>
                    <xdr:colOff>1790700</xdr:colOff>
                    <xdr:row>35</xdr:row>
                    <xdr:rowOff>374650</xdr:rowOff>
                  </from>
                  <to>
                    <xdr:col>1</xdr:col>
                    <xdr:colOff>2127250</xdr:colOff>
                    <xdr:row>35</xdr:row>
                    <xdr:rowOff>622300</xdr:rowOff>
                  </to>
                </anchor>
              </controlPr>
            </control>
          </mc:Choice>
        </mc:AlternateContent>
        <mc:AlternateContent xmlns:mc="http://schemas.openxmlformats.org/markup-compatibility/2006">
          <mc:Choice Requires="x14">
            <control shapeId="2067" r:id="rId13" name="Check Box 19">
              <controlPr defaultSize="0" autoFill="0" autoLine="0" autoPict="0">
                <anchor moveWithCells="1">
                  <from>
                    <xdr:col>2</xdr:col>
                    <xdr:colOff>387350</xdr:colOff>
                    <xdr:row>35</xdr:row>
                    <xdr:rowOff>355600</xdr:rowOff>
                  </from>
                  <to>
                    <xdr:col>2</xdr:col>
                    <xdr:colOff>723900</xdr:colOff>
                    <xdr:row>35</xdr:row>
                    <xdr:rowOff>609600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65"/>
  <sheetViews>
    <sheetView view="pageBreakPreview" zoomScale="70" zoomScaleNormal="65" zoomScaleSheetLayoutView="70" workbookViewId="0"/>
  </sheetViews>
  <sheetFormatPr defaultColWidth="8.1640625" defaultRowHeight="13"/>
  <cols>
    <col min="1" max="1" width="6.6640625" style="63" customWidth="1"/>
    <col min="2" max="2" width="28.58203125" style="63" customWidth="1"/>
    <col min="3" max="3" width="41.1640625" style="63" customWidth="1"/>
    <col min="4" max="4" width="45.6640625" style="63" customWidth="1"/>
    <col min="5" max="5" width="18.9140625" style="87" customWidth="1"/>
    <col min="6" max="13" width="8.1640625" style="63"/>
    <col min="14" max="14" width="4.9140625" style="63" customWidth="1"/>
    <col min="15" max="15" width="5.6640625" style="63" customWidth="1"/>
    <col min="16" max="17" width="8.4140625" style="63" hidden="1" customWidth="1"/>
    <col min="18" max="18" width="16.9140625" style="63" hidden="1" customWidth="1"/>
    <col min="19" max="19" width="6.6640625" style="63" hidden="1" customWidth="1"/>
    <col min="20" max="20" width="9" style="63" hidden="1" customWidth="1"/>
    <col min="21" max="21" width="13.08203125" style="63" hidden="1" customWidth="1"/>
    <col min="22" max="16384" width="8.1640625" style="63"/>
  </cols>
  <sheetData>
    <row r="1" spans="1:21" s="53" customFormat="1" ht="27" customHeight="1">
      <c r="A1" s="50" t="s">
        <v>89</v>
      </c>
      <c r="B1" s="51"/>
      <c r="C1" s="51"/>
      <c r="D1" s="51"/>
      <c r="E1" s="52"/>
    </row>
    <row r="2" spans="1:21" s="53" customFormat="1" ht="6.75" customHeight="1">
      <c r="A2" s="50"/>
      <c r="B2" s="51"/>
      <c r="C2" s="51"/>
      <c r="D2" s="51"/>
      <c r="E2" s="52"/>
    </row>
    <row r="3" spans="1:21" s="53" customFormat="1" ht="22.5" customHeight="1">
      <c r="A3" s="337" t="s">
        <v>90</v>
      </c>
      <c r="B3" s="338"/>
      <c r="C3" s="332" t="s">
        <v>91</v>
      </c>
      <c r="D3" s="333"/>
      <c r="E3" s="52"/>
      <c r="F3" s="54" t="s">
        <v>374</v>
      </c>
    </row>
    <row r="4" spans="1:21" s="53" customFormat="1" ht="37.25" customHeight="1">
      <c r="A4" s="339" t="s">
        <v>368</v>
      </c>
      <c r="B4" s="340"/>
      <c r="C4" s="334" t="str">
        <f>'別添１　事業者基本情報【幹事社、コンソーシアム参加事業者】'!C3</f>
        <v>株式会社●●●</v>
      </c>
      <c r="D4" s="335"/>
      <c r="E4" s="52"/>
      <c r="F4" s="55" t="s">
        <v>92</v>
      </c>
    </row>
    <row r="5" spans="1:21" s="53" customFormat="1" ht="8" customHeight="1">
      <c r="A5" s="50"/>
      <c r="B5" s="51"/>
      <c r="C5" s="51"/>
      <c r="D5" s="51"/>
      <c r="E5" s="52"/>
    </row>
    <row r="6" spans="1:21" s="53" customFormat="1" ht="24" customHeight="1">
      <c r="A6" s="56" t="s">
        <v>93</v>
      </c>
      <c r="B6" s="56" t="s">
        <v>94</v>
      </c>
      <c r="C6" s="51"/>
      <c r="D6" s="51"/>
      <c r="E6" s="52"/>
    </row>
    <row r="7" spans="1:21" s="53" customFormat="1" ht="40.25" customHeight="1">
      <c r="A7" s="57">
        <f>IFERROR(VLOOKUP(A4,P10:R12,2,0),"")</f>
        <v>0.5</v>
      </c>
      <c r="B7" s="58">
        <f>IFERROR(VLOOKUP(A4,P10:R12,3,0),"")</f>
        <v>50000000</v>
      </c>
      <c r="C7" s="51"/>
      <c r="D7" s="51"/>
      <c r="E7" s="52"/>
    </row>
    <row r="8" spans="1:21" s="53" customFormat="1" ht="13.4" customHeight="1">
      <c r="A8" s="50"/>
      <c r="B8" s="51"/>
      <c r="C8" s="51"/>
      <c r="D8" s="51"/>
      <c r="E8" s="52"/>
    </row>
    <row r="9" spans="1:21" ht="36.5" customHeight="1">
      <c r="A9" s="59"/>
      <c r="B9" s="59"/>
      <c r="C9" s="60"/>
      <c r="D9" s="61" t="s">
        <v>95</v>
      </c>
      <c r="E9" s="62">
        <f>SUMIF($B$16:$B$65,D9,$E$16:$E$65)</f>
        <v>8900000</v>
      </c>
      <c r="G9" s="64"/>
      <c r="H9" s="64"/>
      <c r="I9" s="64"/>
      <c r="P9" s="65" t="s">
        <v>96</v>
      </c>
      <c r="Q9" s="65" t="s">
        <v>93</v>
      </c>
      <c r="R9" s="65" t="s">
        <v>97</v>
      </c>
      <c r="S9" s="65"/>
      <c r="T9" s="65"/>
      <c r="U9" s="65"/>
    </row>
    <row r="10" spans="1:21" ht="35" customHeight="1">
      <c r="A10" s="59"/>
      <c r="B10" s="59"/>
      <c r="C10" s="60"/>
      <c r="D10" s="66" t="s">
        <v>98</v>
      </c>
      <c r="E10" s="62">
        <f>SUMIF($B$16:$B$65,D10,$E$16:$E$65)</f>
        <v>15350000</v>
      </c>
      <c r="G10" s="64"/>
      <c r="H10" s="64"/>
      <c r="I10" s="64"/>
      <c r="P10" s="65" t="s">
        <v>100</v>
      </c>
      <c r="Q10" s="67">
        <v>0.66666666666666663</v>
      </c>
      <c r="R10" s="68">
        <v>50000000</v>
      </c>
      <c r="S10" s="65"/>
      <c r="T10" s="65"/>
      <c r="U10" s="65"/>
    </row>
    <row r="11" spans="1:21" ht="36.5" customHeight="1">
      <c r="A11" s="59"/>
      <c r="B11" s="59"/>
      <c r="C11" s="60"/>
      <c r="D11" s="61" t="s">
        <v>101</v>
      </c>
      <c r="E11" s="62">
        <f>SUMIF($B$16:$B$65,D11,$E$16:$E$65)</f>
        <v>4500000</v>
      </c>
      <c r="P11" s="65" t="s">
        <v>352</v>
      </c>
      <c r="Q11" s="67">
        <v>0.66666666666666663</v>
      </c>
      <c r="R11" s="68">
        <v>50000000</v>
      </c>
      <c r="S11" s="65"/>
      <c r="T11" s="65"/>
      <c r="U11" s="65"/>
    </row>
    <row r="12" spans="1:21" ht="36" customHeight="1" thickBot="1">
      <c r="A12" s="59"/>
      <c r="B12" s="59"/>
      <c r="C12" s="60"/>
      <c r="D12" s="69" t="s">
        <v>102</v>
      </c>
      <c r="E12" s="70">
        <f>SUMIF($B$16:$B$65,D12,$E$16:$E$65)</f>
        <v>3500000</v>
      </c>
      <c r="P12" s="65" t="s">
        <v>369</v>
      </c>
      <c r="Q12" s="67">
        <v>0.5</v>
      </c>
      <c r="R12" s="68">
        <v>50000000</v>
      </c>
      <c r="S12" s="65"/>
      <c r="T12" s="65" t="s">
        <v>99</v>
      </c>
      <c r="U12" s="65" t="s">
        <v>100</v>
      </c>
    </row>
    <row r="13" spans="1:21" ht="37.5" customHeight="1" thickTop="1">
      <c r="A13" s="59"/>
      <c r="B13" s="59"/>
      <c r="C13" s="71"/>
      <c r="D13" s="72" t="s">
        <v>104</v>
      </c>
      <c r="E13" s="73">
        <f>SUM(E9:E12)</f>
        <v>32250000</v>
      </c>
      <c r="P13" s="65"/>
      <c r="Q13" s="67"/>
      <c r="R13" s="68"/>
      <c r="S13" s="65"/>
      <c r="T13" s="65" t="s">
        <v>103</v>
      </c>
      <c r="U13" s="65" t="s">
        <v>350</v>
      </c>
    </row>
    <row r="14" spans="1:21">
      <c r="A14" s="59"/>
      <c r="B14" s="59"/>
      <c r="C14" s="59"/>
      <c r="D14" s="59"/>
      <c r="E14" s="74"/>
      <c r="P14" s="65"/>
      <c r="Q14" s="67"/>
      <c r="R14" s="68"/>
      <c r="S14" s="65"/>
      <c r="T14" s="65" t="s">
        <v>351</v>
      </c>
      <c r="U14" s="65" t="s">
        <v>368</v>
      </c>
    </row>
    <row r="15" spans="1:21" ht="43.25" customHeight="1">
      <c r="A15" s="75" t="s">
        <v>105</v>
      </c>
      <c r="B15" s="76" t="s">
        <v>106</v>
      </c>
      <c r="C15" s="76" t="s">
        <v>107</v>
      </c>
      <c r="D15" s="76" t="s">
        <v>108</v>
      </c>
      <c r="E15" s="77" t="s">
        <v>109</v>
      </c>
      <c r="P15" s="65"/>
      <c r="Q15" s="67"/>
      <c r="R15" s="68"/>
      <c r="S15" s="65"/>
      <c r="T15" s="65"/>
      <c r="U15" s="65"/>
    </row>
    <row r="16" spans="1:21" ht="40.5" customHeight="1">
      <c r="A16" s="78">
        <v>1</v>
      </c>
      <c r="B16" s="79" t="s">
        <v>323</v>
      </c>
      <c r="C16" s="237" t="s">
        <v>241</v>
      </c>
      <c r="D16" s="237" t="s">
        <v>316</v>
      </c>
      <c r="E16" s="237">
        <v>2000000</v>
      </c>
      <c r="F16" s="80" t="s">
        <v>110</v>
      </c>
      <c r="P16" s="65"/>
      <c r="Q16" s="67"/>
      <c r="R16" s="68"/>
      <c r="S16" s="65"/>
      <c r="T16" s="65"/>
      <c r="U16" s="65"/>
    </row>
    <row r="17" spans="1:21" ht="40.25" customHeight="1">
      <c r="A17" s="81">
        <v>2</v>
      </c>
      <c r="B17" s="79" t="s">
        <v>324</v>
      </c>
      <c r="C17" s="237" t="s">
        <v>242</v>
      </c>
      <c r="D17" s="237" t="s">
        <v>317</v>
      </c>
      <c r="E17" s="237">
        <v>350000</v>
      </c>
      <c r="F17" s="82" t="s">
        <v>111</v>
      </c>
      <c r="P17" s="65"/>
      <c r="Q17" s="67"/>
      <c r="R17" s="68"/>
      <c r="S17" s="65"/>
      <c r="T17" s="65"/>
      <c r="U17" s="65"/>
    </row>
    <row r="18" spans="1:21" ht="41.75" customHeight="1">
      <c r="A18" s="81">
        <v>3</v>
      </c>
      <c r="B18" s="79" t="s">
        <v>323</v>
      </c>
      <c r="C18" s="237" t="s">
        <v>243</v>
      </c>
      <c r="D18" s="237" t="s">
        <v>246</v>
      </c>
      <c r="E18" s="237">
        <v>1500000</v>
      </c>
      <c r="F18" s="336" t="s">
        <v>112</v>
      </c>
      <c r="G18" s="336"/>
      <c r="H18" s="336"/>
      <c r="I18" s="336"/>
      <c r="J18" s="336"/>
      <c r="K18" s="336"/>
    </row>
    <row r="19" spans="1:21" ht="40.5" customHeight="1">
      <c r="A19" s="81">
        <v>4</v>
      </c>
      <c r="B19" s="79" t="s">
        <v>324</v>
      </c>
      <c r="C19" s="237" t="s">
        <v>244</v>
      </c>
      <c r="D19" s="237" t="s">
        <v>318</v>
      </c>
      <c r="E19" s="237">
        <v>15000000</v>
      </c>
      <c r="F19" s="336"/>
      <c r="G19" s="336"/>
      <c r="H19" s="336"/>
      <c r="I19" s="336"/>
      <c r="J19" s="336"/>
      <c r="K19" s="336"/>
    </row>
    <row r="20" spans="1:21" ht="41.75" customHeight="1">
      <c r="A20" s="83">
        <v>5</v>
      </c>
      <c r="B20" s="79" t="s">
        <v>323</v>
      </c>
      <c r="C20" s="238" t="s">
        <v>313</v>
      </c>
      <c r="D20" s="238" t="s">
        <v>319</v>
      </c>
      <c r="E20" s="237">
        <v>400000</v>
      </c>
    </row>
    <row r="21" spans="1:21" ht="40.25" customHeight="1">
      <c r="A21" s="81">
        <v>6</v>
      </c>
      <c r="B21" s="79" t="s">
        <v>323</v>
      </c>
      <c r="C21" s="237" t="s">
        <v>314</v>
      </c>
      <c r="D21" s="237" t="s">
        <v>320</v>
      </c>
      <c r="E21" s="237">
        <v>5000000</v>
      </c>
    </row>
    <row r="22" spans="1:21" ht="40.5" customHeight="1">
      <c r="A22" s="81">
        <v>7</v>
      </c>
      <c r="B22" s="79" t="s">
        <v>325</v>
      </c>
      <c r="C22" s="237" t="s">
        <v>315</v>
      </c>
      <c r="D22" s="237" t="s">
        <v>247</v>
      </c>
      <c r="E22" s="237">
        <v>3500000</v>
      </c>
    </row>
    <row r="23" spans="1:21" ht="40.5" customHeight="1">
      <c r="A23" s="81">
        <v>8</v>
      </c>
      <c r="B23" s="79" t="s">
        <v>326</v>
      </c>
      <c r="C23" s="237" t="s">
        <v>245</v>
      </c>
      <c r="D23" s="237" t="s">
        <v>321</v>
      </c>
      <c r="E23" s="237">
        <v>4500000</v>
      </c>
    </row>
    <row r="24" spans="1:21" ht="42" customHeight="1">
      <c r="A24" s="81">
        <v>9</v>
      </c>
      <c r="B24" s="79"/>
      <c r="C24" s="79"/>
      <c r="D24" s="79"/>
      <c r="E24" s="79"/>
    </row>
    <row r="25" spans="1:21" ht="40.25" customHeight="1">
      <c r="A25" s="83">
        <v>10</v>
      </c>
      <c r="B25" s="79"/>
      <c r="C25" s="79"/>
      <c r="D25" s="79"/>
      <c r="E25" s="79"/>
    </row>
    <row r="26" spans="1:21" ht="40.25" customHeight="1">
      <c r="A26" s="81">
        <v>11</v>
      </c>
      <c r="B26" s="79"/>
      <c r="C26" s="79"/>
      <c r="D26" s="79"/>
      <c r="E26" s="79"/>
    </row>
    <row r="27" spans="1:21" ht="41.75" customHeight="1">
      <c r="A27" s="81">
        <v>12</v>
      </c>
      <c r="B27" s="79"/>
      <c r="C27" s="79"/>
      <c r="D27" s="79"/>
      <c r="E27" s="79"/>
    </row>
    <row r="28" spans="1:21" ht="40.25" customHeight="1">
      <c r="A28" s="81">
        <v>13</v>
      </c>
      <c r="B28" s="79"/>
      <c r="C28" s="79"/>
      <c r="D28" s="79"/>
      <c r="E28" s="79"/>
    </row>
    <row r="29" spans="1:21" ht="40.25" customHeight="1">
      <c r="A29" s="81">
        <v>14</v>
      </c>
      <c r="B29" s="79"/>
      <c r="C29" s="79"/>
      <c r="D29" s="79"/>
      <c r="E29" s="79"/>
    </row>
    <row r="30" spans="1:21" ht="41.75" customHeight="1">
      <c r="A30" s="81">
        <v>15</v>
      </c>
      <c r="B30" s="79"/>
      <c r="C30" s="79"/>
      <c r="D30" s="79"/>
      <c r="E30" s="79"/>
    </row>
    <row r="31" spans="1:21" ht="40.5" customHeight="1">
      <c r="A31" s="81">
        <v>16</v>
      </c>
      <c r="B31" s="79"/>
      <c r="C31" s="79"/>
      <c r="D31" s="79"/>
      <c r="E31" s="79"/>
    </row>
    <row r="32" spans="1:21" ht="41.75" customHeight="1">
      <c r="A32" s="81">
        <v>17</v>
      </c>
      <c r="B32" s="79"/>
      <c r="C32" s="79"/>
      <c r="D32" s="79"/>
      <c r="E32" s="79"/>
    </row>
    <row r="33" spans="1:5" ht="41.75" customHeight="1">
      <c r="A33" s="81">
        <v>18</v>
      </c>
      <c r="B33" s="79"/>
      <c r="C33" s="79"/>
      <c r="D33" s="79"/>
      <c r="E33" s="79"/>
    </row>
    <row r="34" spans="1:5" ht="40.25" customHeight="1">
      <c r="A34" s="81">
        <v>19</v>
      </c>
      <c r="B34" s="79"/>
      <c r="C34" s="79"/>
      <c r="D34" s="79"/>
      <c r="E34" s="79"/>
    </row>
    <row r="35" spans="1:5" ht="41" customHeight="1">
      <c r="A35" s="81">
        <v>20</v>
      </c>
      <c r="B35" s="79"/>
      <c r="C35" s="79"/>
      <c r="D35" s="79"/>
      <c r="E35" s="79"/>
    </row>
    <row r="36" spans="1:5" ht="37.5" customHeight="1">
      <c r="A36" s="81">
        <v>21</v>
      </c>
      <c r="B36" s="79"/>
      <c r="C36" s="79"/>
      <c r="D36" s="79"/>
      <c r="E36" s="79"/>
    </row>
    <row r="37" spans="1:5" ht="37.5" customHeight="1">
      <c r="A37" s="81">
        <v>22</v>
      </c>
      <c r="B37" s="79"/>
      <c r="C37" s="79"/>
      <c r="D37" s="79"/>
      <c r="E37" s="79"/>
    </row>
    <row r="38" spans="1:5" ht="37.5" customHeight="1">
      <c r="A38" s="81">
        <v>23</v>
      </c>
      <c r="B38" s="79"/>
      <c r="C38" s="79"/>
      <c r="D38" s="79"/>
      <c r="E38" s="79"/>
    </row>
    <row r="39" spans="1:5" ht="37.5" customHeight="1">
      <c r="A39" s="81">
        <v>24</v>
      </c>
      <c r="B39" s="79"/>
      <c r="C39" s="79"/>
      <c r="D39" s="79"/>
      <c r="E39" s="79"/>
    </row>
    <row r="40" spans="1:5" ht="37.5" customHeight="1">
      <c r="A40" s="81">
        <v>25</v>
      </c>
      <c r="B40" s="79"/>
      <c r="C40" s="79"/>
      <c r="D40" s="79"/>
      <c r="E40" s="79"/>
    </row>
    <row r="41" spans="1:5" ht="37.5" customHeight="1">
      <c r="A41" s="81">
        <v>26</v>
      </c>
      <c r="B41" s="79"/>
      <c r="C41" s="79"/>
      <c r="D41" s="79"/>
      <c r="E41" s="79"/>
    </row>
    <row r="42" spans="1:5" ht="37.5" customHeight="1">
      <c r="A42" s="81">
        <v>27</v>
      </c>
      <c r="B42" s="79"/>
      <c r="C42" s="79"/>
      <c r="D42" s="79"/>
      <c r="E42" s="79"/>
    </row>
    <row r="43" spans="1:5" ht="37.5" customHeight="1">
      <c r="A43" s="81">
        <v>28</v>
      </c>
      <c r="B43" s="79"/>
      <c r="C43" s="79"/>
      <c r="D43" s="79"/>
      <c r="E43" s="79"/>
    </row>
    <row r="44" spans="1:5" ht="37.5" customHeight="1">
      <c r="A44" s="81">
        <v>29</v>
      </c>
      <c r="B44" s="79"/>
      <c r="C44" s="79"/>
      <c r="D44" s="79"/>
      <c r="E44" s="79"/>
    </row>
    <row r="45" spans="1:5" ht="37.5" customHeight="1">
      <c r="A45" s="81">
        <v>30</v>
      </c>
      <c r="B45" s="79"/>
      <c r="C45" s="79"/>
      <c r="D45" s="79"/>
      <c r="E45" s="79"/>
    </row>
    <row r="46" spans="1:5" ht="37.5" customHeight="1">
      <c r="A46" s="81">
        <v>31</v>
      </c>
      <c r="B46" s="79"/>
      <c r="C46" s="79"/>
      <c r="D46" s="79"/>
      <c r="E46" s="79"/>
    </row>
    <row r="47" spans="1:5" ht="37.5" customHeight="1">
      <c r="A47" s="81">
        <v>32</v>
      </c>
      <c r="B47" s="79"/>
      <c r="C47" s="79"/>
      <c r="D47" s="79"/>
      <c r="E47" s="79"/>
    </row>
    <row r="48" spans="1:5" ht="37.5" customHeight="1">
      <c r="A48" s="81">
        <v>33</v>
      </c>
      <c r="B48" s="79"/>
      <c r="C48" s="79"/>
      <c r="D48" s="79"/>
      <c r="E48" s="79"/>
    </row>
    <row r="49" spans="1:5" ht="37.5" customHeight="1">
      <c r="A49" s="81">
        <v>34</v>
      </c>
      <c r="B49" s="79"/>
      <c r="C49" s="79"/>
      <c r="D49" s="79"/>
      <c r="E49" s="79"/>
    </row>
    <row r="50" spans="1:5" ht="37.5" customHeight="1">
      <c r="A50" s="81">
        <v>35</v>
      </c>
      <c r="B50" s="79"/>
      <c r="C50" s="79"/>
      <c r="D50" s="79"/>
      <c r="E50" s="79"/>
    </row>
    <row r="51" spans="1:5" ht="37.5" customHeight="1">
      <c r="A51" s="81">
        <v>36</v>
      </c>
      <c r="B51" s="79"/>
      <c r="C51" s="79"/>
      <c r="D51" s="79"/>
      <c r="E51" s="79"/>
    </row>
    <row r="52" spans="1:5" ht="37.5" customHeight="1">
      <c r="A52" s="81">
        <v>37</v>
      </c>
      <c r="B52" s="79"/>
      <c r="C52" s="79"/>
      <c r="D52" s="79"/>
      <c r="E52" s="79"/>
    </row>
    <row r="53" spans="1:5" ht="37.5" customHeight="1">
      <c r="A53" s="81">
        <v>38</v>
      </c>
      <c r="B53" s="79"/>
      <c r="C53" s="79"/>
      <c r="D53" s="79"/>
      <c r="E53" s="79"/>
    </row>
    <row r="54" spans="1:5" ht="37.5" customHeight="1">
      <c r="A54" s="81">
        <v>39</v>
      </c>
      <c r="B54" s="79"/>
      <c r="C54" s="79"/>
      <c r="D54" s="79"/>
      <c r="E54" s="79"/>
    </row>
    <row r="55" spans="1:5" ht="37.5" customHeight="1">
      <c r="A55" s="81">
        <v>40</v>
      </c>
      <c r="B55" s="79"/>
      <c r="C55" s="79"/>
      <c r="D55" s="79"/>
      <c r="E55" s="79"/>
    </row>
    <row r="56" spans="1:5" ht="37.5" customHeight="1">
      <c r="A56" s="81">
        <v>41</v>
      </c>
      <c r="B56" s="79"/>
      <c r="C56" s="79"/>
      <c r="D56" s="79"/>
      <c r="E56" s="79"/>
    </row>
    <row r="57" spans="1:5" ht="37.5" customHeight="1">
      <c r="A57" s="81">
        <v>42</v>
      </c>
      <c r="B57" s="79"/>
      <c r="C57" s="79"/>
      <c r="D57" s="79"/>
      <c r="E57" s="79"/>
    </row>
    <row r="58" spans="1:5" ht="37.5" customHeight="1">
      <c r="A58" s="81">
        <v>43</v>
      </c>
      <c r="B58" s="79"/>
      <c r="C58" s="79"/>
      <c r="D58" s="79"/>
      <c r="E58" s="79"/>
    </row>
    <row r="59" spans="1:5" ht="37.5" customHeight="1">
      <c r="A59" s="81">
        <v>44</v>
      </c>
      <c r="B59" s="79"/>
      <c r="C59" s="79"/>
      <c r="D59" s="79"/>
      <c r="E59" s="79"/>
    </row>
    <row r="60" spans="1:5" ht="37.5" customHeight="1">
      <c r="A60" s="81">
        <v>45</v>
      </c>
      <c r="B60" s="79"/>
      <c r="C60" s="79"/>
      <c r="D60" s="79"/>
      <c r="E60" s="79"/>
    </row>
    <row r="61" spans="1:5" ht="37.5" customHeight="1">
      <c r="A61" s="84">
        <v>46</v>
      </c>
      <c r="B61" s="79"/>
      <c r="C61" s="79"/>
      <c r="D61" s="79"/>
      <c r="E61" s="79"/>
    </row>
    <row r="62" spans="1:5" ht="37.5" customHeight="1">
      <c r="A62" s="81">
        <v>47</v>
      </c>
      <c r="B62" s="79"/>
      <c r="C62" s="79"/>
      <c r="D62" s="79"/>
      <c r="E62" s="79"/>
    </row>
    <row r="63" spans="1:5" ht="37.5" customHeight="1">
      <c r="A63" s="81">
        <v>48</v>
      </c>
      <c r="B63" s="79"/>
      <c r="C63" s="79"/>
      <c r="D63" s="79"/>
      <c r="E63" s="79"/>
    </row>
    <row r="64" spans="1:5" ht="37.5" customHeight="1">
      <c r="A64" s="81">
        <v>49</v>
      </c>
      <c r="B64" s="79"/>
      <c r="C64" s="79"/>
      <c r="D64" s="79"/>
      <c r="E64" s="79"/>
    </row>
    <row r="65" spans="1:5" ht="37.5" customHeight="1">
      <c r="A65" s="85">
        <v>50</v>
      </c>
      <c r="B65" s="86"/>
      <c r="C65" s="86"/>
      <c r="D65" s="86"/>
      <c r="E65" s="86"/>
    </row>
  </sheetData>
  <mergeCells count="5">
    <mergeCell ref="C3:D3"/>
    <mergeCell ref="C4:D4"/>
    <mergeCell ref="F18:K19"/>
    <mergeCell ref="A3:B3"/>
    <mergeCell ref="A4:B4"/>
  </mergeCells>
  <phoneticPr fontId="7"/>
  <conditionalFormatting sqref="A4">
    <cfRule type="cellIs" dxfId="26" priority="38" operator="equal">
      <formula>""</formula>
    </cfRule>
  </conditionalFormatting>
  <conditionalFormatting sqref="B16:E65">
    <cfRule type="cellIs" dxfId="25" priority="1" operator="equal">
      <formula>""</formula>
    </cfRule>
  </conditionalFormatting>
  <dataValidations count="4">
    <dataValidation type="custom" allowBlank="1" showInputMessage="1" sqref="E24:E65" xr:uid="{00000000-0002-0000-0300-000002000000}">
      <formula1>AND(#REF!="●",E24=#REF!)</formula1>
    </dataValidation>
    <dataValidation type="custom" allowBlank="1" showInputMessage="1" sqref="E16:E23" xr:uid="{00000000-0002-0000-0300-000003000000}">
      <formula1>AND(#REF!="●",E16=F16)</formula1>
    </dataValidation>
    <dataValidation type="list" showInputMessage="1" showErrorMessage="1" sqref="B16:B35" xr:uid="{00000000-0002-0000-0300-000005000000}">
      <formula1>"1.外注費・委託費, 2.機材・部品・材料調達費及び、据え付け工事費, 3.人件費, 4.その他諸経費"</formula1>
    </dataValidation>
    <dataValidation type="list" allowBlank="1" showInputMessage="1" showErrorMessage="1" sqref="A4:B4" xr:uid="{C38E2416-9AAD-4F76-9366-AAE70DC779A6}">
      <formula1>$U$12:$U$14</formula1>
    </dataValidation>
  </dataValidations>
  <pageMargins left="0.70866141732283472" right="0.70866141732283472" top="0.74803149606299213" bottom="0.74803149606299213" header="0.31496062992125984" footer="0.31496062992125984"/>
  <pageSetup paperSize="9" scale="5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5"/>
  <sheetViews>
    <sheetView showGridLines="0" view="pageBreakPreview" zoomScale="80" zoomScaleNormal="96" zoomScaleSheetLayoutView="80" workbookViewId="0">
      <selection activeCell="B1" sqref="B1"/>
    </sheetView>
  </sheetViews>
  <sheetFormatPr defaultColWidth="13.6640625" defaultRowHeight="14"/>
  <cols>
    <col min="1" max="1" width="6.1640625" style="90" customWidth="1"/>
    <col min="2" max="2" width="14.6640625" style="90" customWidth="1"/>
    <col min="3" max="3" width="14.5" style="90" customWidth="1"/>
    <col min="4" max="4" width="14.6640625" style="90" customWidth="1"/>
    <col min="5" max="5" width="8.1640625" style="90" customWidth="1"/>
    <col min="6" max="6" width="14.58203125" style="90" customWidth="1"/>
    <col min="7" max="7" width="16.08203125" style="90" customWidth="1"/>
    <col min="8" max="16384" width="13.6640625" style="90"/>
  </cols>
  <sheetData>
    <row r="1" spans="1:13">
      <c r="A1" s="88" t="s">
        <v>113</v>
      </c>
      <c r="B1" s="88"/>
      <c r="C1" s="88"/>
      <c r="D1" s="88"/>
      <c r="E1" s="88"/>
      <c r="F1" s="345"/>
      <c r="G1" s="345"/>
      <c r="H1" s="89"/>
    </row>
    <row r="2" spans="1:13" ht="14.75" customHeight="1">
      <c r="A2" s="88"/>
      <c r="B2" s="88"/>
      <c r="C2" s="88"/>
      <c r="D2" s="88"/>
      <c r="E2" s="88"/>
      <c r="F2" s="346" t="s">
        <v>377</v>
      </c>
      <c r="G2" s="346"/>
      <c r="H2" s="91"/>
    </row>
    <row r="3" spans="1:13">
      <c r="A3" s="88"/>
      <c r="B3" s="88"/>
      <c r="C3" s="88"/>
      <c r="D3" s="88"/>
      <c r="E3" s="88"/>
      <c r="F3" s="92"/>
      <c r="G3" s="92"/>
      <c r="H3" s="91"/>
    </row>
    <row r="4" spans="1:13" ht="15" customHeight="1">
      <c r="A4" s="149" t="s">
        <v>345</v>
      </c>
      <c r="B4" s="250"/>
      <c r="C4" s="250"/>
      <c r="D4" s="88"/>
      <c r="E4" s="88"/>
      <c r="F4" s="88"/>
      <c r="G4" s="92"/>
      <c r="H4" s="91"/>
    </row>
    <row r="5" spans="1:13" ht="14.75" customHeight="1">
      <c r="A5" s="250" t="s">
        <v>353</v>
      </c>
      <c r="B5" s="250"/>
      <c r="C5" s="250"/>
      <c r="D5" s="88"/>
      <c r="E5" s="88"/>
      <c r="F5" s="88"/>
      <c r="G5" s="92"/>
      <c r="H5" s="92"/>
    </row>
    <row r="6" spans="1:13" ht="14.75" customHeight="1">
      <c r="A6" s="88"/>
      <c r="B6" s="88"/>
      <c r="C6" s="88"/>
      <c r="D6" s="88"/>
      <c r="E6" s="88"/>
      <c r="F6" s="88"/>
      <c r="G6" s="92"/>
      <c r="H6" s="92"/>
    </row>
    <row r="7" spans="1:13" ht="52.5" customHeight="1">
      <c r="A7" s="88"/>
      <c r="B7" s="88"/>
      <c r="C7" s="347"/>
      <c r="D7" s="347"/>
      <c r="E7" s="93" t="s">
        <v>114</v>
      </c>
      <c r="F7" s="348" t="str">
        <f>'別添１　事業者基本情報【幹事社、コンソーシアム参加事業者】'!C4</f>
        <v>東京都△△△区●●１丁目１番１号
●●●ビル７階</v>
      </c>
      <c r="G7" s="348"/>
      <c r="H7" s="94"/>
    </row>
    <row r="8" spans="1:13" ht="14.75" customHeight="1">
      <c r="A8" s="88"/>
      <c r="B8" s="88"/>
      <c r="C8" s="88"/>
      <c r="D8" s="88"/>
      <c r="E8" s="92" t="s">
        <v>115</v>
      </c>
      <c r="F8" s="169" t="str">
        <f>'別添１　事業者基本情報【幹事社、コンソーシアム参加事業者】'!C3</f>
        <v>株式会社●●●</v>
      </c>
      <c r="G8" s="169"/>
      <c r="H8" s="95"/>
      <c r="I8" s="90" t="s">
        <v>116</v>
      </c>
    </row>
    <row r="9" spans="1:13" ht="14.75" customHeight="1">
      <c r="A9" s="88"/>
      <c r="B9" s="88"/>
      <c r="C9" s="88"/>
      <c r="D9" s="88"/>
      <c r="E9" s="92" t="s">
        <v>117</v>
      </c>
      <c r="F9" s="169" t="str">
        <f>'別添１　事業者基本情報【幹事社、コンソーシアム参加事業者】'!C5</f>
        <v>代表取締役</v>
      </c>
      <c r="G9" s="169"/>
      <c r="H9" s="95"/>
    </row>
    <row r="10" spans="1:13">
      <c r="A10" s="88"/>
      <c r="B10" s="88"/>
      <c r="C10" s="88"/>
      <c r="D10" s="88"/>
      <c r="E10" s="92" t="s">
        <v>118</v>
      </c>
      <c r="F10" s="169" t="str">
        <f>'別添１　事業者基本情報【幹事社、コンソーシアム参加事業者】'!C6</f>
        <v>●●　●●</v>
      </c>
      <c r="G10" s="170"/>
      <c r="H10" s="96"/>
      <c r="I10" s="90" t="s">
        <v>119</v>
      </c>
    </row>
    <row r="11" spans="1:13" ht="14.75" customHeight="1">
      <c r="A11" s="88"/>
      <c r="B11" s="88"/>
      <c r="C11" s="88"/>
      <c r="D11" s="88"/>
      <c r="E11" s="88"/>
      <c r="F11" s="88"/>
      <c r="G11" s="96"/>
      <c r="H11" s="96"/>
      <c r="I11" s="349"/>
      <c r="J11" s="350"/>
      <c r="K11" s="350"/>
      <c r="L11" s="350"/>
      <c r="M11" s="350"/>
    </row>
    <row r="12" spans="1:13" ht="15.5" customHeight="1">
      <c r="A12" s="88"/>
      <c r="B12" s="88"/>
      <c r="C12" s="88"/>
      <c r="D12" s="88"/>
      <c r="E12" s="88"/>
      <c r="F12" s="88"/>
      <c r="G12" s="96"/>
      <c r="H12" s="96"/>
      <c r="I12" s="350"/>
      <c r="J12" s="350"/>
      <c r="K12" s="350"/>
      <c r="L12" s="350"/>
      <c r="M12" s="350"/>
    </row>
    <row r="13" spans="1:13" ht="14.75" customHeight="1">
      <c r="A13" s="88"/>
      <c r="B13" s="88"/>
      <c r="C13" s="88"/>
      <c r="D13" s="88"/>
      <c r="E13" s="88"/>
      <c r="F13" s="88"/>
      <c r="G13" s="92"/>
      <c r="H13" s="92"/>
    </row>
    <row r="14" spans="1:13" ht="31.25" customHeight="1">
      <c r="A14" s="341" t="s">
        <v>385</v>
      </c>
      <c r="B14" s="341"/>
      <c r="C14" s="341"/>
      <c r="D14" s="341"/>
      <c r="E14" s="341"/>
      <c r="F14" s="341"/>
      <c r="G14" s="341"/>
      <c r="H14" s="97"/>
    </row>
    <row r="15" spans="1:13" ht="91.5" customHeight="1">
      <c r="A15" s="342" t="s">
        <v>386</v>
      </c>
      <c r="B15" s="342"/>
      <c r="C15" s="342"/>
      <c r="D15" s="342"/>
      <c r="E15" s="342"/>
      <c r="F15" s="342"/>
      <c r="G15" s="342"/>
      <c r="H15" s="98"/>
    </row>
    <row r="16" spans="1:13" ht="15.5" customHeight="1">
      <c r="A16" s="88"/>
      <c r="B16" s="88"/>
      <c r="C16" s="88"/>
      <c r="D16" s="88"/>
      <c r="E16" s="88"/>
      <c r="F16" s="88"/>
      <c r="G16" s="88"/>
      <c r="H16" s="88"/>
    </row>
    <row r="17" spans="1:10" ht="15.5" customHeight="1">
      <c r="A17" s="343"/>
      <c r="B17" s="343"/>
      <c r="C17" s="343"/>
      <c r="D17" s="343"/>
      <c r="E17" s="343"/>
      <c r="F17" s="343"/>
      <c r="G17" s="343"/>
      <c r="H17" s="96"/>
    </row>
    <row r="18" spans="1:10" ht="13.5" customHeight="1">
      <c r="A18" s="88"/>
      <c r="B18" s="88"/>
      <c r="C18" s="88"/>
      <c r="D18" s="88"/>
      <c r="E18" s="88"/>
      <c r="F18" s="88"/>
      <c r="G18" s="88"/>
      <c r="H18" s="88"/>
    </row>
    <row r="19" spans="1:10" ht="14" customHeight="1">
      <c r="A19" s="88"/>
      <c r="B19" s="88"/>
      <c r="C19" s="88"/>
      <c r="D19" s="88"/>
      <c r="E19" s="88"/>
      <c r="F19" s="88"/>
      <c r="G19" s="88"/>
      <c r="H19" s="88"/>
    </row>
    <row r="20" spans="1:10" ht="14" customHeight="1">
      <c r="A20" s="88" t="s">
        <v>121</v>
      </c>
      <c r="B20" s="88"/>
      <c r="C20" s="88"/>
      <c r="D20" s="88"/>
      <c r="E20" s="88"/>
      <c r="F20" s="88"/>
      <c r="G20" s="88"/>
      <c r="H20" s="88"/>
    </row>
    <row r="21" spans="1:10" ht="43.25" customHeight="1">
      <c r="A21" s="88"/>
      <c r="B21" s="344" t="s">
        <v>248</v>
      </c>
      <c r="C21" s="344"/>
      <c r="D21" s="344"/>
      <c r="E21" s="344"/>
      <c r="F21" s="344"/>
      <c r="G21" s="88"/>
      <c r="H21" s="88"/>
    </row>
    <row r="22" spans="1:10" ht="13.5" customHeight="1">
      <c r="A22" s="88" t="s">
        <v>122</v>
      </c>
      <c r="B22" s="88"/>
      <c r="C22" s="88"/>
      <c r="D22" s="88"/>
      <c r="E22" s="88"/>
      <c r="F22" s="88"/>
      <c r="G22" s="88"/>
      <c r="H22" s="88"/>
    </row>
    <row r="23" spans="1:10" ht="41.75" customHeight="1">
      <c r="A23" s="88"/>
      <c r="B23" s="88" t="s">
        <v>123</v>
      </c>
      <c r="C23" s="88"/>
      <c r="D23" s="88"/>
      <c r="E23" s="88"/>
      <c r="F23" s="88"/>
      <c r="G23" s="88"/>
      <c r="H23" s="88"/>
    </row>
    <row r="24" spans="1:10">
      <c r="A24" s="88" t="s">
        <v>124</v>
      </c>
      <c r="B24" s="88"/>
      <c r="C24" s="88"/>
      <c r="D24" s="88"/>
      <c r="E24" s="88"/>
      <c r="F24" s="88"/>
      <c r="G24" s="88"/>
      <c r="H24" s="88"/>
    </row>
    <row r="25" spans="1:10" ht="42" customHeight="1">
      <c r="A25" s="88"/>
      <c r="B25" s="88" t="s">
        <v>125</v>
      </c>
      <c r="C25" s="171" t="s">
        <v>370</v>
      </c>
      <c r="D25" s="88"/>
      <c r="E25" s="88"/>
      <c r="F25" s="88"/>
      <c r="G25" s="88"/>
      <c r="H25" s="88"/>
      <c r="I25" s="90" t="s">
        <v>375</v>
      </c>
    </row>
    <row r="26" spans="1:10" ht="13.5" customHeight="1">
      <c r="A26" s="88" t="s">
        <v>126</v>
      </c>
      <c r="B26" s="88"/>
      <c r="C26" s="88"/>
      <c r="D26" s="88"/>
      <c r="E26" s="88"/>
      <c r="F26" s="88"/>
      <c r="G26" s="88"/>
      <c r="H26" s="88"/>
    </row>
    <row r="27" spans="1:10" ht="16.25" customHeight="1">
      <c r="A27" s="88"/>
      <c r="B27" s="88"/>
      <c r="C27" s="88"/>
      <c r="D27" s="88"/>
      <c r="E27" s="88"/>
      <c r="F27" s="88"/>
      <c r="G27" s="88"/>
      <c r="H27" s="88"/>
      <c r="I27" s="99"/>
      <c r="J27" s="99" t="s">
        <v>127</v>
      </c>
    </row>
    <row r="28" spans="1:10" ht="13.5" customHeight="1">
      <c r="A28" s="88"/>
      <c r="B28" s="88"/>
      <c r="C28" s="88"/>
      <c r="D28" s="88"/>
      <c r="E28" s="88"/>
      <c r="F28" s="92" t="s">
        <v>128</v>
      </c>
      <c r="G28" s="92"/>
      <c r="H28" s="92"/>
      <c r="I28" s="100">
        <f>IFERROR(ROUNDDOWN(D30*E30,0),"")</f>
        <v>16125000</v>
      </c>
      <c r="J28" s="101">
        <f>'別添２　支出計画書'!B7</f>
        <v>50000000</v>
      </c>
    </row>
    <row r="29" spans="1:10" ht="49.25" customHeight="1">
      <c r="A29" s="102"/>
      <c r="B29" s="103" t="s">
        <v>129</v>
      </c>
      <c r="C29" s="104" t="s">
        <v>130</v>
      </c>
      <c r="D29" s="104" t="s">
        <v>131</v>
      </c>
      <c r="E29" s="104" t="s">
        <v>132</v>
      </c>
      <c r="F29" s="104" t="s">
        <v>133</v>
      </c>
      <c r="G29" s="102"/>
      <c r="H29" s="102"/>
      <c r="I29" s="105"/>
    </row>
    <row r="30" spans="1:10" ht="74.75" customHeight="1">
      <c r="A30" s="102"/>
      <c r="B30" s="103" t="s">
        <v>372</v>
      </c>
      <c r="C30" s="106">
        <f>$D$30</f>
        <v>32250000</v>
      </c>
      <c r="D30" s="253">
        <f>'別添２　支出計画書'!$E$13</f>
        <v>32250000</v>
      </c>
      <c r="E30" s="107">
        <f>'別添２　支出計画書'!A7</f>
        <v>0.5</v>
      </c>
      <c r="F30" s="106">
        <f>IFERROR(IF(I28&lt;J28,I28,J28),"")</f>
        <v>16125000</v>
      </c>
      <c r="G30" s="102"/>
      <c r="H30" s="102"/>
      <c r="I30" s="90" t="s">
        <v>134</v>
      </c>
    </row>
    <row r="31" spans="1:10" ht="50.75" customHeight="1">
      <c r="A31" s="102"/>
      <c r="B31" s="103" t="s">
        <v>135</v>
      </c>
      <c r="C31" s="106">
        <f>$C$30</f>
        <v>32250000</v>
      </c>
      <c r="D31" s="106">
        <f>$D$30</f>
        <v>32250000</v>
      </c>
      <c r="E31" s="107">
        <f>$E$30</f>
        <v>0.5</v>
      </c>
      <c r="F31" s="106">
        <f>$F$30</f>
        <v>16125000</v>
      </c>
      <c r="G31" s="102"/>
      <c r="H31" s="102"/>
    </row>
    <row r="32" spans="1:10" ht="15.5" customHeight="1">
      <c r="A32" s="88"/>
      <c r="B32" s="88"/>
      <c r="C32" s="88"/>
      <c r="D32" s="88"/>
      <c r="E32" s="88"/>
      <c r="F32" s="88"/>
      <c r="G32" s="88"/>
      <c r="H32" s="88"/>
    </row>
    <row r="33" spans="1:8">
      <c r="A33" s="88" t="s">
        <v>136</v>
      </c>
      <c r="B33" s="88"/>
      <c r="C33" s="88"/>
      <c r="D33" s="88"/>
      <c r="E33" s="88"/>
      <c r="F33" s="88"/>
      <c r="G33" s="88"/>
      <c r="H33" s="88"/>
    </row>
    <row r="34" spans="1:8" ht="13.5" customHeight="1">
      <c r="A34" s="108" t="s">
        <v>137</v>
      </c>
      <c r="B34" s="88"/>
      <c r="C34" s="88"/>
      <c r="D34" s="88"/>
      <c r="E34" s="88"/>
      <c r="F34" s="88"/>
      <c r="G34" s="88"/>
      <c r="H34" s="88"/>
    </row>
    <row r="35" spans="1:8" ht="16.25" customHeight="1">
      <c r="A35" s="108" t="s">
        <v>346</v>
      </c>
      <c r="B35" s="88"/>
      <c r="C35" s="88"/>
      <c r="D35" s="88"/>
      <c r="E35" s="88"/>
      <c r="F35" s="88"/>
      <c r="G35" s="88"/>
      <c r="H35" s="88"/>
    </row>
  </sheetData>
  <mergeCells count="9">
    <mergeCell ref="I11:M12"/>
    <mergeCell ref="A14:G14"/>
    <mergeCell ref="A15:G15"/>
    <mergeCell ref="A17:G17"/>
    <mergeCell ref="B21:F21"/>
    <mergeCell ref="F1:G1"/>
    <mergeCell ref="F2:G2"/>
    <mergeCell ref="C7:D7"/>
    <mergeCell ref="F7:G7"/>
  </mergeCells>
  <phoneticPr fontId="7"/>
  <conditionalFormatting sqref="B21">
    <cfRule type="cellIs" dxfId="24" priority="5" operator="equal">
      <formula>""</formula>
    </cfRule>
  </conditionalFormatting>
  <conditionalFormatting sqref="B23">
    <cfRule type="cellIs" dxfId="23" priority="4" operator="equal">
      <formula>""</formula>
    </cfRule>
  </conditionalFormatting>
  <conditionalFormatting sqref="C25">
    <cfRule type="cellIs" dxfId="22" priority="1" operator="equal">
      <formula>""</formula>
    </cfRule>
  </conditionalFormatting>
  <conditionalFormatting sqref="F2">
    <cfRule type="cellIs" dxfId="21" priority="6" operator="equal">
      <formula>""</formula>
    </cfRule>
  </conditionalFormatting>
  <conditionalFormatting sqref="F8">
    <cfRule type="cellIs" dxfId="20" priority="2" operator="equal">
      <formula>""</formula>
    </cfRule>
  </conditionalFormatting>
  <pageMargins left="0.7" right="0.7" top="0.75" bottom="0.75" header="0.3" footer="0.3"/>
  <pageSetup paperSize="9" scale="8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38"/>
  <sheetViews>
    <sheetView showGridLines="0" view="pageBreakPreview" zoomScale="80" zoomScaleNormal="100" zoomScaleSheetLayoutView="100" workbookViewId="0"/>
  </sheetViews>
  <sheetFormatPr defaultColWidth="8.1640625" defaultRowHeight="14"/>
  <cols>
    <col min="1" max="1" width="5.9140625" style="90" customWidth="1"/>
    <col min="2" max="4" width="14.1640625" style="90" customWidth="1"/>
    <col min="5" max="5" width="7.1640625" style="90" customWidth="1"/>
    <col min="6" max="6" width="14.1640625" style="90" customWidth="1"/>
    <col min="7" max="7" width="15.6640625" style="90" customWidth="1"/>
    <col min="8" max="8" width="5.58203125" style="90" customWidth="1"/>
    <col min="9" max="9" width="11" style="90" customWidth="1"/>
    <col min="10" max="10" width="12.1640625" style="90" customWidth="1"/>
    <col min="11" max="16384" width="8.1640625" style="90"/>
  </cols>
  <sheetData>
    <row r="1" spans="1:13">
      <c r="A1" s="88" t="s">
        <v>113</v>
      </c>
      <c r="B1" s="88"/>
      <c r="C1" s="88"/>
      <c r="D1" s="88"/>
      <c r="E1" s="88"/>
      <c r="F1" s="345"/>
      <c r="G1" s="345"/>
      <c r="H1" s="89"/>
    </row>
    <row r="2" spans="1:13">
      <c r="A2" s="88"/>
      <c r="B2" s="88"/>
      <c r="C2" s="88"/>
      <c r="D2" s="88"/>
      <c r="E2" s="88"/>
      <c r="F2" s="346" t="s">
        <v>377</v>
      </c>
      <c r="G2" s="346"/>
      <c r="H2" s="91"/>
    </row>
    <row r="3" spans="1:13">
      <c r="A3" s="88"/>
      <c r="B3" s="88"/>
      <c r="C3" s="88"/>
      <c r="D3" s="88"/>
      <c r="E3" s="88"/>
      <c r="F3" s="92"/>
      <c r="G3" s="92"/>
      <c r="H3" s="91"/>
    </row>
    <row r="4" spans="1:13">
      <c r="A4" s="277" t="s">
        <v>344</v>
      </c>
      <c r="B4" s="250"/>
      <c r="C4" s="250"/>
      <c r="D4" s="88"/>
      <c r="E4" s="88"/>
      <c r="F4" s="88"/>
      <c r="G4" s="92"/>
      <c r="H4" s="91"/>
    </row>
    <row r="5" spans="1:13">
      <c r="A5" s="149" t="s">
        <v>354</v>
      </c>
      <c r="B5" s="250"/>
      <c r="C5" s="250"/>
      <c r="D5" s="88"/>
      <c r="E5" s="88"/>
      <c r="F5" s="88"/>
      <c r="G5" s="92"/>
      <c r="H5" s="92"/>
    </row>
    <row r="6" spans="1:13">
      <c r="A6" s="88"/>
      <c r="B6" s="88"/>
      <c r="C6" s="88"/>
      <c r="D6" s="88"/>
      <c r="E6" s="88"/>
      <c r="F6" s="88"/>
      <c r="G6" s="92"/>
      <c r="H6" s="92"/>
    </row>
    <row r="7" spans="1:13" ht="39.75" customHeight="1">
      <c r="A7" s="88"/>
      <c r="B7" s="88"/>
      <c r="C7" s="347"/>
      <c r="D7" s="347"/>
      <c r="E7" s="93" t="s">
        <v>114</v>
      </c>
      <c r="F7" s="348" t="str">
        <f>'別添１　事業者基本情報【幹事社、コンソーシアム参加事業者】'!C4</f>
        <v>東京都△△△区●●１丁目１番１号
●●●ビル７階</v>
      </c>
      <c r="G7" s="348"/>
      <c r="H7" s="94"/>
      <c r="I7" s="90" t="s">
        <v>116</v>
      </c>
    </row>
    <row r="8" spans="1:13">
      <c r="A8" s="88"/>
      <c r="B8" s="88"/>
      <c r="C8" s="88"/>
      <c r="D8" s="88"/>
      <c r="E8" s="92" t="s">
        <v>115</v>
      </c>
      <c r="F8" s="169" t="str">
        <f>'別添１　事業者基本情報【幹事社、コンソーシアム参加事業者】'!C3</f>
        <v>株式会社●●●</v>
      </c>
      <c r="G8" s="169"/>
      <c r="H8" s="95"/>
    </row>
    <row r="9" spans="1:13">
      <c r="A9" s="88"/>
      <c r="B9" s="88"/>
      <c r="C9" s="88"/>
      <c r="D9" s="88"/>
      <c r="E9" s="92" t="s">
        <v>117</v>
      </c>
      <c r="F9" s="169" t="str">
        <f>'別添１　事業者基本情報【幹事社、コンソーシアム参加事業者】'!C5</f>
        <v>代表取締役</v>
      </c>
      <c r="G9" s="169"/>
      <c r="H9" s="95"/>
    </row>
    <row r="10" spans="1:13">
      <c r="A10" s="88"/>
      <c r="B10" s="88"/>
      <c r="C10" s="88"/>
      <c r="D10" s="88"/>
      <c r="E10" s="92" t="s">
        <v>118</v>
      </c>
      <c r="F10" s="169" t="str">
        <f>'別添１　事業者基本情報【幹事社、コンソーシアム参加事業者】'!C6</f>
        <v>●●　●●</v>
      </c>
      <c r="G10" s="170"/>
      <c r="H10" s="96"/>
    </row>
    <row r="11" spans="1:13">
      <c r="A11" s="88"/>
      <c r="B11" s="88"/>
      <c r="C11" s="88"/>
      <c r="D11" s="88"/>
      <c r="E11" s="88"/>
      <c r="F11" s="172"/>
      <c r="G11" s="170"/>
      <c r="H11" s="96"/>
    </row>
    <row r="12" spans="1:13">
      <c r="A12" s="88"/>
      <c r="B12" s="88"/>
      <c r="C12" s="88"/>
      <c r="D12" s="88"/>
      <c r="E12" s="88"/>
      <c r="F12" s="172"/>
      <c r="G12" s="170"/>
      <c r="H12" s="96"/>
    </row>
    <row r="13" spans="1:13" ht="34.5" customHeight="1">
      <c r="A13" s="88"/>
      <c r="B13" s="88"/>
      <c r="C13" s="88"/>
      <c r="D13" s="109"/>
      <c r="E13" s="93" t="s">
        <v>114</v>
      </c>
      <c r="F13" s="348" t="str">
        <f>'別添１　事業者基本情報【共同申請参加事業者】'!C4</f>
        <v>東京都△△△区●●１丁目１番１号
△△△ビル７階</v>
      </c>
      <c r="G13" s="348"/>
      <c r="H13" s="94"/>
      <c r="I13" s="352"/>
      <c r="J13" s="352"/>
      <c r="K13" s="352"/>
      <c r="L13" s="352"/>
      <c r="M13" s="352"/>
    </row>
    <row r="14" spans="1:13">
      <c r="A14" s="88"/>
      <c r="B14" s="88"/>
      <c r="C14" s="88"/>
      <c r="D14" s="88"/>
      <c r="E14" s="92" t="s">
        <v>47</v>
      </c>
      <c r="F14" s="351" t="str">
        <f>'別添１　事業者基本情報【共同申請参加事業者】'!C3</f>
        <v>株式会社△△△</v>
      </c>
      <c r="G14" s="351"/>
      <c r="H14" s="95"/>
    </row>
    <row r="15" spans="1:13" ht="14.25" customHeight="1">
      <c r="A15" s="88"/>
      <c r="B15" s="88"/>
      <c r="C15" s="88"/>
      <c r="D15" s="88"/>
      <c r="E15" s="92" t="s">
        <v>117</v>
      </c>
      <c r="F15" s="351" t="str">
        <f>'別添１　事業者基本情報【共同申請参加事業者】'!C5</f>
        <v>代表取締役</v>
      </c>
      <c r="G15" s="351"/>
      <c r="H15" s="95"/>
      <c r="I15" s="352"/>
      <c r="J15" s="352"/>
      <c r="K15" s="352"/>
      <c r="L15" s="352"/>
      <c r="M15" s="352"/>
    </row>
    <row r="16" spans="1:13">
      <c r="A16" s="88"/>
      <c r="B16" s="88"/>
      <c r="C16" s="88"/>
      <c r="D16" s="88"/>
      <c r="E16" s="92" t="s">
        <v>118</v>
      </c>
      <c r="F16" s="351" t="str">
        <f>'別添１　事業者基本情報【共同申請参加事業者】'!C6</f>
        <v>●●　●●</v>
      </c>
      <c r="G16" s="351"/>
      <c r="H16" s="95"/>
      <c r="I16" s="352"/>
      <c r="J16" s="352"/>
      <c r="K16" s="352"/>
      <c r="L16" s="352"/>
      <c r="M16" s="352"/>
    </row>
    <row r="17" spans="1:13">
      <c r="A17" s="88"/>
      <c r="B17" s="88"/>
      <c r="C17" s="88"/>
      <c r="D17" s="88"/>
      <c r="E17" s="88"/>
      <c r="F17" s="88"/>
      <c r="G17" s="96"/>
      <c r="H17" s="96"/>
      <c r="I17" s="352"/>
      <c r="J17" s="352"/>
      <c r="K17" s="352"/>
      <c r="L17" s="352"/>
      <c r="M17" s="352"/>
    </row>
    <row r="18" spans="1:13">
      <c r="A18" s="88"/>
      <c r="B18" s="88"/>
      <c r="C18" s="88"/>
      <c r="D18" s="88"/>
      <c r="E18" s="88"/>
      <c r="F18" s="88"/>
      <c r="G18" s="92"/>
      <c r="H18" s="92"/>
    </row>
    <row r="19" spans="1:13" ht="30" customHeight="1">
      <c r="A19" s="341" t="s">
        <v>378</v>
      </c>
      <c r="B19" s="341"/>
      <c r="C19" s="341"/>
      <c r="D19" s="341"/>
      <c r="E19" s="341"/>
      <c r="F19" s="341"/>
      <c r="G19" s="341"/>
      <c r="H19" s="97"/>
    </row>
    <row r="20" spans="1:13" ht="89.25" customHeight="1">
      <c r="A20" s="342" t="s">
        <v>379</v>
      </c>
      <c r="B20" s="342"/>
      <c r="C20" s="342"/>
      <c r="D20" s="342"/>
      <c r="E20" s="342"/>
      <c r="F20" s="342"/>
      <c r="G20" s="342"/>
      <c r="H20" s="98"/>
    </row>
    <row r="21" spans="1:13">
      <c r="A21" s="343" t="s">
        <v>120</v>
      </c>
      <c r="B21" s="343"/>
      <c r="C21" s="343"/>
      <c r="D21" s="343"/>
      <c r="E21" s="343"/>
      <c r="F21" s="343"/>
      <c r="G21" s="343"/>
      <c r="H21" s="96"/>
    </row>
    <row r="22" spans="1:13">
      <c r="A22" s="88"/>
      <c r="B22" s="88"/>
      <c r="C22" s="88"/>
      <c r="D22" s="88"/>
      <c r="E22" s="88"/>
      <c r="F22" s="88"/>
      <c r="G22" s="88"/>
      <c r="H22" s="88"/>
    </row>
    <row r="23" spans="1:13">
      <c r="A23" s="88" t="s">
        <v>121</v>
      </c>
      <c r="B23" s="88"/>
      <c r="C23" s="88"/>
      <c r="D23" s="88"/>
      <c r="E23" s="88"/>
      <c r="F23" s="88"/>
      <c r="G23" s="88"/>
      <c r="H23" s="88"/>
    </row>
    <row r="24" spans="1:13" ht="40.25" customHeight="1">
      <c r="A24" s="88"/>
      <c r="B24" s="344" t="s">
        <v>248</v>
      </c>
      <c r="C24" s="344"/>
      <c r="D24" s="344"/>
      <c r="E24" s="344"/>
      <c r="F24" s="344"/>
      <c r="G24" s="88"/>
      <c r="H24" s="88"/>
    </row>
    <row r="25" spans="1:13">
      <c r="A25" s="88" t="s">
        <v>122</v>
      </c>
      <c r="B25" s="88"/>
      <c r="C25" s="88"/>
      <c r="D25" s="88"/>
      <c r="E25" s="88"/>
      <c r="F25" s="88"/>
      <c r="G25" s="88"/>
      <c r="H25" s="88"/>
    </row>
    <row r="26" spans="1:13" ht="40.25" customHeight="1">
      <c r="A26" s="88"/>
      <c r="B26" s="88" t="s">
        <v>123</v>
      </c>
      <c r="C26" s="88"/>
      <c r="D26" s="88"/>
      <c r="E26" s="88"/>
      <c r="F26" s="88"/>
      <c r="G26" s="88"/>
      <c r="H26" s="88"/>
    </row>
    <row r="27" spans="1:13">
      <c r="A27" s="88" t="s">
        <v>124</v>
      </c>
      <c r="B27" s="88"/>
      <c r="C27" s="88"/>
      <c r="D27" s="88"/>
      <c r="E27" s="88"/>
      <c r="F27" s="88"/>
      <c r="G27" s="88"/>
      <c r="H27" s="88"/>
    </row>
    <row r="28" spans="1:13" ht="40.25" customHeight="1">
      <c r="A28" s="88"/>
      <c r="B28" s="88" t="s">
        <v>125</v>
      </c>
      <c r="C28" s="171" t="s">
        <v>370</v>
      </c>
      <c r="D28" s="88"/>
      <c r="E28" s="88"/>
      <c r="F28" s="88"/>
      <c r="G28" s="88"/>
      <c r="H28" s="88"/>
      <c r="I28" s="90" t="s">
        <v>387</v>
      </c>
    </row>
    <row r="29" spans="1:13">
      <c r="A29" s="88" t="s">
        <v>126</v>
      </c>
      <c r="B29" s="88"/>
      <c r="C29" s="88"/>
      <c r="D29" s="88"/>
      <c r="E29" s="88"/>
      <c r="F29" s="88"/>
      <c r="G29" s="88"/>
      <c r="H29" s="88"/>
    </row>
    <row r="30" spans="1:13" ht="13.5" customHeight="1">
      <c r="A30" s="88"/>
      <c r="B30" s="88"/>
      <c r="C30" s="88"/>
      <c r="D30" s="88"/>
      <c r="E30" s="88"/>
      <c r="F30" s="92" t="s">
        <v>128</v>
      </c>
      <c r="G30" s="92"/>
      <c r="H30" s="92"/>
      <c r="I30" s="100">
        <f>IFERROR(ROUNDDOWN(D32*E32,0),"")</f>
        <v>16125000</v>
      </c>
      <c r="J30" s="101">
        <f>'別添２　支出計画書'!B7</f>
        <v>50000000</v>
      </c>
    </row>
    <row r="31" spans="1:13" ht="47.25" customHeight="1">
      <c r="A31" s="102"/>
      <c r="B31" s="103" t="s">
        <v>129</v>
      </c>
      <c r="C31" s="104" t="s">
        <v>130</v>
      </c>
      <c r="D31" s="104" t="s">
        <v>131</v>
      </c>
      <c r="E31" s="104" t="s">
        <v>132</v>
      </c>
      <c r="F31" s="104" t="s">
        <v>133</v>
      </c>
      <c r="G31" s="102"/>
      <c r="H31" s="102"/>
      <c r="I31" s="105"/>
    </row>
    <row r="32" spans="1:13" ht="57.5" customHeight="1">
      <c r="A32" s="102"/>
      <c r="B32" s="103" t="s">
        <v>372</v>
      </c>
      <c r="C32" s="106">
        <f>$D$32</f>
        <v>32250000</v>
      </c>
      <c r="D32" s="106">
        <f>'別添２　支出計画書'!$E$13</f>
        <v>32250000</v>
      </c>
      <c r="E32" s="107">
        <f>'別添２　支出計画書'!A7</f>
        <v>0.5</v>
      </c>
      <c r="F32" s="106">
        <f>IFERROR(IF(I30&lt;J30,I30,J30),"")</f>
        <v>16125000</v>
      </c>
      <c r="G32" s="102"/>
      <c r="H32" s="102"/>
      <c r="I32" s="90" t="s">
        <v>138</v>
      </c>
    </row>
    <row r="33" spans="1:8" ht="48.75" customHeight="1">
      <c r="A33" s="102"/>
      <c r="B33" s="103" t="s">
        <v>135</v>
      </c>
      <c r="C33" s="106">
        <f>$C$32</f>
        <v>32250000</v>
      </c>
      <c r="D33" s="106">
        <f>$D$32</f>
        <v>32250000</v>
      </c>
      <c r="E33" s="107">
        <f>$E$32</f>
        <v>0.5</v>
      </c>
      <c r="F33" s="106">
        <f>$F$32</f>
        <v>16125000</v>
      </c>
      <c r="G33" s="102"/>
      <c r="H33" s="102"/>
    </row>
    <row r="34" spans="1:8">
      <c r="A34" s="88" t="s">
        <v>136</v>
      </c>
      <c r="B34" s="88"/>
      <c r="C34" s="88"/>
      <c r="D34" s="88"/>
      <c r="E34" s="88"/>
      <c r="F34" s="88"/>
      <c r="G34" s="88"/>
      <c r="H34" s="88"/>
    </row>
    <row r="35" spans="1:8">
      <c r="A35" s="108" t="s">
        <v>137</v>
      </c>
      <c r="B35" s="88"/>
      <c r="C35" s="88"/>
      <c r="D35" s="88"/>
      <c r="E35" s="88"/>
      <c r="F35" s="88"/>
      <c r="G35" s="88"/>
      <c r="H35" s="88"/>
    </row>
    <row r="36" spans="1:8">
      <c r="A36" s="108" t="s">
        <v>346</v>
      </c>
      <c r="B36" s="88"/>
      <c r="C36" s="88"/>
      <c r="D36" s="88"/>
      <c r="E36" s="88"/>
      <c r="F36" s="88"/>
      <c r="G36" s="88"/>
      <c r="H36" s="88"/>
    </row>
    <row r="37" spans="1:8">
      <c r="A37" s="88" t="s">
        <v>356</v>
      </c>
      <c r="B37" s="88"/>
      <c r="C37" s="88"/>
      <c r="D37" s="88"/>
      <c r="E37" s="88"/>
      <c r="F37" s="88"/>
      <c r="G37" s="88"/>
      <c r="H37" s="88"/>
    </row>
    <row r="38" spans="1:8">
      <c r="A38" s="108" t="s">
        <v>355</v>
      </c>
      <c r="B38" s="88"/>
      <c r="C38" s="88"/>
      <c r="D38" s="88"/>
      <c r="E38" s="88"/>
      <c r="F38" s="88"/>
      <c r="G38" s="88"/>
      <c r="H38" s="88"/>
    </row>
  </sheetData>
  <mergeCells count="14">
    <mergeCell ref="I13:M13"/>
    <mergeCell ref="F1:G1"/>
    <mergeCell ref="F2:G2"/>
    <mergeCell ref="C7:D7"/>
    <mergeCell ref="F7:G7"/>
    <mergeCell ref="F13:G13"/>
    <mergeCell ref="A21:G21"/>
    <mergeCell ref="B24:F24"/>
    <mergeCell ref="F14:G14"/>
    <mergeCell ref="F15:G15"/>
    <mergeCell ref="I15:M17"/>
    <mergeCell ref="F16:G16"/>
    <mergeCell ref="A19:G19"/>
    <mergeCell ref="A20:G20"/>
  </mergeCells>
  <phoneticPr fontId="7"/>
  <conditionalFormatting sqref="B24">
    <cfRule type="cellIs" dxfId="19" priority="8" operator="equal">
      <formula>""</formula>
    </cfRule>
  </conditionalFormatting>
  <conditionalFormatting sqref="B26">
    <cfRule type="cellIs" dxfId="18" priority="7" operator="equal">
      <formula>""</formula>
    </cfRule>
  </conditionalFormatting>
  <conditionalFormatting sqref="C28">
    <cfRule type="cellIs" dxfId="17" priority="1" operator="equal">
      <formula>""</formula>
    </cfRule>
  </conditionalFormatting>
  <conditionalFormatting sqref="F2 F8">
    <cfRule type="cellIs" dxfId="16" priority="9" operator="equal">
      <formula>""</formula>
    </cfRule>
  </conditionalFormatting>
  <conditionalFormatting sqref="F14:F16">
    <cfRule type="cellIs" dxfId="15" priority="2" operator="equal">
      <formula>""</formula>
    </cfRule>
  </conditionalFormatting>
  <conditionalFormatting sqref="F13:H13">
    <cfRule type="cellIs" dxfId="14" priority="3" operator="equal">
      <formula>""</formula>
    </cfRule>
  </conditionalFormatting>
  <pageMargins left="0.7" right="0.7" top="0.75" bottom="0.75" header="0.3" footer="0.3"/>
  <pageSetup paperSize="9" scale="8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39"/>
  <sheetViews>
    <sheetView view="pageBreakPreview" zoomScale="80" zoomScaleNormal="100" zoomScaleSheetLayoutView="80" workbookViewId="0"/>
  </sheetViews>
  <sheetFormatPr defaultColWidth="8.1640625" defaultRowHeight="13"/>
  <cols>
    <col min="1" max="2" width="15.5" style="1" customWidth="1"/>
    <col min="3" max="7" width="4.6640625" style="1" customWidth="1"/>
    <col min="8" max="9" width="15.5" style="1" customWidth="1"/>
    <col min="10" max="16384" width="8.1640625" style="1"/>
  </cols>
  <sheetData>
    <row r="1" spans="1:13">
      <c r="A1" s="1" t="s">
        <v>139</v>
      </c>
    </row>
    <row r="3" spans="1:13">
      <c r="A3" s="1" t="s">
        <v>140</v>
      </c>
    </row>
    <row r="4" spans="1:13">
      <c r="A4" s="357" t="s">
        <v>141</v>
      </c>
      <c r="B4" s="357" t="s">
        <v>142</v>
      </c>
      <c r="C4" s="357" t="s">
        <v>143</v>
      </c>
      <c r="D4" s="357"/>
      <c r="E4" s="357"/>
      <c r="F4" s="357"/>
      <c r="G4" s="357" t="s">
        <v>144</v>
      </c>
      <c r="H4" s="357" t="s">
        <v>47</v>
      </c>
      <c r="I4" s="357" t="s">
        <v>145</v>
      </c>
    </row>
    <row r="5" spans="1:13">
      <c r="A5" s="357"/>
      <c r="B5" s="357"/>
      <c r="C5" s="110" t="s">
        <v>146</v>
      </c>
      <c r="D5" s="110" t="s">
        <v>147</v>
      </c>
      <c r="E5" s="110" t="s">
        <v>148</v>
      </c>
      <c r="F5" s="110" t="s">
        <v>149</v>
      </c>
      <c r="G5" s="357"/>
      <c r="H5" s="357"/>
      <c r="I5" s="357"/>
    </row>
    <row r="6" spans="1:13" ht="22.5" customHeight="1">
      <c r="A6" s="174" t="s">
        <v>249</v>
      </c>
      <c r="B6" s="226" t="s">
        <v>302</v>
      </c>
      <c r="C6" s="227" t="s">
        <v>253</v>
      </c>
      <c r="D6" s="227">
        <v>30</v>
      </c>
      <c r="E6" s="227">
        <v>3</v>
      </c>
      <c r="F6" s="227">
        <v>4</v>
      </c>
      <c r="G6" s="227" t="s">
        <v>260</v>
      </c>
      <c r="H6" s="226" t="s">
        <v>303</v>
      </c>
      <c r="I6" s="226" t="s">
        <v>304</v>
      </c>
      <c r="J6" s="353" t="s">
        <v>150</v>
      </c>
      <c r="K6" s="354"/>
      <c r="L6" s="354"/>
      <c r="M6" s="354"/>
    </row>
    <row r="7" spans="1:13" ht="22.5" customHeight="1">
      <c r="A7" s="174" t="s">
        <v>250</v>
      </c>
      <c r="B7" s="226" t="s">
        <v>252</v>
      </c>
      <c r="C7" s="227" t="s">
        <v>253</v>
      </c>
      <c r="D7" s="227">
        <v>40</v>
      </c>
      <c r="E7" s="227">
        <v>1</v>
      </c>
      <c r="F7" s="227">
        <v>1</v>
      </c>
      <c r="G7" s="227" t="s">
        <v>260</v>
      </c>
      <c r="H7" s="226" t="s">
        <v>305</v>
      </c>
      <c r="I7" s="226" t="s">
        <v>306</v>
      </c>
      <c r="J7" s="355"/>
      <c r="K7" s="354"/>
      <c r="L7" s="354"/>
      <c r="M7" s="354"/>
    </row>
    <row r="8" spans="1:13" ht="22.5" customHeight="1">
      <c r="A8" s="174" t="s">
        <v>251</v>
      </c>
      <c r="B8" s="226" t="s">
        <v>307</v>
      </c>
      <c r="C8" s="227" t="s">
        <v>253</v>
      </c>
      <c r="D8" s="227">
        <v>45</v>
      </c>
      <c r="E8" s="227">
        <v>12</v>
      </c>
      <c r="F8" s="227">
        <v>24</v>
      </c>
      <c r="G8" s="227" t="s">
        <v>261</v>
      </c>
      <c r="H8" s="226" t="s">
        <v>305</v>
      </c>
      <c r="I8" s="226" t="s">
        <v>308</v>
      </c>
    </row>
    <row r="9" spans="1:13" ht="22.5" customHeight="1">
      <c r="A9" s="254"/>
      <c r="B9" s="254"/>
      <c r="C9" s="255"/>
      <c r="D9" s="256"/>
      <c r="E9" s="256"/>
      <c r="F9" s="256"/>
      <c r="G9" s="255"/>
      <c r="H9" s="254"/>
      <c r="I9" s="254"/>
    </row>
    <row r="10" spans="1:13" ht="22.5" customHeight="1">
      <c r="A10" s="254"/>
      <c r="B10" s="254"/>
      <c r="C10" s="255"/>
      <c r="D10" s="256"/>
      <c r="E10" s="256"/>
      <c r="F10" s="256"/>
      <c r="G10" s="255"/>
      <c r="H10" s="254"/>
      <c r="I10" s="254"/>
    </row>
    <row r="11" spans="1:13" ht="22.5" customHeight="1">
      <c r="A11" s="254"/>
      <c r="B11" s="254"/>
      <c r="C11" s="255"/>
      <c r="D11" s="256"/>
      <c r="E11" s="256"/>
      <c r="F11" s="256"/>
      <c r="G11" s="255"/>
      <c r="H11" s="254"/>
      <c r="I11" s="254"/>
    </row>
    <row r="12" spans="1:13" ht="22.5" customHeight="1">
      <c r="A12" s="254"/>
      <c r="B12" s="254"/>
      <c r="C12" s="255"/>
      <c r="D12" s="256"/>
      <c r="E12" s="256"/>
      <c r="F12" s="256"/>
      <c r="G12" s="255"/>
      <c r="H12" s="254"/>
      <c r="I12" s="254"/>
    </row>
    <row r="13" spans="1:13" ht="22.5" customHeight="1">
      <c r="A13" s="254"/>
      <c r="B13" s="254"/>
      <c r="C13" s="255"/>
      <c r="D13" s="256"/>
      <c r="E13" s="256"/>
      <c r="F13" s="256"/>
      <c r="G13" s="255"/>
      <c r="H13" s="254"/>
      <c r="I13" s="254"/>
    </row>
    <row r="14" spans="1:13" ht="22.5" customHeight="1">
      <c r="A14" s="254"/>
      <c r="B14" s="254"/>
      <c r="C14" s="255"/>
      <c r="D14" s="256"/>
      <c r="E14" s="256"/>
      <c r="F14" s="256"/>
      <c r="G14" s="255"/>
      <c r="H14" s="254"/>
      <c r="I14" s="254"/>
    </row>
    <row r="15" spans="1:13" ht="22.5" customHeight="1">
      <c r="A15" s="254"/>
      <c r="B15" s="254"/>
      <c r="C15" s="255"/>
      <c r="D15" s="256"/>
      <c r="E15" s="256"/>
      <c r="F15" s="256"/>
      <c r="G15" s="255"/>
      <c r="H15" s="254"/>
      <c r="I15" s="254"/>
    </row>
    <row r="16" spans="1:13" ht="22.5" customHeight="1">
      <c r="A16" s="254"/>
      <c r="B16" s="254"/>
      <c r="C16" s="255"/>
      <c r="D16" s="256"/>
      <c r="E16" s="256"/>
      <c r="F16" s="256"/>
      <c r="G16" s="255"/>
      <c r="H16" s="254"/>
      <c r="I16" s="254"/>
    </row>
    <row r="17" spans="1:9" ht="22.5" customHeight="1">
      <c r="A17" s="254"/>
      <c r="B17" s="254"/>
      <c r="C17" s="255"/>
      <c r="D17" s="256"/>
      <c r="E17" s="256"/>
      <c r="F17" s="256"/>
      <c r="G17" s="255"/>
      <c r="H17" s="254"/>
      <c r="I17" s="254"/>
    </row>
    <row r="18" spans="1:9" ht="22.5" customHeight="1">
      <c r="A18" s="254"/>
      <c r="B18" s="254"/>
      <c r="C18" s="255"/>
      <c r="D18" s="256"/>
      <c r="E18" s="256"/>
      <c r="F18" s="256"/>
      <c r="G18" s="255"/>
      <c r="H18" s="254"/>
      <c r="I18" s="254"/>
    </row>
    <row r="19" spans="1:9" ht="22.5" customHeight="1">
      <c r="A19" s="254"/>
      <c r="B19" s="254"/>
      <c r="C19" s="255"/>
      <c r="D19" s="256"/>
      <c r="E19" s="256"/>
      <c r="F19" s="256"/>
      <c r="G19" s="255"/>
      <c r="H19" s="254"/>
      <c r="I19" s="254"/>
    </row>
    <row r="20" spans="1:9" ht="22.5" customHeight="1">
      <c r="A20" s="254"/>
      <c r="B20" s="254"/>
      <c r="C20" s="255"/>
      <c r="D20" s="256"/>
      <c r="E20" s="256"/>
      <c r="F20" s="256"/>
      <c r="G20" s="255"/>
      <c r="H20" s="254"/>
      <c r="I20" s="254"/>
    </row>
    <row r="21" spans="1:9" ht="22.5" customHeight="1">
      <c r="A21" s="254"/>
      <c r="B21" s="254"/>
      <c r="C21" s="255"/>
      <c r="D21" s="256"/>
      <c r="E21" s="256"/>
      <c r="F21" s="256"/>
      <c r="G21" s="255"/>
      <c r="H21" s="254"/>
      <c r="I21" s="254"/>
    </row>
    <row r="22" spans="1:9" ht="22.5" customHeight="1">
      <c r="A22" s="254"/>
      <c r="B22" s="254"/>
      <c r="C22" s="255"/>
      <c r="D22" s="256"/>
      <c r="E22" s="256"/>
      <c r="F22" s="256"/>
      <c r="G22" s="255"/>
      <c r="H22" s="254"/>
      <c r="I22" s="254"/>
    </row>
    <row r="23" spans="1:9" ht="22.5" customHeight="1">
      <c r="A23" s="254"/>
      <c r="B23" s="254"/>
      <c r="C23" s="255"/>
      <c r="D23" s="256"/>
      <c r="E23" s="256"/>
      <c r="F23" s="256"/>
      <c r="G23" s="255"/>
      <c r="H23" s="254"/>
      <c r="I23" s="254"/>
    </row>
    <row r="24" spans="1:9" ht="22.5" customHeight="1">
      <c r="A24" s="254"/>
      <c r="B24" s="254"/>
      <c r="C24" s="255"/>
      <c r="D24" s="256"/>
      <c r="E24" s="256"/>
      <c r="F24" s="256"/>
      <c r="G24" s="255"/>
      <c r="H24" s="254"/>
      <c r="I24" s="254"/>
    </row>
    <row r="25" spans="1:9" ht="22.5" customHeight="1">
      <c r="A25" s="254"/>
      <c r="B25" s="254"/>
      <c r="C25" s="255"/>
      <c r="D25" s="256"/>
      <c r="E25" s="256"/>
      <c r="F25" s="256"/>
      <c r="G25" s="255"/>
      <c r="H25" s="254"/>
      <c r="I25" s="254"/>
    </row>
    <row r="26" spans="1:9" ht="22.5" customHeight="1">
      <c r="A26" s="254"/>
      <c r="B26" s="254"/>
      <c r="C26" s="255"/>
      <c r="D26" s="256"/>
      <c r="E26" s="256"/>
      <c r="F26" s="256"/>
      <c r="G26" s="255"/>
      <c r="H26" s="254"/>
      <c r="I26" s="254"/>
    </row>
    <row r="27" spans="1:9" ht="22.5" customHeight="1">
      <c r="A27" s="254"/>
      <c r="B27" s="254"/>
      <c r="C27" s="255"/>
      <c r="D27" s="256"/>
      <c r="E27" s="256"/>
      <c r="F27" s="256"/>
      <c r="G27" s="255"/>
      <c r="H27" s="254"/>
      <c r="I27" s="254"/>
    </row>
    <row r="28" spans="1:9" ht="22.5" customHeight="1">
      <c r="A28" s="254"/>
      <c r="B28" s="254"/>
      <c r="C28" s="255"/>
      <c r="D28" s="256"/>
      <c r="E28" s="256"/>
      <c r="F28" s="256"/>
      <c r="G28" s="255"/>
      <c r="H28" s="254"/>
      <c r="I28" s="254"/>
    </row>
    <row r="29" spans="1:9" ht="22.5" customHeight="1">
      <c r="A29" s="254"/>
      <c r="B29" s="254"/>
      <c r="C29" s="255"/>
      <c r="D29" s="256"/>
      <c r="E29" s="256"/>
      <c r="F29" s="256"/>
      <c r="G29" s="255"/>
      <c r="H29" s="254"/>
      <c r="I29" s="254"/>
    </row>
    <row r="30" spans="1:9" ht="22.5" customHeight="1">
      <c r="A30" s="254"/>
      <c r="B30" s="254"/>
      <c r="C30" s="255"/>
      <c r="D30" s="256"/>
      <c r="E30" s="256"/>
      <c r="F30" s="256"/>
      <c r="G30" s="255"/>
      <c r="H30" s="254"/>
      <c r="I30" s="254"/>
    </row>
    <row r="31" spans="1:9" ht="22.5" customHeight="1">
      <c r="A31" s="254"/>
      <c r="B31" s="254"/>
      <c r="C31" s="255"/>
      <c r="D31" s="256"/>
      <c r="E31" s="256"/>
      <c r="F31" s="256"/>
      <c r="G31" s="255"/>
      <c r="H31" s="254"/>
      <c r="I31" s="254"/>
    </row>
    <row r="33" spans="1:9">
      <c r="A33" s="1" t="s">
        <v>151</v>
      </c>
    </row>
    <row r="34" spans="1:9" ht="13.5" customHeight="1">
      <c r="A34" s="356" t="s">
        <v>152</v>
      </c>
      <c r="B34" s="356"/>
      <c r="C34" s="356"/>
      <c r="D34" s="356"/>
      <c r="E34" s="356"/>
      <c r="F34" s="356"/>
      <c r="G34" s="356"/>
      <c r="H34" s="356"/>
      <c r="I34" s="356"/>
    </row>
    <row r="35" spans="1:9">
      <c r="A35" s="356"/>
      <c r="B35" s="356"/>
      <c r="C35" s="356"/>
      <c r="D35" s="356"/>
      <c r="E35" s="356"/>
      <c r="F35" s="356"/>
      <c r="G35" s="356"/>
      <c r="H35" s="356"/>
      <c r="I35" s="356"/>
    </row>
    <row r="36" spans="1:9">
      <c r="A36" s="356"/>
      <c r="B36" s="356"/>
      <c r="C36" s="356"/>
      <c r="D36" s="356"/>
      <c r="E36" s="356"/>
      <c r="F36" s="356"/>
      <c r="G36" s="356"/>
      <c r="H36" s="356"/>
      <c r="I36" s="356"/>
    </row>
    <row r="37" spans="1:9">
      <c r="A37" s="356"/>
      <c r="B37" s="356"/>
      <c r="C37" s="356"/>
      <c r="D37" s="356"/>
      <c r="E37" s="356"/>
      <c r="F37" s="356"/>
      <c r="G37" s="356"/>
      <c r="H37" s="356"/>
      <c r="I37" s="356"/>
    </row>
    <row r="38" spans="1:9">
      <c r="A38" s="356"/>
      <c r="B38" s="356"/>
      <c r="C38" s="356"/>
      <c r="D38" s="356"/>
      <c r="E38" s="356"/>
      <c r="F38" s="356"/>
      <c r="G38" s="356"/>
      <c r="H38" s="356"/>
      <c r="I38" s="356"/>
    </row>
    <row r="39" spans="1:9">
      <c r="A39" s="356"/>
      <c r="B39" s="356"/>
      <c r="C39" s="356"/>
      <c r="D39" s="356"/>
      <c r="E39" s="356"/>
      <c r="F39" s="356"/>
      <c r="G39" s="356"/>
      <c r="H39" s="356"/>
      <c r="I39" s="356"/>
    </row>
  </sheetData>
  <mergeCells count="8">
    <mergeCell ref="J6:M7"/>
    <mergeCell ref="A34:I39"/>
    <mergeCell ref="A4:A5"/>
    <mergeCell ref="B4:B5"/>
    <mergeCell ref="C4:F4"/>
    <mergeCell ref="G4:G5"/>
    <mergeCell ref="H4:H5"/>
    <mergeCell ref="I4:I5"/>
  </mergeCells>
  <phoneticPr fontId="7"/>
  <dataValidations count="5">
    <dataValidation imeMode="hiragana" allowBlank="1" showInputMessage="1" showErrorMessage="1" sqref="B6:B31 H6:I31" xr:uid="{00000000-0002-0000-0600-000000000000}"/>
    <dataValidation imeMode="halfKatakana" allowBlank="1" showInputMessage="1" showErrorMessage="1" sqref="A6:A31" xr:uid="{00000000-0002-0000-0600-000001000000}"/>
    <dataValidation type="list" allowBlank="1" showInputMessage="1" showErrorMessage="1" sqref="G6:G31" xr:uid="{00000000-0002-0000-0600-000002000000}">
      <formula1>"M,F"</formula1>
    </dataValidation>
    <dataValidation type="textLength" errorStyle="warning" imeMode="halfAlpha" operator="equal" allowBlank="1" showInputMessage="1" showErrorMessage="1" errorTitle="無効な入力" error="2桁で入力してください。" sqref="D6:F31" xr:uid="{00000000-0002-0000-0600-000003000000}">
      <formula1>2</formula1>
    </dataValidation>
    <dataValidation type="list" allowBlank="1" showInputMessage="1" showErrorMessage="1" sqref="C6:C31" xr:uid="{00000000-0002-0000-0600-000004000000}">
      <formula1>"T,S,H"</formula1>
    </dataValidation>
  </dataValidations>
  <pageMargins left="0.7" right="0.7" top="0.75" bottom="0.75" header="0.3" footer="0.3"/>
  <pageSetup paperSize="9" scale="9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39"/>
  <sheetViews>
    <sheetView view="pageBreakPreview" zoomScale="80" zoomScaleNormal="100" zoomScaleSheetLayoutView="80" workbookViewId="0"/>
  </sheetViews>
  <sheetFormatPr defaultColWidth="8.1640625" defaultRowHeight="13"/>
  <cols>
    <col min="1" max="2" width="15.5" style="1" customWidth="1"/>
    <col min="3" max="7" width="4.6640625" style="1" customWidth="1"/>
    <col min="8" max="9" width="15.5" style="1" customWidth="1"/>
    <col min="10" max="16384" width="8.1640625" style="1"/>
  </cols>
  <sheetData>
    <row r="1" spans="1:13">
      <c r="A1" s="1" t="s">
        <v>139</v>
      </c>
    </row>
    <row r="3" spans="1:13">
      <c r="A3" s="1" t="s">
        <v>140</v>
      </c>
    </row>
    <row r="4" spans="1:13">
      <c r="A4" s="357" t="s">
        <v>141</v>
      </c>
      <c r="B4" s="357" t="s">
        <v>142</v>
      </c>
      <c r="C4" s="357" t="s">
        <v>143</v>
      </c>
      <c r="D4" s="357"/>
      <c r="E4" s="357"/>
      <c r="F4" s="357"/>
      <c r="G4" s="357" t="s">
        <v>144</v>
      </c>
      <c r="H4" s="357" t="s">
        <v>47</v>
      </c>
      <c r="I4" s="357" t="s">
        <v>145</v>
      </c>
    </row>
    <row r="5" spans="1:13">
      <c r="A5" s="357"/>
      <c r="B5" s="357"/>
      <c r="C5" s="110" t="s">
        <v>146</v>
      </c>
      <c r="D5" s="110" t="s">
        <v>147</v>
      </c>
      <c r="E5" s="110" t="s">
        <v>148</v>
      </c>
      <c r="F5" s="110" t="s">
        <v>149</v>
      </c>
      <c r="G5" s="357"/>
      <c r="H5" s="357"/>
      <c r="I5" s="357"/>
    </row>
    <row r="6" spans="1:13" ht="22.5" customHeight="1">
      <c r="A6" s="174" t="s">
        <v>254</v>
      </c>
      <c r="B6" s="174" t="s">
        <v>257</v>
      </c>
      <c r="C6" s="173" t="s">
        <v>253</v>
      </c>
      <c r="D6" s="173">
        <v>30</v>
      </c>
      <c r="E6" s="173">
        <v>3</v>
      </c>
      <c r="F6" s="173">
        <v>4</v>
      </c>
      <c r="G6" s="173" t="s">
        <v>260</v>
      </c>
      <c r="H6" s="174" t="s">
        <v>262</v>
      </c>
      <c r="I6" s="174" t="s">
        <v>263</v>
      </c>
      <c r="J6" s="353" t="s">
        <v>150</v>
      </c>
      <c r="K6" s="356"/>
      <c r="L6" s="356"/>
      <c r="M6" s="356"/>
    </row>
    <row r="7" spans="1:13" ht="22.5" customHeight="1">
      <c r="A7" s="174" t="s">
        <v>255</v>
      </c>
      <c r="B7" s="174" t="s">
        <v>258</v>
      </c>
      <c r="C7" s="173" t="s">
        <v>253</v>
      </c>
      <c r="D7" s="173">
        <v>40</v>
      </c>
      <c r="E7" s="173">
        <v>1</v>
      </c>
      <c r="F7" s="173">
        <v>1</v>
      </c>
      <c r="G7" s="173" t="s">
        <v>260</v>
      </c>
      <c r="H7" s="174" t="s">
        <v>262</v>
      </c>
      <c r="I7" s="174" t="s">
        <v>264</v>
      </c>
      <c r="J7" s="353"/>
      <c r="K7" s="356"/>
      <c r="L7" s="356"/>
      <c r="M7" s="356"/>
    </row>
    <row r="8" spans="1:13" ht="22.5" customHeight="1">
      <c r="A8" s="174" t="s">
        <v>256</v>
      </c>
      <c r="B8" s="174" t="s">
        <v>259</v>
      </c>
      <c r="C8" s="173" t="s">
        <v>253</v>
      </c>
      <c r="D8" s="173">
        <v>45</v>
      </c>
      <c r="E8" s="173">
        <v>12</v>
      </c>
      <c r="F8" s="173">
        <v>24</v>
      </c>
      <c r="G8" s="173" t="s">
        <v>261</v>
      </c>
      <c r="H8" s="174" t="s">
        <v>262</v>
      </c>
      <c r="I8" s="174" t="s">
        <v>265</v>
      </c>
    </row>
    <row r="9" spans="1:13" ht="22.5" customHeight="1">
      <c r="A9" s="254"/>
      <c r="B9" s="254"/>
      <c r="C9" s="255"/>
      <c r="D9" s="255"/>
      <c r="E9" s="255"/>
      <c r="F9" s="255"/>
      <c r="G9" s="255"/>
      <c r="H9" s="254"/>
      <c r="I9" s="254"/>
    </row>
    <row r="10" spans="1:13" ht="22.5" customHeight="1">
      <c r="A10" s="254"/>
      <c r="B10" s="254"/>
      <c r="C10" s="255"/>
      <c r="D10" s="255"/>
      <c r="E10" s="255"/>
      <c r="F10" s="255"/>
      <c r="G10" s="255"/>
      <c r="H10" s="254"/>
      <c r="I10" s="254"/>
    </row>
    <row r="11" spans="1:13" ht="22.5" customHeight="1">
      <c r="A11" s="254"/>
      <c r="B11" s="254"/>
      <c r="C11" s="255"/>
      <c r="D11" s="255"/>
      <c r="E11" s="255"/>
      <c r="F11" s="255"/>
      <c r="G11" s="255"/>
      <c r="H11" s="254"/>
      <c r="I11" s="254"/>
    </row>
    <row r="12" spans="1:13" ht="22.5" customHeight="1">
      <c r="A12" s="254"/>
      <c r="B12" s="254"/>
      <c r="C12" s="255"/>
      <c r="D12" s="255"/>
      <c r="E12" s="255"/>
      <c r="F12" s="255"/>
      <c r="G12" s="255"/>
      <c r="H12" s="254"/>
      <c r="I12" s="254"/>
    </row>
    <row r="13" spans="1:13" ht="22.5" customHeight="1">
      <c r="A13" s="254"/>
      <c r="B13" s="254"/>
      <c r="C13" s="255"/>
      <c r="D13" s="255"/>
      <c r="E13" s="255"/>
      <c r="F13" s="255"/>
      <c r="G13" s="255"/>
      <c r="H13" s="254"/>
      <c r="I13" s="254"/>
    </row>
    <row r="14" spans="1:13" ht="22.5" customHeight="1">
      <c r="A14" s="254"/>
      <c r="B14" s="254"/>
      <c r="C14" s="255"/>
      <c r="D14" s="255"/>
      <c r="E14" s="255"/>
      <c r="F14" s="255"/>
      <c r="G14" s="255"/>
      <c r="H14" s="254"/>
      <c r="I14" s="254"/>
    </row>
    <row r="15" spans="1:13" ht="22.5" customHeight="1">
      <c r="A15" s="254"/>
      <c r="B15" s="254"/>
      <c r="C15" s="255"/>
      <c r="D15" s="255"/>
      <c r="E15" s="255"/>
      <c r="F15" s="255"/>
      <c r="G15" s="255"/>
      <c r="H15" s="254"/>
      <c r="I15" s="254"/>
    </row>
    <row r="16" spans="1:13" ht="22.5" customHeight="1">
      <c r="A16" s="254"/>
      <c r="B16" s="254"/>
      <c r="C16" s="255"/>
      <c r="D16" s="255"/>
      <c r="E16" s="255"/>
      <c r="F16" s="255"/>
      <c r="G16" s="255"/>
      <c r="H16" s="254"/>
      <c r="I16" s="254"/>
    </row>
    <row r="17" spans="1:9" ht="22.5" customHeight="1">
      <c r="A17" s="254"/>
      <c r="B17" s="254"/>
      <c r="C17" s="255"/>
      <c r="D17" s="255"/>
      <c r="E17" s="255"/>
      <c r="F17" s="255"/>
      <c r="G17" s="255"/>
      <c r="H17" s="254"/>
      <c r="I17" s="254"/>
    </row>
    <row r="18" spans="1:9" ht="22.5" customHeight="1">
      <c r="A18" s="254"/>
      <c r="B18" s="254"/>
      <c r="C18" s="255"/>
      <c r="D18" s="255"/>
      <c r="E18" s="255"/>
      <c r="F18" s="255"/>
      <c r="G18" s="255"/>
      <c r="H18" s="254"/>
      <c r="I18" s="254"/>
    </row>
    <row r="19" spans="1:9" ht="22.5" customHeight="1">
      <c r="A19" s="254"/>
      <c r="B19" s="254"/>
      <c r="C19" s="255"/>
      <c r="D19" s="255"/>
      <c r="E19" s="255"/>
      <c r="F19" s="255"/>
      <c r="G19" s="255"/>
      <c r="H19" s="254"/>
      <c r="I19" s="254"/>
    </row>
    <row r="20" spans="1:9" ht="22.5" customHeight="1">
      <c r="A20" s="254"/>
      <c r="B20" s="254"/>
      <c r="C20" s="255"/>
      <c r="D20" s="255"/>
      <c r="E20" s="255"/>
      <c r="F20" s="255"/>
      <c r="G20" s="255"/>
      <c r="H20" s="254"/>
      <c r="I20" s="254"/>
    </row>
    <row r="21" spans="1:9" ht="22.5" customHeight="1">
      <c r="A21" s="254"/>
      <c r="B21" s="254"/>
      <c r="C21" s="255"/>
      <c r="D21" s="255"/>
      <c r="E21" s="255"/>
      <c r="F21" s="255"/>
      <c r="G21" s="255"/>
      <c r="H21" s="254"/>
      <c r="I21" s="254"/>
    </row>
    <row r="22" spans="1:9" ht="22.5" customHeight="1">
      <c r="A22" s="254"/>
      <c r="B22" s="254"/>
      <c r="C22" s="255"/>
      <c r="D22" s="255"/>
      <c r="E22" s="255"/>
      <c r="F22" s="255"/>
      <c r="G22" s="255"/>
      <c r="H22" s="254"/>
      <c r="I22" s="254"/>
    </row>
    <row r="23" spans="1:9" ht="22.5" customHeight="1">
      <c r="A23" s="254"/>
      <c r="B23" s="254"/>
      <c r="C23" s="255"/>
      <c r="D23" s="255"/>
      <c r="E23" s="255"/>
      <c r="F23" s="255"/>
      <c r="G23" s="255"/>
      <c r="H23" s="254"/>
      <c r="I23" s="254"/>
    </row>
    <row r="24" spans="1:9" ht="22.5" customHeight="1">
      <c r="A24" s="254"/>
      <c r="B24" s="254"/>
      <c r="C24" s="255"/>
      <c r="D24" s="255"/>
      <c r="E24" s="255"/>
      <c r="F24" s="255"/>
      <c r="G24" s="255"/>
      <c r="H24" s="254"/>
      <c r="I24" s="254"/>
    </row>
    <row r="25" spans="1:9" ht="22.5" customHeight="1">
      <c r="A25" s="254"/>
      <c r="B25" s="254"/>
      <c r="C25" s="255"/>
      <c r="D25" s="255"/>
      <c r="E25" s="255"/>
      <c r="F25" s="255"/>
      <c r="G25" s="255"/>
      <c r="H25" s="254"/>
      <c r="I25" s="254"/>
    </row>
    <row r="26" spans="1:9" ht="22.5" customHeight="1">
      <c r="A26" s="254"/>
      <c r="B26" s="254"/>
      <c r="C26" s="255"/>
      <c r="D26" s="255"/>
      <c r="E26" s="255"/>
      <c r="F26" s="255"/>
      <c r="G26" s="255"/>
      <c r="H26" s="254"/>
      <c r="I26" s="254"/>
    </row>
    <row r="27" spans="1:9" ht="22.5" customHeight="1">
      <c r="A27" s="254"/>
      <c r="B27" s="254"/>
      <c r="C27" s="255"/>
      <c r="D27" s="255"/>
      <c r="E27" s="255"/>
      <c r="F27" s="255"/>
      <c r="G27" s="255"/>
      <c r="H27" s="254"/>
      <c r="I27" s="254"/>
    </row>
    <row r="28" spans="1:9" ht="22.5" customHeight="1">
      <c r="A28" s="254"/>
      <c r="B28" s="254"/>
      <c r="C28" s="255"/>
      <c r="D28" s="255"/>
      <c r="E28" s="255"/>
      <c r="F28" s="255"/>
      <c r="G28" s="255"/>
      <c r="H28" s="254"/>
      <c r="I28" s="254"/>
    </row>
    <row r="29" spans="1:9" ht="22.5" customHeight="1">
      <c r="A29" s="254"/>
      <c r="B29" s="254"/>
      <c r="C29" s="255"/>
      <c r="D29" s="255"/>
      <c r="E29" s="255"/>
      <c r="F29" s="255"/>
      <c r="G29" s="255"/>
      <c r="H29" s="254"/>
      <c r="I29" s="254"/>
    </row>
    <row r="30" spans="1:9" ht="22.5" customHeight="1">
      <c r="A30" s="254"/>
      <c r="B30" s="254"/>
      <c r="C30" s="255"/>
      <c r="D30" s="255"/>
      <c r="E30" s="255"/>
      <c r="F30" s="255"/>
      <c r="G30" s="255"/>
      <c r="H30" s="254"/>
      <c r="I30" s="254"/>
    </row>
    <row r="31" spans="1:9" ht="22.5" customHeight="1">
      <c r="A31" s="254"/>
      <c r="B31" s="254"/>
      <c r="C31" s="255"/>
      <c r="D31" s="255"/>
      <c r="E31" s="255"/>
      <c r="F31" s="255"/>
      <c r="G31" s="255"/>
      <c r="H31" s="254"/>
      <c r="I31" s="254"/>
    </row>
    <row r="33" spans="1:9">
      <c r="A33" s="1" t="s">
        <v>151</v>
      </c>
    </row>
    <row r="34" spans="1:9" ht="13.5" customHeight="1">
      <c r="A34" s="356" t="s">
        <v>152</v>
      </c>
      <c r="B34" s="356"/>
      <c r="C34" s="356"/>
      <c r="D34" s="356"/>
      <c r="E34" s="356"/>
      <c r="F34" s="356"/>
      <c r="G34" s="356"/>
      <c r="H34" s="356"/>
      <c r="I34" s="356"/>
    </row>
    <row r="35" spans="1:9">
      <c r="A35" s="356"/>
      <c r="B35" s="356"/>
      <c r="C35" s="356"/>
      <c r="D35" s="356"/>
      <c r="E35" s="356"/>
      <c r="F35" s="356"/>
      <c r="G35" s="356"/>
      <c r="H35" s="356"/>
      <c r="I35" s="356"/>
    </row>
    <row r="36" spans="1:9">
      <c r="A36" s="356"/>
      <c r="B36" s="356"/>
      <c r="C36" s="356"/>
      <c r="D36" s="356"/>
      <c r="E36" s="356"/>
      <c r="F36" s="356"/>
      <c r="G36" s="356"/>
      <c r="H36" s="356"/>
      <c r="I36" s="356"/>
    </row>
    <row r="37" spans="1:9">
      <c r="A37" s="356"/>
      <c r="B37" s="356"/>
      <c r="C37" s="356"/>
      <c r="D37" s="356"/>
      <c r="E37" s="356"/>
      <c r="F37" s="356"/>
      <c r="G37" s="356"/>
      <c r="H37" s="356"/>
      <c r="I37" s="356"/>
    </row>
    <row r="38" spans="1:9">
      <c r="A38" s="356"/>
      <c r="B38" s="356"/>
      <c r="C38" s="356"/>
      <c r="D38" s="356"/>
      <c r="E38" s="356"/>
      <c r="F38" s="356"/>
      <c r="G38" s="356"/>
      <c r="H38" s="356"/>
      <c r="I38" s="356"/>
    </row>
    <row r="39" spans="1:9">
      <c r="A39" s="356"/>
      <c r="B39" s="356"/>
      <c r="C39" s="356"/>
      <c r="D39" s="356"/>
      <c r="E39" s="356"/>
      <c r="F39" s="356"/>
      <c r="G39" s="356"/>
      <c r="H39" s="356"/>
      <c r="I39" s="356"/>
    </row>
  </sheetData>
  <mergeCells count="8">
    <mergeCell ref="J6:M7"/>
    <mergeCell ref="A34:I39"/>
    <mergeCell ref="A4:A5"/>
    <mergeCell ref="B4:B5"/>
    <mergeCell ref="C4:F4"/>
    <mergeCell ref="G4:G5"/>
    <mergeCell ref="H4:H5"/>
    <mergeCell ref="I4:I5"/>
  </mergeCells>
  <phoneticPr fontId="7"/>
  <dataValidations count="5">
    <dataValidation type="list" allowBlank="1" showInputMessage="1" showErrorMessage="1" sqref="C6:C31" xr:uid="{00000000-0002-0000-0700-000000000000}">
      <formula1>"T,S,H"</formula1>
    </dataValidation>
    <dataValidation type="textLength" errorStyle="warning" imeMode="halfAlpha" operator="equal" allowBlank="1" showInputMessage="1" showErrorMessage="1" errorTitle="無効な入力" error="2桁で入力してください。" sqref="D6:F31" xr:uid="{00000000-0002-0000-0700-000001000000}">
      <formula1>2</formula1>
    </dataValidation>
    <dataValidation type="list" allowBlank="1" showInputMessage="1" showErrorMessage="1" sqref="G6:G31" xr:uid="{00000000-0002-0000-0700-000002000000}">
      <formula1>"M,F"</formula1>
    </dataValidation>
    <dataValidation imeMode="halfKatakana" allowBlank="1" showInputMessage="1" showErrorMessage="1" sqref="A6:A31" xr:uid="{00000000-0002-0000-0700-000003000000}"/>
    <dataValidation imeMode="hiragana" allowBlank="1" showInputMessage="1" showErrorMessage="1" sqref="B6:B31 H6:I31" xr:uid="{00000000-0002-0000-0700-000004000000}"/>
  </dataValidations>
  <pageMargins left="0.7" right="0.7" top="0.75" bottom="0.75" header="0.3" footer="0.3"/>
  <pageSetup paperSize="9" scale="9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84"/>
  <sheetViews>
    <sheetView showGridLines="0" view="pageBreakPreview" zoomScale="60" zoomScaleNormal="70" workbookViewId="0">
      <selection activeCell="B36" sqref="B36"/>
    </sheetView>
  </sheetViews>
  <sheetFormatPr defaultColWidth="8.1640625" defaultRowHeight="12"/>
  <cols>
    <col min="1" max="1" width="3.1640625" style="111" customWidth="1"/>
    <col min="2" max="2" width="23.5" style="111" customWidth="1"/>
    <col min="3" max="3" width="15.08203125" style="111" customWidth="1"/>
    <col min="4" max="4" width="14.1640625" style="111" customWidth="1"/>
    <col min="5" max="5" width="15.5" style="111" customWidth="1"/>
    <col min="6" max="6" width="21.5" style="111" customWidth="1"/>
    <col min="7" max="7" width="18.1640625" style="111" customWidth="1"/>
    <col min="8" max="8" width="31.1640625" style="111" customWidth="1"/>
    <col min="9" max="9" width="2.6640625" style="111" customWidth="1"/>
    <col min="10" max="10" width="8.1640625" style="112"/>
    <col min="11" max="16384" width="8.1640625" style="111"/>
  </cols>
  <sheetData>
    <row r="1" spans="1:11" ht="45" customHeight="1"/>
    <row r="2" spans="1:11" ht="19.5" customHeight="1">
      <c r="B2" s="228" t="s">
        <v>153</v>
      </c>
      <c r="C2" s="206"/>
      <c r="D2" s="206"/>
      <c r="E2" s="206"/>
      <c r="F2" s="206"/>
      <c r="G2" s="206"/>
      <c r="H2" s="229" t="s">
        <v>154</v>
      </c>
    </row>
    <row r="3" spans="1:11" ht="7.5" customHeight="1">
      <c r="B3" s="206"/>
      <c r="C3" s="206"/>
      <c r="D3" s="206"/>
      <c r="E3" s="206"/>
      <c r="F3" s="206"/>
      <c r="G3" s="206"/>
      <c r="H3" s="230"/>
    </row>
    <row r="4" spans="1:11" ht="25.5">
      <c r="B4" s="370" t="s">
        <v>155</v>
      </c>
      <c r="C4" s="370"/>
      <c r="D4" s="370"/>
      <c r="E4" s="370"/>
      <c r="F4" s="370"/>
      <c r="G4" s="370"/>
      <c r="H4" s="370"/>
    </row>
    <row r="5" spans="1:11" ht="17.25" customHeight="1">
      <c r="B5" s="207"/>
      <c r="C5" s="371" t="s">
        <v>156</v>
      </c>
      <c r="D5" s="371"/>
      <c r="E5" s="371"/>
      <c r="F5" s="371"/>
      <c r="G5" s="371"/>
      <c r="H5" s="207"/>
    </row>
    <row r="6" spans="1:11" ht="33" customHeight="1">
      <c r="B6" s="231" t="s">
        <v>157</v>
      </c>
      <c r="C6" s="207"/>
      <c r="D6" s="207"/>
      <c r="E6" s="207"/>
      <c r="F6" s="207"/>
      <c r="G6" s="207"/>
      <c r="H6" s="207"/>
    </row>
    <row r="7" spans="1:11" ht="42.75" customHeight="1">
      <c r="E7" s="112"/>
      <c r="F7" s="208" t="s">
        <v>158</v>
      </c>
      <c r="G7" s="372" t="str">
        <f>'別添１　事業者基本情報【幹事社、コンソーシアム参加事業者】'!C4</f>
        <v>東京都△△△区●●１丁目１番１号
●●●ビル７階</v>
      </c>
      <c r="H7" s="372"/>
      <c r="J7" s="113" t="s">
        <v>116</v>
      </c>
      <c r="K7" s="114"/>
    </row>
    <row r="8" spans="1:11" ht="35.25" customHeight="1">
      <c r="C8" s="209"/>
      <c r="E8" s="112"/>
      <c r="F8" s="210" t="s">
        <v>159</v>
      </c>
      <c r="G8" s="373" t="str">
        <f>'別添１　事業者基本情報【幹事社、コンソーシアム参加事業者】'!C3</f>
        <v>株式会社●●●</v>
      </c>
      <c r="H8" s="373"/>
      <c r="J8" s="113" t="s">
        <v>160</v>
      </c>
      <c r="K8" s="114"/>
    </row>
    <row r="9" spans="1:11" ht="35.25" customHeight="1">
      <c r="C9" s="209"/>
      <c r="E9" s="112"/>
      <c r="F9" s="210" t="s">
        <v>161</v>
      </c>
      <c r="G9" s="374" t="s">
        <v>309</v>
      </c>
      <c r="H9" s="374"/>
      <c r="K9" s="114"/>
    </row>
    <row r="10" spans="1:11" ht="48" customHeight="1">
      <c r="C10" s="209"/>
      <c r="F10" s="211"/>
      <c r="G10" s="212"/>
      <c r="H10" s="232"/>
      <c r="J10" s="113"/>
      <c r="K10" s="114"/>
    </row>
    <row r="11" spans="1:11" ht="23.5">
      <c r="B11" s="375" t="s">
        <v>120</v>
      </c>
      <c r="C11" s="375"/>
      <c r="D11" s="375"/>
      <c r="E11" s="375"/>
      <c r="F11" s="375"/>
      <c r="G11" s="375"/>
      <c r="H11" s="375"/>
      <c r="J11" s="113"/>
      <c r="K11" s="114"/>
    </row>
    <row r="12" spans="1:11" ht="19">
      <c r="C12" s="209"/>
      <c r="F12" s="211"/>
      <c r="G12" s="213"/>
      <c r="H12" s="212"/>
      <c r="J12" s="113" t="s">
        <v>162</v>
      </c>
      <c r="K12" s="114"/>
    </row>
    <row r="13" spans="1:11" ht="19.5" customHeight="1">
      <c r="B13" s="233" t="s">
        <v>163</v>
      </c>
      <c r="E13" s="214"/>
      <c r="J13" s="113"/>
      <c r="K13" s="114"/>
    </row>
    <row r="14" spans="1:11" ht="9.75" customHeight="1">
      <c r="J14" s="113"/>
      <c r="K14" s="114"/>
    </row>
    <row r="15" spans="1:11" ht="19.5" customHeight="1" thickBot="1">
      <c r="B15" s="175" t="s">
        <v>164</v>
      </c>
      <c r="C15" s="115" t="s">
        <v>165</v>
      </c>
      <c r="D15" s="115" t="s">
        <v>166</v>
      </c>
      <c r="E15" s="115" t="s">
        <v>167</v>
      </c>
      <c r="F15" s="376" t="s">
        <v>5</v>
      </c>
      <c r="G15" s="377"/>
      <c r="H15" s="377"/>
      <c r="J15" s="113"/>
      <c r="K15" s="114"/>
    </row>
    <row r="16" spans="1:11" s="119" customFormat="1" ht="19.5" customHeight="1" thickTop="1">
      <c r="A16" s="116">
        <f>IF(COUNTA(B16)&lt;1,"",COUNTA($B$16:B16))</f>
        <v>1</v>
      </c>
      <c r="B16" s="274" t="s">
        <v>272</v>
      </c>
      <c r="C16" s="216">
        <v>24</v>
      </c>
      <c r="D16" s="216">
        <v>1</v>
      </c>
      <c r="E16" s="117">
        <f>IF(OR(C16="",D16=""),"",IF(AND(D16&lt;4,0&lt;D16),VLOOKUP($C16,等級単価一覧表!$A:$K,7,FALSE),(VLOOKUP($C16,等級単価一覧表!$A:$K,6,FALSE))))</f>
        <v>2820</v>
      </c>
      <c r="F16" s="378" t="s">
        <v>310</v>
      </c>
      <c r="G16" s="379"/>
      <c r="H16" s="380"/>
      <c r="I16" s="111"/>
      <c r="J16" s="113" t="s">
        <v>168</v>
      </c>
      <c r="K16" s="118"/>
    </row>
    <row r="17" spans="1:11" s="119" customFormat="1" ht="19.5" customHeight="1">
      <c r="A17" s="116">
        <f>IF(COUNTA(B17)&lt;1,"",COUNTA($B$16:B17))</f>
        <v>2</v>
      </c>
      <c r="B17" s="275" t="s">
        <v>343</v>
      </c>
      <c r="C17" s="218">
        <v>25</v>
      </c>
      <c r="D17" s="218">
        <v>1</v>
      </c>
      <c r="E17" s="117">
        <f>IF(OR(C17="",D17=""),"",IF(AND(D17&lt;4,0&lt;D17),VLOOKUP($C17,等級単価一覧表!$A:$K,7,FALSE),(VLOOKUP($C17,等級単価一覧表!$A:$K,6,FALSE))))</f>
        <v>2990</v>
      </c>
      <c r="F17" s="381" t="s">
        <v>278</v>
      </c>
      <c r="G17" s="382"/>
      <c r="H17" s="383"/>
      <c r="J17" s="120" t="s">
        <v>169</v>
      </c>
      <c r="K17" s="118"/>
    </row>
    <row r="18" spans="1:11" s="119" customFormat="1" ht="19.5" customHeight="1">
      <c r="A18" s="116" t="str">
        <f>IF(COUNTA(B18)&lt;1,"",COUNTA($B$16:B18))</f>
        <v/>
      </c>
      <c r="B18" s="275"/>
      <c r="C18" s="218"/>
      <c r="D18" s="218"/>
      <c r="E18" s="117" t="str">
        <f>IF(OR(C18="",D18=""),"",IF(AND(D18&lt;4,0&lt;D18),VLOOKUP($C18,等級単価一覧表!$A:$K,7,FALSE),(VLOOKUP($C18,等級単価一覧表!$A:$K,6,FALSE))))</f>
        <v/>
      </c>
      <c r="F18" s="367"/>
      <c r="G18" s="368"/>
      <c r="H18" s="369"/>
      <c r="J18" s="121"/>
      <c r="K18" s="118"/>
    </row>
    <row r="19" spans="1:11" s="119" customFormat="1" ht="19.5" customHeight="1">
      <c r="A19" s="116" t="str">
        <f>IF(COUNTA(B19)&lt;1,"",COUNTA($B$16:B19))</f>
        <v/>
      </c>
      <c r="B19" s="276"/>
      <c r="C19" s="204"/>
      <c r="D19" s="204"/>
      <c r="E19" s="117" t="str">
        <f>IF(OR(C19="",D19=""),"",IF(AND(D19&lt;4,0&lt;D19),VLOOKUP($C19,等級単価一覧表!$A:$K,7,FALSE),(VLOOKUP($C19,等級単価一覧表!$A:$K,6,FALSE))))</f>
        <v/>
      </c>
      <c r="F19" s="367"/>
      <c r="G19" s="368"/>
      <c r="H19" s="369"/>
      <c r="J19" s="122" t="s">
        <v>170</v>
      </c>
      <c r="K19" s="118"/>
    </row>
    <row r="20" spans="1:11" s="119" customFormat="1" ht="19.5" customHeight="1">
      <c r="A20" s="116" t="str">
        <f>IF(COUNTA(B20)&lt;1,"",COUNTA($B$16:B20))</f>
        <v/>
      </c>
      <c r="B20" s="276"/>
      <c r="C20" s="204"/>
      <c r="D20" s="204"/>
      <c r="E20" s="117" t="str">
        <f>IF(OR(C20="",D20=""),"",IF(AND(D20&lt;4,0&lt;D20),VLOOKUP($C20,等級単価一覧表!$A:$K,7,FALSE),(VLOOKUP($C20,等級単価一覧表!$A:$K,6,FALSE))))</f>
        <v/>
      </c>
      <c r="F20" s="367"/>
      <c r="G20" s="368"/>
      <c r="H20" s="369"/>
      <c r="J20" s="121"/>
      <c r="K20" s="118"/>
    </row>
    <row r="21" spans="1:11" s="119" customFormat="1" ht="19.5" customHeight="1">
      <c r="A21" s="116" t="str">
        <f>IF(COUNTA(B21)&lt;1,"",COUNTA($B$16:B21))</f>
        <v/>
      </c>
      <c r="B21" s="276"/>
      <c r="C21" s="204"/>
      <c r="D21" s="204"/>
      <c r="E21" s="117" t="str">
        <f>IF(OR(C21="",D21=""),"",IF(AND(D21&lt;4,0&lt;D21),VLOOKUP($C21,等級単価一覧表!$A:$K,7,FALSE),(VLOOKUP($C21,等級単価一覧表!$A:$K,6,FALSE))))</f>
        <v/>
      </c>
      <c r="F21" s="367"/>
      <c r="G21" s="368"/>
      <c r="H21" s="369"/>
      <c r="J21" s="121"/>
      <c r="K21" s="118"/>
    </row>
    <row r="22" spans="1:11" s="119" customFormat="1" ht="19.5" customHeight="1">
      <c r="A22" s="116" t="str">
        <f>IF(COUNTA(B22)&lt;1,"",COUNTA($B$16:B22))</f>
        <v/>
      </c>
      <c r="B22" s="276"/>
      <c r="C22" s="204"/>
      <c r="D22" s="204"/>
      <c r="E22" s="117" t="str">
        <f>IF(OR(C22="",D22=""),"",IF(AND(D22&lt;4,0&lt;D22),VLOOKUP($C22,等級単価一覧表!$A:$K,7,FALSE),(VLOOKUP($C22,等級単価一覧表!$A:$K,6,FALSE))))</f>
        <v/>
      </c>
      <c r="F22" s="363"/>
      <c r="G22" s="363"/>
      <c r="H22" s="363"/>
      <c r="J22" s="121"/>
      <c r="K22" s="118"/>
    </row>
    <row r="23" spans="1:11" s="119" customFormat="1" ht="19.5" customHeight="1">
      <c r="A23" s="116" t="str">
        <f>IF(COUNTA(B23)&lt;1,"",COUNTA($B$16:B23))</f>
        <v/>
      </c>
      <c r="B23" s="276"/>
      <c r="C23" s="204"/>
      <c r="D23" s="204"/>
      <c r="E23" s="117" t="str">
        <f>IF(OR(C23="",D23=""),"",IF(AND(D23&lt;4,0&lt;D23),VLOOKUP($C23,等級単価一覧表!$A:$K,7,FALSE),(VLOOKUP($C23,等級単価一覧表!$A:$K,6,FALSE))))</f>
        <v/>
      </c>
      <c r="F23" s="363"/>
      <c r="G23" s="363"/>
      <c r="H23" s="363"/>
      <c r="J23" s="121"/>
      <c r="K23" s="118"/>
    </row>
    <row r="24" spans="1:11" s="119" customFormat="1" ht="19.5" customHeight="1">
      <c r="A24" s="116" t="str">
        <f>IF(COUNTA(B24)&lt;1,"",COUNTA($B$16:B24))</f>
        <v/>
      </c>
      <c r="B24" s="276"/>
      <c r="C24" s="204"/>
      <c r="D24" s="204"/>
      <c r="E24" s="117" t="str">
        <f>IF(OR(C24="",D24=""),"",IF(AND(D24&lt;4,0&lt;D24),VLOOKUP($C24,等級単価一覧表!$A:$K,7,FALSE),(VLOOKUP($C24,等級単価一覧表!$A:$K,6,FALSE))))</f>
        <v/>
      </c>
      <c r="F24" s="363"/>
      <c r="G24" s="363"/>
      <c r="H24" s="363"/>
      <c r="J24" s="121"/>
      <c r="K24" s="118"/>
    </row>
    <row r="25" spans="1:11" s="119" customFormat="1" ht="19.5" customHeight="1">
      <c r="A25" s="116" t="str">
        <f>IF(COUNTA(B25)&lt;1,"",COUNTA($B$16:B25))</f>
        <v/>
      </c>
      <c r="B25" s="276"/>
      <c r="C25" s="204"/>
      <c r="D25" s="204"/>
      <c r="E25" s="117" t="str">
        <f>IF(OR(C25="",D25=""),"",IF(AND(D25&lt;4,0&lt;D25),VLOOKUP($C25,等級単価一覧表!$A:$K,7,FALSE),(VLOOKUP($C25,等級単価一覧表!$A:$K,6,FALSE))))</f>
        <v/>
      </c>
      <c r="F25" s="363"/>
      <c r="G25" s="363"/>
      <c r="H25" s="363"/>
      <c r="J25" s="121"/>
      <c r="K25" s="118"/>
    </row>
    <row r="26" spans="1:11" s="119" customFormat="1" ht="19.5" customHeight="1">
      <c r="A26" s="116" t="str">
        <f>IF(COUNTA(B26)&lt;1,"",COUNTA($B$16:B26))</f>
        <v/>
      </c>
      <c r="B26" s="276"/>
      <c r="C26" s="204"/>
      <c r="D26" s="204"/>
      <c r="E26" s="117" t="str">
        <f>IF(OR(C26="",D26=""),"",IF(AND(D26&lt;4,0&lt;D26),VLOOKUP($C26,等級単価一覧表!$A:$K,7,FALSE),(VLOOKUP($C26,等級単価一覧表!$A:$K,6,FALSE))))</f>
        <v/>
      </c>
      <c r="F26" s="363"/>
      <c r="G26" s="363"/>
      <c r="H26" s="363"/>
      <c r="J26" s="121"/>
      <c r="K26" s="118"/>
    </row>
    <row r="27" spans="1:11" s="119" customFormat="1" ht="19.5" customHeight="1">
      <c r="A27" s="116" t="str">
        <f>IF(COUNTA(B27)&lt;1,"",COUNTA($B$16:B27))</f>
        <v/>
      </c>
      <c r="B27" s="276"/>
      <c r="C27" s="204"/>
      <c r="D27" s="204"/>
      <c r="E27" s="117" t="str">
        <f>IF(OR(C27="",D27=""),"",IF(AND(D27&lt;4,0&lt;D27),VLOOKUP($C27,等級単価一覧表!$A:$K,7,FALSE),(VLOOKUP($C27,等級単価一覧表!$A:$K,6,FALSE))))</f>
        <v/>
      </c>
      <c r="F27" s="363"/>
      <c r="G27" s="363"/>
      <c r="H27" s="363"/>
      <c r="J27" s="121"/>
      <c r="K27" s="118"/>
    </row>
    <row r="28" spans="1:11" s="119" customFormat="1" ht="19.5" customHeight="1">
      <c r="A28" s="116" t="str">
        <f>IF(COUNTA(B28)&lt;1,"",COUNTA($B$16:B28))</f>
        <v/>
      </c>
      <c r="B28" s="276"/>
      <c r="C28" s="204"/>
      <c r="D28" s="204"/>
      <c r="E28" s="117" t="str">
        <f>IF(OR(C28="",D28=""),"",IF(AND(D28&lt;4,0&lt;D28),VLOOKUP($C28,等級単価一覧表!$A:$K,7,FALSE),(VLOOKUP($C28,等級単価一覧表!$A:$K,6,FALSE))))</f>
        <v/>
      </c>
      <c r="F28" s="363"/>
      <c r="G28" s="363"/>
      <c r="H28" s="363"/>
      <c r="J28" s="121"/>
      <c r="K28" s="118"/>
    </row>
    <row r="29" spans="1:11" s="119" customFormat="1" ht="19.5" customHeight="1">
      <c r="A29" s="116" t="str">
        <f>IF(COUNTA(B29)&lt;1,"",COUNTA($B$16:B29))</f>
        <v/>
      </c>
      <c r="B29" s="276"/>
      <c r="C29" s="204"/>
      <c r="D29" s="204"/>
      <c r="E29" s="117" t="str">
        <f>IF(OR(C29="",D29=""),"",IF(AND(D29&lt;4,0&lt;D29),VLOOKUP($C29,等級単価一覧表!$A:$K,7,FALSE),(VLOOKUP($C29,等級単価一覧表!$A:$K,6,FALSE))))</f>
        <v/>
      </c>
      <c r="F29" s="363"/>
      <c r="G29" s="363"/>
      <c r="H29" s="363"/>
      <c r="J29" s="121"/>
      <c r="K29" s="118"/>
    </row>
    <row r="30" spans="1:11" s="119" customFormat="1" ht="19.5" customHeight="1">
      <c r="A30" s="116" t="str">
        <f>IF(COUNTA(B30)&lt;1,"",COUNTA($B$16:B30))</f>
        <v/>
      </c>
      <c r="B30" s="276"/>
      <c r="C30" s="204"/>
      <c r="D30" s="204"/>
      <c r="E30" s="117" t="str">
        <f>IF(OR(C30="",D30=""),"",IF(AND(D30&lt;4,0&lt;D30),VLOOKUP($C30,等級単価一覧表!$A:$K,7,FALSE),(VLOOKUP($C30,等級単価一覧表!$A:$K,6,FALSE))))</f>
        <v/>
      </c>
      <c r="F30" s="367"/>
      <c r="G30" s="368"/>
      <c r="H30" s="369"/>
      <c r="J30" s="121"/>
      <c r="K30" s="118"/>
    </row>
    <row r="31" spans="1:11" s="119" customFormat="1" ht="19.5" customHeight="1">
      <c r="A31" s="116" t="str">
        <f>IF(COUNTA(B31)&lt;1,"",COUNTA($B$16:B31))</f>
        <v/>
      </c>
      <c r="B31" s="276"/>
      <c r="C31" s="204"/>
      <c r="D31" s="204"/>
      <c r="E31" s="117" t="str">
        <f>IF(OR(C31="",D31=""),"",IF(AND(D31&lt;4,0&lt;D31),VLOOKUP($C31,等級単価一覧表!$A:$K,7,FALSE),(VLOOKUP($C31,等級単価一覧表!$A:$K,6,FALSE))))</f>
        <v/>
      </c>
      <c r="F31" s="367"/>
      <c r="G31" s="368"/>
      <c r="H31" s="369"/>
      <c r="J31" s="121"/>
      <c r="K31" s="118"/>
    </row>
    <row r="32" spans="1:11" s="119" customFormat="1" ht="19.5" customHeight="1">
      <c r="A32" s="116" t="str">
        <f>IF(COUNTA(B32)&lt;1,"",COUNTA($B$16:B32))</f>
        <v/>
      </c>
      <c r="B32" s="276"/>
      <c r="C32" s="204"/>
      <c r="D32" s="204"/>
      <c r="E32" s="117" t="str">
        <f>IF(OR(C32="",D32=""),"",IF(AND(D32&lt;4,0&lt;D32),VLOOKUP($C32,等級単価一覧表!$A:$K,7,FALSE),(VLOOKUP($C32,等級単価一覧表!$A:$K,6,FALSE))))</f>
        <v/>
      </c>
      <c r="F32" s="367"/>
      <c r="G32" s="368"/>
      <c r="H32" s="369"/>
      <c r="J32" s="121"/>
      <c r="K32" s="118"/>
    </row>
    <row r="33" spans="1:11" ht="7.5" customHeight="1">
      <c r="J33" s="113"/>
      <c r="K33" s="114"/>
    </row>
    <row r="34" spans="1:11" ht="19.5" customHeight="1">
      <c r="B34" s="113" t="s">
        <v>171</v>
      </c>
      <c r="C34" s="113"/>
      <c r="D34" s="113"/>
      <c r="E34" s="113"/>
      <c r="F34" s="113"/>
      <c r="G34" s="215"/>
      <c r="H34" s="112"/>
      <c r="J34" s="113"/>
      <c r="K34" s="114"/>
    </row>
    <row r="35" spans="1:11" ht="14">
      <c r="B35" s="364" t="s">
        <v>172</v>
      </c>
      <c r="C35" s="364"/>
      <c r="D35" s="364"/>
      <c r="E35" s="364"/>
      <c r="F35" s="364"/>
      <c r="G35" s="112"/>
      <c r="H35" s="112"/>
      <c r="J35" s="113"/>
      <c r="K35" s="114"/>
    </row>
    <row r="36" spans="1:11" ht="14">
      <c r="B36" s="113" t="s">
        <v>390</v>
      </c>
      <c r="C36" s="113"/>
      <c r="D36" s="113"/>
      <c r="E36" s="113"/>
      <c r="F36" s="113"/>
      <c r="G36" s="112"/>
      <c r="H36" s="112"/>
      <c r="J36" s="113"/>
      <c r="K36" s="114"/>
    </row>
    <row r="37" spans="1:11" ht="19.5" customHeight="1">
      <c r="B37" s="112"/>
      <c r="C37" s="112"/>
      <c r="D37" s="112"/>
      <c r="E37" s="112"/>
      <c r="F37" s="112"/>
      <c r="G37" s="112"/>
      <c r="H37" s="112"/>
      <c r="J37" s="113"/>
      <c r="K37" s="114"/>
    </row>
    <row r="38" spans="1:11" ht="19.5" customHeight="1">
      <c r="B38" s="233" t="s">
        <v>173</v>
      </c>
      <c r="C38" s="112"/>
      <c r="D38" s="112"/>
      <c r="E38" s="112"/>
      <c r="F38" s="112"/>
      <c r="G38" s="112"/>
      <c r="H38" s="112"/>
      <c r="J38" s="113"/>
      <c r="K38" s="114"/>
    </row>
    <row r="39" spans="1:11" ht="9.75" customHeight="1">
      <c r="B39" s="113"/>
      <c r="C39" s="112"/>
      <c r="D39" s="112"/>
      <c r="E39" s="112"/>
      <c r="F39" s="112"/>
      <c r="G39" s="112"/>
      <c r="H39" s="112"/>
      <c r="J39" s="113"/>
      <c r="K39" s="114"/>
    </row>
    <row r="40" spans="1:11" ht="19.5" customHeight="1" thickBot="1">
      <c r="B40" s="175" t="s">
        <v>164</v>
      </c>
      <c r="C40" s="115" t="s">
        <v>174</v>
      </c>
      <c r="D40" s="123" t="s">
        <v>165</v>
      </c>
      <c r="E40" s="115" t="s">
        <v>167</v>
      </c>
      <c r="F40" s="365" t="s">
        <v>175</v>
      </c>
      <c r="G40" s="365"/>
      <c r="H40" s="366"/>
      <c r="J40" s="120" t="s">
        <v>176</v>
      </c>
      <c r="K40" s="114"/>
    </row>
    <row r="41" spans="1:11" s="119" customFormat="1" ht="19.5" customHeight="1" thickTop="1">
      <c r="A41" s="116">
        <f>IF(COUNTA(B41)&lt;1,"",COUNTA($B$16:$B$32)+COUNTA($B$41:B41))</f>
        <v>3</v>
      </c>
      <c r="B41" s="274" t="s">
        <v>287</v>
      </c>
      <c r="C41" s="216">
        <v>300000</v>
      </c>
      <c r="D41" s="124">
        <f>IF(C41="","",VLOOKUP(C41,等級単価一覧表!$H$6:$L$55,5))</f>
        <v>18</v>
      </c>
      <c r="E41" s="117">
        <f>IF(D41="","",VLOOKUP(D41,等級単価一覧表!$A:$K,11,FALSE))</f>
        <v>1830</v>
      </c>
      <c r="F41" s="361" t="s">
        <v>285</v>
      </c>
      <c r="G41" s="361"/>
      <c r="H41" s="361"/>
      <c r="I41" s="111"/>
      <c r="J41" s="113" t="s">
        <v>177</v>
      </c>
      <c r="K41" s="118"/>
    </row>
    <row r="42" spans="1:11" s="119" customFormat="1" ht="19.5" customHeight="1">
      <c r="A42" s="116">
        <f>IF(COUNTA(B42)&lt;1,"",COUNTA($B$16:$B$32)+COUNTA($B$41:B42))</f>
        <v>4</v>
      </c>
      <c r="B42" s="275" t="s">
        <v>287</v>
      </c>
      <c r="C42" s="218">
        <v>200000</v>
      </c>
      <c r="D42" s="117">
        <f>IF(C42="","",VLOOKUP(C42,等級単価一覧表!$H$6:$L$55,5))</f>
        <v>12</v>
      </c>
      <c r="E42" s="117">
        <f>IF(D42="","",VLOOKUP(D42,等級単価一覧表!$A:$K,11,FALSE))</f>
        <v>1240</v>
      </c>
      <c r="F42" s="362" t="s">
        <v>286</v>
      </c>
      <c r="G42" s="362"/>
      <c r="H42" s="362"/>
      <c r="J42" s="113"/>
      <c r="K42" s="118"/>
    </row>
    <row r="43" spans="1:11" s="119" customFormat="1" ht="19.5" customHeight="1">
      <c r="A43" s="116" t="str">
        <f>IF(COUNTA(B43)&lt;1,"",COUNTA($B$16:$B$32)+COUNTA($B$41:B43))</f>
        <v/>
      </c>
      <c r="B43" s="276"/>
      <c r="C43" s="204"/>
      <c r="D43" s="117" t="str">
        <f>IF(C43="","",VLOOKUP(C43,等級単価一覧表!$H$6:$L$55,5))</f>
        <v/>
      </c>
      <c r="E43" s="117" t="str">
        <f>IF(D43="","",VLOOKUP(D43,等級単価一覧表!$A:$K,11,FALSE))</f>
        <v/>
      </c>
      <c r="F43" s="363"/>
      <c r="G43" s="363"/>
      <c r="H43" s="363"/>
      <c r="J43" s="121"/>
      <c r="K43" s="118"/>
    </row>
    <row r="44" spans="1:11" s="119" customFormat="1" ht="19.5" customHeight="1">
      <c r="A44" s="116" t="str">
        <f>IF(COUNTA(B44)&lt;1,"",COUNTA($B$16:$B$32)+COUNTA($B$41:B44))</f>
        <v/>
      </c>
      <c r="B44" s="276"/>
      <c r="C44" s="204"/>
      <c r="D44" s="117" t="str">
        <f>IF(C44="","",VLOOKUP(C44,等級単価一覧表!$H$6:$L$55,5))</f>
        <v/>
      </c>
      <c r="E44" s="117" t="str">
        <f>IF(D44="","",VLOOKUP(D44,等級単価一覧表!$A:$K,11,FALSE))</f>
        <v/>
      </c>
      <c r="F44" s="363"/>
      <c r="G44" s="363"/>
      <c r="H44" s="363"/>
      <c r="J44" s="121"/>
      <c r="K44" s="118"/>
    </row>
    <row r="45" spans="1:11" s="119" customFormat="1" ht="19.5" customHeight="1">
      <c r="A45" s="116" t="str">
        <f>IF(COUNTA(B45)&lt;1,"",COUNTA($B$16:$B$32)+COUNTA($B$41:B45))</f>
        <v/>
      </c>
      <c r="B45" s="276"/>
      <c r="C45" s="204"/>
      <c r="D45" s="117" t="str">
        <f>IF(C45="","",VLOOKUP(C45,等級単価一覧表!$H$6:$L$55,5))</f>
        <v/>
      </c>
      <c r="E45" s="117" t="str">
        <f>IF(D45="","",VLOOKUP(D45,等級単価一覧表!$A:$K,11,FALSE))</f>
        <v/>
      </c>
      <c r="F45" s="363"/>
      <c r="G45" s="363"/>
      <c r="H45" s="363"/>
      <c r="J45" s="121"/>
      <c r="K45" s="118"/>
    </row>
    <row r="46" spans="1:11" s="119" customFormat="1" ht="19.5" customHeight="1">
      <c r="A46" s="116" t="str">
        <f>IF(COUNTA(B46)&lt;1,"",COUNTA($B$16:$B$32)+COUNTA($B$41:B46))</f>
        <v/>
      </c>
      <c r="B46" s="276"/>
      <c r="C46" s="204"/>
      <c r="D46" s="117" t="str">
        <f>IF(C46="","",VLOOKUP(C46,等級単価一覧表!$H$6:$L$55,5))</f>
        <v/>
      </c>
      <c r="E46" s="117" t="str">
        <f>IF(D46="","",VLOOKUP(D46,等級単価一覧表!$A:$K,11,FALSE))</f>
        <v/>
      </c>
      <c r="F46" s="363"/>
      <c r="G46" s="363"/>
      <c r="H46" s="363"/>
      <c r="J46" s="121"/>
      <c r="K46" s="118"/>
    </row>
    <row r="47" spans="1:11" s="119" customFormat="1" ht="19.5" customHeight="1">
      <c r="A47" s="116" t="str">
        <f>IF(COUNTA(B47)&lt;1,"",COUNTA($B$16:$B$32)+COUNTA($B$41:B47))</f>
        <v/>
      </c>
      <c r="B47" s="276"/>
      <c r="C47" s="204"/>
      <c r="D47" s="117" t="str">
        <f>IF(C47="","",VLOOKUP(C47,等級単価一覧表!$H$6:$L$55,5))</f>
        <v/>
      </c>
      <c r="E47" s="117" t="str">
        <f>IF(D47="","",VLOOKUP(D47,等級単価一覧表!$A:$K,11,FALSE))</f>
        <v/>
      </c>
      <c r="F47" s="363"/>
      <c r="G47" s="363"/>
      <c r="H47" s="363"/>
      <c r="J47" s="121"/>
      <c r="K47" s="118"/>
    </row>
    <row r="48" spans="1:11" s="119" customFormat="1" ht="19.5" customHeight="1">
      <c r="A48" s="116" t="str">
        <f>IF(COUNTA(B48)&lt;1,"",COUNTA($B$16:$B$32)+COUNTA($B$41:B48))</f>
        <v/>
      </c>
      <c r="B48" s="276"/>
      <c r="C48" s="204"/>
      <c r="D48" s="117" t="str">
        <f>IF(C48="","",VLOOKUP(C48,等級単価一覧表!$H$6:$L$55,5))</f>
        <v/>
      </c>
      <c r="E48" s="117" t="str">
        <f>IF(D48="","",VLOOKUP(D48,等級単価一覧表!$A:$K,11,FALSE))</f>
        <v/>
      </c>
      <c r="F48" s="363"/>
      <c r="G48" s="363"/>
      <c r="H48" s="363"/>
      <c r="J48" s="121"/>
      <c r="K48" s="118"/>
    </row>
    <row r="49" spans="1:11" s="119" customFormat="1" ht="19.5" customHeight="1">
      <c r="A49" s="116" t="str">
        <f>IF(COUNTA(B49)&lt;1,"",COUNTA($B$16:$B$32)+COUNTA($B$41:B49))</f>
        <v/>
      </c>
      <c r="B49" s="276"/>
      <c r="C49" s="204"/>
      <c r="D49" s="117" t="str">
        <f>IF(C49="","",VLOOKUP(C49,等級単価一覧表!$H$6:$L$55,5))</f>
        <v/>
      </c>
      <c r="E49" s="117" t="str">
        <f>IF(D49="","",VLOOKUP(D49,等級単価一覧表!$A:$K,11,FALSE))</f>
        <v/>
      </c>
      <c r="F49" s="363"/>
      <c r="G49" s="363"/>
      <c r="H49" s="363"/>
      <c r="J49" s="121"/>
      <c r="K49" s="118"/>
    </row>
    <row r="50" spans="1:11" s="119" customFormat="1" ht="19.5" customHeight="1">
      <c r="A50" s="116" t="str">
        <f>IF(COUNTA(B50)&lt;1,"",COUNTA($B$16:$B$32)+COUNTA($B$41:B50))</f>
        <v/>
      </c>
      <c r="B50" s="276"/>
      <c r="C50" s="204"/>
      <c r="D50" s="117" t="str">
        <f>IF(C50="","",VLOOKUP(C50,等級単価一覧表!$H$6:$L$55,5))</f>
        <v/>
      </c>
      <c r="E50" s="117" t="str">
        <f>IF(D50="","",VLOOKUP(D50,等級単価一覧表!$A:$K,11,FALSE))</f>
        <v/>
      </c>
      <c r="F50" s="363"/>
      <c r="G50" s="363"/>
      <c r="H50" s="363"/>
      <c r="J50" s="121"/>
      <c r="K50" s="118"/>
    </row>
    <row r="51" spans="1:11" ht="19.5" customHeight="1">
      <c r="J51" s="113"/>
      <c r="K51" s="114"/>
    </row>
    <row r="52" spans="1:11" ht="14">
      <c r="B52" s="113" t="s">
        <v>178</v>
      </c>
      <c r="C52" s="112"/>
      <c r="D52" s="112"/>
      <c r="E52" s="112"/>
      <c r="F52" s="112"/>
      <c r="G52" s="112"/>
      <c r="H52" s="112"/>
      <c r="J52" s="113"/>
      <c r="K52" s="114"/>
    </row>
    <row r="53" spans="1:11" ht="14">
      <c r="B53" s="113" t="s">
        <v>179</v>
      </c>
      <c r="C53" s="112"/>
      <c r="D53" s="112"/>
      <c r="E53" s="112"/>
      <c r="F53" s="112"/>
      <c r="G53" s="112"/>
      <c r="H53" s="112"/>
      <c r="J53" s="113"/>
      <c r="K53" s="114"/>
    </row>
    <row r="54" spans="1:11" ht="19.5" customHeight="1">
      <c r="J54" s="113"/>
      <c r="K54" s="114"/>
    </row>
    <row r="55" spans="1:11" ht="19.5" customHeight="1">
      <c r="B55" s="233" t="s">
        <v>180</v>
      </c>
      <c r="C55" s="112"/>
      <c r="D55" s="112"/>
      <c r="E55" s="112"/>
      <c r="F55" s="112"/>
      <c r="G55" s="112"/>
      <c r="H55" s="112"/>
      <c r="J55" s="113"/>
      <c r="K55" s="114"/>
    </row>
    <row r="56" spans="1:11" ht="9.75" customHeight="1">
      <c r="B56" s="113"/>
      <c r="C56" s="112"/>
      <c r="D56" s="112"/>
      <c r="E56" s="112"/>
      <c r="F56" s="112"/>
      <c r="G56" s="112"/>
      <c r="H56" s="112"/>
      <c r="J56" s="113"/>
      <c r="K56" s="114"/>
    </row>
    <row r="57" spans="1:11" ht="19.5" customHeight="1" thickBot="1">
      <c r="B57" s="175" t="s">
        <v>164</v>
      </c>
      <c r="C57" s="115" t="s">
        <v>181</v>
      </c>
      <c r="D57" s="115" t="s">
        <v>182</v>
      </c>
      <c r="E57" s="115" t="s">
        <v>183</v>
      </c>
      <c r="F57" s="359" t="s">
        <v>5</v>
      </c>
      <c r="G57" s="359"/>
      <c r="H57" s="360"/>
      <c r="J57" s="120" t="s">
        <v>176</v>
      </c>
      <c r="K57" s="114"/>
    </row>
    <row r="58" spans="1:11" ht="19.5" customHeight="1" thickTop="1">
      <c r="A58" s="116">
        <f>IF(COUNTA(B58)&lt;1,"",COUNTA($B$16:$B$32)+COUNTA($B$41:$B$50)+COUNTA($B$58:B58))</f>
        <v>5</v>
      </c>
      <c r="B58" s="275" t="s">
        <v>288</v>
      </c>
      <c r="C58" s="217">
        <v>8800</v>
      </c>
      <c r="D58" s="217">
        <v>8</v>
      </c>
      <c r="E58" s="117">
        <f>IF(D58="","",INT(C58/D58))</f>
        <v>1100</v>
      </c>
      <c r="F58" s="361" t="s">
        <v>290</v>
      </c>
      <c r="G58" s="361"/>
      <c r="H58" s="361"/>
      <c r="J58" s="113" t="s">
        <v>184</v>
      </c>
      <c r="K58" s="114"/>
    </row>
    <row r="59" spans="1:11" ht="19.5" customHeight="1">
      <c r="A59" s="116">
        <f>IF(COUNTA(B59)&lt;1,"",COUNTA($B$16:$B$32)+COUNTA($B$41:$B$50)+COUNTA($B$58:B59))</f>
        <v>6</v>
      </c>
      <c r="B59" s="275" t="s">
        <v>289</v>
      </c>
      <c r="C59" s="217">
        <v>7800</v>
      </c>
      <c r="D59" s="217">
        <v>7</v>
      </c>
      <c r="E59" s="117">
        <f t="shared" ref="E59:E67" si="0">IF(D59="","",INT(C59/D59))</f>
        <v>1114</v>
      </c>
      <c r="F59" s="362" t="s">
        <v>291</v>
      </c>
      <c r="G59" s="362"/>
      <c r="H59" s="362"/>
      <c r="J59" s="113"/>
      <c r="K59" s="114"/>
    </row>
    <row r="60" spans="1:11" ht="19.5" customHeight="1">
      <c r="A60" s="116" t="str">
        <f>IF(COUNTA(B60)&lt;1,"",COUNTA($B$16:$B$32)+COUNTA($B$41:$B$50)+COUNTA($B$58:B60))</f>
        <v/>
      </c>
      <c r="B60" s="276"/>
      <c r="C60" s="204"/>
      <c r="D60" s="204"/>
      <c r="E60" s="117" t="str">
        <f t="shared" si="0"/>
        <v/>
      </c>
      <c r="F60" s="363"/>
      <c r="G60" s="363"/>
      <c r="H60" s="363"/>
      <c r="J60" s="113"/>
      <c r="K60" s="114"/>
    </row>
    <row r="61" spans="1:11" ht="19.5" customHeight="1">
      <c r="A61" s="116" t="str">
        <f>IF(COUNTA(B61)&lt;1,"",COUNTA($B$16:$B$32)+COUNTA($B$41:$B$50)+COUNTA($B$58:B61))</f>
        <v/>
      </c>
      <c r="B61" s="276"/>
      <c r="C61" s="204"/>
      <c r="D61" s="204"/>
      <c r="E61" s="117" t="str">
        <f t="shared" si="0"/>
        <v/>
      </c>
      <c r="F61" s="363"/>
      <c r="G61" s="363"/>
      <c r="H61" s="363"/>
      <c r="J61" s="113"/>
      <c r="K61" s="114"/>
    </row>
    <row r="62" spans="1:11" ht="19.5" customHeight="1">
      <c r="A62" s="116" t="str">
        <f>IF(COUNTA(B62)&lt;1,"",COUNTA($B$16:$B$32)+COUNTA($B$41:$B$50)+COUNTA($B$58:B62))</f>
        <v/>
      </c>
      <c r="B62" s="276"/>
      <c r="C62" s="204"/>
      <c r="D62" s="204"/>
      <c r="E62" s="117" t="str">
        <f t="shared" si="0"/>
        <v/>
      </c>
      <c r="F62" s="363"/>
      <c r="G62" s="363"/>
      <c r="H62" s="363"/>
      <c r="J62" s="113"/>
      <c r="K62" s="114"/>
    </row>
    <row r="63" spans="1:11" ht="19.5" customHeight="1">
      <c r="A63" s="116" t="str">
        <f>IF(COUNTA(B63)&lt;1,"",COUNTA($B$16:$B$32)+COUNTA($B$41:$B$50)+COUNTA($B$58:B63))</f>
        <v/>
      </c>
      <c r="B63" s="276"/>
      <c r="C63" s="204"/>
      <c r="D63" s="204"/>
      <c r="E63" s="117" t="str">
        <f t="shared" si="0"/>
        <v/>
      </c>
      <c r="F63" s="363"/>
      <c r="G63" s="363"/>
      <c r="H63" s="363"/>
      <c r="J63" s="113"/>
      <c r="K63" s="114"/>
    </row>
    <row r="64" spans="1:11" ht="19.5" customHeight="1">
      <c r="A64" s="116" t="str">
        <f>IF(COUNTA(B64)&lt;1,"",COUNTA($B$16:$B$32)+COUNTA($B$41:$B$50)+COUNTA($B$58:B64))</f>
        <v/>
      </c>
      <c r="B64" s="276"/>
      <c r="C64" s="204"/>
      <c r="D64" s="204"/>
      <c r="E64" s="117" t="str">
        <f t="shared" si="0"/>
        <v/>
      </c>
      <c r="F64" s="363"/>
      <c r="G64" s="363"/>
      <c r="H64" s="363"/>
      <c r="J64" s="113"/>
      <c r="K64" s="114"/>
    </row>
    <row r="65" spans="1:11" ht="19.5" customHeight="1">
      <c r="A65" s="116" t="str">
        <f>IF(COUNTA(B65)&lt;1,"",COUNTA($B$16:$B$32)+COUNTA($B$41:$B$50)+COUNTA($B$58:B65))</f>
        <v/>
      </c>
      <c r="B65" s="276"/>
      <c r="C65" s="204"/>
      <c r="D65" s="204"/>
      <c r="E65" s="117" t="str">
        <f t="shared" si="0"/>
        <v/>
      </c>
      <c r="F65" s="363"/>
      <c r="G65" s="363"/>
      <c r="H65" s="363"/>
      <c r="J65" s="113"/>
      <c r="K65" s="114"/>
    </row>
    <row r="66" spans="1:11" ht="19.5" customHeight="1">
      <c r="A66" s="116" t="str">
        <f>IF(COUNTA(B66)&lt;1,"",COUNTA($B$16:$B$32)+COUNTA($B$41:$B$50)+COUNTA($B$58:B66))</f>
        <v/>
      </c>
      <c r="B66" s="276"/>
      <c r="C66" s="204"/>
      <c r="D66" s="204"/>
      <c r="E66" s="117" t="str">
        <f t="shared" si="0"/>
        <v/>
      </c>
      <c r="F66" s="363"/>
      <c r="G66" s="363"/>
      <c r="H66" s="363"/>
      <c r="J66" s="113"/>
      <c r="K66" s="114"/>
    </row>
    <row r="67" spans="1:11" ht="19.5" customHeight="1">
      <c r="A67" s="116" t="str">
        <f>IF(COUNTA(B67)&lt;1,"",COUNTA($B$16:$B$32)+COUNTA($B$41:$B$50)+COUNTA($B$58:B67))</f>
        <v/>
      </c>
      <c r="B67" s="276"/>
      <c r="C67" s="204"/>
      <c r="D67" s="204"/>
      <c r="E67" s="117" t="str">
        <f t="shared" si="0"/>
        <v/>
      </c>
      <c r="F67" s="363"/>
      <c r="G67" s="363"/>
      <c r="H67" s="363"/>
      <c r="J67" s="113"/>
      <c r="K67" s="114"/>
    </row>
    <row r="68" spans="1:11" ht="14">
      <c r="J68" s="113"/>
      <c r="K68" s="114"/>
    </row>
    <row r="69" spans="1:11" ht="50.75" customHeight="1">
      <c r="B69" s="358" t="s">
        <v>185</v>
      </c>
      <c r="C69" s="358"/>
      <c r="D69" s="358"/>
      <c r="E69" s="358"/>
      <c r="F69" s="358"/>
      <c r="G69" s="358"/>
      <c r="H69" s="358"/>
      <c r="J69" s="113"/>
      <c r="K69" s="114"/>
    </row>
    <row r="70" spans="1:11" ht="19.5" customHeight="1">
      <c r="B70" s="113" t="s">
        <v>186</v>
      </c>
      <c r="C70" s="113"/>
      <c r="D70" s="113"/>
      <c r="E70" s="113"/>
      <c r="F70" s="113"/>
      <c r="G70" s="113"/>
      <c r="H70" s="113"/>
      <c r="J70" s="113"/>
      <c r="K70" s="114"/>
    </row>
    <row r="71" spans="1:11" ht="19.5" customHeight="1">
      <c r="A71" s="125"/>
      <c r="B71" s="113" t="s">
        <v>187</v>
      </c>
      <c r="C71" s="113"/>
      <c r="D71" s="113"/>
      <c r="E71" s="113"/>
      <c r="F71" s="113"/>
      <c r="G71" s="113"/>
      <c r="H71" s="113"/>
      <c r="J71" s="113"/>
      <c r="K71" s="114"/>
    </row>
    <row r="72" spans="1:11" ht="14">
      <c r="A72" s="125"/>
      <c r="B72" s="113" t="s">
        <v>188</v>
      </c>
      <c r="C72" s="113"/>
      <c r="D72" s="113"/>
      <c r="E72" s="113"/>
      <c r="F72" s="113"/>
      <c r="G72" s="113"/>
      <c r="H72" s="113"/>
      <c r="J72" s="113"/>
      <c r="K72" s="114"/>
    </row>
    <row r="73" spans="1:11" ht="14">
      <c r="A73" s="125"/>
      <c r="B73" s="113"/>
      <c r="C73" s="113"/>
      <c r="D73" s="113"/>
      <c r="E73" s="113"/>
      <c r="F73" s="113"/>
      <c r="G73" s="113"/>
      <c r="H73" s="113"/>
      <c r="J73" s="113"/>
      <c r="K73" s="114"/>
    </row>
    <row r="74" spans="1:11" ht="14">
      <c r="A74" s="125"/>
      <c r="B74" s="113" t="s">
        <v>189</v>
      </c>
      <c r="C74" s="113"/>
      <c r="D74" s="113"/>
      <c r="E74" s="113"/>
      <c r="F74" s="113"/>
      <c r="G74" s="113"/>
      <c r="H74" s="113"/>
      <c r="J74" s="113"/>
      <c r="K74" s="114"/>
    </row>
    <row r="75" spans="1:11" ht="14">
      <c r="A75" s="125"/>
      <c r="B75" s="114"/>
      <c r="C75" s="114"/>
      <c r="D75" s="114"/>
      <c r="E75" s="114"/>
      <c r="F75" s="114"/>
      <c r="G75" s="114"/>
      <c r="H75" s="114"/>
      <c r="J75" s="113"/>
      <c r="K75" s="114"/>
    </row>
    <row r="76" spans="1:11" ht="16.5">
      <c r="B76" s="126"/>
      <c r="C76" s="126"/>
      <c r="D76" s="126"/>
      <c r="E76" s="126"/>
      <c r="F76" s="126"/>
      <c r="G76" s="126"/>
      <c r="H76" s="126"/>
    </row>
    <row r="77" spans="1:11" ht="16.5">
      <c r="B77" s="126"/>
      <c r="C77" s="127"/>
      <c r="D77" s="127"/>
      <c r="E77" s="127"/>
      <c r="F77" s="128"/>
      <c r="G77" s="128"/>
      <c r="H77" s="126"/>
    </row>
    <row r="78" spans="1:11" ht="32.25" customHeight="1">
      <c r="C78" s="125"/>
      <c r="D78" s="125"/>
    </row>
    <row r="79" spans="1:11" ht="3" customHeight="1">
      <c r="C79" s="125"/>
      <c r="D79" s="125"/>
    </row>
    <row r="80" spans="1:11" ht="32.25" customHeight="1"/>
    <row r="81" spans="2:2" ht="3" customHeight="1"/>
    <row r="82" spans="2:2" ht="32.25" customHeight="1"/>
    <row r="84" spans="2:2" ht="16.5">
      <c r="B84" s="129"/>
    </row>
  </sheetData>
  <mergeCells count="48">
    <mergeCell ref="F20:H20"/>
    <mergeCell ref="B4:H4"/>
    <mergeCell ref="C5:G5"/>
    <mergeCell ref="G7:H7"/>
    <mergeCell ref="G8:H8"/>
    <mergeCell ref="G9:H9"/>
    <mergeCell ref="B11:H11"/>
    <mergeCell ref="F15:H15"/>
    <mergeCell ref="F16:H16"/>
    <mergeCell ref="F17:H17"/>
    <mergeCell ref="F18:H18"/>
    <mergeCell ref="F19:H19"/>
    <mergeCell ref="F32:H32"/>
    <mergeCell ref="F21:H21"/>
    <mergeCell ref="F22:H22"/>
    <mergeCell ref="F23:H23"/>
    <mergeCell ref="F24:H24"/>
    <mergeCell ref="F25:H25"/>
    <mergeCell ref="F26:H26"/>
    <mergeCell ref="F27:H27"/>
    <mergeCell ref="F28:H28"/>
    <mergeCell ref="F29:H29"/>
    <mergeCell ref="F30:H30"/>
    <mergeCell ref="F31:H31"/>
    <mergeCell ref="F50:H50"/>
    <mergeCell ref="B35:F35"/>
    <mergeCell ref="F40:H40"/>
    <mergeCell ref="F41:H41"/>
    <mergeCell ref="F42:H42"/>
    <mergeCell ref="F43:H43"/>
    <mergeCell ref="F44:H44"/>
    <mergeCell ref="F45:H45"/>
    <mergeCell ref="F46:H46"/>
    <mergeCell ref="F47:H47"/>
    <mergeCell ref="F48:H48"/>
    <mergeCell ref="F49:H49"/>
    <mergeCell ref="B69:H69"/>
    <mergeCell ref="F57:H57"/>
    <mergeCell ref="F58:H58"/>
    <mergeCell ref="F59:H59"/>
    <mergeCell ref="F60:H60"/>
    <mergeCell ref="F61:H61"/>
    <mergeCell ref="F62:H62"/>
    <mergeCell ref="F63:H63"/>
    <mergeCell ref="F64:H64"/>
    <mergeCell ref="F65:H65"/>
    <mergeCell ref="F66:H66"/>
    <mergeCell ref="F67:H67"/>
  </mergeCells>
  <phoneticPr fontId="7"/>
  <conditionalFormatting sqref="B41:C50">
    <cfRule type="cellIs" dxfId="13" priority="10" operator="equal">
      <formula>""</formula>
    </cfRule>
  </conditionalFormatting>
  <conditionalFormatting sqref="B16:D32">
    <cfRule type="cellIs" dxfId="12" priority="1" operator="equal">
      <formula>""</formula>
    </cfRule>
  </conditionalFormatting>
  <conditionalFormatting sqref="B58:D67">
    <cfRule type="cellIs" dxfId="11" priority="6" operator="equal">
      <formula>""</formula>
    </cfRule>
  </conditionalFormatting>
  <conditionalFormatting sqref="F16:H32">
    <cfRule type="cellIs" dxfId="10" priority="12" operator="equal">
      <formula>""</formula>
    </cfRule>
  </conditionalFormatting>
  <conditionalFormatting sqref="F41:H50">
    <cfRule type="cellIs" dxfId="9" priority="8" operator="equal">
      <formula>""</formula>
    </cfRule>
  </conditionalFormatting>
  <conditionalFormatting sqref="F58:H67">
    <cfRule type="cellIs" dxfId="8" priority="4" operator="equal">
      <formula>""</formula>
    </cfRule>
  </conditionalFormatting>
  <conditionalFormatting sqref="G9:H9">
    <cfRule type="cellIs" dxfId="7" priority="17" operator="equal">
      <formula>""</formula>
    </cfRule>
  </conditionalFormatting>
  <dataValidations count="1">
    <dataValidation type="whole" imeMode="off" operator="greaterThanOrEqual" allowBlank="1" showInputMessage="1" showErrorMessage="1" sqref="C41:C50 C58:D67 C16:D32" xr:uid="{00000000-0002-0000-0800-000000000000}">
      <formula1>0</formula1>
    </dataValidation>
  </dataValidations>
  <pageMargins left="0.70866141732283472" right="0.70866141732283472" top="0.74803149606299213" bottom="0.74803149606299213" header="0.31496062992125984" footer="0.31496062992125984"/>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提出書類一覧</vt:lpstr>
      <vt:lpstr>別添１　事業者基本情報【幹事社、コンソーシアム参加事業者】</vt:lpstr>
      <vt:lpstr>別添１　事業者基本情報【共同申請参加事業者】</vt:lpstr>
      <vt:lpstr>別添２　支出計画書</vt:lpstr>
      <vt:lpstr>様式第１　交付申請書【コンソーシアム申請用】</vt:lpstr>
      <vt:lpstr>様式第１　交付申請書【共同申請用】</vt:lpstr>
      <vt:lpstr>別添　役員名簿【幹事社、コンソーシアム参加事業者】</vt:lpstr>
      <vt:lpstr>別添　役員名簿【共同申請参加事業者】</vt:lpstr>
      <vt:lpstr>別添２－１人件費単価計算書【幹事社、コンソーシアム参加事業者】</vt:lpstr>
      <vt:lpstr>別添２－１　人件費単価計算書【共同申請参加事業者】</vt:lpstr>
      <vt:lpstr>別添２－２　人件費計算根拠【幹事社、コンソーシアム参加事業者】</vt:lpstr>
      <vt:lpstr>別添２－２　人件費計算根拠【共同申請参加事業者】</vt:lpstr>
      <vt:lpstr>別添3-1　コンソーシアム登録申請書</vt:lpstr>
      <vt:lpstr>別添3-2　コンソーシアム参加確認書</vt:lpstr>
      <vt:lpstr>等級単価一覧表</vt:lpstr>
      <vt:lpstr>提出書類一覧!Print_Area</vt:lpstr>
      <vt:lpstr>'別添　役員名簿【幹事社、コンソーシアム参加事業者】'!Print_Area</vt:lpstr>
      <vt:lpstr>'別添　役員名簿【共同申請参加事業者】'!Print_Area</vt:lpstr>
      <vt:lpstr>'別添１　事業者基本情報【幹事社、コンソーシアム参加事業者】'!Print_Area</vt:lpstr>
      <vt:lpstr>'別添１　事業者基本情報【共同申請参加事業者】'!Print_Area</vt:lpstr>
      <vt:lpstr>'別添２　支出計画書'!Print_Area</vt:lpstr>
      <vt:lpstr>'別添２－１　人件費単価計算書【共同申請参加事業者】'!Print_Area</vt:lpstr>
      <vt:lpstr>'別添２－１人件費単価計算書【幹事社、コンソーシアム参加事業者】'!Print_Area</vt:lpstr>
      <vt:lpstr>'別添２－２　人件費計算根拠【幹事社、コンソーシアム参加事業者】'!Print_Area</vt:lpstr>
      <vt:lpstr>'別添２－２　人件費計算根拠【共同申請参加事業者】'!Print_Area</vt:lpstr>
      <vt:lpstr>'別添3-1　コンソーシアム登録申請書'!Print_Area</vt:lpstr>
      <vt:lpstr>'別添3-2　コンソーシアム参加確認書'!Print_Area</vt:lpstr>
      <vt:lpstr>'様式第１　交付申請書【コンソーシアム申請用】'!Print_Area</vt:lpstr>
      <vt:lpstr>'様式第１　交付申請書【共同申請用】'!Print_Area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 純子</dc:creator>
  <cp:lastModifiedBy>木村 珠唯</cp:lastModifiedBy>
  <cp:lastPrinted>2024-07-01T02:02:16Z</cp:lastPrinted>
  <dcterms:created xsi:type="dcterms:W3CDTF">2022-04-04T06:16:26Z</dcterms:created>
  <dcterms:modified xsi:type="dcterms:W3CDTF">2025-07-25T06:09:36Z</dcterms:modified>
</cp:coreProperties>
</file>