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③-2太陽光/"/>
    </mc:Choice>
  </mc:AlternateContent>
  <xr:revisionPtr revIDLastSave="12" documentId="8_{E0666264-D8F5-406A-B4B6-B23634135EA6}" xr6:coauthVersionLast="47" xr6:coauthVersionMax="47" xr10:uidLastSave="{01734734-B23F-4B44-BF82-3370B90F599C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I6" i="2"/>
  <c r="E62" i="2" s="1"/>
  <c r="K11" i="2"/>
  <c r="K12" i="2"/>
  <c r="K13" i="2"/>
  <c r="K14" i="2"/>
  <c r="K15" i="2"/>
  <c r="K19" i="2"/>
  <c r="K20" i="2"/>
  <c r="K21" i="2"/>
  <c r="K22" i="2"/>
  <c r="K23" i="2"/>
  <c r="K29" i="2"/>
  <c r="E33" i="2" s="1"/>
  <c r="I33" i="2" s="1"/>
  <c r="K31" i="2"/>
  <c r="I37" i="2"/>
  <c r="G41" i="2"/>
  <c r="I43" i="2"/>
  <c r="E54" i="2" s="1"/>
  <c r="I48" i="2"/>
  <c r="G54" i="2" s="1"/>
  <c r="E51" i="2"/>
  <c r="G51" i="2"/>
  <c r="I51" i="2"/>
  <c r="E52" i="2"/>
  <c r="I54" i="2" s="1"/>
  <c r="G58" i="2" s="1"/>
  <c r="I58" i="2" s="1"/>
  <c r="G62" i="2" s="1"/>
  <c r="I52" i="2"/>
  <c r="E53" i="2"/>
  <c r="G53" i="2"/>
  <c r="E57" i="2"/>
  <c r="G57" i="2"/>
  <c r="E58" i="2"/>
  <c r="E61" i="2"/>
  <c r="G61" i="2"/>
  <c r="I62" i="2" l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<sst xmlns="http://schemas.openxmlformats.org/spreadsheetml/2006/main" count="151" uniqueCount="106">
  <si>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</si>
  <si>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</si>
  <si>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</si>
  <si>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</si>
  <si>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</si>
  <si>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</si>
  <si>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</si>
  <si>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</si>
  <si>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</si>
  <si>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</si>
  <si>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</si>
  <si>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</si>
  <si>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</si>
  <si>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</si>
  <si>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</si>
  <si>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</si>
  <si>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</si>
  <si>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</si>
  <si>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</si>
  <si>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</si>
  <si>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</si>
  <si>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</si>
  <si>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</si>
  <si>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</si>
  <si>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</si>
  <si>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</si>
  <si>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</si>
  <si>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</si>
  <si>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</si>
  <si>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</si>
  <si>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</si>
  <si>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</si>
  <si>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</si>
  <si>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</si>
  <si>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</si>
  <si>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</si>
  <si>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</si>
  <si>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</si>
  <si>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</si>
  <si>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</si>
  <si>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</si>
  <si>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</si>
  <si>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</si>
  <si>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</si>
  <si>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</si>
  <si>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</si>
  <si>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</si>
  <si>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</si>
  <si>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</si>
  <si>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</si>
  <si>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</si>
  <si>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</si>
  <si>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</si>
  <si>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</si>
  <si>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</si>
  <si>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</si>
  <si>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</si>
  <si>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</si>
  <si>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</si>
  <si>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</si>
  <si>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②</t>
    <phoneticPr fontId="2"/>
  </si>
  <si>
    <t>①</t>
    <phoneticPr fontId="2"/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</si>
  <si>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</si>
  <si>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増減額</t>
  </si>
  <si>
    <t>その他費用増減額</t>
    <rPh sb="2" eb="3">
      <t>タ</t>
    </rPh>
    <rPh sb="3" eb="5">
      <t>ヒヨウ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</si>
  <si>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</si>
  <si>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―</t>
    <phoneticPr fontId="3"/>
  </si>
  <si>
    <t>導入後メンテナンス費</t>
    <rPh sb="9" eb="10">
      <t>ヒ</t>
    </rPh>
    <phoneticPr fontId="3"/>
  </si>
  <si>
    <t>メンテナンス費増減額(円/年)</t>
    <rPh sb="6" eb="7">
      <t>ヒ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</si>
  <si>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</si>
  <si>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</si>
  <si>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メンテナンス費増減額</t>
    <rPh sb="6" eb="7">
      <t>ヒ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</si>
  <si>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</si>
  <si>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</si>
  <si>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</si>
  <si>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</t>
    <rPh sb="0" eb="2">
      <t>ジンケン</t>
    </rPh>
    <rPh sb="2" eb="3">
      <t>ヒ</t>
    </rPh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</si>
  <si>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</si>
  <si>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電力経費増減額(円/年)</t>
    <rPh sb="2" eb="4">
      <t>ケイヒ</t>
    </rPh>
    <phoneticPr fontId="3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</si>
  <si>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</si>
  <si>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</si>
  <si>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１２か月</t>
    <rPh sb="3" eb="4">
      <t>ゲツ</t>
    </rPh>
    <phoneticPr fontId="2"/>
  </si>
  <si>
    <t>基本料金単価(円/kW)</t>
    <rPh sb="0" eb="2">
      <t>キホン</t>
    </rPh>
    <rPh sb="2" eb="4">
      <t>リョウキン</t>
    </rPh>
    <phoneticPr fontId="2"/>
  </si>
  <si>
    <t>従量料金単価(円/kWh)</t>
    <rPh sb="7" eb="8">
      <t>エン</t>
    </rPh>
    <phoneticPr fontId="3"/>
  </si>
  <si>
    <t>導入後機器定格合計(kW)</t>
    <rPh sb="3" eb="5">
      <t>キキ</t>
    </rPh>
    <rPh sb="5" eb="7">
      <t>テイカク</t>
    </rPh>
    <phoneticPr fontId="3"/>
  </si>
  <si>
    <t>電力経費増減額</t>
    <rPh sb="2" eb="4">
      <t>ケイヒ</t>
    </rPh>
    <phoneticPr fontId="3"/>
  </si>
  <si>
    <t>＊＊電力高圧電力その他季単価（　年　月）</t>
    <rPh sb="16" eb="17">
      <t>トシ</t>
    </rPh>
    <rPh sb="18" eb="19">
      <t>ツキ</t>
    </rPh>
    <phoneticPr fontId="2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</si>
  <si>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</si>
  <si>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 合計</t>
    <rPh sb="8" eb="10">
      <t>ゴウケイ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</si>
  <si>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</si>
  <si>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旧</t>
    <rPh sb="0" eb="1">
      <t>キュウ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</si>
  <si>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</si>
  <si>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新</t>
    <rPh sb="0" eb="1">
      <t>シン</t>
    </rPh>
    <phoneticPr fontId="2"/>
  </si>
  <si>
    <t>有価で仕入れる</t>
    <rPh sb="0" eb="2">
      <t>ユウカ</t>
    </rPh>
    <rPh sb="3" eb="5">
      <t>シイ</t>
    </rPh>
    <phoneticPr fontId="2"/>
  </si>
  <si>
    <t>品目</t>
    <rPh sb="0" eb="2">
      <t>ヒンモク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</si>
  <si>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</si>
  <si>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ランニングコスト【増減額】</t>
    <phoneticPr fontId="3"/>
  </si>
  <si>
    <t>売却収入増減額 合計</t>
    <rPh sb="8" eb="10">
      <t>ゴウケイ</t>
    </rPh>
    <phoneticPr fontId="2"/>
  </si>
  <si>
    <t>ミックスプラ</t>
    <phoneticPr fontId="2"/>
  </si>
  <si>
    <t>PEペレット</t>
    <phoneticPr fontId="2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</si>
  <si>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</si>
  <si>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</si>
  <si>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</si>
  <si>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</si>
  <si>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資金回収計画</t>
    <rPh sb="0" eb="4">
      <t>シキンカイシュウ</t>
    </rPh>
    <rPh sb="4" eb="6">
      <t>ケイカク</t>
    </rPh>
    <phoneticPr fontId="2"/>
  </si>
  <si>
    <t>（様式の定めはありません。ひな形（記載例）に準じて作成してください。）</t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</si>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</sst>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rgb="FF000000"/>
      <name val="Yu Gothic UI"/>
      <family val="3"/>
      <charset val="128"/>
    </font>
    <font>
      <b/>
      <sz val="14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b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40" fontId="19" fillId="2" borderId="2" xfId="5" applyNumberFormat="1" applyFont="1" applyFill="1" applyBorder="1" applyAlignment="1">
      <alignment horizontal="center" vertical="center"/>
    </xf>
    <xf numFmtId="3" fontId="20" fillId="0" borderId="1" xfId="1" applyNumberFormat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3" fillId="0" borderId="4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center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 vertical="center"/>
    </xf>
    <xf numFmtId="2" fontId="12" fillId="0" borderId="0" xfId="1" applyNumberFormat="1" applyFont="1" applyAlignment="1">
      <alignment horizontal="center" vertical="center"/>
    </xf>
    <xf numFmtId="0" fontId="26" fillId="0" borderId="0" xfId="1" applyFont="1">
      <alignment vertical="center"/>
    </xf>
    <xf numFmtId="0" fontId="14" fillId="0" borderId="0" xfId="1" applyFont="1">
      <alignment vertical="center"/>
    </xf>
    <xf numFmtId="38" fontId="4" fillId="0" borderId="4" xfId="1" applyNumberFormat="1" applyFont="1" applyBorder="1">
      <alignment vertical="center"/>
    </xf>
    <xf numFmtId="38" fontId="4" fillId="0" borderId="5" xfId="1" applyNumberFormat="1" applyFont="1" applyBorder="1">
      <alignment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8" fillId="3" borderId="1" xfId="1" applyNumberFormat="1" applyFont="1" applyFill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9" fillId="0" borderId="0" xfId="1" applyNumberFormat="1" applyFont="1" applyAlignment="1">
      <alignment horizontal="center" vertical="center" shrinkToFit="1"/>
    </xf>
    <xf numFmtId="181" fontId="4" fillId="0" borderId="0" xfId="1" applyNumberFormat="1" applyFont="1">
      <alignment vertical="center"/>
    </xf>
    <xf numFmtId="181" fontId="15" fillId="0" borderId="0" xfId="1" applyNumberFormat="1" applyFont="1">
      <alignment vertical="center"/>
    </xf>
    <xf numFmtId="38" fontId="23" fillId="0" borderId="4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70095</xdr:colOff>
      <xdr:row>24</xdr:row>
      <xdr:rowOff>896</xdr:rowOff>
    </xdr:from>
    <xdr:ext cx="3764494" cy="1224526"/>
    <xdr:pic>
      <xdr:nvPicPr>
        <xdr:cNvPr id="2" name="図 1">
          <a:extLst>
            <a:ext uri="{FF2B5EF4-FFF2-40B4-BE49-F238E27FC236}">
              <a16:creationId xmlns:a16="http://schemas.microsoft.com/office/drawing/2014/main" id="{F3D7FEF3-9A3C-434E-A0C9-3DCC0DA7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145" y="4115696"/>
          <a:ext cx="3764494" cy="1224526"/>
        </a:xfrm>
        <a:prstGeom prst="rect">
          <a:avLst/>
        </a:prstGeom>
      </xdr:spPr>
    </xdr:pic>
    <xdr:clientData/>
  </xdr:one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C26737-EB15-4E1F-A3A6-AB93F8937824}"/>
            </a:ext>
          </a:extLst>
        </xdr:cNvPr>
        <xdr:cNvSpPr/>
      </xdr:nvSpPr>
      <xdr:spPr>
        <a:xfrm>
          <a:off x="10365926" y="4445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1FCA583-1423-41C9-8076-56D84B78F8A9}"/>
            </a:ext>
          </a:extLst>
        </xdr:cNvPr>
        <xdr:cNvSpPr/>
      </xdr:nvSpPr>
      <xdr:spPr>
        <a:xfrm>
          <a:off x="10206567" y="158751"/>
          <a:ext cx="4559299" cy="356658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1042226-7FD4-4726-9975-207113530980}"/>
            </a:ext>
          </a:extLst>
        </xdr:cNvPr>
        <xdr:cNvSpPr/>
      </xdr:nvSpPr>
      <xdr:spPr>
        <a:xfrm>
          <a:off x="10195984" y="192617"/>
          <a:ext cx="201083" cy="62462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09FF7A-4B98-4F23-8A01-2C04BF4A03AB}"/>
            </a:ext>
          </a:extLst>
        </xdr:cNvPr>
        <xdr:cNvSpPr/>
      </xdr:nvSpPr>
      <xdr:spPr>
        <a:xfrm>
          <a:off x="11317179" y="1263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8AE0-CD1C-42A8-8E3B-25125B6FD4DE}">
  <sheetPr>
    <pageSetUpPr fitToPage="1"/>
  </sheetPr>
  <dimension ref="A1:R63"/>
  <sheetViews>
    <sheetView showGridLines="0" tabSelected="1" view="pageBreakPreview" topLeftCell="A27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6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1" t="s">
        <v>104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103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61">
        <v>1</v>
      </c>
      <c r="B4" s="47" t="s">
        <v>0</v>
      </c>
      <c r="C4" s="46"/>
    </row>
    <row r="5" spans="1:18" ht="21" customHeight="1" thickBot="1" x14ac:dyDescent="0.45">
      <c r="A5" s="61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61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88">
        <f>E6-G6</f>
        <v>260000000</v>
      </c>
    </row>
    <row r="7" spans="1:18" ht="21" customHeight="1" x14ac:dyDescent="0.4">
      <c r="A7" s="61"/>
      <c r="B7" s="8"/>
      <c r="C7" s="8"/>
      <c r="D7" s="14"/>
    </row>
    <row r="8" spans="1:18" s="48" customFormat="1" ht="21" customHeight="1" x14ac:dyDescent="0.4">
      <c r="A8" s="61">
        <v>2</v>
      </c>
      <c r="B8" s="47" t="s">
        <v>102</v>
      </c>
      <c r="C8" s="46"/>
      <c r="R8" s="1"/>
    </row>
    <row r="9" spans="1:18" ht="21" customHeight="1" x14ac:dyDescent="0.4">
      <c r="A9" s="61"/>
      <c r="B9" s="15" t="s">
        <v>6</v>
      </c>
      <c r="C9" s="15"/>
      <c r="D9" s="9" t="s">
        <v>101</v>
      </c>
      <c r="M9" s="5" t="s">
        <v>100</v>
      </c>
      <c r="N9" s="31" t="s">
        <v>99</v>
      </c>
      <c r="O9" s="19"/>
    </row>
    <row r="10" spans="1:18" ht="21" customHeight="1" x14ac:dyDescent="0.4">
      <c r="A10" s="61"/>
      <c r="B10" s="15"/>
      <c r="C10" s="15"/>
      <c r="D10" s="16"/>
      <c r="E10" s="8" t="s">
        <v>93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61"/>
      <c r="B11" s="15"/>
      <c r="C11" s="15"/>
      <c r="D11" s="83" t="s">
        <v>91</v>
      </c>
      <c r="E11" s="7" t="s">
        <v>98</v>
      </c>
      <c r="F11" s="82"/>
      <c r="G11" s="81">
        <v>25000</v>
      </c>
      <c r="H11" s="13" t="s">
        <v>8</v>
      </c>
      <c r="I11" s="80">
        <v>10000</v>
      </c>
      <c r="J11" s="8" t="s">
        <v>22</v>
      </c>
      <c r="K11" s="84">
        <f>G11*I11</f>
        <v>250000000</v>
      </c>
      <c r="P11" s="19"/>
    </row>
    <row r="12" spans="1:18" ht="21" customHeight="1" x14ac:dyDescent="0.4">
      <c r="A12" s="61"/>
      <c r="B12" s="15"/>
      <c r="C12" s="15"/>
      <c r="D12" s="83" t="s">
        <v>89</v>
      </c>
      <c r="E12" s="7" t="s">
        <v>97</v>
      </c>
      <c r="F12" s="82"/>
      <c r="G12" s="81">
        <v>-15000</v>
      </c>
      <c r="H12" s="13" t="s">
        <v>8</v>
      </c>
      <c r="I12" s="80">
        <v>2000</v>
      </c>
      <c r="J12" s="8" t="s">
        <v>22</v>
      </c>
      <c r="K12" s="84">
        <f>G12*I12</f>
        <v>-30000000</v>
      </c>
      <c r="M12" s="5"/>
      <c r="N12" s="31"/>
      <c r="O12" s="19"/>
      <c r="P12" s="19"/>
    </row>
    <row r="13" spans="1:18" ht="21" customHeight="1" x14ac:dyDescent="0.4">
      <c r="A13" s="61"/>
      <c r="B13" s="15"/>
      <c r="C13" s="15"/>
      <c r="D13" s="83"/>
      <c r="E13" s="7"/>
      <c r="F13" s="82"/>
      <c r="G13" s="81"/>
      <c r="H13" s="13" t="s">
        <v>8</v>
      </c>
      <c r="I13" s="80"/>
      <c r="J13" s="8" t="s">
        <v>22</v>
      </c>
      <c r="K13" s="84">
        <f>G13*I13</f>
        <v>0</v>
      </c>
      <c r="M13" s="5"/>
      <c r="N13" s="31"/>
      <c r="O13" s="19"/>
      <c r="P13" s="19"/>
    </row>
    <row r="14" spans="1:18" ht="21" customHeight="1" thickBot="1" x14ac:dyDescent="0.45">
      <c r="A14" s="61"/>
      <c r="B14" s="15"/>
      <c r="C14" s="15"/>
      <c r="D14" s="83"/>
      <c r="E14" s="7"/>
      <c r="F14" s="82"/>
      <c r="G14" s="81"/>
      <c r="H14" s="13" t="s">
        <v>8</v>
      </c>
      <c r="I14" s="80"/>
      <c r="J14" s="8" t="s">
        <v>22</v>
      </c>
      <c r="K14" s="8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61"/>
      <c r="B15" s="15"/>
      <c r="C15" s="15"/>
      <c r="D15" s="16"/>
      <c r="E15" s="13"/>
      <c r="H15" s="8"/>
      <c r="I15" s="89"/>
      <c r="J15" s="5" t="s">
        <v>96</v>
      </c>
      <c r="K15" s="88">
        <f>SUM(K11:K14)</f>
        <v>220000000</v>
      </c>
      <c r="L15" s="64" t="s">
        <v>61</v>
      </c>
      <c r="N15" s="4"/>
      <c r="O15" s="4"/>
      <c r="P15" s="4"/>
    </row>
    <row r="16" spans="1:18" s="48" customFormat="1" ht="21" customHeight="1" x14ac:dyDescent="0.4">
      <c r="A16" s="61">
        <v>3</v>
      </c>
      <c r="B16" s="47" t="s">
        <v>95</v>
      </c>
      <c r="C16" s="46"/>
      <c r="I16" s="87"/>
      <c r="K16" s="32" t="s">
        <v>86</v>
      </c>
    </row>
    <row r="17" spans="1:18" ht="21" customHeight="1" x14ac:dyDescent="0.4">
      <c r="A17" s="61"/>
      <c r="B17" s="15" t="s">
        <v>6</v>
      </c>
      <c r="C17" s="8"/>
      <c r="D17" s="76" t="s">
        <v>94</v>
      </c>
      <c r="I17" s="86"/>
      <c r="K17" s="5"/>
    </row>
    <row r="18" spans="1:18" ht="21" customHeight="1" x14ac:dyDescent="0.4">
      <c r="A18" s="61"/>
      <c r="B18" s="15"/>
      <c r="C18" s="15"/>
      <c r="D18" s="16"/>
      <c r="E18" s="8" t="s">
        <v>93</v>
      </c>
      <c r="F18" s="8"/>
      <c r="G18" s="8" t="s">
        <v>32</v>
      </c>
      <c r="H18" s="11"/>
      <c r="I18" s="85" t="s">
        <v>24</v>
      </c>
      <c r="K18" s="10" t="s">
        <v>25</v>
      </c>
      <c r="L18" s="92" t="s">
        <v>31</v>
      </c>
      <c r="M18" s="92"/>
      <c r="N18" s="30" t="s">
        <v>92</v>
      </c>
      <c r="P18" s="4"/>
    </row>
    <row r="19" spans="1:18" ht="21" customHeight="1" x14ac:dyDescent="0.4">
      <c r="A19" s="61"/>
      <c r="B19" s="15"/>
      <c r="C19" s="15"/>
      <c r="D19" s="83" t="s">
        <v>91</v>
      </c>
      <c r="E19" s="7" t="s">
        <v>88</v>
      </c>
      <c r="F19" s="82"/>
      <c r="G19" s="29">
        <v>30000</v>
      </c>
      <c r="H19" s="13" t="s">
        <v>8</v>
      </c>
      <c r="I19" s="80">
        <v>500</v>
      </c>
      <c r="J19" s="8" t="s">
        <v>22</v>
      </c>
      <c r="K19" s="84">
        <f>G19*I19</f>
        <v>15000000</v>
      </c>
      <c r="L19" s="5"/>
      <c r="N19" s="69" t="s">
        <v>90</v>
      </c>
      <c r="P19" s="19"/>
    </row>
    <row r="20" spans="1:18" ht="21" customHeight="1" x14ac:dyDescent="0.4">
      <c r="A20" s="61"/>
      <c r="B20" s="15"/>
      <c r="C20" s="15"/>
      <c r="D20" s="83" t="s">
        <v>89</v>
      </c>
      <c r="E20" s="7" t="s">
        <v>88</v>
      </c>
      <c r="F20" s="82"/>
      <c r="G20" s="81">
        <v>-22000</v>
      </c>
      <c r="H20" s="13" t="s">
        <v>8</v>
      </c>
      <c r="I20" s="80">
        <v>500</v>
      </c>
      <c r="J20" s="8" t="s">
        <v>22</v>
      </c>
      <c r="K20" s="84">
        <f>G20*I20</f>
        <v>-11000000</v>
      </c>
      <c r="M20" s="5"/>
      <c r="N20" s="31"/>
      <c r="O20" s="19"/>
      <c r="P20" s="19"/>
    </row>
    <row r="21" spans="1:18" ht="21" customHeight="1" x14ac:dyDescent="0.4">
      <c r="A21" s="61"/>
      <c r="B21" s="15"/>
      <c r="C21" s="15"/>
      <c r="D21" s="83"/>
      <c r="E21" s="7" t="s">
        <v>105</v>
      </c>
      <c r="F21" s="82"/>
      <c r="G21" s="81"/>
      <c r="H21" s="13" t="s">
        <v>8</v>
      </c>
      <c r="I21" s="80">
        <v>-500</v>
      </c>
      <c r="J21" s="8" t="s">
        <v>22</v>
      </c>
      <c r="K21" s="84">
        <f>G21*I21</f>
        <v>0</v>
      </c>
      <c r="M21" s="5"/>
      <c r="N21" s="31"/>
      <c r="O21" s="19"/>
      <c r="P21" s="19"/>
    </row>
    <row r="22" spans="1:18" ht="21" customHeight="1" thickBot="1" x14ac:dyDescent="0.45">
      <c r="A22" s="61"/>
      <c r="B22" s="15"/>
      <c r="C22" s="15"/>
      <c r="D22" s="83"/>
      <c r="E22" s="7"/>
      <c r="F22" s="82"/>
      <c r="G22" s="81"/>
      <c r="H22" s="13" t="s">
        <v>8</v>
      </c>
      <c r="I22" s="80"/>
      <c r="J22" s="8" t="s">
        <v>22</v>
      </c>
      <c r="K22" s="79">
        <f>G21*I21</f>
        <v>0</v>
      </c>
      <c r="M22" s="5"/>
      <c r="N22" s="31"/>
      <c r="O22" s="19"/>
      <c r="P22" s="19"/>
    </row>
    <row r="23" spans="1:18" ht="21" customHeight="1" thickBot="1" x14ac:dyDescent="0.45">
      <c r="A23" s="61"/>
      <c r="B23" s="15"/>
      <c r="C23" s="15"/>
      <c r="D23" s="16"/>
      <c r="E23" s="13"/>
      <c r="H23" s="8"/>
      <c r="I23" s="13"/>
      <c r="J23" s="5" t="s">
        <v>87</v>
      </c>
      <c r="K23" s="78">
        <f>SUM(K19:K22)</f>
        <v>4000000</v>
      </c>
      <c r="L23" s="32"/>
      <c r="N23" s="4"/>
      <c r="O23" s="4"/>
      <c r="P23" s="4"/>
    </row>
    <row r="24" spans="1:18" ht="21" customHeight="1" x14ac:dyDescent="0.4">
      <c r="A24" s="61"/>
      <c r="B24" s="8"/>
      <c r="C24" s="8"/>
      <c r="E24" s="5"/>
      <c r="G24" s="13"/>
      <c r="H24" s="13"/>
      <c r="I24" s="21"/>
      <c r="K24" s="32" t="s">
        <v>86</v>
      </c>
      <c r="R24" s="1" t="s">
        <v>85</v>
      </c>
    </row>
    <row r="25" spans="1:18" ht="21" customHeight="1" x14ac:dyDescent="0.4">
      <c r="A25" s="61"/>
      <c r="B25" s="15" t="s">
        <v>9</v>
      </c>
      <c r="C25" s="8"/>
      <c r="D25" s="67" t="s">
        <v>84</v>
      </c>
    </row>
    <row r="26" spans="1:18" ht="21" customHeight="1" x14ac:dyDescent="0.3">
      <c r="A26" s="61"/>
      <c r="B26" s="8"/>
      <c r="C26" s="8"/>
      <c r="D26" s="39"/>
      <c r="E26" s="43" t="s">
        <v>83</v>
      </c>
      <c r="F26" s="77"/>
      <c r="G26" s="43" t="s">
        <v>15</v>
      </c>
      <c r="H26" s="44"/>
      <c r="I26" s="43" t="s">
        <v>16</v>
      </c>
      <c r="J26" s="8"/>
      <c r="L26" s="93" t="s">
        <v>44</v>
      </c>
      <c r="M26" s="93"/>
    </row>
    <row r="27" spans="1:18" ht="21" customHeight="1" x14ac:dyDescent="0.4">
      <c r="A27" s="61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61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82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61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61"/>
      <c r="B30" s="8"/>
      <c r="C30" s="8"/>
      <c r="D30" s="16"/>
      <c r="E30" s="30" t="s">
        <v>45</v>
      </c>
      <c r="F30" s="13"/>
      <c r="G30" s="36" t="s">
        <v>81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61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80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61"/>
      <c r="B32" s="8"/>
      <c r="C32" s="8"/>
      <c r="D32" s="16"/>
      <c r="E32" s="36" t="s">
        <v>79</v>
      </c>
      <c r="F32" s="13"/>
      <c r="G32" s="36" t="s">
        <v>78</v>
      </c>
      <c r="H32" s="8"/>
      <c r="I32" s="37" t="s">
        <v>77</v>
      </c>
      <c r="J32" s="22"/>
      <c r="L32" s="23"/>
      <c r="P32" s="23"/>
      <c r="Q32" s="23"/>
    </row>
    <row r="33" spans="1:17" ht="21" customHeight="1" thickBot="1" x14ac:dyDescent="0.45">
      <c r="A33" s="61"/>
      <c r="B33" s="8"/>
      <c r="C33" s="8"/>
      <c r="D33" s="16"/>
      <c r="E33" s="12">
        <f>K29+K31</f>
        <v>108747072</v>
      </c>
      <c r="F33" s="13" t="s">
        <v>66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76</v>
      </c>
      <c r="L33" s="23"/>
      <c r="P33" s="23"/>
      <c r="Q33" s="23"/>
    </row>
    <row r="34" spans="1:17" ht="21" customHeight="1" x14ac:dyDescent="0.4">
      <c r="A34" s="61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61"/>
      <c r="B35" s="15" t="s">
        <v>10</v>
      </c>
      <c r="C35" s="8"/>
      <c r="D35" s="76" t="s">
        <v>75</v>
      </c>
      <c r="K35" s="5"/>
      <c r="L35" s="5"/>
    </row>
    <row r="36" spans="1:17" ht="21" customHeight="1" x14ac:dyDescent="0.4">
      <c r="A36" s="61"/>
      <c r="B36" s="8"/>
      <c r="C36" s="8"/>
      <c r="E36" s="10" t="s">
        <v>74</v>
      </c>
      <c r="F36" s="11"/>
      <c r="G36" s="10" t="s">
        <v>17</v>
      </c>
      <c r="I36" s="26" t="s">
        <v>73</v>
      </c>
      <c r="K36" s="5"/>
      <c r="L36" s="5"/>
    </row>
    <row r="37" spans="1:17" ht="21" customHeight="1" x14ac:dyDescent="0.4">
      <c r="A37" s="61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2" t="s">
        <v>18</v>
      </c>
      <c r="L37" s="92"/>
      <c r="M37" s="1" t="s">
        <v>48</v>
      </c>
    </row>
    <row r="38" spans="1:17" ht="21" customHeight="1" x14ac:dyDescent="0.4">
      <c r="A38" s="61"/>
      <c r="B38" s="8"/>
      <c r="C38" s="8"/>
      <c r="E38" s="5"/>
      <c r="G38" s="13"/>
      <c r="H38" s="13"/>
      <c r="I38" s="21"/>
      <c r="K38" s="42" t="s">
        <v>72</v>
      </c>
    </row>
    <row r="39" spans="1:17" ht="21" customHeight="1" x14ac:dyDescent="0.4">
      <c r="A39" s="61"/>
      <c r="B39" s="15" t="s">
        <v>19</v>
      </c>
      <c r="C39" s="8"/>
      <c r="D39" s="67" t="s">
        <v>71</v>
      </c>
      <c r="I39" s="90"/>
      <c r="J39" s="90"/>
      <c r="K39" s="5"/>
      <c r="L39" s="5"/>
    </row>
    <row r="40" spans="1:17" ht="21" customHeight="1" x14ac:dyDescent="0.4">
      <c r="A40" s="61"/>
      <c r="B40" s="8"/>
      <c r="C40" s="8"/>
      <c r="D40" s="16"/>
      <c r="E40" s="10" t="s">
        <v>49</v>
      </c>
      <c r="I40" s="43" t="s">
        <v>70</v>
      </c>
      <c r="K40" s="5"/>
      <c r="L40" s="5"/>
    </row>
    <row r="41" spans="1:17" ht="21" customHeight="1" x14ac:dyDescent="0.4">
      <c r="A41" s="61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1" t="s">
        <v>20</v>
      </c>
      <c r="L41" s="91"/>
      <c r="M41" s="1" t="s">
        <v>50</v>
      </c>
      <c r="N41" s="20"/>
    </row>
    <row r="42" spans="1:17" ht="21" customHeight="1" thickBot="1" x14ac:dyDescent="0.45">
      <c r="A42" s="61"/>
      <c r="B42" s="8"/>
      <c r="C42" s="8"/>
      <c r="D42" s="16"/>
      <c r="E42" s="75"/>
      <c r="F42" s="13"/>
      <c r="G42" s="36" t="s">
        <v>69</v>
      </c>
      <c r="H42" s="8"/>
      <c r="I42" s="37" t="s">
        <v>68</v>
      </c>
      <c r="J42" s="22"/>
      <c r="L42" s="23"/>
      <c r="P42" s="23"/>
      <c r="Q42" s="23"/>
    </row>
    <row r="43" spans="1:17" ht="21" customHeight="1" thickBot="1" x14ac:dyDescent="0.45">
      <c r="A43" s="61"/>
      <c r="B43" s="8"/>
      <c r="C43" s="8"/>
      <c r="D43" s="16"/>
      <c r="E43" s="74" t="s">
        <v>67</v>
      </c>
      <c r="F43" s="13" t="s">
        <v>66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65</v>
      </c>
      <c r="L43" s="23"/>
      <c r="P43" s="23"/>
      <c r="Q43" s="23"/>
    </row>
    <row r="44" spans="1:17" ht="21" customHeight="1" x14ac:dyDescent="0.4">
      <c r="A44" s="61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61"/>
      <c r="B45" s="15" t="s">
        <v>21</v>
      </c>
      <c r="C45" s="15"/>
      <c r="D45" s="67" t="s">
        <v>64</v>
      </c>
    </row>
    <row r="46" spans="1:17" ht="21" customHeight="1" x14ac:dyDescent="0.25">
      <c r="A46" s="61"/>
      <c r="B46" s="8"/>
      <c r="C46" s="8"/>
      <c r="D46" s="16"/>
      <c r="E46" s="71" t="s">
        <v>55</v>
      </c>
      <c r="F46" s="73"/>
      <c r="G46" s="71" t="s">
        <v>29</v>
      </c>
      <c r="H46" s="72"/>
      <c r="I46" s="71" t="s">
        <v>51</v>
      </c>
    </row>
    <row r="47" spans="1:17" ht="16.5" customHeight="1" x14ac:dyDescent="0.4">
      <c r="A47" s="61"/>
      <c r="B47" s="8"/>
      <c r="C47" s="8"/>
      <c r="D47" s="16"/>
      <c r="E47" s="68" t="s">
        <v>63</v>
      </c>
      <c r="F47" s="70"/>
      <c r="G47" s="68" t="s">
        <v>63</v>
      </c>
      <c r="H47" s="69"/>
      <c r="I47" s="68" t="s">
        <v>63</v>
      </c>
      <c r="K47" s="92" t="s">
        <v>52</v>
      </c>
      <c r="L47" s="92"/>
      <c r="M47" s="1" t="s">
        <v>54</v>
      </c>
    </row>
    <row r="48" spans="1:17" ht="21" customHeight="1" x14ac:dyDescent="0.4">
      <c r="A48" s="61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2" t="s">
        <v>30</v>
      </c>
      <c r="L48" s="92"/>
      <c r="M48" s="1" t="s">
        <v>53</v>
      </c>
    </row>
    <row r="49" spans="1:16" ht="21" customHeight="1" x14ac:dyDescent="0.4">
      <c r="A49" s="61"/>
      <c r="B49" s="8"/>
      <c r="C49" s="8"/>
      <c r="D49" s="9"/>
      <c r="E49" s="40"/>
      <c r="F49" s="45"/>
      <c r="G49" s="37"/>
      <c r="J49" s="8"/>
      <c r="K49" s="42" t="s">
        <v>62</v>
      </c>
      <c r="N49" s="20"/>
    </row>
    <row r="50" spans="1:16" ht="21" customHeight="1" x14ac:dyDescent="0.4">
      <c r="A50" s="61"/>
      <c r="B50" s="15" t="s">
        <v>27</v>
      </c>
      <c r="C50" s="8"/>
      <c r="D50" s="67" t="s">
        <v>57</v>
      </c>
      <c r="K50" s="26"/>
    </row>
    <row r="51" spans="1:16" ht="21" customHeight="1" x14ac:dyDescent="0.4">
      <c r="A51" s="61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66" t="s">
        <v>59</v>
      </c>
    </row>
    <row r="52" spans="1:16" ht="21" customHeight="1" x14ac:dyDescent="0.4">
      <c r="A52" s="61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61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61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65">
        <f>E52+G52+I52+E54+G54</f>
        <v>178347072</v>
      </c>
      <c r="J54" s="64" t="s">
        <v>60</v>
      </c>
      <c r="K54" s="13"/>
    </row>
    <row r="55" spans="1:16" ht="21" customHeight="1" x14ac:dyDescent="0.4">
      <c r="A55" s="61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61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61"/>
      <c r="B57" s="8"/>
      <c r="C57" s="8"/>
      <c r="D57" s="63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61"/>
      <c r="B58" s="8"/>
      <c r="C58" s="8"/>
      <c r="D58" s="60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61"/>
      <c r="B59" s="8"/>
      <c r="C59" s="8"/>
      <c r="D59" s="60"/>
      <c r="E59" s="64" t="s">
        <v>61</v>
      </c>
      <c r="F59" s="8"/>
      <c r="G59" s="64" t="s">
        <v>60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61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61"/>
      <c r="B61" s="8"/>
      <c r="C61" s="8"/>
      <c r="D61" s="63"/>
      <c r="E61" s="43" t="str">
        <f>I5</f>
        <v>自己負担額(円)</v>
      </c>
      <c r="F61" s="30"/>
      <c r="G61" s="43" t="str">
        <f>I57</f>
        <v>手元資金増加額(円/年)</v>
      </c>
      <c r="I61" s="62" t="s">
        <v>33</v>
      </c>
      <c r="K61" s="28"/>
    </row>
    <row r="62" spans="1:16" ht="27.75" customHeight="1" thickTop="1" thickBot="1" x14ac:dyDescent="0.45">
      <c r="A62" s="61"/>
      <c r="B62" s="8"/>
      <c r="C62" s="8"/>
      <c r="D62" s="60"/>
      <c r="E62" s="59">
        <f>I6</f>
        <v>260000000</v>
      </c>
      <c r="F62" s="8" t="s">
        <v>34</v>
      </c>
      <c r="G62" s="58">
        <f>I58</f>
        <v>41652928</v>
      </c>
      <c r="H62" s="8" t="s">
        <v>5</v>
      </c>
      <c r="I62" s="57">
        <f>E62/G62</f>
        <v>6.2420581813600231</v>
      </c>
      <c r="J62" s="8"/>
    </row>
    <row r="63" spans="1:16" ht="12.75" customHeight="1" thickTop="1" x14ac:dyDescent="0.4"/>
  </sheetData>
  <mergeCells count="7">
    <mergeCell ref="I39:J39"/>
    <mergeCell ref="K41:L41"/>
    <mergeCell ref="K47:L47"/>
    <mergeCell ref="K48:L48"/>
    <mergeCell ref="L18:M18"/>
    <mergeCell ref="L26:M26"/>
    <mergeCell ref="K37:L3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AA82D-E212-4CAD-AC06-29BEC5BD2A21}">
  <ds:schemaRefs>
    <ds:schemaRef ds:uri="http://purl.org/dc/dcmitype/"/>
    <ds:schemaRef ds:uri="http://purl.org/dc/elements/1.1/"/>
    <ds:schemaRef ds:uri="fba91e89-1200-45c5-ab68-79a6f81781d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F372FB-337A-4FC2-8D15-FC4DE6351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