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C:\Users\kimuraj\Documents\JMAC\【森川さんご依頼】JMAC様_申請様式一式\"/>
    </mc:Choice>
  </mc:AlternateContent>
  <xr:revisionPtr revIDLastSave="0" documentId="13_ncr:1_{09819A4A-759C-46C4-AAE4-632DE79A37B4}" xr6:coauthVersionLast="47" xr6:coauthVersionMax="47" xr10:uidLastSave="{00000000-0000-0000-0000-000000000000}"/>
  <bookViews>
    <workbookView xWindow="9600" yWindow="0" windowWidth="9600" windowHeight="10200" tabRatio="875" firstSheet="5" activeTab="5" xr2:uid="{2398029B-5072-4789-ADD1-085ADCD37FE0}"/>
  </bookViews>
  <sheets>
    <sheet name="提出書類一覧" sheetId="1" r:id="rId1"/>
    <sheet name="別添１　事業者基本情報【幹事社、コンソーシアム参加事業者】" sheetId="2" r:id="rId2"/>
    <sheet name="別添１　事業者基本情報【共同申請参加事業者】" sheetId="3" r:id="rId3"/>
    <sheet name="別添２　支出計画書" sheetId="4" r:id="rId4"/>
    <sheet name="様式第１　交付申請書【コンソーシアム申請用】" sheetId="5" r:id="rId5"/>
    <sheet name="様式第１　交付申請書【共同申請用】" sheetId="6" r:id="rId6"/>
    <sheet name="別添　役員名簿【幹事社、コンソーシアム参加事業者】" sheetId="7" r:id="rId7"/>
    <sheet name="別添　役員名簿【共同申請参加事業者】" sheetId="8" r:id="rId8"/>
    <sheet name="別添２－１人件費単価計算書【幹事社、コンソーシアム参加事業者】" sheetId="9" r:id="rId9"/>
    <sheet name="別添２－１　人件費単価計算書【共同申請参加事業者】" sheetId="10" r:id="rId10"/>
    <sheet name="Sheet1" sheetId="17" state="hidden" r:id="rId11"/>
    <sheet name="別添２－２　人件費計算根拠【幹事社、コンソーシアム参加事業者】" sheetId="11" r:id="rId12"/>
    <sheet name="別添２－２　人件費計算根拠【共同申請参加事業者】" sheetId="12" r:id="rId13"/>
    <sheet name="別添3-1　コンソーシアム登録申請書" sheetId="13" r:id="rId14"/>
    <sheet name="別添3-2　コンソーシアム参加確認書" sheetId="14" r:id="rId15"/>
    <sheet name="等級単価一覧表" sheetId="16" r:id="rId16"/>
  </sheets>
  <definedNames>
    <definedName name="_xlnm._FilterDatabase" localSheetId="11" hidden="1">'別添２－２　人件費計算根拠【幹事社、コンソーシアム参加事業者】'!$B$8:$B$31</definedName>
    <definedName name="_xlnm.Print_Area" localSheetId="0">提出書類一覧!$A$1:$G$18</definedName>
    <definedName name="_xlnm.Print_Area" localSheetId="6">'別添　役員名簿【幹事社、コンソーシアム参加事業者】'!$A$1:$I$39</definedName>
    <definedName name="_xlnm.Print_Area" localSheetId="7">'別添　役員名簿【共同申請参加事業者】'!$A$1:$I$39</definedName>
    <definedName name="_xlnm.Print_Area" localSheetId="1">'別添１　事業者基本情報【幹事社、コンソーシアム参加事業者】'!$A$1:$C$37</definedName>
    <definedName name="_xlnm.Print_Area" localSheetId="2">'別添１　事業者基本情報【共同申請参加事業者】'!$A$1:$C$37</definedName>
    <definedName name="_xlnm.Print_Area" localSheetId="3">'別添２　支出計画書'!$A$1:$E$35</definedName>
    <definedName name="_xlnm.Print_Area" localSheetId="9">'別添２－１　人件費単価計算書【共同申請参加事業者】'!$B$2:$H$75</definedName>
    <definedName name="_xlnm.Print_Area" localSheetId="8">'別添２－１人件費単価計算書【幹事社、コンソーシアム参加事業者】'!$B$2:$H$75</definedName>
    <definedName name="_xlnm.Print_Area" localSheetId="11">'別添２－２　人件費計算根拠【幹事社、コンソーシアム参加事業者】'!$A$1:$E$31</definedName>
    <definedName name="_xlnm.Print_Area" localSheetId="12">'別添２－２　人件費計算根拠【共同申請参加事業者】'!$A$1:$E$31</definedName>
    <definedName name="_xlnm.Print_Area" localSheetId="13">'別添3-1　コンソーシアム登録申請書'!$A$1:$D$38</definedName>
    <definedName name="_xlnm.Print_Area" localSheetId="14">'別添3-2　コンソーシアム参加確認書'!$A$1:$E$19</definedName>
    <definedName name="_xlnm.Print_Area" localSheetId="4">'様式第１　交付申請書【コンソーシアム申請用】'!$A$1:$G$36</definedName>
    <definedName name="_xlnm.Print_Area" localSheetId="5">'様式第１　交付申請書【共同申請用】'!$A$1:$G$39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1" i="6" l="1"/>
  <c r="J28" i="5"/>
  <c r="D50" i="10"/>
  <c r="D49" i="10"/>
  <c r="D48" i="10"/>
  <c r="D47" i="10"/>
  <c r="D46" i="10"/>
  <c r="D45" i="10"/>
  <c r="D44" i="10"/>
  <c r="D43" i="10"/>
  <c r="D42" i="10"/>
  <c r="D41" i="10"/>
  <c r="D50" i="9"/>
  <c r="D49" i="9"/>
  <c r="D48" i="9"/>
  <c r="D47" i="9"/>
  <c r="D46" i="9"/>
  <c r="D45" i="9"/>
  <c r="D44" i="9"/>
  <c r="D43" i="9"/>
  <c r="D42" i="9"/>
  <c r="D41" i="9"/>
  <c r="E31" i="10"/>
  <c r="E30" i="10"/>
  <c r="E29" i="10"/>
  <c r="E28" i="10"/>
  <c r="E27" i="10"/>
  <c r="E32" i="10"/>
  <c r="E26" i="10"/>
  <c r="E25" i="10"/>
  <c r="E24" i="10"/>
  <c r="E23" i="10"/>
  <c r="E22" i="10"/>
  <c r="E21" i="10"/>
  <c r="E20" i="10"/>
  <c r="E19" i="10"/>
  <c r="E18" i="10"/>
  <c r="E17" i="10"/>
  <c r="E16" i="10"/>
  <c r="E32" i="9"/>
  <c r="E28" i="9"/>
  <c r="E27" i="9"/>
  <c r="E26" i="9"/>
  <c r="E25" i="9"/>
  <c r="E24" i="9"/>
  <c r="E23" i="9"/>
  <c r="E22" i="9"/>
  <c r="E21" i="9"/>
  <c r="E20" i="9"/>
  <c r="E19" i="9"/>
  <c r="E18" i="9"/>
  <c r="E17" i="9"/>
  <c r="E16" i="9"/>
  <c r="B7" i="4"/>
  <c r="A7" i="4"/>
  <c r="B38" i="17" l="1"/>
  <c r="E38" i="17"/>
  <c r="E30" i="17"/>
  <c r="E31" i="17"/>
  <c r="E32" i="17"/>
  <c r="E33" i="17"/>
  <c r="E34" i="17"/>
  <c r="E35" i="17"/>
  <c r="E36" i="17"/>
  <c r="E37" i="17"/>
  <c r="E29" i="17"/>
  <c r="E28" i="17"/>
  <c r="E20" i="17"/>
  <c r="E21" i="17"/>
  <c r="E22" i="17"/>
  <c r="E23" i="17"/>
  <c r="E24" i="17"/>
  <c r="E25" i="17"/>
  <c r="E26" i="17"/>
  <c r="E27" i="17"/>
  <c r="E19" i="17"/>
  <c r="E18" i="17"/>
  <c r="E3" i="17"/>
  <c r="E4" i="17"/>
  <c r="E5" i="17"/>
  <c r="E6" i="17"/>
  <c r="E7" i="17"/>
  <c r="E8" i="17"/>
  <c r="E9" i="17"/>
  <c r="E10" i="17"/>
  <c r="E11" i="17"/>
  <c r="E12" i="17"/>
  <c r="E13" i="17"/>
  <c r="E14" i="17"/>
  <c r="E15" i="17"/>
  <c r="E16" i="17"/>
  <c r="E17" i="17"/>
  <c r="E2" i="17"/>
  <c r="B5" i="17"/>
  <c r="B36" i="17"/>
  <c r="B37" i="17"/>
  <c r="B35" i="17"/>
  <c r="B30" i="17"/>
  <c r="B31" i="17"/>
  <c r="B32" i="17"/>
  <c r="B33" i="17"/>
  <c r="B34" i="17"/>
  <c r="B29" i="17"/>
  <c r="B28" i="17"/>
  <c r="B27" i="17"/>
  <c r="B20" i="17"/>
  <c r="B21" i="17"/>
  <c r="B22" i="17"/>
  <c r="B23" i="17"/>
  <c r="B24" i="17"/>
  <c r="B25" i="17"/>
  <c r="B26" i="17"/>
  <c r="B19" i="17"/>
  <c r="B18" i="17"/>
  <c r="B17" i="17"/>
  <c r="B16" i="17"/>
  <c r="B15" i="17"/>
  <c r="B13" i="17"/>
  <c r="B8" i="17"/>
  <c r="B9" i="17"/>
  <c r="B10" i="17"/>
  <c r="B11" i="17"/>
  <c r="B12" i="17"/>
  <c r="B14" i="17"/>
  <c r="B7" i="17"/>
  <c r="B4" i="17"/>
  <c r="B6" i="17"/>
  <c r="B3" i="17"/>
  <c r="B2" i="17"/>
  <c r="E42" i="10"/>
  <c r="E41" i="9"/>
  <c r="A9" i="14"/>
  <c r="A42" i="9"/>
  <c r="C31" i="12" l="1"/>
  <c r="C30" i="12"/>
  <c r="C29" i="12"/>
  <c r="C28" i="12"/>
  <c r="C27" i="12"/>
  <c r="C26" i="12"/>
  <c r="C25" i="12"/>
  <c r="C24" i="12"/>
  <c r="C23" i="12"/>
  <c r="C22" i="12"/>
  <c r="C21" i="12"/>
  <c r="C20" i="12"/>
  <c r="C19" i="12"/>
  <c r="C18" i="12"/>
  <c r="C17" i="12"/>
  <c r="C16" i="12"/>
  <c r="C15" i="12"/>
  <c r="C14" i="12"/>
  <c r="C13" i="12"/>
  <c r="C12" i="12"/>
  <c r="C11" i="12"/>
  <c r="C10" i="12"/>
  <c r="C9" i="12"/>
  <c r="C8" i="12"/>
  <c r="C31" i="11"/>
  <c r="C30" i="11"/>
  <c r="C29" i="11"/>
  <c r="C28" i="11"/>
  <c r="C27" i="11"/>
  <c r="C26" i="11"/>
  <c r="C25" i="11"/>
  <c r="C24" i="11"/>
  <c r="C23" i="11"/>
  <c r="C22" i="11"/>
  <c r="C21" i="11"/>
  <c r="C20" i="11"/>
  <c r="C19" i="11"/>
  <c r="C17" i="11"/>
  <c r="C16" i="11"/>
  <c r="C15" i="11"/>
  <c r="C14" i="11"/>
  <c r="C13" i="11"/>
  <c r="C12" i="11"/>
  <c r="C11" i="11"/>
  <c r="G8" i="10" l="1"/>
  <c r="G7" i="10"/>
  <c r="D3" i="12" l="1"/>
  <c r="E67" i="10"/>
  <c r="E66" i="10"/>
  <c r="E65" i="10"/>
  <c r="E64" i="10"/>
  <c r="E63" i="10"/>
  <c r="E62" i="10"/>
  <c r="E61" i="10"/>
  <c r="E60" i="10"/>
  <c r="E59" i="10"/>
  <c r="E58" i="10"/>
  <c r="C8" i="11"/>
  <c r="E8" i="11" s="1"/>
  <c r="E58" i="9"/>
  <c r="E43" i="9"/>
  <c r="C9" i="11"/>
  <c r="E29" i="9"/>
  <c r="E30" i="9"/>
  <c r="E31" i="9"/>
  <c r="C10" i="11" l="1"/>
  <c r="C18" i="11"/>
  <c r="F7" i="6"/>
  <c r="E9" i="4"/>
  <c r="D5" i="14"/>
  <c r="D4" i="14"/>
  <c r="D7" i="13"/>
  <c r="D6" i="13"/>
  <c r="F16" i="6" l="1"/>
  <c r="F15" i="6"/>
  <c r="F14" i="6"/>
  <c r="F13" i="6"/>
  <c r="F10" i="6"/>
  <c r="F9" i="6"/>
  <c r="F8" i="6"/>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2" i="4" l="1"/>
  <c r="E11" i="4"/>
  <c r="E10" i="4"/>
  <c r="E13" i="4" l="1"/>
  <c r="D30" i="5" s="1"/>
  <c r="C30" i="5" s="1"/>
  <c r="C31" i="5" l="1"/>
  <c r="D33" i="6"/>
  <c r="E31" i="12"/>
  <c r="E30" i="12"/>
  <c r="E29" i="12"/>
  <c r="E28" i="12"/>
  <c r="E27" i="12"/>
  <c r="E26" i="12"/>
  <c r="E25" i="12"/>
  <c r="E24" i="12"/>
  <c r="E23" i="12"/>
  <c r="E22" i="12"/>
  <c r="E21" i="12"/>
  <c r="E20" i="12"/>
  <c r="E19" i="12"/>
  <c r="E18" i="12"/>
  <c r="E17" i="12"/>
  <c r="E16" i="12"/>
  <c r="E15" i="12"/>
  <c r="E14" i="12"/>
  <c r="E13" i="12"/>
  <c r="E12" i="12"/>
  <c r="E11" i="12"/>
  <c r="E10" i="12"/>
  <c r="E9" i="12"/>
  <c r="A67" i="10"/>
  <c r="A66" i="10"/>
  <c r="A65" i="10"/>
  <c r="A64" i="10"/>
  <c r="A63" i="10"/>
  <c r="A62" i="10"/>
  <c r="A61" i="10"/>
  <c r="A60" i="10"/>
  <c r="A59" i="10"/>
  <c r="A58" i="10"/>
  <c r="E50" i="10"/>
  <c r="A50" i="10"/>
  <c r="E49" i="10"/>
  <c r="A49" i="10"/>
  <c r="E48" i="10"/>
  <c r="A48" i="10"/>
  <c r="E47" i="10"/>
  <c r="A47" i="10"/>
  <c r="E46" i="10"/>
  <c r="A46" i="10"/>
  <c r="E45" i="10"/>
  <c r="A45" i="10"/>
  <c r="E44" i="10"/>
  <c r="A44" i="10"/>
  <c r="E43" i="10"/>
  <c r="A43" i="10"/>
  <c r="A42" i="10"/>
  <c r="E41" i="10"/>
  <c r="A41" i="10"/>
  <c r="A32" i="10"/>
  <c r="A31" i="10"/>
  <c r="A30" i="10"/>
  <c r="A29" i="10"/>
  <c r="A28" i="10"/>
  <c r="A27" i="10"/>
  <c r="A26" i="10"/>
  <c r="A25" i="10"/>
  <c r="A24" i="10"/>
  <c r="A23" i="10"/>
  <c r="A22" i="10"/>
  <c r="A21" i="10"/>
  <c r="A20" i="10"/>
  <c r="A19" i="10"/>
  <c r="A18" i="10"/>
  <c r="A17" i="10"/>
  <c r="E8" i="12"/>
  <c r="A16" i="10"/>
  <c r="A67" i="9"/>
  <c r="A66" i="9"/>
  <c r="A65" i="9"/>
  <c r="A64" i="9"/>
  <c r="A63" i="9"/>
  <c r="A62" i="9"/>
  <c r="A61" i="9"/>
  <c r="A60" i="9"/>
  <c r="A59" i="9"/>
  <c r="A58" i="9"/>
  <c r="E50" i="9"/>
  <c r="A50" i="9"/>
  <c r="E49" i="9"/>
  <c r="A49" i="9"/>
  <c r="E48" i="9"/>
  <c r="A48" i="9"/>
  <c r="E47" i="9"/>
  <c r="A47" i="9"/>
  <c r="E46" i="9"/>
  <c r="A46" i="9"/>
  <c r="E45" i="9"/>
  <c r="A45" i="9"/>
  <c r="E44" i="9"/>
  <c r="A44" i="9"/>
  <c r="A43" i="9"/>
  <c r="E42" i="9"/>
  <c r="A41" i="9"/>
  <c r="A32" i="9"/>
  <c r="A31" i="9"/>
  <c r="A30" i="9"/>
  <c r="A29" i="9"/>
  <c r="A28" i="9"/>
  <c r="A27" i="9"/>
  <c r="A26" i="9"/>
  <c r="A25" i="9"/>
  <c r="A24" i="9"/>
  <c r="A23" i="9"/>
  <c r="A22" i="9"/>
  <c r="A21" i="9"/>
  <c r="A20" i="9"/>
  <c r="A19" i="9"/>
  <c r="A18" i="9"/>
  <c r="A17" i="9"/>
  <c r="A16" i="9"/>
  <c r="D31" i="5" l="1"/>
  <c r="D34" i="6"/>
  <c r="C33" i="6"/>
  <c r="C34" i="6" s="1"/>
  <c r="E6" i="12"/>
  <c r="E9" i="11"/>
  <c r="E30" i="5" l="1"/>
  <c r="E33" i="6"/>
  <c r="E6" i="11"/>
  <c r="E31" i="5" l="1"/>
  <c r="I28" i="5"/>
  <c r="F30" i="5" s="1"/>
  <c r="F31" i="5" s="1"/>
  <c r="E34" i="6"/>
  <c r="I31" i="6"/>
  <c r="F33" i="6" s="1"/>
  <c r="F34" i="6" s="1"/>
</calcChain>
</file>

<file path=xl/sharedStrings.xml><?xml version="1.0" encoding="utf-8"?>
<sst xmlns="http://schemas.openxmlformats.org/spreadsheetml/2006/main" count="574" uniqueCount="285">
  <si>
    <t>●</t>
  </si>
  <si>
    <t>●　</t>
  </si>
  <si>
    <t>No</t>
    <phoneticPr fontId="7"/>
  </si>
  <si>
    <t>書類名称</t>
    <phoneticPr fontId="7"/>
  </si>
  <si>
    <t>書式</t>
    <rPh sb="0" eb="2">
      <t>ショシキ</t>
    </rPh>
    <phoneticPr fontId="10"/>
  </si>
  <si>
    <t>備考</t>
    <rPh sb="0" eb="2">
      <t>ビコウ</t>
    </rPh>
    <phoneticPr fontId="10"/>
  </si>
  <si>
    <t>幹事社</t>
    <phoneticPr fontId="7"/>
  </si>
  <si>
    <t>共同申請参加事業者</t>
    <rPh sb="0" eb="2">
      <t>キョウドウ</t>
    </rPh>
    <rPh sb="2" eb="4">
      <t>シンセイ</t>
    </rPh>
    <rPh sb="4" eb="6">
      <t>サンカ</t>
    </rPh>
    <rPh sb="6" eb="8">
      <t>ジギョウ</t>
    </rPh>
    <rPh sb="8" eb="9">
      <t>シャ</t>
    </rPh>
    <phoneticPr fontId="7"/>
  </si>
  <si>
    <t>コンソーシアム参加事業者</t>
    <rPh sb="7" eb="9">
      <t>サンカ</t>
    </rPh>
    <rPh sb="9" eb="11">
      <t>ジギョウ</t>
    </rPh>
    <rPh sb="11" eb="12">
      <t>シャ</t>
    </rPh>
    <phoneticPr fontId="7"/>
  </si>
  <si>
    <t>①</t>
    <phoneticPr fontId="7"/>
  </si>
  <si>
    <t>事業者基本情報</t>
    <rPh sb="0" eb="3">
      <t>ジギョウシャ</t>
    </rPh>
    <rPh sb="3" eb="5">
      <t>キホン</t>
    </rPh>
    <rPh sb="5" eb="7">
      <t>ジョウホウ</t>
    </rPh>
    <phoneticPr fontId="7"/>
  </si>
  <si>
    <t>指定
（別添１）</t>
    <rPh sb="0" eb="2">
      <t>シテイ</t>
    </rPh>
    <rPh sb="4" eb="6">
      <t>ベッテン</t>
    </rPh>
    <phoneticPr fontId="10"/>
  </si>
  <si>
    <t>●</t>
    <phoneticPr fontId="7"/>
  </si>
  <si>
    <t>②</t>
    <phoneticPr fontId="7"/>
  </si>
  <si>
    <t>指定
（別添２）</t>
    <rPh sb="0" eb="2">
      <t>シテイ</t>
    </rPh>
    <rPh sb="4" eb="6">
      <t>ベッテン</t>
    </rPh>
    <phoneticPr fontId="10"/>
  </si>
  <si>
    <t>想定される支出計画に基づき、補助対象支出に係る各費目の内訳および合計を算出すること。</t>
    <phoneticPr fontId="7"/>
  </si>
  <si>
    <t>③</t>
    <phoneticPr fontId="7"/>
  </si>
  <si>
    <r>
      <t xml:space="preserve">支出計画の根拠がわかる資料
（見積書、内規等）
</t>
    </r>
    <r>
      <rPr>
        <sz val="11"/>
        <rFont val="ＭＳ Ｐ明朝"/>
        <family val="1"/>
        <charset val="128"/>
      </rPr>
      <t>＊幹事社、コンソーシアム参加事業者のみ</t>
    </r>
    <rPh sb="0" eb="2">
      <t>シシュツ</t>
    </rPh>
    <rPh sb="2" eb="4">
      <t>ケイカク</t>
    </rPh>
    <rPh sb="5" eb="7">
      <t>コンキョ</t>
    </rPh>
    <rPh sb="11" eb="13">
      <t>シリョウ</t>
    </rPh>
    <rPh sb="15" eb="18">
      <t>ミツモリショ</t>
    </rPh>
    <rPh sb="19" eb="21">
      <t>ナイキ</t>
    </rPh>
    <rPh sb="21" eb="22">
      <t>トウ</t>
    </rPh>
    <rPh sb="25" eb="27">
      <t>カンジ</t>
    </rPh>
    <rPh sb="27" eb="28">
      <t>シャ</t>
    </rPh>
    <rPh sb="36" eb="38">
      <t>サンカ</t>
    </rPh>
    <rPh sb="38" eb="40">
      <t>ジギョウ</t>
    </rPh>
    <rPh sb="40" eb="41">
      <t>シャ</t>
    </rPh>
    <phoneticPr fontId="10"/>
  </si>
  <si>
    <t>自由</t>
    <rPh sb="0" eb="2">
      <t>ジユウ</t>
    </rPh>
    <phoneticPr fontId="10"/>
  </si>
  <si>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10"/>
  </si>
  <si>
    <t>④</t>
    <phoneticPr fontId="7"/>
  </si>
  <si>
    <r>
      <t xml:space="preserve">交付申請書
</t>
    </r>
    <r>
      <rPr>
        <sz val="11"/>
        <color theme="1"/>
        <rFont val="ＭＳ Ｐ明朝"/>
        <family val="1"/>
        <charset val="128"/>
      </rPr>
      <t>＊幹事社、コンソーシアム参加事業者のみ</t>
    </r>
    <rPh sb="0" eb="2">
      <t>コウフ</t>
    </rPh>
    <rPh sb="2" eb="5">
      <t>シンセイショ</t>
    </rPh>
    <rPh sb="7" eb="9">
      <t>カンジ</t>
    </rPh>
    <rPh sb="9" eb="10">
      <t>シャ</t>
    </rPh>
    <rPh sb="18" eb="20">
      <t>サンカ</t>
    </rPh>
    <rPh sb="20" eb="22">
      <t>ジギョウ</t>
    </rPh>
    <rPh sb="22" eb="23">
      <t>シャ</t>
    </rPh>
    <phoneticPr fontId="10"/>
  </si>
  <si>
    <t>指定
（様式第１）</t>
    <phoneticPr fontId="7"/>
  </si>
  <si>
    <t>共同申請の場合は連名で幹事社のみが作成すること。</t>
    <rPh sb="0" eb="2">
      <t>キョウドウ</t>
    </rPh>
    <rPh sb="2" eb="4">
      <t>シンセイ</t>
    </rPh>
    <rPh sb="5" eb="7">
      <t>バアイ</t>
    </rPh>
    <rPh sb="8" eb="10">
      <t>レンメイ</t>
    </rPh>
    <rPh sb="11" eb="13">
      <t>カンジ</t>
    </rPh>
    <rPh sb="13" eb="14">
      <t>シャ</t>
    </rPh>
    <rPh sb="17" eb="19">
      <t>サクセイ</t>
    </rPh>
    <phoneticPr fontId="7"/>
  </si>
  <si>
    <t>⑤</t>
    <phoneticPr fontId="7"/>
  </si>
  <si>
    <r>
      <t xml:space="preserve">補助事業概要説明書
</t>
    </r>
    <r>
      <rPr>
        <sz val="11"/>
        <rFont val="ＭＳ Ｐ明朝"/>
        <family val="1"/>
        <charset val="128"/>
      </rPr>
      <t>＊幹事社のみ</t>
    </r>
    <rPh sb="0" eb="2">
      <t>ホジョ</t>
    </rPh>
    <rPh sb="2" eb="4">
      <t>ジギョウ</t>
    </rPh>
    <rPh sb="4" eb="6">
      <t>ガイヨウ</t>
    </rPh>
    <rPh sb="6" eb="9">
      <t>セツメイショ</t>
    </rPh>
    <rPh sb="11" eb="13">
      <t>カンジ</t>
    </rPh>
    <rPh sb="13" eb="14">
      <t>シャ</t>
    </rPh>
    <phoneticPr fontId="10"/>
  </si>
  <si>
    <t>自由
＊項目指定
あり</t>
    <rPh sb="0" eb="2">
      <t>ジユウ</t>
    </rPh>
    <rPh sb="4" eb="6">
      <t>コウモク</t>
    </rPh>
    <rPh sb="6" eb="8">
      <t>シテイ</t>
    </rPh>
    <phoneticPr fontId="10"/>
  </si>
  <si>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10"/>
  </si>
  <si>
    <t>⑥</t>
    <phoneticPr fontId="7"/>
  </si>
  <si>
    <t>役員名簿</t>
    <rPh sb="0" eb="2">
      <t>ヤクイン</t>
    </rPh>
    <rPh sb="2" eb="4">
      <t>メイボ</t>
    </rPh>
    <phoneticPr fontId="7"/>
  </si>
  <si>
    <t>指定
（別添）</t>
    <rPh sb="0" eb="2">
      <t>シテイ</t>
    </rPh>
    <rPh sb="4" eb="6">
      <t>ベッテン</t>
    </rPh>
    <phoneticPr fontId="10"/>
  </si>
  <si>
    <t>役員とは会社法上の役員であり、取締役、監査役、会計参与のことを指す。
※登記申請中等の場合であれば、その旨を申告すること。</t>
    <rPh sb="41" eb="42">
      <t>ナド</t>
    </rPh>
    <phoneticPr fontId="7"/>
  </si>
  <si>
    <t>⑦</t>
    <phoneticPr fontId="7"/>
  </si>
  <si>
    <r>
      <rPr>
        <sz val="11"/>
        <color theme="1"/>
        <rFont val="ＭＳ Ｐ明朝"/>
        <family val="1"/>
        <charset val="128"/>
      </rPr>
      <t>【人件費が含まれる場合のみ】</t>
    </r>
    <r>
      <rPr>
        <u/>
        <sz val="11"/>
        <color theme="10"/>
        <rFont val="ＭＳ Ｐ明朝"/>
        <family val="1"/>
        <charset val="128"/>
      </rPr>
      <t xml:space="preserve">
人件費単価計算書</t>
    </r>
    <rPh sb="1" eb="4">
      <t>ジンケンヒ</t>
    </rPh>
    <rPh sb="5" eb="6">
      <t>フク</t>
    </rPh>
    <rPh sb="9" eb="11">
      <t>バアイ</t>
    </rPh>
    <rPh sb="15" eb="18">
      <t>ジンケンヒ</t>
    </rPh>
    <rPh sb="18" eb="20">
      <t>タンカ</t>
    </rPh>
    <rPh sb="20" eb="23">
      <t>ケイサンショ</t>
    </rPh>
    <phoneticPr fontId="10"/>
  </si>
  <si>
    <t>指定
（別添２-１）</t>
    <rPh sb="0" eb="2">
      <t>シテイ</t>
    </rPh>
    <rPh sb="4" eb="6">
      <t>ベッテン</t>
    </rPh>
    <phoneticPr fontId="10"/>
  </si>
  <si>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10"/>
  </si>
  <si>
    <t>⑧</t>
    <phoneticPr fontId="7"/>
  </si>
  <si>
    <t>指定
（別添２-２）</t>
    <rPh sb="0" eb="2">
      <t>シテイ</t>
    </rPh>
    <rPh sb="4" eb="6">
      <t>ベッテン</t>
    </rPh>
    <phoneticPr fontId="10"/>
  </si>
  <si>
    <t>⑨</t>
    <phoneticPr fontId="7"/>
  </si>
  <si>
    <r>
      <rPr>
        <u/>
        <sz val="11"/>
        <color theme="10"/>
        <rFont val="ＭＳ Ｐ明朝"/>
        <family val="1"/>
        <charset val="128"/>
      </rPr>
      <t xml:space="preserve">コンソーシアム登録申請書
</t>
    </r>
    <r>
      <rPr>
        <sz val="11"/>
        <rFont val="ＭＳ Ｐ明朝"/>
        <family val="1"/>
        <charset val="128"/>
      </rPr>
      <t>＊幹事社のみ</t>
    </r>
    <rPh sb="7" eb="9">
      <t>トウロク</t>
    </rPh>
    <rPh sb="9" eb="12">
      <t>シンセイショ</t>
    </rPh>
    <phoneticPr fontId="7"/>
  </si>
  <si>
    <t>指定
（別添３-１）</t>
    <rPh sb="4" eb="6">
      <t>ベッテン</t>
    </rPh>
    <phoneticPr fontId="7"/>
  </si>
  <si>
    <t>⑩</t>
    <phoneticPr fontId="7"/>
  </si>
  <si>
    <r>
      <rPr>
        <u/>
        <sz val="11"/>
        <color theme="10"/>
        <rFont val="ＭＳ Ｐ明朝"/>
        <family val="1"/>
        <charset val="128"/>
      </rPr>
      <t>コンソーシアム参加確認書</t>
    </r>
    <r>
      <rPr>
        <sz val="11"/>
        <color theme="10"/>
        <rFont val="ＭＳ Ｐ明朝"/>
        <family val="1"/>
        <charset val="128"/>
      </rPr>
      <t xml:space="preserve">
</t>
    </r>
    <r>
      <rPr>
        <sz val="11"/>
        <rFont val="ＭＳ Ｐ明朝"/>
        <family val="1"/>
        <charset val="128"/>
      </rPr>
      <t>＊コンソーシアム参加事業者のみ</t>
    </r>
    <rPh sb="7" eb="9">
      <t>サンカ</t>
    </rPh>
    <rPh sb="9" eb="12">
      <t>カクニンショ</t>
    </rPh>
    <rPh sb="21" eb="23">
      <t>サンカ</t>
    </rPh>
    <rPh sb="23" eb="25">
      <t>ジギョウ</t>
    </rPh>
    <rPh sb="25" eb="26">
      <t>シャ</t>
    </rPh>
    <phoneticPr fontId="7"/>
  </si>
  <si>
    <t>指定
（別添３-２）</t>
    <rPh sb="4" eb="6">
      <t>ベッテン</t>
    </rPh>
    <phoneticPr fontId="7"/>
  </si>
  <si>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10"/>
  </si>
  <si>
    <t xml:space="preserve"> 共同申請の場合は、幹事社が共同申請参加事業者分をまとめて提出のこと。</t>
    <rPh sb="1" eb="3">
      <t>キョウドウ</t>
    </rPh>
    <rPh sb="3" eb="5">
      <t>シンセイ</t>
    </rPh>
    <rPh sb="6" eb="8">
      <t>バアイ</t>
    </rPh>
    <rPh sb="10" eb="12">
      <t>カンジ</t>
    </rPh>
    <rPh sb="12" eb="13">
      <t>シャ</t>
    </rPh>
    <rPh sb="14" eb="16">
      <t>キョウドウ</t>
    </rPh>
    <rPh sb="16" eb="18">
      <t>シンセイ</t>
    </rPh>
    <rPh sb="18" eb="20">
      <t>サンカ</t>
    </rPh>
    <rPh sb="20" eb="22">
      <t>ジギョウ</t>
    </rPh>
    <rPh sb="22" eb="23">
      <t>シャ</t>
    </rPh>
    <rPh sb="23" eb="24">
      <t>ブン</t>
    </rPh>
    <rPh sb="29" eb="31">
      <t>テイシュツ</t>
    </rPh>
    <phoneticPr fontId="7"/>
  </si>
  <si>
    <t>（別添１）</t>
    <rPh sb="1" eb="3">
      <t>ベッテン</t>
    </rPh>
    <phoneticPr fontId="7"/>
  </si>
  <si>
    <t>事業者情報（幹事社、コンソーシアム参加事業者）</t>
    <rPh sb="0" eb="3">
      <t>ジギョウシャ</t>
    </rPh>
    <rPh sb="3" eb="5">
      <t>ジョウホウ</t>
    </rPh>
    <rPh sb="6" eb="8">
      <t>カンジ</t>
    </rPh>
    <rPh sb="8" eb="9">
      <t>シャ</t>
    </rPh>
    <rPh sb="17" eb="19">
      <t>サンカ</t>
    </rPh>
    <rPh sb="19" eb="21">
      <t>ジギョウ</t>
    </rPh>
    <rPh sb="21" eb="22">
      <t>シャ</t>
    </rPh>
    <phoneticPr fontId="7"/>
  </si>
  <si>
    <t>基本情報</t>
    <rPh sb="0" eb="2">
      <t>キホン</t>
    </rPh>
    <rPh sb="2" eb="4">
      <t>ジョウホウ</t>
    </rPh>
    <phoneticPr fontId="7"/>
  </si>
  <si>
    <t>会社名</t>
    <rPh sb="0" eb="3">
      <t>カイシャメイ</t>
    </rPh>
    <phoneticPr fontId="7"/>
  </si>
  <si>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7"/>
  </si>
  <si>
    <t>住所</t>
    <rPh sb="0" eb="2">
      <t>ジュウショ</t>
    </rPh>
    <phoneticPr fontId="7"/>
  </si>
  <si>
    <t>代表者役職</t>
    <rPh sb="0" eb="2">
      <t>ダイヒョウ</t>
    </rPh>
    <rPh sb="2" eb="3">
      <t>シャ</t>
    </rPh>
    <rPh sb="3" eb="5">
      <t>ヤクショク</t>
    </rPh>
    <phoneticPr fontId="7"/>
  </si>
  <si>
    <t>←登記簿情報と一致するように記入してください。（様式第１）交付申請書に転記されます。</t>
    <phoneticPr fontId="7"/>
  </si>
  <si>
    <t>氏名</t>
    <rPh sb="0" eb="2">
      <t>シメイ</t>
    </rPh>
    <phoneticPr fontId="7"/>
  </si>
  <si>
    <t>資本金または出資の総額</t>
    <rPh sb="0" eb="3">
      <t>シホンキン</t>
    </rPh>
    <rPh sb="6" eb="8">
      <t>シュッシ</t>
    </rPh>
    <rPh sb="9" eb="11">
      <t>ソウガク</t>
    </rPh>
    <phoneticPr fontId="7"/>
  </si>
  <si>
    <t>←数値入力で＃,＃＃＃円表示されます。</t>
    <rPh sb="1" eb="3">
      <t>スウチ</t>
    </rPh>
    <rPh sb="3" eb="5">
      <t>ニュウリョク</t>
    </rPh>
    <rPh sb="11" eb="12">
      <t>エン</t>
    </rPh>
    <rPh sb="12" eb="14">
      <t>ヒョウジ</t>
    </rPh>
    <phoneticPr fontId="7"/>
  </si>
  <si>
    <t>常時雇用する従業員数</t>
    <rPh sb="0" eb="2">
      <t>ジョウジ</t>
    </rPh>
    <rPh sb="2" eb="4">
      <t>コヨウ</t>
    </rPh>
    <rPh sb="6" eb="9">
      <t>ジュウギョウイン</t>
    </rPh>
    <rPh sb="9" eb="10">
      <t>スウ</t>
    </rPh>
    <phoneticPr fontId="7"/>
  </si>
  <si>
    <t>←数値入力で＃,＃＃＃人表示されます。</t>
    <rPh sb="1" eb="3">
      <t>スウチ</t>
    </rPh>
    <rPh sb="3" eb="5">
      <t>ニュウリョク</t>
    </rPh>
    <rPh sb="11" eb="12">
      <t>ヒト</t>
    </rPh>
    <rPh sb="12" eb="14">
      <t>ヒョウジ</t>
    </rPh>
    <phoneticPr fontId="7"/>
  </si>
  <si>
    <t>事業者担当者情報（幹事社、コンソーシアム参加事業者）</t>
    <rPh sb="0" eb="3">
      <t>ジギョウシャ</t>
    </rPh>
    <rPh sb="3" eb="6">
      <t>タントウシャ</t>
    </rPh>
    <rPh sb="6" eb="8">
      <t>ジョウホウ</t>
    </rPh>
    <rPh sb="9" eb="11">
      <t>カンジ</t>
    </rPh>
    <rPh sb="11" eb="12">
      <t>シャ</t>
    </rPh>
    <rPh sb="20" eb="22">
      <t>サンカ</t>
    </rPh>
    <rPh sb="22" eb="24">
      <t>ジギョウ</t>
    </rPh>
    <rPh sb="24" eb="25">
      <t>シャ</t>
    </rPh>
    <phoneticPr fontId="7"/>
  </si>
  <si>
    <t>担当者情報</t>
    <rPh sb="0" eb="3">
      <t>タントウシャ</t>
    </rPh>
    <rPh sb="3" eb="5">
      <t>ジョウホウ</t>
    </rPh>
    <phoneticPr fontId="7"/>
  </si>
  <si>
    <t>部署</t>
    <rPh sb="0" eb="2">
      <t>ブショ</t>
    </rPh>
    <phoneticPr fontId="7"/>
  </si>
  <si>
    <t>担当者役職①</t>
    <rPh sb="0" eb="3">
      <t>タントウシャ</t>
    </rPh>
    <rPh sb="3" eb="5">
      <t>ヤクショク</t>
    </rPh>
    <phoneticPr fontId="7"/>
  </si>
  <si>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7"/>
  </si>
  <si>
    <t>担当者氏名①</t>
    <rPh sb="0" eb="3">
      <t>タントウシャ</t>
    </rPh>
    <rPh sb="3" eb="5">
      <t>シメイ</t>
    </rPh>
    <phoneticPr fontId="7"/>
  </si>
  <si>
    <t>電話番号①</t>
    <rPh sb="0" eb="2">
      <t>デンワ</t>
    </rPh>
    <rPh sb="2" eb="4">
      <t>バンゴウ</t>
    </rPh>
    <phoneticPr fontId="7"/>
  </si>
  <si>
    <t>←ハイフンを入れてご記入下さい。</t>
    <rPh sb="6" eb="7">
      <t>イ</t>
    </rPh>
    <rPh sb="10" eb="12">
      <t>キニュウ</t>
    </rPh>
    <rPh sb="12" eb="13">
      <t>クダ</t>
    </rPh>
    <phoneticPr fontId="7"/>
  </si>
  <si>
    <t>メールアドレス①</t>
    <phoneticPr fontId="7"/>
  </si>
  <si>
    <t>担当者役職②</t>
    <rPh sb="0" eb="3">
      <t>タントウシャ</t>
    </rPh>
    <rPh sb="3" eb="5">
      <t>ヤクショク</t>
    </rPh>
    <phoneticPr fontId="7"/>
  </si>
  <si>
    <t>担当者氏名②</t>
    <rPh sb="0" eb="3">
      <t>タントウシャ</t>
    </rPh>
    <rPh sb="3" eb="5">
      <t>シメイ</t>
    </rPh>
    <phoneticPr fontId="7"/>
  </si>
  <si>
    <t>電話番号②</t>
    <rPh sb="0" eb="2">
      <t>デンワ</t>
    </rPh>
    <rPh sb="2" eb="4">
      <t>バンゴウ</t>
    </rPh>
    <phoneticPr fontId="7"/>
  </si>
  <si>
    <t>メールアドレス②</t>
    <phoneticPr fontId="7"/>
  </si>
  <si>
    <t>担当者役職③</t>
    <rPh sb="0" eb="3">
      <t>タントウシャ</t>
    </rPh>
    <rPh sb="3" eb="5">
      <t>ヤクショク</t>
    </rPh>
    <phoneticPr fontId="7"/>
  </si>
  <si>
    <t>担当者氏名③</t>
    <rPh sb="0" eb="3">
      <t>タントウシャ</t>
    </rPh>
    <rPh sb="3" eb="5">
      <t>シメイ</t>
    </rPh>
    <phoneticPr fontId="7"/>
  </si>
  <si>
    <t>電話番号③</t>
    <rPh sb="0" eb="2">
      <t>デンワ</t>
    </rPh>
    <rPh sb="2" eb="4">
      <t>バンゴウ</t>
    </rPh>
    <phoneticPr fontId="7"/>
  </si>
  <si>
    <t>メールアドレス③</t>
    <phoneticPr fontId="7"/>
  </si>
  <si>
    <t>書類送付先住所</t>
    <rPh sb="0" eb="2">
      <t>ショルイ</t>
    </rPh>
    <rPh sb="2" eb="4">
      <t>ソウフ</t>
    </rPh>
    <rPh sb="4" eb="5">
      <t>サキ</t>
    </rPh>
    <rPh sb="5" eb="7">
      <t>ジュウショ</t>
    </rPh>
    <phoneticPr fontId="7"/>
  </si>
  <si>
    <t>　基本情報と同じ</t>
    <rPh sb="1" eb="3">
      <t>キホン</t>
    </rPh>
    <rPh sb="3" eb="5">
      <t>ジョウホウ</t>
    </rPh>
    <rPh sb="6" eb="7">
      <t>オナ</t>
    </rPh>
    <phoneticPr fontId="7"/>
  </si>
  <si>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7"/>
  </si>
  <si>
    <t>要件確認</t>
    <rPh sb="0" eb="2">
      <t>ヨウケン</t>
    </rPh>
    <rPh sb="2" eb="4">
      <t>カクニン</t>
    </rPh>
    <phoneticPr fontId="7"/>
  </si>
  <si>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7"/>
  </si>
  <si>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7"/>
  </si>
  <si>
    <t>（別添１）</t>
    <phoneticPr fontId="7"/>
  </si>
  <si>
    <t>事業者情報（共同申請参加事業者）</t>
    <rPh sb="0" eb="3">
      <t>ジギョウシャ</t>
    </rPh>
    <rPh sb="3" eb="5">
      <t>ジョウホウ</t>
    </rPh>
    <rPh sb="6" eb="8">
      <t>キョウドウ</t>
    </rPh>
    <rPh sb="8" eb="10">
      <t>シンセイ</t>
    </rPh>
    <rPh sb="10" eb="12">
      <t>サンカ</t>
    </rPh>
    <rPh sb="12" eb="14">
      <t>ジギョウ</t>
    </rPh>
    <rPh sb="14" eb="15">
      <t>シャ</t>
    </rPh>
    <phoneticPr fontId="7"/>
  </si>
  <si>
    <t>←数値入力で＃,＃＃＃円表示されます。</t>
    <rPh sb="1" eb="3">
      <t>スウチ</t>
    </rPh>
    <rPh sb="3" eb="5">
      <t>ニュウリョク</t>
    </rPh>
    <rPh sb="11" eb="14">
      <t>エンヒョウジ</t>
    </rPh>
    <phoneticPr fontId="7"/>
  </si>
  <si>
    <t>事業者担当者情報（共同申請参加事業者）</t>
    <rPh sb="0" eb="3">
      <t>ジギョウシャ</t>
    </rPh>
    <rPh sb="3" eb="6">
      <t>タントウシャ</t>
    </rPh>
    <rPh sb="6" eb="8">
      <t>ジョウホウ</t>
    </rPh>
    <rPh sb="9" eb="11">
      <t>キョウドウ</t>
    </rPh>
    <rPh sb="11" eb="13">
      <t>シンセイ</t>
    </rPh>
    <rPh sb="13" eb="15">
      <t>サンカ</t>
    </rPh>
    <rPh sb="15" eb="17">
      <t>ジギョウ</t>
    </rPh>
    <rPh sb="17" eb="18">
      <t>シャ</t>
    </rPh>
    <phoneticPr fontId="7"/>
  </si>
  <si>
    <t>←事務局からの問い合わせに対して主となる担当者をご記入下さい。</t>
    <rPh sb="7" eb="8">
      <t>ト</t>
    </rPh>
    <rPh sb="9" eb="10">
      <t>ア</t>
    </rPh>
    <rPh sb="13" eb="14">
      <t>タイ</t>
    </rPh>
    <rPh sb="16" eb="17">
      <t>シュ</t>
    </rPh>
    <rPh sb="20" eb="23">
      <t>タントウシャ</t>
    </rPh>
    <rPh sb="25" eb="27">
      <t>キニュウ</t>
    </rPh>
    <rPh sb="27" eb="28">
      <t>クダ</t>
    </rPh>
    <phoneticPr fontId="7"/>
  </si>
  <si>
    <t>（別添２）支出計画書</t>
    <phoneticPr fontId="7"/>
  </si>
  <si>
    <t>事業者区分</t>
    <rPh sb="0" eb="3">
      <t>ジギョウシャ</t>
    </rPh>
    <rPh sb="3" eb="5">
      <t>クブン</t>
    </rPh>
    <phoneticPr fontId="7"/>
  </si>
  <si>
    <t>事業者名</t>
    <rPh sb="0" eb="3">
      <t>ジギョウシャ</t>
    </rPh>
    <rPh sb="3" eb="4">
      <t>メイ</t>
    </rPh>
    <phoneticPr fontId="7"/>
  </si>
  <si>
    <t>←事業者名は（別添１）事業者基本情報の情報が反映されます。</t>
    <rPh sb="1" eb="4">
      <t>ジギョウシャ</t>
    </rPh>
    <rPh sb="4" eb="5">
      <t>メイ</t>
    </rPh>
    <phoneticPr fontId="7"/>
  </si>
  <si>
    <t>補助率</t>
    <rPh sb="0" eb="3">
      <t>ホジョリツ</t>
    </rPh>
    <phoneticPr fontId="7"/>
  </si>
  <si>
    <t>補助上限額</t>
    <rPh sb="0" eb="2">
      <t>ホジョ</t>
    </rPh>
    <rPh sb="2" eb="5">
      <t>ジョウゲンガク</t>
    </rPh>
    <phoneticPr fontId="7"/>
  </si>
  <si>
    <t>1.外注費・委託費</t>
    <rPh sb="2" eb="5">
      <t>ガイチュウヒ</t>
    </rPh>
    <rPh sb="6" eb="8">
      <t>イタク</t>
    </rPh>
    <rPh sb="8" eb="9">
      <t>ヒ</t>
    </rPh>
    <phoneticPr fontId="7"/>
  </si>
  <si>
    <t>法人規模</t>
    <rPh sb="0" eb="2">
      <t>ホウジン</t>
    </rPh>
    <rPh sb="2" eb="4">
      <t>キボ</t>
    </rPh>
    <phoneticPr fontId="7"/>
  </si>
  <si>
    <t>上限額</t>
    <rPh sb="0" eb="3">
      <t>ジョウゲンガク</t>
    </rPh>
    <phoneticPr fontId="7"/>
  </si>
  <si>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7"/>
  </si>
  <si>
    <t>中小企業</t>
    <rPh sb="0" eb="2">
      <t>チュウショウ</t>
    </rPh>
    <rPh sb="2" eb="4">
      <t>キギョウ</t>
    </rPh>
    <phoneticPr fontId="7"/>
  </si>
  <si>
    <t>3.人件費</t>
    <rPh sb="2" eb="5">
      <t>ジンケンヒ</t>
    </rPh>
    <phoneticPr fontId="7"/>
  </si>
  <si>
    <t>4.その他諸経費</t>
    <phoneticPr fontId="7"/>
  </si>
  <si>
    <t>費用総計（円）</t>
    <phoneticPr fontId="7"/>
  </si>
  <si>
    <t>No.</t>
    <phoneticPr fontId="7"/>
  </si>
  <si>
    <t>費用細目</t>
    <rPh sb="0" eb="2">
      <t>ヒヨウ</t>
    </rPh>
    <rPh sb="2" eb="4">
      <t>サイモク</t>
    </rPh>
    <phoneticPr fontId="7"/>
  </si>
  <si>
    <t>費用内容</t>
    <rPh sb="0" eb="2">
      <t>ヒヨウ</t>
    </rPh>
    <rPh sb="2" eb="4">
      <t>ナイヨウ</t>
    </rPh>
    <phoneticPr fontId="7"/>
  </si>
  <si>
    <t>金額根拠</t>
    <rPh sb="0" eb="2">
      <t>キンガク</t>
    </rPh>
    <rPh sb="2" eb="4">
      <t>コンキョ</t>
    </rPh>
    <phoneticPr fontId="7"/>
  </si>
  <si>
    <t>金額（税抜）</t>
    <rPh sb="0" eb="2">
      <t>キンガク</t>
    </rPh>
    <rPh sb="3" eb="5">
      <t>ゼイヌキ</t>
    </rPh>
    <phoneticPr fontId="7"/>
  </si>
  <si>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7"/>
  </si>
  <si>
    <t>※人件費の単価は健保等級の単価となります。</t>
    <rPh sb="1" eb="4">
      <t>ジンケンヒ</t>
    </rPh>
    <rPh sb="5" eb="7">
      <t>タンカ</t>
    </rPh>
    <rPh sb="8" eb="10">
      <t>ケンポ</t>
    </rPh>
    <rPh sb="10" eb="12">
      <t>トウキュウ</t>
    </rPh>
    <rPh sb="13" eb="15">
      <t>タンカ</t>
    </rPh>
    <phoneticPr fontId="7"/>
  </si>
  <si>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7"/>
  </si>
  <si>
    <t>（様式第１）</t>
    <phoneticPr fontId="10"/>
  </si>
  <si>
    <t>住所</t>
    <rPh sb="0" eb="2">
      <t>ジュウショ</t>
    </rPh>
    <phoneticPr fontId="10"/>
  </si>
  <si>
    <t>会社名</t>
    <rPh sb="0" eb="3">
      <t>カイシャメイ</t>
    </rPh>
    <phoneticPr fontId="10"/>
  </si>
  <si>
    <t>←（別添１）事業者基本情報の情報が反映されます。</t>
    <phoneticPr fontId="7"/>
  </si>
  <si>
    <t>代表者役職</t>
    <rPh sb="0" eb="3">
      <t>ダイヒョウシャ</t>
    </rPh>
    <rPh sb="3" eb="5">
      <t>ヤクショク</t>
    </rPh>
    <phoneticPr fontId="10"/>
  </si>
  <si>
    <t>代表者名</t>
    <rPh sb="0" eb="3">
      <t>ダイヒョウシャ</t>
    </rPh>
    <rPh sb="3" eb="4">
      <t>メイ</t>
    </rPh>
    <phoneticPr fontId="7"/>
  </si>
  <si>
    <t>←幹事社、コンソーシアム参加事業者それぞれ提出が必要になります。</t>
    <rPh sb="1" eb="3">
      <t>カンジ</t>
    </rPh>
    <rPh sb="3" eb="4">
      <t>シャ</t>
    </rPh>
    <rPh sb="12" eb="14">
      <t>サンカ</t>
    </rPh>
    <rPh sb="14" eb="16">
      <t>ジギョウ</t>
    </rPh>
    <rPh sb="16" eb="17">
      <t>シャ</t>
    </rPh>
    <rPh sb="21" eb="23">
      <t>テイシュツ</t>
    </rPh>
    <rPh sb="24" eb="26">
      <t>ヒツヨウ</t>
    </rPh>
    <phoneticPr fontId="7"/>
  </si>
  <si>
    <t>記</t>
    <rPh sb="0" eb="1">
      <t>キ</t>
    </rPh>
    <phoneticPr fontId="7"/>
  </si>
  <si>
    <t>１．間接補助事業の名称</t>
    <phoneticPr fontId="10"/>
  </si>
  <si>
    <t>２．間接補助事業の目的及び内容</t>
    <phoneticPr fontId="10"/>
  </si>
  <si>
    <t>別添「補助事業概要説明書」による</t>
    <phoneticPr fontId="7"/>
  </si>
  <si>
    <t>３．間接補助事業の開始及び完了予定日</t>
    <phoneticPr fontId="10"/>
  </si>
  <si>
    <t>交付決定日　～</t>
    <phoneticPr fontId="7"/>
  </si>
  <si>
    <t>４．間接補助事業に要する経費、補助対象経費、補助金交付申請額、およびその配分額</t>
    <phoneticPr fontId="10"/>
  </si>
  <si>
    <t>上限額</t>
    <rPh sb="0" eb="2">
      <t>ジョウゲン</t>
    </rPh>
    <rPh sb="2" eb="3">
      <t>ガク</t>
    </rPh>
    <phoneticPr fontId="7"/>
  </si>
  <si>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</si>
  <si>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</si>
  <si>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</si>
  <si>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</si>
  <si>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</si>
  <si>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</si>
  <si>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7"/>
  </si>
  <si>
    <t>合    計</t>
  </si>
  <si>
    <t>（注１）申請書には、次の事項を記載した書面を添付すること。</t>
    <phoneticPr fontId="7"/>
  </si>
  <si>
    <t>（1） 申請者の役員名簿（別添）</t>
    <phoneticPr fontId="7"/>
  </si>
  <si>
    <t>←補助事業に要する経費は、支出計画書に入力した金額が反映されます。</t>
    <phoneticPr fontId="7"/>
  </si>
  <si>
    <t>（別添）</t>
    <rPh sb="1" eb="3">
      <t>ベッテン</t>
    </rPh>
    <phoneticPr fontId="7"/>
  </si>
  <si>
    <t>役員名簿</t>
    <phoneticPr fontId="7"/>
  </si>
  <si>
    <t>氏名カナ</t>
    <phoneticPr fontId="7"/>
  </si>
  <si>
    <t>氏名漢字</t>
    <phoneticPr fontId="7"/>
  </si>
  <si>
    <t>生年月日</t>
    <phoneticPr fontId="7"/>
  </si>
  <si>
    <t>性別</t>
    <rPh sb="0" eb="2">
      <t>セイベツ</t>
    </rPh>
    <phoneticPr fontId="7"/>
  </si>
  <si>
    <t>役職名</t>
    <rPh sb="0" eb="3">
      <t>ヤクショクメイ</t>
    </rPh>
    <phoneticPr fontId="7"/>
  </si>
  <si>
    <t>和暦</t>
    <rPh sb="0" eb="2">
      <t>ワレキ</t>
    </rPh>
    <phoneticPr fontId="7"/>
  </si>
  <si>
    <t>年</t>
    <rPh sb="0" eb="1">
      <t>ネン</t>
    </rPh>
    <phoneticPr fontId="7"/>
  </si>
  <si>
    <t>月</t>
    <rPh sb="0" eb="1">
      <t>ツキ</t>
    </rPh>
    <phoneticPr fontId="7"/>
  </si>
  <si>
    <t>日</t>
    <rPh sb="0" eb="1">
      <t>ヒ</t>
    </rPh>
    <phoneticPr fontId="7"/>
  </si>
  <si>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7"/>
  </si>
  <si>
    <t>（注）</t>
    <rPh sb="1" eb="2">
      <t>チュウ</t>
    </rPh>
    <phoneticPr fontId="7"/>
  </si>
  <si>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7"/>
  </si>
  <si>
    <t>（別添２－１）</t>
    <rPh sb="1" eb="3">
      <t>ベッテン</t>
    </rPh>
    <phoneticPr fontId="10"/>
  </si>
  <si>
    <t/>
  </si>
  <si>
    <t>人件費単価計算書</t>
    <rPh sb="0" eb="3">
      <t>ジンケンヒ</t>
    </rPh>
    <rPh sb="3" eb="5">
      <t>タンカ</t>
    </rPh>
    <rPh sb="5" eb="8">
      <t>ケイサンショ</t>
    </rPh>
    <phoneticPr fontId="10"/>
  </si>
  <si>
    <t>　　（幹事社、コンソーシアム参加事業者）</t>
    <rPh sb="3" eb="5">
      <t>カンジ</t>
    </rPh>
    <rPh sb="5" eb="6">
      <t>シャ</t>
    </rPh>
    <rPh sb="14" eb="16">
      <t>サンカ</t>
    </rPh>
    <rPh sb="16" eb="18">
      <t>ジギョウ</t>
    </rPh>
    <rPh sb="18" eb="19">
      <t>シャ</t>
    </rPh>
    <phoneticPr fontId="7"/>
  </si>
  <si>
    <t>下記に相違ないことを証明する。</t>
    <rPh sb="0" eb="1">
      <t>カ</t>
    </rPh>
    <phoneticPr fontId="7"/>
  </si>
  <si>
    <t>住　　　　　所</t>
    <phoneticPr fontId="10"/>
  </si>
  <si>
    <t>法人・団体等名</t>
    <rPh sb="0" eb="2">
      <t>ホウジン</t>
    </rPh>
    <rPh sb="5" eb="6">
      <t>トウ</t>
    </rPh>
    <phoneticPr fontId="10"/>
  </si>
  <si>
    <t>コンソーシアム申請の場合は、各社提出すること（支出計画全てを各社提出）</t>
    <rPh sb="14" eb="16">
      <t>カクシャ</t>
    </rPh>
    <rPh sb="16" eb="18">
      <t>テイシュツ</t>
    </rPh>
    <rPh sb="23" eb="25">
      <t>シシュツ</t>
    </rPh>
    <rPh sb="25" eb="27">
      <t>ケイカク</t>
    </rPh>
    <rPh sb="27" eb="28">
      <t>スベ</t>
    </rPh>
    <rPh sb="30" eb="32">
      <t>カクシャ</t>
    </rPh>
    <rPh sb="32" eb="34">
      <t>テイシュツ</t>
    </rPh>
    <phoneticPr fontId="7"/>
  </si>
  <si>
    <t>代表者名又は担当部署責任者</t>
    <rPh sb="4" eb="5">
      <t>マタ</t>
    </rPh>
    <rPh sb="6" eb="8">
      <t>タントウ</t>
    </rPh>
    <rPh sb="8" eb="10">
      <t>ブショ</t>
    </rPh>
    <rPh sb="10" eb="13">
      <t>セキニンシャ</t>
    </rPh>
    <phoneticPr fontId="10"/>
  </si>
  <si>
    <t>各表は、対象となる人ごとに１行を用いること</t>
    <rPh sb="0" eb="1">
      <t>カク</t>
    </rPh>
    <rPh sb="1" eb="2">
      <t>ヒョウ</t>
    </rPh>
    <rPh sb="4" eb="6">
      <t>タイショウ</t>
    </rPh>
    <rPh sb="9" eb="10">
      <t>ヒト</t>
    </rPh>
    <rPh sb="14" eb="15">
      <t>ギョウ</t>
    </rPh>
    <rPh sb="16" eb="17">
      <t>モチ</t>
    </rPh>
    <phoneticPr fontId="7"/>
  </si>
  <si>
    <t>１．健保等級適用者</t>
    <rPh sb="2" eb="4">
      <t>ケンポ</t>
    </rPh>
    <rPh sb="4" eb="6">
      <t>トウキュウ</t>
    </rPh>
    <rPh sb="6" eb="9">
      <t>テキヨウシャ</t>
    </rPh>
    <phoneticPr fontId="10"/>
  </si>
  <si>
    <t>氏名</t>
    <rPh sb="0" eb="2">
      <t>シメイ</t>
    </rPh>
    <phoneticPr fontId="10"/>
  </si>
  <si>
    <r>
      <t>健保等級</t>
    </r>
    <r>
      <rPr>
        <vertAlign val="superscript"/>
        <sz val="11"/>
        <rFont val="ＭＳ 明朝"/>
        <family val="1"/>
        <charset val="128"/>
      </rPr>
      <t>※</t>
    </r>
    <rPh sb="0" eb="2">
      <t>ケンポ</t>
    </rPh>
    <rPh sb="2" eb="4">
      <t>トウキュウ</t>
    </rPh>
    <phoneticPr fontId="10"/>
  </si>
  <si>
    <t>賞与回数</t>
    <rPh sb="0" eb="2">
      <t>ショウヨ</t>
    </rPh>
    <rPh sb="2" eb="4">
      <t>カイスウ</t>
    </rPh>
    <phoneticPr fontId="10"/>
  </si>
  <si>
    <t>人件費単価</t>
    <rPh sb="0" eb="3">
      <t>ジンケンヒ</t>
    </rPh>
    <rPh sb="3" eb="5">
      <t>タンカ</t>
    </rPh>
    <phoneticPr fontId="10"/>
  </si>
  <si>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7"/>
  </si>
  <si>
    <t>※健保等級対象者は必ず、1項の欄で登録すること。</t>
    <phoneticPr fontId="7"/>
  </si>
  <si>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7"/>
  </si>
  <si>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10"/>
  </si>
  <si>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10"/>
  </si>
  <si>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10"/>
  </si>
  <si>
    <t>月給額</t>
    <rPh sb="0" eb="2">
      <t>ゲッキュウ</t>
    </rPh>
    <rPh sb="2" eb="3">
      <t>ガク</t>
    </rPh>
    <phoneticPr fontId="10"/>
  </si>
  <si>
    <t>備考（月給額の算出式を記入）</t>
    <rPh sb="0" eb="2">
      <t>ビコウ</t>
    </rPh>
    <rPh sb="3" eb="5">
      <t>ゲッキュウ</t>
    </rPh>
    <rPh sb="5" eb="6">
      <t>ガク</t>
    </rPh>
    <rPh sb="7" eb="9">
      <t>サンシュツ</t>
    </rPh>
    <rPh sb="9" eb="10">
      <t>シキ</t>
    </rPh>
    <phoneticPr fontId="10"/>
  </si>
  <si>
    <t>健保等級非適用で、個別に単価を設定する場合、根拠資料を示し、妥当性を説明できること。</t>
    <phoneticPr fontId="7"/>
  </si>
  <si>
    <t>月給額を記入すると、健保等級と人件費単価が自動で算出されます。</t>
    <rPh sb="0" eb="2">
      <t>ゲッキュウ</t>
    </rPh>
    <rPh sb="2" eb="3">
      <t>ガク</t>
    </rPh>
    <rPh sb="10" eb="12">
      <t>ケンポ</t>
    </rPh>
    <rPh sb="12" eb="14">
      <t>トウキュウ</t>
    </rPh>
    <phoneticPr fontId="7"/>
  </si>
  <si>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10"/>
  </si>
  <si>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10"/>
  </si>
  <si>
    <t>３．健保等級非適用者（日給制、時給制）</t>
    <rPh sb="2" eb="4">
      <t>ケンポ</t>
    </rPh>
    <rPh sb="4" eb="6">
      <t>トウキュウ</t>
    </rPh>
    <rPh sb="6" eb="7">
      <t>ヒ</t>
    </rPh>
    <rPh sb="7" eb="10">
      <t>テキヨウシャ</t>
    </rPh>
    <rPh sb="11" eb="14">
      <t>ニッキュウセイ</t>
    </rPh>
    <rPh sb="15" eb="18">
      <t>ジキュウセイ</t>
    </rPh>
    <phoneticPr fontId="10"/>
  </si>
  <si>
    <r>
      <t>日給額</t>
    </r>
    <r>
      <rPr>
        <vertAlign val="superscript"/>
        <sz val="11"/>
        <rFont val="ＭＳ 明朝"/>
        <family val="1"/>
        <charset val="128"/>
      </rPr>
      <t>※1</t>
    </r>
    <rPh sb="0" eb="2">
      <t>ニッキュウ</t>
    </rPh>
    <rPh sb="2" eb="3">
      <t>ガク</t>
    </rPh>
    <phoneticPr fontId="10"/>
  </si>
  <si>
    <r>
      <t>所定労働時間</t>
    </r>
    <r>
      <rPr>
        <vertAlign val="superscript"/>
        <sz val="11"/>
        <rFont val="ＭＳ 明朝"/>
        <family val="1"/>
        <charset val="128"/>
      </rPr>
      <t>※２</t>
    </r>
    <rPh sb="0" eb="2">
      <t>ショテイ</t>
    </rPh>
    <rPh sb="2" eb="4">
      <t>ロウドウ</t>
    </rPh>
    <rPh sb="4" eb="6">
      <t>ジカン</t>
    </rPh>
    <phoneticPr fontId="10"/>
  </si>
  <si>
    <r>
      <t>人件費単価</t>
    </r>
    <r>
      <rPr>
        <vertAlign val="superscript"/>
        <sz val="11"/>
        <rFont val="ＭＳ 明朝"/>
        <family val="1"/>
        <charset val="128"/>
      </rPr>
      <t>※３</t>
    </r>
    <phoneticPr fontId="10"/>
  </si>
  <si>
    <t>日給額と所定労働時間を記入すると、人件費単価が自動で算出されます。</t>
    <rPh sb="0" eb="2">
      <t>ニッキュウ</t>
    </rPh>
    <rPh sb="4" eb="6">
      <t>ショテイ</t>
    </rPh>
    <rPh sb="6" eb="8">
      <t>ロウドウ</t>
    </rPh>
    <rPh sb="8" eb="10">
      <t>ジカン</t>
    </rPh>
    <phoneticPr fontId="7"/>
  </si>
  <si>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10"/>
  </si>
  <si>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10"/>
  </si>
  <si>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10"/>
  </si>
  <si>
    <t>　　　</t>
    <phoneticPr fontId="7"/>
  </si>
  <si>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10"/>
  </si>
  <si>
    <t>　　　（共同申請参加事業者）</t>
    <rPh sb="4" eb="6">
      <t>キョウドウ</t>
    </rPh>
    <rPh sb="6" eb="8">
      <t>シンセイ</t>
    </rPh>
    <rPh sb="8" eb="10">
      <t>サンカ</t>
    </rPh>
    <rPh sb="10" eb="12">
      <t>ジギョウ</t>
    </rPh>
    <rPh sb="12" eb="13">
      <t>シャ</t>
    </rPh>
    <phoneticPr fontId="7"/>
  </si>
  <si>
    <t>　←（別添１）事業者基本情報の情報が反映されます。</t>
    <phoneticPr fontId="7"/>
  </si>
  <si>
    <t>←入力頂いた単価は人件費計算根拠に反映されます。</t>
    <phoneticPr fontId="7"/>
  </si>
  <si>
    <t>（別添２－２）人件費計算根拠</t>
    <phoneticPr fontId="7"/>
  </si>
  <si>
    <t>（幹事社、コンソーシアム参加事業者）</t>
    <rPh sb="1" eb="3">
      <t>カンジ</t>
    </rPh>
    <rPh sb="3" eb="4">
      <t>シャ</t>
    </rPh>
    <rPh sb="12" eb="14">
      <t>サンカ</t>
    </rPh>
    <rPh sb="14" eb="16">
      <t>ジギョウ</t>
    </rPh>
    <rPh sb="16" eb="17">
      <t>シャ</t>
    </rPh>
    <phoneticPr fontId="7"/>
  </si>
  <si>
    <t>法人・団体等名</t>
    <phoneticPr fontId="7"/>
  </si>
  <si>
    <t>人件費総計（円）</t>
    <rPh sb="0" eb="3">
      <t>ジンケンヒ</t>
    </rPh>
    <rPh sb="3" eb="5">
      <t>ソウケイ</t>
    </rPh>
    <rPh sb="6" eb="7">
      <t>エン</t>
    </rPh>
    <phoneticPr fontId="7"/>
  </si>
  <si>
    <r>
      <t xml:space="preserve">作業工程
</t>
    </r>
    <r>
      <rPr>
        <b/>
        <sz val="9"/>
        <rFont val="ＭＳ 明朝"/>
        <family val="1"/>
        <charset val="128"/>
      </rPr>
      <t>（手入力）</t>
    </r>
    <rPh sb="0" eb="2">
      <t>サギョウ</t>
    </rPh>
    <rPh sb="2" eb="4">
      <t>コウテイ</t>
    </rPh>
    <rPh sb="6" eb="9">
      <t>テニュウリョク</t>
    </rPh>
    <phoneticPr fontId="7"/>
  </si>
  <si>
    <r>
      <t xml:space="preserve">担当者
</t>
    </r>
    <r>
      <rPr>
        <b/>
        <sz val="9"/>
        <rFont val="ＭＳ 明朝"/>
        <family val="1"/>
        <charset val="128"/>
      </rPr>
      <t>（プルダウン）</t>
    </r>
    <rPh sb="0" eb="3">
      <t>タントウシャ</t>
    </rPh>
    <phoneticPr fontId="7"/>
  </si>
  <si>
    <r>
      <t xml:space="preserve">単価（円）
</t>
    </r>
    <r>
      <rPr>
        <b/>
        <sz val="9"/>
        <rFont val="ＭＳ 明朝"/>
        <family val="1"/>
        <charset val="128"/>
      </rPr>
      <t>（自動計算）</t>
    </r>
    <rPh sb="0" eb="2">
      <t>タンカ</t>
    </rPh>
    <rPh sb="3" eb="4">
      <t>エン</t>
    </rPh>
    <rPh sb="7" eb="9">
      <t>ジドウ</t>
    </rPh>
    <rPh sb="9" eb="11">
      <t>ケイサン</t>
    </rPh>
    <phoneticPr fontId="7"/>
  </si>
  <si>
    <r>
      <t xml:space="preserve">工数（時間）
</t>
    </r>
    <r>
      <rPr>
        <b/>
        <sz val="9"/>
        <rFont val="ＭＳ 明朝"/>
        <family val="1"/>
        <charset val="128"/>
      </rPr>
      <t>（手入力）</t>
    </r>
    <rPh sb="0" eb="2">
      <t>コウスウ</t>
    </rPh>
    <rPh sb="3" eb="5">
      <t>ジカン</t>
    </rPh>
    <rPh sb="8" eb="11">
      <t>テニュウリョク</t>
    </rPh>
    <phoneticPr fontId="7"/>
  </si>
  <si>
    <t>投入人件費
見込（円）</t>
    <rPh sb="0" eb="2">
      <t>トウニュウ</t>
    </rPh>
    <rPh sb="2" eb="5">
      <t>ジンケンヒ</t>
    </rPh>
    <rPh sb="6" eb="8">
      <t>ミコ</t>
    </rPh>
    <rPh sb="9" eb="10">
      <t>エン</t>
    </rPh>
    <phoneticPr fontId="7"/>
  </si>
  <si>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7"/>
  </si>
  <si>
    <t>（共同申請参加事業者）</t>
    <rPh sb="1" eb="3">
      <t>キョウドウ</t>
    </rPh>
    <rPh sb="3" eb="5">
      <t>シンセイ</t>
    </rPh>
    <rPh sb="5" eb="7">
      <t>サンカ</t>
    </rPh>
    <rPh sb="7" eb="9">
      <t>ジギョウ</t>
    </rPh>
    <rPh sb="9" eb="10">
      <t>シャ</t>
    </rPh>
    <phoneticPr fontId="7"/>
  </si>
  <si>
    <t>（別添３-1）</t>
    <phoneticPr fontId="7"/>
  </si>
  <si>
    <t>提出日に変更</t>
    <rPh sb="0" eb="3">
      <t xml:space="preserve">テイシュツビ </t>
    </rPh>
    <rPh sb="4" eb="6">
      <t xml:space="preserve">ヘンコウ </t>
    </rPh>
    <phoneticPr fontId="52"/>
  </si>
  <si>
    <t>←（別添１）事業者基本情報の情報が反映される</t>
    <phoneticPr fontId="7"/>
  </si>
  <si>
    <t>社名</t>
    <rPh sb="0" eb="2">
      <t>シャメイ</t>
    </rPh>
    <phoneticPr fontId="10"/>
  </si>
  <si>
    <t>事業責任者　役職氏名</t>
    <rPh sb="0" eb="2">
      <t>ジギョウ</t>
    </rPh>
    <rPh sb="2" eb="5">
      <t>セキニンシャ</t>
    </rPh>
    <rPh sb="6" eb="8">
      <t>ヤクショク</t>
    </rPh>
    <phoneticPr fontId="10"/>
  </si>
  <si>
    <t>←事業責任者の役職、氏名を入力してください。</t>
    <rPh sb="1" eb="3">
      <t>ジギョウ</t>
    </rPh>
    <rPh sb="3" eb="6">
      <t>セキニンシャ</t>
    </rPh>
    <rPh sb="7" eb="9">
      <t>ヤクショク</t>
    </rPh>
    <rPh sb="10" eb="12">
      <t>シメイ</t>
    </rPh>
    <rPh sb="13" eb="15">
      <t>ニュウリョク</t>
    </rPh>
    <phoneticPr fontId="7"/>
  </si>
  <si>
    <t>　 標題に掲げる補助金事業について、コンソーシアム幹事社は、本コンソーシアムを構成する企業又は団体のすべてが、
本申請書に記す同意事項を認め、事業参加要件を満たすことを確認し、以下の通り登録申請を行います。</t>
    <phoneticPr fontId="10"/>
  </si>
  <si>
    <t>（同意事項）</t>
    <rPh sb="1" eb="3">
      <t>ドウイ</t>
    </rPh>
    <rPh sb="3" eb="5">
      <t>ジコウ</t>
    </rPh>
    <phoneticPr fontId="10"/>
  </si>
  <si>
    <t>第１条（目的）</t>
    <phoneticPr fontId="10"/>
  </si>
  <si>
    <t>下記コンソーシアム参加事業者一覧に記載されたメンバー（以下「本メンバー」という）は、コンソーシアム（以下「本コンソーシアム」という）を組み、本件事業を推進することに同意する。</t>
    <rPh sb="11" eb="13">
      <t>ジギョウ</t>
    </rPh>
    <rPh sb="13" eb="14">
      <t>シャ</t>
    </rPh>
    <phoneticPr fontId="10"/>
  </si>
  <si>
    <t>第２条（審査対象）</t>
    <phoneticPr fontId="10"/>
  </si>
  <si>
    <t>本メンバーは、申請内容が本コンソーシアムの単位で審査を受け、採否が決定されることを同意する。</t>
    <phoneticPr fontId="10"/>
  </si>
  <si>
    <t>第３条（成立・解散）</t>
    <phoneticPr fontId="10"/>
  </si>
  <si>
    <t>本コンソーシアムは、上記申請日に成立し、事業完了日または本申請が不採択となった時に解散するものとする。</t>
    <rPh sb="10" eb="12">
      <t>ジョウキ</t>
    </rPh>
    <phoneticPr fontId="10"/>
  </si>
  <si>
    <t>第４条（情報提供）</t>
    <phoneticPr fontId="10"/>
  </si>
  <si>
    <t>本メンバーは、必要に応じて本件事業の遂行に必要な情報を他の本メンバーに提供する。</t>
    <phoneticPr fontId="10"/>
  </si>
  <si>
    <t>第５条（報告会）</t>
    <phoneticPr fontId="10"/>
  </si>
  <si>
    <t>本メンバーは、本コンソーシアムが存続する間、幹事社の要請により報告会を開催し、本件事業の進行状況について相互に報告を行い、また、本件事業の実施方法その他について協議を行う。</t>
    <rPh sb="24" eb="25">
      <t>シャ</t>
    </rPh>
    <phoneticPr fontId="10"/>
  </si>
  <si>
    <t>（事業参加要件）</t>
    <rPh sb="1" eb="3">
      <t>ジギョウ</t>
    </rPh>
    <rPh sb="3" eb="5">
      <t>サンカ</t>
    </rPh>
    <rPh sb="5" eb="7">
      <t>ヨウケン</t>
    </rPh>
    <phoneticPr fontId="10"/>
  </si>
  <si>
    <t>1．事業社参加資格</t>
    <rPh sb="2" eb="4">
      <t>ジギョウ</t>
    </rPh>
    <rPh sb="4" eb="5">
      <t>シャ</t>
    </rPh>
    <rPh sb="5" eb="7">
      <t>サンカ</t>
    </rPh>
    <rPh sb="7" eb="9">
      <t>シカク</t>
    </rPh>
    <phoneticPr fontId="10"/>
  </si>
  <si>
    <t>２．契約締結義務</t>
    <rPh sb="2" eb="4">
      <t>ケイヤク</t>
    </rPh>
    <rPh sb="4" eb="6">
      <t>テイケツ</t>
    </rPh>
    <rPh sb="6" eb="8">
      <t>ギム</t>
    </rPh>
    <phoneticPr fontId="10"/>
  </si>
  <si>
    <t>本事業における情報管理、適正な補助金運用等に関する契約等を締結すること。</t>
    <rPh sb="27" eb="28">
      <t>トウ</t>
    </rPh>
    <phoneticPr fontId="10"/>
  </si>
  <si>
    <t>（コンソーシアム参加事業者一覧）</t>
    <rPh sb="8" eb="10">
      <t>サンカ</t>
    </rPh>
    <rPh sb="10" eb="12">
      <t>ジギョウ</t>
    </rPh>
    <rPh sb="12" eb="13">
      <t>シャ</t>
    </rPh>
    <rPh sb="13" eb="15">
      <t>イチラン</t>
    </rPh>
    <phoneticPr fontId="10"/>
  </si>
  <si>
    <t>事業責任者役職</t>
    <rPh sb="0" eb="2">
      <t>ジギョウ</t>
    </rPh>
    <rPh sb="2" eb="5">
      <t>セキニンシャ</t>
    </rPh>
    <rPh sb="5" eb="7">
      <t>ヤクショク</t>
    </rPh>
    <phoneticPr fontId="10"/>
  </si>
  <si>
    <t>（別添３-２）</t>
    <rPh sb="1" eb="2">
      <t>ベツ</t>
    </rPh>
    <phoneticPr fontId="10"/>
  </si>
  <si>
    <t>幹事社名</t>
    <rPh sb="0" eb="2">
      <t>カンジ</t>
    </rPh>
    <rPh sb="2" eb="4">
      <t>シャメイ</t>
    </rPh>
    <rPh sb="3" eb="4">
      <t>メイ</t>
    </rPh>
    <phoneticPr fontId="7"/>
  </si>
  <si>
    <t>←幹事会社名を入力してください。</t>
    <rPh sb="1" eb="3">
      <t>カンジ</t>
    </rPh>
    <rPh sb="3" eb="5">
      <t>ガイシャ</t>
    </rPh>
    <rPh sb="5" eb="6">
      <t>メイ</t>
    </rPh>
    <rPh sb="7" eb="9">
      <t>ニュウリョク</t>
    </rPh>
    <phoneticPr fontId="7"/>
  </si>
  <si>
    <t>コンソーシアム参加事業者　住所</t>
    <rPh sb="7" eb="9">
      <t>サンカ</t>
    </rPh>
    <rPh sb="9" eb="11">
      <t>ジギョウ</t>
    </rPh>
    <rPh sb="11" eb="12">
      <t>シャ</t>
    </rPh>
    <rPh sb="13" eb="15">
      <t>ジュウショ</t>
    </rPh>
    <phoneticPr fontId="7"/>
  </si>
  <si>
    <t>←（別添１）事業者基本情報の情報が反映される</t>
    <rPh sb="14" eb="16">
      <t>ジョウホウ</t>
    </rPh>
    <rPh sb="17" eb="19">
      <t>ハンエイ</t>
    </rPh>
    <phoneticPr fontId="7"/>
  </si>
  <si>
    <t>事業責任者　役職氏名</t>
    <rPh sb="0" eb="2">
      <t>ジギョウ</t>
    </rPh>
    <rPh sb="2" eb="5">
      <t>セキニンシャ</t>
    </rPh>
    <rPh sb="6" eb="8">
      <t>ヤクショク</t>
    </rPh>
    <rPh sb="8" eb="10">
      <t>シメイ</t>
    </rPh>
    <phoneticPr fontId="10"/>
  </si>
  <si>
    <t>←事業責任者の役職、氏名を入力してください。</t>
    <phoneticPr fontId="7"/>
  </si>
  <si>
    <t>記</t>
    <rPh sb="0" eb="1">
      <t>キ</t>
    </rPh>
    <phoneticPr fontId="10"/>
  </si>
  <si>
    <t>以上</t>
    <rPh sb="0" eb="2">
      <t>イジョウ</t>
    </rPh>
    <phoneticPr fontId="10"/>
  </si>
  <si>
    <t>代表取締役　○○　○○</t>
    <rPh sb="0" eb="2">
      <t>ダイヒョウ</t>
    </rPh>
    <rPh sb="2" eb="5">
      <t>トリシマリヤク</t>
    </rPh>
    <phoneticPr fontId="7"/>
  </si>
  <si>
    <t>支出計画書
＊幹事社、コンソーシアム参加事業者のみ</t>
  </si>
  <si>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</si>
  <si>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</si>
  <si>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</si>
  <si>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</si>
  <si>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</si>
  <si>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</si>
  <si>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</si>
  <si>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</si>
  <si>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</si>
  <si>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別    表</t>
    </r>
  </si>
  <si>
    <t>株式会社日本能率協会コンサルティング</t>
    <rPh sb="0" eb="4">
      <t>カブシキガイシャ</t>
    </rPh>
    <rPh sb="4" eb="8">
      <t>ニホンノウリツ</t>
    </rPh>
    <rPh sb="8" eb="10">
      <t>キョウカイ</t>
    </rPh>
    <phoneticPr fontId="7"/>
  </si>
  <si>
    <t>（2） その他JMACが指示する書面</t>
    <phoneticPr fontId="7"/>
  </si>
  <si>
    <t>株式会社日本能率協会コンサルティング</t>
    <rPh sb="0" eb="4">
      <t>カブシキガイシャ</t>
    </rPh>
    <rPh sb="4" eb="10">
      <t>ニホンノウリツキョウカイ</t>
    </rPh>
    <phoneticPr fontId="7"/>
  </si>
  <si>
    <t>株式会社日本能率協会コンサルティング</t>
    <rPh sb="0" eb="10">
      <t>カブシキガイシャニホンノウリツキョウカイ</t>
    </rPh>
    <phoneticPr fontId="7"/>
  </si>
  <si>
    <t>健保等級適用者</t>
    <phoneticPr fontId="7"/>
  </si>
  <si>
    <t>　　代表取締役社長　殿</t>
    <rPh sb="2" eb="9">
      <t>ダイヒョウトリシマリヤクシャチョウ</t>
    </rPh>
    <phoneticPr fontId="7"/>
  </si>
  <si>
    <t>地方公共団体</t>
    <rPh sb="0" eb="6">
      <t>チホウコウキョウダンタイ</t>
    </rPh>
    <phoneticPr fontId="7"/>
  </si>
  <si>
    <r>
      <rPr>
        <sz val="11"/>
        <rFont val="ＭＳ Ｐ明朝"/>
        <family val="1"/>
        <charset val="128"/>
      </rPr>
      <t>【人件費が含まれる場合のみ】</t>
    </r>
    <r>
      <rPr>
        <u/>
        <sz val="11"/>
        <color theme="10"/>
        <rFont val="ＭＳ Ｐ明朝"/>
        <family val="1"/>
        <charset val="128"/>
      </rPr>
      <t xml:space="preserve">
人件費計算根拠</t>
    </r>
    <phoneticPr fontId="7"/>
  </si>
  <si>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7"/>
  </si>
  <si>
    <t>補助金所要額－消費税及び地方消費税に係る仕入控除税額＝補助金額</t>
    <rPh sb="0" eb="3">
      <t>ホジョキン</t>
    </rPh>
    <rPh sb="3" eb="5">
      <t>ショヨウ</t>
    </rPh>
    <rPh sb="5" eb="6">
      <t>ガク</t>
    </rPh>
    <rPh sb="7" eb="10">
      <t>ショウヒゼイ</t>
    </rPh>
    <rPh sb="10" eb="11">
      <t>オヨ</t>
    </rPh>
    <rPh sb="12" eb="14">
      <t>チホウ</t>
    </rPh>
    <rPh sb="14" eb="17">
      <t>ショウヒゼイ</t>
    </rPh>
    <rPh sb="18" eb="19">
      <t>カカ</t>
    </rPh>
    <rPh sb="20" eb="22">
      <t>シイレ</t>
    </rPh>
    <rPh sb="22" eb="24">
      <t>コウジョ</t>
    </rPh>
    <rPh sb="24" eb="25">
      <t>ゼイ</t>
    </rPh>
    <rPh sb="25" eb="26">
      <t>ガク</t>
    </rPh>
    <rPh sb="27" eb="31">
      <t>ホジョキンガク</t>
    </rPh>
    <phoneticPr fontId="7"/>
  </si>
  <si>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7"/>
  </si>
  <si>
    <t>コンソーシアム→1</t>
    <phoneticPr fontId="7"/>
  </si>
  <si>
    <t>共同→1</t>
    <rPh sb="0" eb="2">
      <t>キョウドウ</t>
    </rPh>
    <phoneticPr fontId="7"/>
  </si>
  <si>
    <t>⑪</t>
    <phoneticPr fontId="7"/>
  </si>
  <si>
    <t>⑫</t>
    <phoneticPr fontId="7"/>
  </si>
  <si>
    <t>直近年度の会計に関する報告書</t>
    <rPh sb="0" eb="2">
      <t>チョッキン</t>
    </rPh>
    <rPh sb="2" eb="4">
      <t>ネンド</t>
    </rPh>
    <rPh sb="5" eb="7">
      <t>カイケイ</t>
    </rPh>
    <rPh sb="8" eb="9">
      <t>カン</t>
    </rPh>
    <rPh sb="11" eb="14">
      <t>ホウコクショ</t>
    </rPh>
    <phoneticPr fontId="7"/>
  </si>
  <si>
    <t>自由</t>
    <rPh sb="0" eb="2">
      <t>ジユウ</t>
    </rPh>
    <phoneticPr fontId="7"/>
  </si>
  <si>
    <t>地方公共団体（水力発電所を設置する者に限る。）に限る。
どちらも提出できない場合は、工事における契約書と発注仕様書の写しを提出すること。</t>
    <rPh sb="0" eb="6">
      <t>チホウコウキョウダンタイ</t>
    </rPh>
    <rPh sb="7" eb="12">
      <t>スイリョクハツデンショ</t>
    </rPh>
    <rPh sb="13" eb="15">
      <t>セッチ</t>
    </rPh>
    <rPh sb="17" eb="18">
      <t>モノ</t>
    </rPh>
    <rPh sb="19" eb="20">
      <t>カギ</t>
    </rPh>
    <rPh sb="24" eb="25">
      <t>カギ</t>
    </rPh>
    <rPh sb="32" eb="34">
      <t>テイシュツ</t>
    </rPh>
    <rPh sb="38" eb="40">
      <t>バアイ</t>
    </rPh>
    <rPh sb="42" eb="44">
      <t>コウジ</t>
    </rPh>
    <rPh sb="48" eb="51">
      <t>ケイヤクショ</t>
    </rPh>
    <rPh sb="52" eb="57">
      <t>ハッチュウシヨウショ</t>
    </rPh>
    <phoneticPr fontId="10"/>
  </si>
  <si>
    <t>※コリンズとは、一般財団法人日本建設情報総合センター（JACIC）が運営しているデータベースで、企業が受注した公共工事の実績を収集し、</t>
    <rPh sb="8" eb="22">
      <t>イッパンザイダンホウジンニホンケンセツジョウホウソウゴウ</t>
    </rPh>
    <rPh sb="34" eb="36">
      <t>ウンエイ</t>
    </rPh>
    <rPh sb="48" eb="50">
      <t>キギョウ</t>
    </rPh>
    <rPh sb="51" eb="53">
      <t>ジュチュウ</t>
    </rPh>
    <rPh sb="55" eb="59">
      <t>コウキョウコウジ</t>
    </rPh>
    <rPh sb="60" eb="62">
      <t>ジッセキ</t>
    </rPh>
    <rPh sb="63" eb="65">
      <t>シュウシュウ</t>
    </rPh>
    <phoneticPr fontId="7"/>
  </si>
  <si>
    <t>　 公共発注機関に情報提供しているシステム。（https://cthp.jacic.or.jp/overview/ct/）</t>
    <rPh sb="2" eb="4">
      <t>コウキョウ</t>
    </rPh>
    <rPh sb="4" eb="6">
      <t>ハッチュウ</t>
    </rPh>
    <rPh sb="6" eb="8">
      <t>キカン</t>
    </rPh>
    <rPh sb="9" eb="13">
      <t>ジョウホウテイキョウ</t>
    </rPh>
    <phoneticPr fontId="7"/>
  </si>
  <si>
    <t>中堅企業</t>
    <rPh sb="0" eb="2">
      <t>チュウケン</t>
    </rPh>
    <rPh sb="2" eb="4">
      <t>キギョウ</t>
    </rPh>
    <phoneticPr fontId="7"/>
  </si>
  <si>
    <t>中堅企業</t>
    <rPh sb="0" eb="2">
      <t>チュウケン</t>
    </rPh>
    <rPh sb="2" eb="4">
      <t>キギョウ</t>
    </rPh>
    <phoneticPr fontId="7"/>
  </si>
  <si>
    <t>スマート保安導入支援事業費</t>
    <phoneticPr fontId="7"/>
  </si>
  <si>
    <t>～</t>
  </si>
  <si>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7"/>
  </si>
  <si>
    <t>等級単価一覧表  令和６年度適用</t>
    <phoneticPr fontId="7"/>
  </si>
  <si>
    <t>令和6年度　スマート保安実証支援事業費補助金（技術実証支援）</t>
    <rPh sb="12" eb="14">
      <t>ジッショウ</t>
    </rPh>
    <phoneticPr fontId="7"/>
  </si>
  <si>
    <t>2014年4月以降の工事計画書又はコリンズ※の登録内容確認書（工事実績）</t>
    <rPh sb="4" eb="5">
      <t>ネン</t>
    </rPh>
    <rPh sb="6" eb="7">
      <t>ガツ</t>
    </rPh>
    <rPh sb="7" eb="9">
      <t>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10"/>
  </si>
  <si>
    <r>
      <t xml:space="preserve">中小企業、地方公共団体、中堅企業いずれかへの該当
</t>
    </r>
    <r>
      <rPr>
        <sz val="9"/>
        <rFont val="ＭＳ Ｐ明朝"/>
        <family val="1"/>
        <charset val="128"/>
      </rPr>
      <t>※１　中小企業は、中小企業基本法（昭和38年法律第154号）に基づく中小企業者とする。ただし次のいずれかに該当する者は除く。
　　　①資本金又は出資金が5億円以上の法人（中小企業を除く）に直接又は間接に100%の株式を保有される中小・小規模事業者。
　　　②交付申請時において、確定している（申告済みの）直近過去3年分の各年又は各事業年度の課税所得の年平均額が15億円を超え
　　　　る中小・小規模事業者。（注）②に該当する事業者は、中堅企業と見なす。
※２　中堅企業は会社又は個人であって、下記①～④の要件を満たす者であること。
　　　①上記の中小企業に該当しないこと。
　　　②従業員数（常勤）が2,000人以下であること。
　　　③資本金又は出資金が5億円以上の法人（中小企業を除く）に直接又は間接に100%の株式を保有される事業者に該当しないこと。
　　　④確定している（申告済みの）直近過去3年分の各年又は各事業年度の課税所得の年平均額が15億円を超える事業者に該当しない
　　　　 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4" eb="36">
      <t>チュウショウ</t>
    </rPh>
    <rPh sb="36" eb="38">
      <t>キギョウ</t>
    </rPh>
    <rPh sb="38" eb="41">
      <t>キホンホウ</t>
    </rPh>
    <rPh sb="42" eb="44">
      <t>ショウワ</t>
    </rPh>
    <rPh sb="46" eb="47">
      <t>ネン</t>
    </rPh>
    <rPh sb="47" eb="49">
      <t>ホウリツ</t>
    </rPh>
    <rPh sb="49" eb="50">
      <t>ダイ</t>
    </rPh>
    <rPh sb="53" eb="54">
      <t>ゴウ</t>
    </rPh>
    <rPh sb="56" eb="57">
      <t>モト</t>
    </rPh>
    <rPh sb="59" eb="61">
      <t>チュウショウ</t>
    </rPh>
    <rPh sb="61" eb="63">
      <t>キギョウ</t>
    </rPh>
    <rPh sb="63" eb="64">
      <t>シャ</t>
    </rPh>
    <rPh sb="71" eb="72">
      <t>ツギ</t>
    </rPh>
    <rPh sb="78" eb="80">
      <t>ガイトウ</t>
    </rPh>
    <rPh sb="82" eb="83">
      <t>モノ</t>
    </rPh>
    <rPh sb="84" eb="85">
      <t>ノゾ</t>
    </rPh>
    <rPh sb="92" eb="95">
      <t>シホンキン</t>
    </rPh>
    <rPh sb="95" eb="96">
      <t>マタ</t>
    </rPh>
    <rPh sb="97" eb="100">
      <t>シュッシキン</t>
    </rPh>
    <rPh sb="102" eb="104">
      <t>オクエン</t>
    </rPh>
    <rPh sb="104" eb="106">
      <t>イジョウ</t>
    </rPh>
    <rPh sb="107" eb="109">
      <t>ホウジン</t>
    </rPh>
    <rPh sb="110" eb="112">
      <t>チュウショウ</t>
    </rPh>
    <rPh sb="112" eb="114">
      <t>キギョウ</t>
    </rPh>
    <rPh sb="115" eb="116">
      <t>ノゾ</t>
    </rPh>
    <rPh sb="119" eb="121">
      <t>チョクセツ</t>
    </rPh>
    <rPh sb="121" eb="122">
      <t>マタ</t>
    </rPh>
    <rPh sb="123" eb="125">
      <t>カンセツ</t>
    </rPh>
    <rPh sb="131" eb="133">
      <t>カブシキ</t>
    </rPh>
    <rPh sb="134" eb="136">
      <t>ホユウ</t>
    </rPh>
    <rPh sb="139" eb="141">
      <t>チュウショウ</t>
    </rPh>
    <rPh sb="142" eb="145">
      <t>ショウキボ</t>
    </rPh>
    <rPh sb="145" eb="148">
      <t>ジギョウシャ</t>
    </rPh>
    <rPh sb="154" eb="156">
      <t>コウフ</t>
    </rPh>
    <rPh sb="156" eb="159">
      <t>シンセイジ</t>
    </rPh>
    <rPh sb="164" eb="166">
      <t>カクテイ</t>
    </rPh>
    <rPh sb="171" eb="173">
      <t>シンコク</t>
    </rPh>
    <rPh sb="173" eb="174">
      <t>ズ</t>
    </rPh>
    <rPh sb="177" eb="179">
      <t>チョッキン</t>
    </rPh>
    <rPh sb="179" eb="181">
      <t>カコ</t>
    </rPh>
    <rPh sb="182" eb="184">
      <t>ネンブン</t>
    </rPh>
    <rPh sb="185" eb="187">
      <t>カクネン</t>
    </rPh>
    <rPh sb="187" eb="188">
      <t>マタ</t>
    </rPh>
    <rPh sb="189" eb="192">
      <t>カクジギョウ</t>
    </rPh>
    <rPh sb="192" eb="194">
      <t>ネンド</t>
    </rPh>
    <rPh sb="195" eb="197">
      <t>カゼイ</t>
    </rPh>
    <rPh sb="197" eb="199">
      <t>ショトク</t>
    </rPh>
    <rPh sb="200" eb="203">
      <t>ネンヘイキン</t>
    </rPh>
    <rPh sb="203" eb="204">
      <t>ガク</t>
    </rPh>
    <rPh sb="207" eb="209">
      <t>オクエン</t>
    </rPh>
    <rPh sb="210" eb="211">
      <t>コ</t>
    </rPh>
    <rPh sb="218" eb="220">
      <t>チュウショウ</t>
    </rPh>
    <rPh sb="221" eb="224">
      <t>ショウキボ</t>
    </rPh>
    <rPh sb="224" eb="227">
      <t>ジギョウシャ</t>
    </rPh>
    <rPh sb="229" eb="230">
      <t>チュウ</t>
    </rPh>
    <rPh sb="233" eb="235">
      <t>ガイトウ</t>
    </rPh>
    <rPh sb="237" eb="240">
      <t>ジギョウシャ</t>
    </rPh>
    <rPh sb="242" eb="244">
      <t>チュウケン</t>
    </rPh>
    <rPh sb="244" eb="246">
      <t>キギョウ</t>
    </rPh>
    <rPh sb="247" eb="248">
      <t>ミ</t>
    </rPh>
    <phoneticPr fontId="7"/>
  </si>
  <si>
    <t>2024年●月●日</t>
    <rPh sb="4" eb="5">
      <t>ネン</t>
    </rPh>
    <rPh sb="6" eb="7">
      <t>ガツ</t>
    </rPh>
    <rPh sb="8" eb="9">
      <t>ニチ</t>
    </rPh>
    <phoneticPr fontId="7"/>
  </si>
  <si>
    <r>
      <t>　令和6年度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7"/>
  </si>
  <si>
    <r>
      <t>←事業完了日は補助期間内（</t>
    </r>
    <r>
      <rPr>
        <sz val="12"/>
        <color rgb="FFFF0000"/>
        <rFont val="ＭＳ Ｐ明朝"/>
        <family val="1"/>
        <charset val="128"/>
      </rPr>
      <t>2025年2月28日</t>
    </r>
    <r>
      <rPr>
        <sz val="12"/>
        <rFont val="ＭＳ Ｐ明朝"/>
        <family val="1"/>
        <charset val="128"/>
      </rPr>
      <t>まで）に設定すること。</t>
    </r>
    <phoneticPr fontId="7"/>
  </si>
  <si>
    <t>令和６年度 スマート保安実証支援事業費補助金（技術実証支援）
交付申請書</t>
    <rPh sb="10" eb="12">
      <t>ホアン</t>
    </rPh>
    <rPh sb="12" eb="14">
      <t>ジッショウ</t>
    </rPh>
    <rPh sb="14" eb="16">
      <t>シエン</t>
    </rPh>
    <rPh sb="16" eb="19">
      <t>ジギョウヒ</t>
    </rPh>
    <rPh sb="19" eb="22">
      <t>ホジョキン</t>
    </rPh>
    <rPh sb="23" eb="25">
      <t>ギジュツ</t>
    </rPh>
    <rPh sb="25" eb="27">
      <t>ジッショウ</t>
    </rPh>
    <rPh sb="27" eb="29">
      <t>シエン</t>
    </rPh>
    <phoneticPr fontId="7"/>
  </si>
  <si>
    <t>令和６年度 スマート保安実証支援事業費補助金（技術実証支援）
交付申請書</t>
    <rPh sb="12" eb="14">
      <t>ジッショウ</t>
    </rPh>
    <phoneticPr fontId="7"/>
  </si>
  <si>
    <t>　　https://www.meti.go.jp/information_2/downloadfiles/R6kenpo.pdf</t>
    <phoneticPr fontId="7"/>
  </si>
  <si>
    <t>2024年●月●日</t>
    <phoneticPr fontId="10"/>
  </si>
  <si>
    <r>
      <rPr>
        <sz val="12"/>
        <rFont val="ＭＳ Ｐ明朝"/>
        <family val="1"/>
        <charset val="128"/>
      </rPr>
      <t>令和６年度 スマート保安実証支援事業費補助金（技術実証支援）</t>
    </r>
    <r>
      <rPr>
        <sz val="12"/>
        <color theme="1"/>
        <rFont val="ＭＳ Ｐ明朝"/>
        <family val="1"/>
        <charset val="128"/>
      </rPr>
      <t xml:space="preserve">
コンソーシアム登録申請書</t>
    </r>
    <rPh sb="12" eb="14">
      <t>ジッショウ</t>
    </rPh>
    <phoneticPr fontId="10"/>
  </si>
  <si>
    <r>
      <rPr>
        <sz val="12"/>
        <rFont val="ＭＳ Ｐ明朝"/>
        <family val="1"/>
        <charset val="128"/>
      </rPr>
      <t>「令和６年度 スマート保安実証支援事業費補助金（技術実証支援）</t>
    </r>
    <r>
      <rPr>
        <sz val="12"/>
        <color theme="1"/>
        <rFont val="ＭＳ Ｐ明朝"/>
        <family val="1"/>
        <charset val="128"/>
      </rPr>
      <t>」公募要領に記載の通り</t>
    </r>
    <rPh sb="13" eb="15">
      <t>ジッショウ</t>
    </rPh>
    <rPh sb="32" eb="34">
      <t>コウボ</t>
    </rPh>
    <rPh sb="34" eb="36">
      <t>ヨウリョウ</t>
    </rPh>
    <rPh sb="37" eb="39">
      <t>キサイ</t>
    </rPh>
    <rPh sb="40" eb="41">
      <t>トオ</t>
    </rPh>
    <phoneticPr fontId="10"/>
  </si>
  <si>
    <r>
      <rPr>
        <sz val="14"/>
        <rFont val="ＭＳ Ｐ明朝"/>
        <family val="1"/>
        <charset val="128"/>
      </rPr>
      <t>令和６年度 スマート保安実証支援事業費補助金（技術実証支援）</t>
    </r>
    <r>
      <rPr>
        <sz val="14"/>
        <color theme="1"/>
        <rFont val="ＭＳ Ｐ明朝"/>
        <family val="1"/>
        <charset val="128"/>
      </rPr>
      <t xml:space="preserve">
コンソーシアム参加確認書</t>
    </r>
    <rPh sb="0" eb="2">
      <t>レイワ</t>
    </rPh>
    <rPh sb="3" eb="5">
      <t>ネンド</t>
    </rPh>
    <rPh sb="12" eb="14">
      <t>ジッショウ</t>
    </rPh>
    <rPh sb="38" eb="40">
      <t>サンカ</t>
    </rPh>
    <rPh sb="40" eb="43">
      <t>カクニンショ</t>
    </rPh>
    <phoneticPr fontId="10"/>
  </si>
  <si>
    <r>
      <t xml:space="preserve">中小企業、地方公共団体、中堅企業いずれかへの該当
</t>
    </r>
    <r>
      <rPr>
        <sz val="9"/>
        <rFont val="ＭＳ Ｐ明朝"/>
        <family val="1"/>
        <charset val="128"/>
      </rPr>
      <t>※１　中小企業は、中小企業基本法（昭和38年法律第154号）に基づく中小企業者とする。ただし次のいずれかに該当する者は除く。
　　　①資本金又は出資金が5億円以上の法人（中小企業を除く）に直接又は間接に100%の株式を保有される中小・小規模事業者。
　　　②交付申請時において、確定している（申告済みの）直近過去3年分の各年又は各事業年度の課税所得の年平均額が15億円を
          超える中小・小規模事業者。（注）②に該当する事業者は、中堅企業と見なす。
※２　中堅企業は会社又は個人であって、下記①～④の要件を満たす者であること。
　　　①上記の中小企業に該当しないこと。
　　　②従業員数（常勤）が2,000人以下であること。
　　　③資本金又は出資金が5億円以上の法人（中小企業を除く）に直接又は間接に100%の株式を保有される事業者に該当しないこと。
　　　④確定している（申告済みの）直近過去3年分の各年又は各事業年度の課税所得の年平均額が15億円を超える事業者に
          該当しないこと。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4" eb="36">
      <t>チュウショウ</t>
    </rPh>
    <rPh sb="36" eb="38">
      <t>キギョウ</t>
    </rPh>
    <rPh sb="38" eb="41">
      <t>キホンホウ</t>
    </rPh>
    <rPh sb="42" eb="44">
      <t>ショウワ</t>
    </rPh>
    <rPh sb="46" eb="47">
      <t>ネン</t>
    </rPh>
    <rPh sb="47" eb="49">
      <t>ホウリツ</t>
    </rPh>
    <rPh sb="49" eb="50">
      <t>ダイ</t>
    </rPh>
    <rPh sb="53" eb="54">
      <t>ゴウ</t>
    </rPh>
    <rPh sb="56" eb="57">
      <t>モト</t>
    </rPh>
    <rPh sb="59" eb="61">
      <t>チュウショウ</t>
    </rPh>
    <rPh sb="61" eb="63">
      <t>キギョウ</t>
    </rPh>
    <rPh sb="63" eb="64">
      <t>シャ</t>
    </rPh>
    <rPh sb="71" eb="72">
      <t>ツギ</t>
    </rPh>
    <rPh sb="78" eb="80">
      <t>ガイトウ</t>
    </rPh>
    <rPh sb="82" eb="83">
      <t>モノ</t>
    </rPh>
    <rPh sb="84" eb="85">
      <t>ノゾ</t>
    </rPh>
    <rPh sb="92" eb="95">
      <t>シホンキン</t>
    </rPh>
    <rPh sb="95" eb="96">
      <t>マタ</t>
    </rPh>
    <rPh sb="97" eb="100">
      <t>シュッシキン</t>
    </rPh>
    <rPh sb="102" eb="104">
      <t>オクエン</t>
    </rPh>
    <rPh sb="104" eb="106">
      <t>イジョウ</t>
    </rPh>
    <rPh sb="107" eb="109">
      <t>ホウジン</t>
    </rPh>
    <rPh sb="110" eb="112">
      <t>チュウショウ</t>
    </rPh>
    <rPh sb="112" eb="114">
      <t>キギョウ</t>
    </rPh>
    <rPh sb="115" eb="116">
      <t>ノゾ</t>
    </rPh>
    <rPh sb="119" eb="121">
      <t>チョクセツ</t>
    </rPh>
    <rPh sb="121" eb="122">
      <t>マタ</t>
    </rPh>
    <rPh sb="123" eb="125">
      <t>カンセツ</t>
    </rPh>
    <rPh sb="131" eb="133">
      <t>カブシキ</t>
    </rPh>
    <rPh sb="134" eb="136">
      <t>ホユウ</t>
    </rPh>
    <rPh sb="139" eb="141">
      <t>チュウショウ</t>
    </rPh>
    <rPh sb="142" eb="145">
      <t>ショウキボ</t>
    </rPh>
    <rPh sb="145" eb="148">
      <t>ジギョウシャ</t>
    </rPh>
    <rPh sb="154" eb="156">
      <t>コウフ</t>
    </rPh>
    <rPh sb="156" eb="159">
      <t>シンセイジ</t>
    </rPh>
    <rPh sb="164" eb="166">
      <t>カクテイ</t>
    </rPh>
    <rPh sb="171" eb="173">
      <t>シンコク</t>
    </rPh>
    <rPh sb="173" eb="174">
      <t>ズ</t>
    </rPh>
    <rPh sb="177" eb="179">
      <t>チョッキン</t>
    </rPh>
    <rPh sb="179" eb="181">
      <t>カコ</t>
    </rPh>
    <rPh sb="182" eb="184">
      <t>ネンブン</t>
    </rPh>
    <rPh sb="185" eb="187">
      <t>カクネン</t>
    </rPh>
    <rPh sb="187" eb="188">
      <t>マタ</t>
    </rPh>
    <rPh sb="189" eb="192">
      <t>カクジギョウ</t>
    </rPh>
    <rPh sb="192" eb="194">
      <t>ネンド</t>
    </rPh>
    <rPh sb="195" eb="197">
      <t>カゼイ</t>
    </rPh>
    <rPh sb="197" eb="199">
      <t>ショトク</t>
    </rPh>
    <rPh sb="200" eb="203">
      <t>ネンヘイキン</t>
    </rPh>
    <rPh sb="203" eb="204">
      <t>ガク</t>
    </rPh>
    <rPh sb="207" eb="209">
      <t>オクエン</t>
    </rPh>
    <rPh sb="221" eb="222">
      <t>コ</t>
    </rPh>
    <rPh sb="224" eb="226">
      <t>チュウショウ</t>
    </rPh>
    <rPh sb="227" eb="230">
      <t>ショウキボ</t>
    </rPh>
    <rPh sb="230" eb="233">
      <t>ジギョウシャ</t>
    </rPh>
    <rPh sb="235" eb="236">
      <t>チュウ</t>
    </rPh>
    <rPh sb="239" eb="241">
      <t>ガイトウ</t>
    </rPh>
    <rPh sb="243" eb="246">
      <t>ジギョウシャ</t>
    </rPh>
    <rPh sb="248" eb="250">
      <t>チュウケン</t>
    </rPh>
    <rPh sb="250" eb="252">
      <t>キギョウ</t>
    </rPh>
    <rPh sb="253" eb="254">
      <t>ミ</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</si>
</sst>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F800]dddd\,\ mmmm\ dd\,\ yyyy"/>
    <numFmt numFmtId="177" formatCode="0;;;@"/>
    <numFmt numFmtId="178" formatCode="###,###,###&quot;円&quot;"/>
    <numFmt numFmtId="179" formatCode="###&quot;人&quot;"/>
    <numFmt numFmtId="180" formatCode="#,##0_ ;[Red]\-#,##0\ "/>
  </numFmts>
  <fonts count="88">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10"/>
      <color theme="0"/>
      <name val="Meiryo UI"/>
      <family val="3"/>
      <charset val="128"/>
    </font>
    <font>
      <sz val="8"/>
      <color theme="0"/>
      <name val="Meiryo UI"/>
      <family val="3"/>
      <charset val="128"/>
    </font>
    <font>
      <sz val="9"/>
      <name val="ＭＳ Ｐ明朝"/>
      <family val="1"/>
      <charset val="128"/>
    </font>
    <font>
      <sz val="8"/>
      <color rgb="FF000000"/>
      <name val="Meiryo UI"/>
      <family val="3"/>
      <charset val="128"/>
    </font>
    <font>
      <b/>
      <sz val="11"/>
      <name val="ＭＳ Ｐ明朝"/>
      <family val="1"/>
      <charset val="128"/>
    </font>
    <font>
      <sz val="18"/>
      <name val="Arial"/>
      <family val="2"/>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0"/>
      <color rgb="FFFF0000"/>
      <name val="游ゴシック"/>
      <family val="2"/>
      <charset val="128"/>
      <scheme val="minor"/>
    </font>
    <font>
      <sz val="6"/>
      <name val="游ゴシック"/>
      <family val="3"/>
      <charset val="128"/>
      <scheme val="minor"/>
    </font>
    <font>
      <sz val="14"/>
      <color theme="1"/>
      <name val="ＭＳ Ｐ明朝"/>
      <family val="1"/>
      <charset val="128"/>
    </font>
    <font>
      <sz val="11"/>
      <color theme="3"/>
      <name val="ＭＳ Ｐ明朝"/>
      <family val="1"/>
      <charset val="128"/>
    </font>
    <font>
      <sz val="10"/>
      <color theme="1" tint="0.249977111117893"/>
      <name val="游ゴシック"/>
      <family val="3"/>
      <charset val="128"/>
      <scheme val="minor"/>
    </font>
    <font>
      <sz val="10"/>
      <name val="游ゴシック"/>
      <family val="3"/>
      <charset val="128"/>
      <scheme val="minor"/>
    </font>
    <font>
      <sz val="8"/>
      <color theme="1" tint="0.249977111117893"/>
      <name val="游ゴシック"/>
      <family val="3"/>
      <charset val="128"/>
      <scheme val="minor"/>
    </font>
    <font>
      <sz val="10"/>
      <color theme="1"/>
      <name val="ＭＳ Ｐゴシック (本文)"/>
      <family val="3"/>
      <charset val="128"/>
    </font>
    <font>
      <sz val="11"/>
      <color theme="1"/>
      <name val="ＭＳ Ｐゴシック (本文)"/>
      <family val="3"/>
      <charset val="128"/>
    </font>
    <font>
      <sz val="10"/>
      <color theme="1"/>
      <name val="游ゴシック"/>
      <family val="3"/>
      <charset val="128"/>
      <scheme val="minor"/>
    </font>
    <font>
      <sz val="11"/>
      <color rgb="FFFF0000"/>
      <name val="ＭＳ Ｐ明朝"/>
      <family val="1"/>
      <charset val="128"/>
    </font>
    <font>
      <sz val="12"/>
      <color theme="1"/>
      <name val="游ゴシック"/>
      <family val="2"/>
      <charset val="128"/>
      <scheme val="minor"/>
    </font>
    <font>
      <sz val="12"/>
      <color rgb="FFFF0000"/>
      <name val="游ゴシック"/>
      <family val="2"/>
      <charset val="128"/>
      <scheme val="minor"/>
    </font>
    <font>
      <sz val="12"/>
      <color theme="1"/>
      <name val="游ゴシック"/>
      <family val="3"/>
      <charset val="128"/>
      <scheme val="minor"/>
    </font>
    <font>
      <sz val="12"/>
      <color theme="1" tint="0.249977111117893"/>
      <name val="游ゴシック"/>
      <family val="3"/>
      <charset val="128"/>
      <scheme val="minor"/>
    </font>
    <font>
      <sz val="12"/>
      <color rgb="FFFF0000"/>
      <name val="游ゴシック"/>
      <family val="3"/>
      <charset val="128"/>
      <scheme val="minor"/>
    </font>
    <font>
      <sz val="12"/>
      <color theme="3"/>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b/>
      <sz val="16"/>
      <color theme="1"/>
      <name val="ＭＳ Ｐ明朝"/>
      <family val="1"/>
      <charset val="128"/>
    </font>
    <font>
      <b/>
      <sz val="16"/>
      <name val="ＭＳ Ｐ明朝"/>
      <family val="1"/>
      <charset val="128"/>
    </font>
    <font>
      <sz val="14"/>
      <name val="ＭＳ Ｐ明朝"/>
      <family val="1"/>
      <charset val="128"/>
    </font>
    <font>
      <sz val="9"/>
      <color rgb="FF000000"/>
      <name val="Meiryo UI"/>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2" tint="-9.9978637043366805E-2"/>
        <bgColor indexed="64"/>
      </patternFill>
    </fill>
  </fills>
  <borders count="70">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top style="thin">
        <color indexed="64"/>
      </top>
      <bottom/>
      <diagonal/>
    </border>
    <border>
      <left/>
      <right style="thin">
        <color auto="1"/>
      </right>
      <top/>
      <bottom style="thin">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8" fillId="0" borderId="0"/>
    <xf numFmtId="0" fontId="19" fillId="0" borderId="0">
      <alignment vertical="center"/>
    </xf>
    <xf numFmtId="0" fontId="26" fillId="0" borderId="0">
      <alignment vertical="center"/>
    </xf>
    <xf numFmtId="38" fontId="26" fillId="0" borderId="0" applyFont="0" applyFill="0" applyBorder="0" applyAlignment="0" applyProtection="0">
      <alignment vertical="center"/>
    </xf>
    <xf numFmtId="0" fontId="69" fillId="0" borderId="0"/>
  </cellStyleXfs>
  <cellXfs count="402">
    <xf numFmtId="0" fontId="0" fillId="0" borderId="0" xfId="0">
      <alignment vertical="center"/>
    </xf>
    <xf numFmtId="0" fontId="2" fillId="0" borderId="0" xfId="0" applyFont="1">
      <alignment vertical="center"/>
    </xf>
    <xf numFmtId="0" fontId="9" fillId="2" borderId="3"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6" xfId="3" applyFont="1" applyFill="1" applyBorder="1" applyAlignment="1">
      <alignment horizontal="center" vertical="center"/>
    </xf>
    <xf numFmtId="0" fontId="11" fillId="2" borderId="7" xfId="0" applyFont="1" applyFill="1" applyBorder="1" applyAlignment="1">
      <alignment horizontal="center" vertical="center" wrapText="1" readingOrder="1"/>
    </xf>
    <xf numFmtId="0" fontId="12" fillId="2" borderId="8" xfId="0" applyFont="1" applyFill="1" applyBorder="1" applyAlignment="1">
      <alignment vertical="center" wrapText="1" readingOrder="1"/>
    </xf>
    <xf numFmtId="0" fontId="12" fillId="2" borderId="9" xfId="0" applyFont="1" applyFill="1" applyBorder="1" applyAlignment="1">
      <alignment vertical="center" wrapText="1" readingOrder="1"/>
    </xf>
    <xf numFmtId="0" fontId="13" fillId="0" borderId="3" xfId="3" applyFont="1" applyBorder="1" applyAlignment="1">
      <alignment horizontal="center" vertical="center"/>
    </xf>
    <xf numFmtId="0" fontId="4" fillId="0" borderId="5" xfId="2" applyFont="1" applyBorder="1" applyAlignment="1" applyProtection="1">
      <alignment vertical="center" wrapText="1"/>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14" fillId="0" borderId="10" xfId="0" applyFont="1" applyBorder="1" applyAlignment="1">
      <alignment horizontal="center" vertical="center" wrapText="1" readingOrder="1"/>
    </xf>
    <xf numFmtId="0" fontId="14" fillId="0" borderId="11" xfId="0" applyFont="1" applyBorder="1" applyAlignment="1">
      <alignment horizontal="center" vertical="center" wrapText="1" readingOrder="1"/>
    </xf>
    <xf numFmtId="0" fontId="14" fillId="0" borderId="12" xfId="0" applyFont="1" applyBorder="1" applyAlignment="1">
      <alignment horizontal="center" vertical="center" wrapText="1" readingOrder="1"/>
    </xf>
    <xf numFmtId="0" fontId="13" fillId="0" borderId="13" xfId="3" applyFont="1" applyBorder="1" applyAlignment="1">
      <alignment horizontal="center" vertical="center"/>
    </xf>
    <xf numFmtId="0" fontId="4" fillId="0" borderId="7" xfId="2" applyFont="1" applyBorder="1" applyAlignment="1">
      <alignment vertical="center" wrapText="1"/>
    </xf>
    <xf numFmtId="0" fontId="3" fillId="0" borderId="5" xfId="3" applyFont="1" applyBorder="1" applyAlignment="1">
      <alignment vertical="center" wrapText="1"/>
    </xf>
    <xf numFmtId="0" fontId="15" fillId="0" borderId="5" xfId="3" applyFont="1" applyBorder="1" applyAlignment="1">
      <alignment horizontal="left" vertical="center" wrapText="1"/>
    </xf>
    <xf numFmtId="0" fontId="3" fillId="0" borderId="5" xfId="3" applyFont="1" applyBorder="1" applyAlignment="1">
      <alignment horizontal="center" vertical="center"/>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14" fillId="0" borderId="14"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 fillId="0" borderId="7" xfId="2" applyFont="1" applyBorder="1" applyAlignment="1" applyProtection="1">
      <alignment horizontal="left" vertical="center" wrapText="1"/>
    </xf>
    <xf numFmtId="0" fontId="4" fillId="0" borderId="5" xfId="2" applyFont="1" applyFill="1" applyBorder="1" applyAlignment="1">
      <alignment vertical="center" wrapText="1"/>
    </xf>
    <xf numFmtId="0" fontId="2" fillId="0" borderId="5" xfId="3" applyFont="1" applyBorder="1" applyAlignment="1">
      <alignment horizontal="left" vertical="center" wrapText="1"/>
    </xf>
    <xf numFmtId="0" fontId="5" fillId="0" borderId="5" xfId="2" applyFont="1" applyBorder="1" applyAlignment="1">
      <alignment vertical="center" wrapText="1"/>
    </xf>
    <xf numFmtId="0" fontId="5" fillId="0" borderId="5" xfId="2" applyFont="1" applyBorder="1" applyAlignment="1" applyProtection="1">
      <alignment vertical="center" wrapText="1"/>
    </xf>
    <xf numFmtId="0" fontId="16" fillId="0" borderId="10" xfId="0" applyFont="1" applyBorder="1" applyAlignment="1">
      <alignment horizontal="center" vertical="center" wrapText="1"/>
    </xf>
    <xf numFmtId="0" fontId="13" fillId="0" borderId="16" xfId="3" applyFont="1" applyBorder="1" applyAlignment="1">
      <alignment horizontal="center" vertical="center"/>
    </xf>
    <xf numFmtId="0" fontId="15" fillId="0" borderId="17" xfId="3" applyFont="1" applyBorder="1" applyAlignment="1">
      <alignment horizontal="left" vertical="center" wrapText="1"/>
    </xf>
    <xf numFmtId="0" fontId="3" fillId="0" borderId="17" xfId="3" applyFont="1" applyBorder="1" applyAlignment="1">
      <alignment horizontal="center" vertical="center"/>
    </xf>
    <xf numFmtId="0" fontId="3" fillId="0" borderId="17" xfId="3" applyFont="1" applyBorder="1" applyAlignment="1">
      <alignment horizontal="left" vertical="center" wrapText="1"/>
    </xf>
    <xf numFmtId="0" fontId="14" fillId="0" borderId="18" xfId="0" applyFont="1" applyBorder="1" applyAlignment="1">
      <alignment horizontal="center" vertical="center" wrapText="1" readingOrder="1"/>
    </xf>
    <xf numFmtId="0" fontId="14" fillId="0" borderId="19" xfId="0" applyFont="1" applyBorder="1" applyAlignment="1">
      <alignment horizontal="center" vertical="center" wrapText="1" readingOrder="1"/>
    </xf>
    <xf numFmtId="0" fontId="14" fillId="0" borderId="20" xfId="0" applyFont="1" applyBorder="1" applyAlignment="1">
      <alignment horizontal="center" vertical="center" wrapText="1" readingOrder="1"/>
    </xf>
    <xf numFmtId="0" fontId="14" fillId="0" borderId="0" xfId="0" applyFont="1" applyAlignment="1">
      <alignment horizontal="center" vertical="center" wrapText="1" readingOrder="1"/>
    </xf>
    <xf numFmtId="0" fontId="2" fillId="0" borderId="21" xfId="0" applyFont="1" applyBorder="1">
      <alignment vertical="center"/>
    </xf>
    <xf numFmtId="0" fontId="2" fillId="0" borderId="24" xfId="0" applyFont="1" applyBorder="1" applyAlignment="1">
      <alignment horizontal="left" vertical="center" indent="1"/>
    </xf>
    <xf numFmtId="0" fontId="2" fillId="0" borderId="26" xfId="0" applyFont="1" applyBorder="1" applyAlignment="1">
      <alignment horizontal="left" vertical="center" indent="1"/>
    </xf>
    <xf numFmtId="0" fontId="2" fillId="0" borderId="22" xfId="0" applyFont="1" applyBorder="1">
      <alignment vertical="center"/>
    </xf>
    <xf numFmtId="0" fontId="2" fillId="0" borderId="28" xfId="0" applyFont="1" applyBorder="1" applyAlignment="1">
      <alignment horizontal="left" vertical="center" indent="1"/>
    </xf>
    <xf numFmtId="0" fontId="2" fillId="0" borderId="30" xfId="0" applyFont="1" applyBorder="1" applyAlignment="1">
      <alignment horizontal="left" vertical="center" indent="1"/>
    </xf>
    <xf numFmtId="0" fontId="2" fillId="0" borderId="32" xfId="0" applyFont="1" applyBorder="1" applyAlignment="1">
      <alignment horizontal="left" vertical="center" indent="1"/>
    </xf>
    <xf numFmtId="0" fontId="2" fillId="0" borderId="37" xfId="0" applyFont="1" applyBorder="1">
      <alignment vertical="center"/>
    </xf>
    <xf numFmtId="0" fontId="2" fillId="0" borderId="29" xfId="0" applyFont="1" applyBorder="1" applyAlignment="1">
      <alignment horizontal="left" vertical="center"/>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0" fillId="4" borderId="0" xfId="4" applyFont="1" applyFill="1" applyAlignment="1">
      <alignment horizontal="left"/>
    </xf>
    <xf numFmtId="0" fontId="21" fillId="4" borderId="0" xfId="4" applyFont="1" applyFill="1" applyAlignment="1">
      <alignment horizontal="left" wrapText="1"/>
    </xf>
    <xf numFmtId="38" fontId="21" fillId="4" borderId="0" xfId="1" applyFont="1" applyFill="1" applyAlignment="1" applyProtection="1">
      <alignment horizontal="left" wrapText="1"/>
    </xf>
    <xf numFmtId="0" fontId="21" fillId="4" borderId="0" xfId="4" applyFont="1" applyFill="1" applyProtection="1">
      <alignment vertical="center"/>
      <protection locked="0"/>
    </xf>
    <xf numFmtId="0" fontId="23" fillId="4" borderId="0" xfId="4" applyFont="1" applyFill="1">
      <alignment vertical="center"/>
    </xf>
    <xf numFmtId="0" fontId="25" fillId="4" borderId="0" xfId="4" applyFont="1" applyFill="1">
      <alignment vertical="center"/>
    </xf>
    <xf numFmtId="0" fontId="27" fillId="5" borderId="5" xfId="5" applyFont="1" applyFill="1" applyBorder="1" applyAlignment="1">
      <alignment horizontal="center" vertical="center"/>
    </xf>
    <xf numFmtId="12" fontId="28" fillId="4" borderId="5" xfId="5" applyNumberFormat="1" applyFont="1" applyFill="1" applyBorder="1" applyAlignment="1">
      <alignment horizontal="center" vertical="center"/>
    </xf>
    <xf numFmtId="38" fontId="2" fillId="4" borderId="5" xfId="6" applyFont="1" applyFill="1" applyBorder="1" applyAlignment="1">
      <alignment horizontal="center" vertical="center"/>
    </xf>
    <xf numFmtId="0" fontId="29" fillId="4" borderId="0" xfId="0" applyFont="1" applyFill="1">
      <alignment vertical="center"/>
    </xf>
    <xf numFmtId="0" fontId="30" fillId="0" borderId="40" xfId="0" applyFont="1" applyBorder="1">
      <alignment vertical="center"/>
    </xf>
    <xf numFmtId="0" fontId="30" fillId="5" borderId="6" xfId="0" applyFont="1" applyFill="1" applyBorder="1">
      <alignment vertical="center"/>
    </xf>
    <xf numFmtId="38" fontId="30" fillId="6" borderId="5" xfId="1" applyFont="1" applyFill="1" applyBorder="1" applyProtection="1">
      <alignment vertical="center"/>
    </xf>
    <xf numFmtId="0" fontId="29" fillId="4" borderId="0" xfId="0" applyFont="1" applyFill="1" applyProtection="1">
      <alignment vertical="center"/>
      <protection locked="0"/>
    </xf>
    <xf numFmtId="0" fontId="0" fillId="0" borderId="0" xfId="0" applyProtection="1">
      <alignment vertical="center"/>
      <protection locked="0"/>
    </xf>
    <xf numFmtId="0" fontId="28" fillId="4" borderId="0" xfId="5" applyFont="1" applyFill="1">
      <alignment vertical="center"/>
    </xf>
    <xf numFmtId="0" fontId="30" fillId="5" borderId="6" xfId="0" applyFont="1" applyFill="1" applyBorder="1" applyAlignment="1">
      <alignment vertical="center" shrinkToFit="1"/>
    </xf>
    <xf numFmtId="12" fontId="28" fillId="4" borderId="0" xfId="5" applyNumberFormat="1" applyFont="1" applyFill="1">
      <alignment vertical="center"/>
    </xf>
    <xf numFmtId="38" fontId="2" fillId="4" borderId="0" xfId="6" applyFont="1" applyFill="1">
      <alignment vertical="center"/>
    </xf>
    <xf numFmtId="0" fontId="30" fillId="5" borderId="41" xfId="0" applyFont="1" applyFill="1" applyBorder="1">
      <alignment vertical="center"/>
    </xf>
    <xf numFmtId="38" fontId="30" fillId="6" borderId="42" xfId="1" applyFont="1" applyFill="1" applyBorder="1" applyProtection="1">
      <alignment vertical="center"/>
    </xf>
    <xf numFmtId="0" fontId="31" fillId="0" borderId="40" xfId="0" applyFont="1" applyBorder="1" applyAlignment="1">
      <alignment horizontal="right" vertical="center"/>
    </xf>
    <xf numFmtId="0" fontId="30" fillId="5" borderId="43" xfId="0" applyFont="1" applyFill="1" applyBorder="1" applyAlignment="1">
      <alignment horizontal="right" vertical="center"/>
    </xf>
    <xf numFmtId="38" fontId="32" fillId="6" borderId="7" xfId="1" applyFont="1" applyFill="1" applyBorder="1" applyProtection="1">
      <alignment vertical="center"/>
    </xf>
    <xf numFmtId="38" fontId="29" fillId="4" borderId="0" xfId="1" applyFont="1" applyFill="1" applyProtection="1">
      <alignment vertical="center"/>
    </xf>
    <xf numFmtId="0" fontId="30" fillId="5" borderId="5" xfId="0" applyFont="1" applyFill="1" applyBorder="1" applyAlignment="1">
      <alignment horizontal="center" vertical="center"/>
    </xf>
    <xf numFmtId="0" fontId="30" fillId="5" borderId="5" xfId="0" applyFont="1" applyFill="1" applyBorder="1">
      <alignment vertical="center"/>
    </xf>
    <xf numFmtId="38" fontId="30" fillId="5" borderId="5" xfId="1" applyFont="1" applyFill="1" applyBorder="1" applyProtection="1">
      <alignment vertical="center"/>
    </xf>
    <xf numFmtId="0" fontId="29" fillId="4" borderId="44" xfId="0" applyFont="1" applyFill="1" applyBorder="1" applyAlignment="1" applyProtection="1">
      <alignment horizontal="center" vertical="center" wrapText="1"/>
      <protection locked="0"/>
    </xf>
    <xf numFmtId="38" fontId="33" fillId="0" borderId="45" xfId="4" applyNumberFormat="1" applyFont="1" applyBorder="1" applyAlignment="1" applyProtection="1">
      <alignment vertical="center" wrapText="1" shrinkToFit="1"/>
      <protection locked="0"/>
    </xf>
    <xf numFmtId="0" fontId="23" fillId="4" borderId="0" xfId="0" applyFont="1" applyFill="1">
      <alignment vertical="center"/>
    </xf>
    <xf numFmtId="0" fontId="29" fillId="4" borderId="45" xfId="0" applyFont="1" applyFill="1" applyBorder="1" applyAlignment="1" applyProtection="1">
      <alignment horizontal="center" vertical="center" wrapText="1"/>
      <protection locked="0"/>
    </xf>
    <xf numFmtId="0" fontId="34" fillId="4" borderId="0" xfId="0" applyFont="1" applyFill="1">
      <alignment vertical="center"/>
    </xf>
    <xf numFmtId="0" fontId="29" fillId="4" borderId="46"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4" borderId="48" xfId="0" applyFont="1" applyFill="1" applyBorder="1" applyAlignment="1" applyProtection="1">
      <alignment horizontal="center" vertical="center" wrapText="1"/>
      <protection locked="0"/>
    </xf>
    <xf numFmtId="38" fontId="33" fillId="0" borderId="48" xfId="4" applyNumberFormat="1" applyFont="1" applyBorder="1" applyAlignment="1" applyProtection="1">
      <alignment vertical="center" wrapText="1" shrinkToFit="1"/>
      <protection locked="0"/>
    </xf>
    <xf numFmtId="38" fontId="29"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5" fillId="0" borderId="0" xfId="4" applyFont="1">
      <alignment vertical="center"/>
    </xf>
    <xf numFmtId="12" fontId="35"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5" fillId="0" borderId="0" xfId="4" applyFont="1" applyAlignment="1">
      <alignment horizontal="center" vertical="center" wrapText="1"/>
    </xf>
    <xf numFmtId="0" fontId="3" fillId="0" borderId="0" xfId="4" applyFont="1" applyAlignment="1">
      <alignment horizontal="left" vertical="center" wrapText="1"/>
    </xf>
    <xf numFmtId="0" fontId="38" fillId="0" borderId="0" xfId="4" applyFont="1">
      <alignment vertical="center"/>
    </xf>
    <xf numFmtId="38" fontId="38" fillId="0" borderId="0" xfId="1" applyFont="1">
      <alignment vertical="center"/>
    </xf>
    <xf numFmtId="38" fontId="38" fillId="0" borderId="0" xfId="4" applyNumberFormat="1" applyFont="1">
      <alignment vertical="center"/>
    </xf>
    <xf numFmtId="0" fontId="39" fillId="0" borderId="0" xfId="0" applyFont="1">
      <alignment vertical="center"/>
    </xf>
    <xf numFmtId="0" fontId="3" fillId="0" borderId="5" xfId="0" applyFont="1" applyBorder="1" applyAlignment="1">
      <alignment vertical="center" wrapText="1"/>
    </xf>
    <xf numFmtId="0" fontId="3" fillId="0" borderId="5" xfId="4" applyFont="1" applyBorder="1" applyAlignment="1">
      <alignment vertical="center" wrapText="1"/>
    </xf>
    <xf numFmtId="0" fontId="35" fillId="0" borderId="0" xfId="4" applyFont="1" applyAlignment="1">
      <alignment vertical="center" wrapText="1"/>
    </xf>
    <xf numFmtId="38" fontId="3" fillId="0" borderId="5" xfId="1" applyFont="1" applyBorder="1" applyAlignment="1" applyProtection="1">
      <alignment vertical="center" wrapText="1"/>
    </xf>
    <xf numFmtId="12" fontId="3" fillId="0" borderId="5" xfId="4" quotePrefix="1" applyNumberFormat="1" applyFont="1" applyBorder="1" applyAlignment="1">
      <alignment horizontal="center" vertical="center" wrapText="1"/>
    </xf>
    <xf numFmtId="0" fontId="3" fillId="0" borderId="0" xfId="4" applyFont="1" applyAlignment="1">
      <alignment horizontal="left" vertical="center" indent="1"/>
    </xf>
    <xf numFmtId="0" fontId="3" fillId="0" borderId="0" xfId="4" applyFont="1" applyAlignment="1">
      <alignment vertical="top"/>
    </xf>
    <xf numFmtId="0" fontId="2" fillId="0" borderId="5" xfId="0" applyFont="1" applyBorder="1" applyAlignment="1">
      <alignment horizontal="center" vertical="center"/>
    </xf>
    <xf numFmtId="0" fontId="21" fillId="0" borderId="0" xfId="4" applyFont="1" applyProtection="1">
      <alignment vertical="center"/>
      <protection locked="0"/>
    </xf>
    <xf numFmtId="0" fontId="21" fillId="0" borderId="0" xfId="4" applyFont="1">
      <alignment vertical="center"/>
    </xf>
    <xf numFmtId="0" fontId="25" fillId="0" borderId="0" xfId="4" applyFont="1">
      <alignment vertical="center"/>
    </xf>
    <xf numFmtId="0" fontId="25" fillId="0" borderId="0" xfId="4" applyFont="1" applyProtection="1">
      <alignment vertical="center"/>
      <protection locked="0"/>
    </xf>
    <xf numFmtId="0" fontId="33" fillId="5" borderId="42" xfId="4" applyFont="1" applyFill="1" applyBorder="1">
      <alignment vertical="center"/>
    </xf>
    <xf numFmtId="0" fontId="21" fillId="0" borderId="0" xfId="4" applyFont="1" applyAlignment="1">
      <alignment vertical="center" wrapText="1"/>
    </xf>
    <xf numFmtId="38" fontId="33" fillId="6" borderId="5" xfId="4" applyNumberFormat="1" applyFont="1" applyFill="1" applyBorder="1" applyAlignment="1">
      <alignment vertical="center" wrapText="1"/>
    </xf>
    <xf numFmtId="0" fontId="25" fillId="0" borderId="0" xfId="4" applyFont="1" applyAlignment="1" applyProtection="1">
      <alignment vertical="center" wrapText="1"/>
      <protection locked="0"/>
    </xf>
    <xf numFmtId="0" fontId="21" fillId="0" borderId="0" xfId="4" applyFont="1" applyAlignment="1" applyProtection="1">
      <alignment vertical="center" wrapText="1"/>
      <protection locked="0"/>
    </xf>
    <xf numFmtId="0" fontId="47" fillId="0" borderId="0" xfId="4" applyFont="1">
      <alignment vertical="center"/>
    </xf>
    <xf numFmtId="0" fontId="25" fillId="0" borderId="0" xfId="4" applyFont="1" applyAlignment="1">
      <alignment vertical="center" wrapText="1"/>
    </xf>
    <xf numFmtId="0" fontId="42" fillId="0" borderId="0" xfId="4" applyFont="1">
      <alignment vertical="center"/>
    </xf>
    <xf numFmtId="0" fontId="33" fillId="5" borderId="4" xfId="4" applyFont="1" applyFill="1" applyBorder="1">
      <alignment vertical="center"/>
    </xf>
    <xf numFmtId="0" fontId="21" fillId="0" borderId="0" xfId="4" applyFont="1" applyAlignment="1" applyProtection="1">
      <protection locked="0"/>
    </xf>
    <xf numFmtId="0" fontId="24" fillId="0" borderId="0" xfId="4" applyFont="1" applyProtection="1">
      <alignment vertical="center"/>
      <protection locked="0"/>
    </xf>
    <xf numFmtId="0" fontId="24" fillId="0" borderId="0" xfId="4" applyFont="1" applyAlignment="1" applyProtection="1">
      <protection locked="0"/>
    </xf>
    <xf numFmtId="0" fontId="24" fillId="0" borderId="0" xfId="4" applyFont="1" applyAlignment="1" applyProtection="1">
      <alignment horizontal="left" vertical="center"/>
      <protection locked="0"/>
    </xf>
    <xf numFmtId="0" fontId="48" fillId="0" borderId="0" xfId="4" applyFont="1" applyProtection="1">
      <alignment vertical="center"/>
      <protection locked="0"/>
    </xf>
    <xf numFmtId="0" fontId="33" fillId="0" borderId="0" xfId="4" applyFont="1">
      <alignment vertical="center"/>
    </xf>
    <xf numFmtId="0" fontId="49" fillId="4" borderId="0" xfId="0" applyFont="1" applyFill="1">
      <alignment vertical="center"/>
    </xf>
    <xf numFmtId="0" fontId="33" fillId="4" borderId="0" xfId="0" applyFont="1" applyFill="1" applyProtection="1">
      <alignment vertical="center"/>
      <protection locked="0"/>
    </xf>
    <xf numFmtId="38" fontId="33" fillId="4" borderId="0" xfId="1" applyFont="1" applyFill="1" applyProtection="1">
      <alignment vertical="center"/>
      <protection locked="0"/>
    </xf>
    <xf numFmtId="0" fontId="33" fillId="4" borderId="0" xfId="0" applyFont="1" applyFill="1" applyAlignment="1">
      <alignment horizontal="right" vertical="center"/>
    </xf>
    <xf numFmtId="38" fontId="33" fillId="4" borderId="21" xfId="1" applyFont="1" applyFill="1" applyBorder="1" applyProtection="1">
      <alignment vertical="center"/>
    </xf>
    <xf numFmtId="0" fontId="33" fillId="4" borderId="0" xfId="0" applyFont="1" applyFill="1">
      <alignment vertical="center"/>
    </xf>
    <xf numFmtId="38" fontId="22" fillId="5" borderId="5" xfId="1" applyFont="1" applyFill="1" applyBorder="1" applyAlignment="1">
      <alignment horizontal="right" vertical="center"/>
    </xf>
    <xf numFmtId="38" fontId="22" fillId="6" borderId="5" xfId="1" applyFont="1" applyFill="1" applyBorder="1" applyProtection="1">
      <alignment vertical="center"/>
    </xf>
    <xf numFmtId="0" fontId="22" fillId="5" borderId="5" xfId="0" applyFont="1" applyFill="1" applyBorder="1" applyAlignment="1">
      <alignment vertical="center" wrapText="1"/>
    </xf>
    <xf numFmtId="38" fontId="22" fillId="5" borderId="5" xfId="1" applyFont="1" applyFill="1" applyBorder="1" applyAlignment="1">
      <alignment vertical="center" wrapText="1"/>
    </xf>
    <xf numFmtId="38" fontId="33" fillId="6" borderId="44" xfId="1" applyFont="1" applyFill="1" applyBorder="1" applyProtection="1">
      <alignment vertical="center"/>
    </xf>
    <xf numFmtId="0" fontId="39" fillId="4" borderId="0" xfId="0" applyFont="1" applyFill="1" applyProtection="1">
      <alignment vertical="center"/>
      <protection locked="0"/>
    </xf>
    <xf numFmtId="38" fontId="33" fillId="6" borderId="45" xfId="1" applyFont="1" applyFill="1" applyBorder="1" applyProtection="1">
      <alignment vertical="center"/>
    </xf>
    <xf numFmtId="0" fontId="39" fillId="4" borderId="0" xfId="0" applyFont="1" applyFill="1" applyAlignment="1" applyProtection="1">
      <alignment vertical="center" wrapText="1"/>
      <protection locked="0"/>
    </xf>
    <xf numFmtId="38" fontId="33" fillId="6" borderId="48" xfId="1" applyFont="1" applyFill="1" applyBorder="1" applyProtection="1">
      <alignment vertical="center"/>
    </xf>
    <xf numFmtId="38" fontId="39" fillId="4" borderId="0" xfId="1" applyFont="1" applyFill="1" applyProtection="1">
      <alignment vertical="center"/>
      <protection locked="0"/>
    </xf>
    <xf numFmtId="0" fontId="51" fillId="0" borderId="0" xfId="4" applyFont="1">
      <alignment vertical="center"/>
    </xf>
    <xf numFmtId="0" fontId="19" fillId="0" borderId="0" xfId="4">
      <alignment vertical="center"/>
    </xf>
    <xf numFmtId="0" fontId="2" fillId="0" borderId="0" xfId="4" applyFont="1">
      <alignment vertical="center"/>
    </xf>
    <xf numFmtId="0" fontId="28" fillId="0" borderId="0" xfId="4" applyFont="1">
      <alignment vertical="center"/>
    </xf>
    <xf numFmtId="0" fontId="55" fillId="0" borderId="0" xfId="4" applyFont="1" applyAlignment="1">
      <alignment vertical="center" wrapText="1"/>
    </xf>
    <xf numFmtId="0" fontId="36" fillId="0" borderId="0" xfId="4" applyFont="1" applyAlignment="1">
      <alignment horizontal="center" vertical="center" wrapText="1"/>
    </xf>
    <xf numFmtId="0" fontId="2" fillId="0" borderId="0" xfId="4" applyFont="1" applyAlignment="1">
      <alignment horizontal="right" vertical="center" wrapText="1"/>
    </xf>
    <xf numFmtId="0" fontId="2" fillId="0" borderId="0" xfId="4" applyFont="1" applyAlignment="1">
      <alignment horizontal="right" vertical="center"/>
    </xf>
    <xf numFmtId="0" fontId="2" fillId="0" borderId="0" xfId="4" applyFont="1" applyAlignment="1">
      <alignment horizontal="left" vertical="center" wrapText="1"/>
    </xf>
    <xf numFmtId="0" fontId="55" fillId="0" borderId="0" xfId="4" applyFont="1">
      <alignment vertical="center"/>
    </xf>
    <xf numFmtId="0" fontId="2" fillId="0" borderId="0" xfId="4" applyFont="1" applyAlignment="1">
      <alignment horizontal="left"/>
    </xf>
    <xf numFmtId="0" fontId="57" fillId="0" borderId="0" xfId="4" applyFont="1" applyAlignment="1">
      <alignment vertical="center" wrapText="1"/>
    </xf>
    <xf numFmtId="0" fontId="2" fillId="0" borderId="0" xfId="4" applyFont="1" applyAlignment="1">
      <alignment horizontal="center" vertical="center"/>
    </xf>
    <xf numFmtId="0" fontId="54" fillId="0" borderId="0" xfId="4" applyFont="1" applyAlignment="1">
      <alignment horizontal="right" vertical="center"/>
    </xf>
    <xf numFmtId="0" fontId="2" fillId="0" borderId="0" xfId="4" applyFont="1" applyAlignment="1">
      <alignment vertical="center" wrapText="1"/>
    </xf>
    <xf numFmtId="0" fontId="58" fillId="0" borderId="0" xfId="4" applyFont="1">
      <alignment vertical="center"/>
    </xf>
    <xf numFmtId="0" fontId="59" fillId="0" borderId="0" xfId="4" applyFont="1">
      <alignment vertical="center"/>
    </xf>
    <xf numFmtId="0" fontId="2" fillId="0" borderId="0" xfId="4" applyFont="1" applyAlignment="1">
      <alignment horizontal="left" vertical="center"/>
    </xf>
    <xf numFmtId="0" fontId="58" fillId="0" borderId="0" xfId="4" applyFont="1" applyAlignment="1">
      <alignment horizontal="left" vertical="center"/>
    </xf>
    <xf numFmtId="0" fontId="59" fillId="0" borderId="0" xfId="4" applyFont="1" applyAlignment="1">
      <alignment horizontal="left" vertical="center" wrapText="1"/>
    </xf>
    <xf numFmtId="0" fontId="60" fillId="0" borderId="0" xfId="4" applyFont="1">
      <alignment vertical="center"/>
    </xf>
    <xf numFmtId="0" fontId="33" fillId="5" borderId="51" xfId="4" applyFont="1" applyFill="1" applyBorder="1">
      <alignment vertical="center"/>
    </xf>
    <xf numFmtId="0" fontId="62" fillId="0" borderId="0" xfId="0" applyFont="1">
      <alignment vertical="center"/>
    </xf>
    <xf numFmtId="0" fontId="63" fillId="0" borderId="0" xfId="4" applyFont="1">
      <alignment vertical="center"/>
    </xf>
    <xf numFmtId="0" fontId="64" fillId="0" borderId="0" xfId="0" applyFont="1">
      <alignment vertical="center"/>
    </xf>
    <xf numFmtId="0" fontId="64" fillId="0" borderId="0" xfId="4" applyFont="1">
      <alignment vertical="center"/>
    </xf>
    <xf numFmtId="0" fontId="65" fillId="0" borderId="0" xfId="4" applyFont="1">
      <alignment vertical="center"/>
    </xf>
    <xf numFmtId="0" fontId="36" fillId="4" borderId="5" xfId="0" applyFont="1" applyFill="1" applyBorder="1">
      <alignment vertical="center"/>
    </xf>
    <xf numFmtId="0" fontId="36" fillId="4" borderId="0" xfId="0" applyFont="1" applyFill="1" applyAlignment="1">
      <alignment horizontal="right" vertical="center"/>
    </xf>
    <xf numFmtId="38" fontId="33" fillId="4" borderId="0" xfId="1" applyFont="1" applyFill="1" applyBorder="1" applyProtection="1">
      <alignment vertical="center"/>
      <protection locked="0"/>
    </xf>
    <xf numFmtId="0" fontId="21" fillId="0" borderId="0" xfId="4" applyFont="1" applyAlignment="1" applyProtection="1">
      <alignment horizontal="left" vertical="center"/>
      <protection locked="0"/>
    </xf>
    <xf numFmtId="0" fontId="40" fillId="0" borderId="0" xfId="4" applyFont="1" applyAlignment="1" applyProtection="1">
      <alignment horizontal="center" vertical="center"/>
      <protection locked="0"/>
    </xf>
    <xf numFmtId="0" fontId="24" fillId="0" borderId="0" xfId="4" applyFont="1" applyAlignment="1">
      <alignment horizontal="right" vertical="top" indent="1"/>
    </xf>
    <xf numFmtId="0" fontId="42" fillId="0" borderId="0" xfId="4" applyFont="1" applyAlignment="1" applyProtection="1">
      <alignment horizontal="right" vertical="center" indent="1"/>
      <protection locked="0"/>
    </xf>
    <xf numFmtId="0" fontId="24" fillId="0" borderId="0" xfId="4" applyFont="1" applyAlignment="1">
      <alignment horizontal="right" vertical="center" indent="1"/>
    </xf>
    <xf numFmtId="0" fontId="24" fillId="0" borderId="0" xfId="4" applyFont="1" applyAlignment="1" applyProtection="1">
      <alignment horizontal="right" vertical="center" indent="1"/>
      <protection locked="0"/>
    </xf>
    <xf numFmtId="38" fontId="24" fillId="4" borderId="0" xfId="1" applyFont="1" applyFill="1" applyBorder="1" applyProtection="1">
      <alignment vertical="center"/>
      <protection locked="0"/>
    </xf>
    <xf numFmtId="38" fontId="24" fillId="0" borderId="0" xfId="1" applyFont="1" applyBorder="1" applyProtection="1">
      <alignment vertical="center"/>
      <protection locked="0"/>
    </xf>
    <xf numFmtId="0" fontId="21" fillId="0" borderId="0" xfId="4" applyFont="1" applyAlignment="1" applyProtection="1">
      <alignment horizontal="right"/>
      <protection locked="0"/>
    </xf>
    <xf numFmtId="0" fontId="21" fillId="0" borderId="0" xfId="4" applyFont="1" applyAlignment="1">
      <alignment horizontal="left" vertical="center" wrapText="1"/>
    </xf>
    <xf numFmtId="0" fontId="24" fillId="0" borderId="0" xfId="4" applyFont="1" applyAlignment="1">
      <alignment horizontal="left" vertical="center"/>
    </xf>
    <xf numFmtId="0" fontId="25" fillId="0" borderId="0" xfId="4" applyFont="1" applyAlignment="1" applyProtection="1">
      <alignment horizontal="right" vertical="top"/>
      <protection locked="0"/>
    </xf>
    <xf numFmtId="0" fontId="21" fillId="0" borderId="0" xfId="4" applyFont="1" applyAlignment="1" applyProtection="1">
      <alignment horizontal="right" vertical="top"/>
      <protection locked="0"/>
    </xf>
    <xf numFmtId="0" fontId="42" fillId="0" borderId="0" xfId="4" applyFont="1" applyAlignment="1">
      <alignment horizontal="left" vertical="center"/>
    </xf>
    <xf numFmtId="38" fontId="43" fillId="4" borderId="0" xfId="1" applyFont="1" applyFill="1" applyBorder="1" applyAlignment="1">
      <alignment horizontal="right" vertical="center"/>
    </xf>
    <xf numFmtId="0" fontId="45" fillId="0" borderId="0" xfId="4" applyFont="1">
      <alignment vertical="center"/>
    </xf>
    <xf numFmtId="0" fontId="36" fillId="4" borderId="0" xfId="0" applyFont="1" applyFill="1" applyAlignment="1">
      <alignment vertical="center" wrapText="1"/>
    </xf>
    <xf numFmtId="0" fontId="36" fillId="4" borderId="0" xfId="0" applyFont="1" applyFill="1">
      <alignment vertical="center"/>
    </xf>
    <xf numFmtId="0" fontId="36" fillId="4" borderId="0" xfId="0" applyFont="1" applyFill="1" applyAlignment="1">
      <alignment horizontal="center" vertical="center" wrapText="1"/>
    </xf>
    <xf numFmtId="0" fontId="37" fillId="4" borderId="0" xfId="0" applyFont="1" applyFill="1" applyAlignment="1">
      <alignment horizontal="center" vertical="center" wrapText="1"/>
    </xf>
    <xf numFmtId="0" fontId="36" fillId="4" borderId="0" xfId="0" applyFont="1" applyFill="1" applyAlignment="1" applyProtection="1">
      <alignment horizontal="right" vertical="center"/>
      <protection locked="0"/>
    </xf>
    <xf numFmtId="0" fontId="67" fillId="4" borderId="0" xfId="0" applyFont="1" applyFill="1" applyAlignment="1">
      <alignment horizontal="right" vertical="center"/>
    </xf>
    <xf numFmtId="0" fontId="61" fillId="0" borderId="0" xfId="4" applyFont="1">
      <alignment vertical="center"/>
    </xf>
    <xf numFmtId="38" fontId="3" fillId="0" borderId="5" xfId="1" applyFont="1" applyFill="1" applyBorder="1" applyAlignment="1" applyProtection="1">
      <alignment vertical="center" wrapText="1"/>
    </xf>
    <xf numFmtId="0" fontId="68"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4" fillId="0" borderId="7" xfId="2" applyFont="1" applyFill="1" applyBorder="1" applyAlignment="1">
      <alignment vertical="center" wrapText="1"/>
    </xf>
    <xf numFmtId="0" fontId="69" fillId="0" borderId="0" xfId="7" applyAlignment="1">
      <alignment horizontal="left" vertical="top"/>
    </xf>
    <xf numFmtId="3" fontId="70" fillId="0" borderId="56" xfId="7" applyNumberFormat="1" applyFont="1" applyBorder="1" applyAlignment="1">
      <alignment horizontal="center" vertical="top" shrinkToFit="1"/>
    </xf>
    <xf numFmtId="0" fontId="69" fillId="0" borderId="57" xfId="7" applyBorder="1" applyAlignment="1">
      <alignment horizontal="left" vertical="center" wrapText="1"/>
    </xf>
    <xf numFmtId="0" fontId="71" fillId="0" borderId="58" xfId="7" applyFont="1" applyBorder="1" applyAlignment="1">
      <alignment horizontal="center" vertical="top" wrapText="1"/>
    </xf>
    <xf numFmtId="3" fontId="73" fillId="0" borderId="59" xfId="7" applyNumberFormat="1" applyFont="1" applyBorder="1" applyAlignment="1">
      <alignment horizontal="center" vertical="top" shrinkToFit="1"/>
    </xf>
    <xf numFmtId="0" fontId="71" fillId="0" borderId="58" xfId="7" applyFont="1" applyBorder="1" applyAlignment="1">
      <alignment horizontal="left" vertical="top" wrapText="1" indent="1"/>
    </xf>
    <xf numFmtId="3" fontId="74" fillId="0" borderId="59" xfId="7" applyNumberFormat="1" applyFont="1" applyBorder="1" applyAlignment="1">
      <alignment horizontal="right" vertical="top" indent="1" shrinkToFit="1"/>
    </xf>
    <xf numFmtId="3" fontId="74" fillId="0" borderId="56" xfId="7" applyNumberFormat="1" applyFont="1" applyBorder="1" applyAlignment="1">
      <alignment horizontal="right" vertical="top" shrinkToFit="1"/>
    </xf>
    <xf numFmtId="1" fontId="73" fillId="0" borderId="56" xfId="7" applyNumberFormat="1" applyFont="1" applyBorder="1" applyAlignment="1">
      <alignment horizontal="center" vertical="top" shrinkToFit="1"/>
    </xf>
    <xf numFmtId="3" fontId="73" fillId="0" borderId="57" xfId="7" applyNumberFormat="1" applyFont="1" applyBorder="1" applyAlignment="1">
      <alignment horizontal="center" vertical="top" shrinkToFit="1"/>
    </xf>
    <xf numFmtId="3" fontId="74" fillId="0" borderId="57" xfId="7" applyNumberFormat="1" applyFont="1" applyBorder="1" applyAlignment="1">
      <alignment horizontal="right" vertical="top" shrinkToFit="1"/>
    </xf>
    <xf numFmtId="1" fontId="70" fillId="0" borderId="56" xfId="7" applyNumberFormat="1" applyFont="1" applyBorder="1" applyAlignment="1">
      <alignment horizontal="center" vertical="top" shrinkToFit="1"/>
    </xf>
    <xf numFmtId="0" fontId="69" fillId="0" borderId="59" xfId="7" applyBorder="1" applyAlignment="1">
      <alignment horizontal="left" vertical="center" wrapText="1"/>
    </xf>
    <xf numFmtId="0" fontId="69" fillId="0" borderId="56" xfId="7" applyBorder="1" applyAlignment="1">
      <alignment horizontal="left" vertical="center" wrapText="1"/>
    </xf>
    <xf numFmtId="0" fontId="71" fillId="0" borderId="56" xfId="7" applyFont="1" applyBorder="1" applyAlignment="1">
      <alignment horizontal="left" vertical="top" wrapText="1"/>
    </xf>
    <xf numFmtId="0" fontId="71" fillId="0" borderId="0" xfId="7" applyFont="1" applyAlignment="1">
      <alignment horizontal="center" vertical="top" wrapText="1"/>
    </xf>
    <xf numFmtId="0" fontId="69" fillId="0" borderId="0" xfId="7" applyAlignment="1">
      <alignment horizontal="left" vertical="center" wrapText="1"/>
    </xf>
    <xf numFmtId="0" fontId="3" fillId="0" borderId="23" xfId="0" applyFont="1" applyBorder="1" applyAlignment="1">
      <alignment horizontal="left" vertical="center" indent="1"/>
    </xf>
    <xf numFmtId="0" fontId="3" fillId="0" borderId="27" xfId="0" applyFont="1" applyBorder="1" applyAlignment="1">
      <alignment horizontal="left" vertical="center" wrapText="1" indent="1"/>
    </xf>
    <xf numFmtId="178" fontId="3" fillId="0" borderId="23" xfId="0" applyNumberFormat="1" applyFont="1" applyBorder="1" applyAlignment="1">
      <alignment horizontal="left" vertical="center" indent="1"/>
    </xf>
    <xf numFmtId="179" fontId="3" fillId="0" borderId="23" xfId="0" applyNumberFormat="1" applyFont="1" applyBorder="1" applyAlignment="1">
      <alignment horizontal="left" vertical="center" indent="1"/>
    </xf>
    <xf numFmtId="0" fontId="3" fillId="0" borderId="29" xfId="0" applyFont="1" applyBorder="1" applyAlignment="1">
      <alignment horizontal="left" vertical="center" indent="1"/>
    </xf>
    <xf numFmtId="0" fontId="3" fillId="0" borderId="31" xfId="0" applyFont="1" applyBorder="1" applyAlignment="1">
      <alignment horizontal="left" vertical="center" indent="1"/>
    </xf>
    <xf numFmtId="0" fontId="3" fillId="0" borderId="33" xfId="0" applyFont="1" applyBorder="1" applyAlignment="1">
      <alignment horizontal="left" vertical="center" indent="1"/>
    </xf>
    <xf numFmtId="0" fontId="3" fillId="0" borderId="34" xfId="0" applyFont="1" applyBorder="1" applyAlignment="1">
      <alignment horizontal="left" vertical="center" indent="2"/>
    </xf>
    <xf numFmtId="0" fontId="3" fillId="0" borderId="34" xfId="0" applyFont="1" applyBorder="1" applyAlignment="1">
      <alignment horizontal="left" vertical="center" indent="1"/>
    </xf>
    <xf numFmtId="0" fontId="3" fillId="0" borderId="34" xfId="0" applyFont="1" applyBorder="1" applyAlignment="1">
      <alignment horizontal="left" vertical="center" wrapText="1" indent="1"/>
    </xf>
    <xf numFmtId="38" fontId="33" fillId="0" borderId="45" xfId="4" applyNumberFormat="1" applyFont="1" applyBorder="1" applyAlignment="1">
      <alignment vertical="center" wrapText="1" shrinkToFit="1"/>
    </xf>
    <xf numFmtId="38" fontId="33" fillId="0" borderId="46" xfId="4" applyNumberFormat="1" applyFont="1" applyBorder="1" applyAlignment="1">
      <alignment vertical="center" wrapText="1" shrinkToFit="1"/>
    </xf>
    <xf numFmtId="176" fontId="3" fillId="0" borderId="0" xfId="4" applyNumberFormat="1" applyFont="1" applyAlignment="1" applyProtection="1">
      <alignment horizontal="left" vertical="center"/>
      <protection locked="0"/>
    </xf>
    <xf numFmtId="0" fontId="68" fillId="0" borderId="5" xfId="0" applyFont="1" applyBorder="1" applyAlignment="1">
      <alignment vertical="center" wrapText="1"/>
    </xf>
    <xf numFmtId="0" fontId="33" fillId="0" borderId="52" xfId="4" applyFont="1" applyBorder="1" applyAlignment="1">
      <alignment vertical="center" shrinkToFit="1"/>
    </xf>
    <xf numFmtId="38" fontId="33" fillId="0" borderId="52" xfId="4" applyNumberFormat="1" applyFont="1" applyBorder="1" applyAlignment="1">
      <alignment vertical="center" shrinkToFit="1"/>
    </xf>
    <xf numFmtId="0" fontId="33" fillId="0" borderId="5" xfId="4" applyFont="1" applyBorder="1" applyAlignment="1">
      <alignment vertical="center" shrinkToFit="1"/>
    </xf>
    <xf numFmtId="38" fontId="33" fillId="0" borderId="7" xfId="4" applyNumberFormat="1" applyFont="1" applyBorder="1" applyAlignment="1">
      <alignment vertical="center" shrinkToFit="1"/>
    </xf>
    <xf numFmtId="0" fontId="33" fillId="0" borderId="5" xfId="4" applyFont="1" applyBorder="1" applyAlignment="1" applyProtection="1">
      <alignment vertical="center" shrinkToFit="1"/>
      <protection locked="0"/>
    </xf>
    <xf numFmtId="38" fontId="33" fillId="0" borderId="5" xfId="4" applyNumberFormat="1" applyFont="1" applyBorder="1" applyAlignment="1" applyProtection="1">
      <alignment vertical="center" shrinkToFit="1"/>
      <protection locked="0"/>
    </xf>
    <xf numFmtId="38" fontId="33" fillId="0" borderId="5" xfId="4" applyNumberFormat="1" applyFont="1" applyBorder="1" applyAlignment="1">
      <alignment vertical="center" shrinkToFit="1"/>
    </xf>
    <xf numFmtId="38" fontId="33" fillId="0" borderId="52" xfId="4" applyNumberFormat="1" applyFont="1" applyBorder="1" applyAlignment="1" applyProtection="1">
      <alignment vertical="center" shrinkToFit="1"/>
      <protection locked="0"/>
    </xf>
    <xf numFmtId="38" fontId="33" fillId="0" borderId="7" xfId="4" applyNumberFormat="1" applyFont="1" applyBorder="1" applyAlignment="1" applyProtection="1">
      <alignment vertical="center" shrinkToFit="1"/>
      <protection locked="0"/>
    </xf>
    <xf numFmtId="38" fontId="25" fillId="4" borderId="21" xfId="1" applyFont="1" applyFill="1" applyBorder="1" applyProtection="1">
      <alignment vertical="center"/>
    </xf>
    <xf numFmtId="38" fontId="33" fillId="0" borderId="44" xfId="4" applyNumberFormat="1" applyFont="1" applyBorder="1" applyAlignment="1" applyProtection="1">
      <alignment vertical="center" wrapText="1" shrinkToFit="1"/>
      <protection locked="0"/>
    </xf>
    <xf numFmtId="38" fontId="33" fillId="0" borderId="44" xfId="4" applyNumberFormat="1" applyFont="1" applyBorder="1" applyAlignment="1" applyProtection="1">
      <alignment vertical="center" shrinkToFit="1"/>
      <protection locked="0"/>
    </xf>
    <xf numFmtId="38" fontId="33" fillId="0" borderId="45" xfId="4" applyNumberFormat="1" applyFont="1" applyBorder="1" applyAlignment="1" applyProtection="1">
      <alignment vertical="center" shrinkToFit="1"/>
      <protection locked="0"/>
    </xf>
    <xf numFmtId="38" fontId="33" fillId="0" borderId="48" xfId="4" applyNumberFormat="1" applyFont="1" applyBorder="1" applyAlignment="1" applyProtection="1">
      <alignment vertical="center" shrinkToFit="1"/>
      <protection locked="0"/>
    </xf>
    <xf numFmtId="43" fontId="35" fillId="4" borderId="0" xfId="0" applyNumberFormat="1" applyFont="1" applyFill="1" applyAlignment="1">
      <alignment vertical="center" wrapText="1"/>
    </xf>
    <xf numFmtId="177" fontId="35" fillId="4" borderId="5" xfId="0" applyNumberFormat="1" applyFont="1" applyFill="1" applyBorder="1" applyProtection="1">
      <alignment vertical="center"/>
      <protection locked="0"/>
    </xf>
    <xf numFmtId="0" fontId="3" fillId="0" borderId="0" xfId="4" applyFont="1" applyAlignment="1" applyProtection="1">
      <alignment horizontal="left" vertical="center" wrapText="1"/>
      <protection locked="0"/>
    </xf>
    <xf numFmtId="0" fontId="33" fillId="5" borderId="27" xfId="4" applyFont="1" applyFill="1" applyBorder="1">
      <alignment vertical="center"/>
    </xf>
    <xf numFmtId="0" fontId="33" fillId="0" borderId="7" xfId="4" applyFont="1" applyBorder="1" applyAlignment="1">
      <alignment vertical="center" shrinkToFit="1"/>
    </xf>
    <xf numFmtId="38" fontId="33" fillId="0" borderId="47" xfId="4" applyNumberFormat="1" applyFont="1" applyBorder="1" applyAlignment="1" applyProtection="1">
      <alignment vertical="center" wrapText="1" shrinkToFit="1"/>
      <protection locked="0"/>
    </xf>
    <xf numFmtId="38" fontId="33" fillId="6" borderId="47" xfId="1" applyFont="1" applyFill="1" applyBorder="1" applyProtection="1">
      <alignment vertical="center"/>
    </xf>
    <xf numFmtId="38" fontId="33" fillId="0" borderId="47" xfId="4" applyNumberFormat="1" applyFont="1" applyBorder="1" applyAlignment="1" applyProtection="1">
      <alignment vertical="center" shrinkToFit="1"/>
      <protection locked="0"/>
    </xf>
    <xf numFmtId="0" fontId="22" fillId="5" borderId="4" xfId="0" applyFont="1" applyFill="1" applyBorder="1" applyAlignment="1">
      <alignment vertical="center" wrapText="1"/>
    </xf>
    <xf numFmtId="38" fontId="22" fillId="5" borderId="4" xfId="1" applyFont="1" applyFill="1" applyBorder="1" applyAlignment="1">
      <alignment vertical="center" wrapText="1"/>
    </xf>
    <xf numFmtId="0" fontId="49" fillId="4" borderId="64" xfId="0" applyFont="1" applyFill="1" applyBorder="1">
      <alignment vertical="center"/>
    </xf>
    <xf numFmtId="0" fontId="33" fillId="4" borderId="37" xfId="0" applyFont="1" applyFill="1" applyBorder="1" applyProtection="1">
      <alignment vertical="center"/>
      <protection locked="0"/>
    </xf>
    <xf numFmtId="38" fontId="33" fillId="4" borderId="37" xfId="1" applyFont="1" applyFill="1" applyBorder="1" applyProtection="1">
      <alignment vertical="center"/>
      <protection locked="0"/>
    </xf>
    <xf numFmtId="38" fontId="33" fillId="4" borderId="27" xfId="1" applyFont="1" applyFill="1" applyBorder="1" applyProtection="1">
      <alignment vertical="center"/>
      <protection locked="0"/>
    </xf>
    <xf numFmtId="0" fontId="49" fillId="4" borderId="49" xfId="0" applyFont="1" applyFill="1" applyBorder="1">
      <alignment vertical="center"/>
    </xf>
    <xf numFmtId="38" fontId="33" fillId="4" borderId="40" xfId="1" applyFont="1" applyFill="1" applyBorder="1" applyProtection="1">
      <alignment vertical="center"/>
      <protection locked="0"/>
    </xf>
    <xf numFmtId="38" fontId="33" fillId="4" borderId="65" xfId="1" applyFont="1" applyFill="1" applyBorder="1" applyProtection="1">
      <alignment vertical="center"/>
    </xf>
    <xf numFmtId="0" fontId="33" fillId="4" borderId="49" xfId="0" applyFont="1" applyFill="1" applyBorder="1" applyProtection="1">
      <alignment vertical="center"/>
      <protection locked="0"/>
    </xf>
    <xf numFmtId="0" fontId="2" fillId="0" borderId="0" xfId="4" applyFont="1" applyAlignment="1">
      <alignment horizontal="left" vertical="center" indent="1"/>
    </xf>
    <xf numFmtId="0" fontId="37" fillId="4" borderId="0" xfId="0" applyFont="1" applyFill="1" applyAlignment="1">
      <alignment vertical="center" wrapText="1"/>
    </xf>
    <xf numFmtId="0" fontId="4" fillId="0" borderId="0" xfId="2" applyFont="1" applyFill="1" applyAlignment="1">
      <alignment vertical="center" wrapText="1"/>
    </xf>
    <xf numFmtId="180" fontId="33" fillId="6" borderId="52" xfId="4" applyNumberFormat="1" applyFont="1" applyFill="1" applyBorder="1" applyAlignment="1">
      <alignment vertical="center" wrapText="1"/>
    </xf>
    <xf numFmtId="180" fontId="33" fillId="6" borderId="5" xfId="4" applyNumberFormat="1" applyFont="1" applyFill="1" applyBorder="1" applyAlignment="1">
      <alignment vertical="center" wrapText="1"/>
    </xf>
    <xf numFmtId="0" fontId="0" fillId="0" borderId="5" xfId="0" applyBorder="1">
      <alignment vertical="center"/>
    </xf>
    <xf numFmtId="0" fontId="13" fillId="0" borderId="66" xfId="3" applyFont="1" applyBorder="1" applyAlignment="1">
      <alignment horizontal="center" vertical="center"/>
    </xf>
    <xf numFmtId="0" fontId="3" fillId="0" borderId="4" xfId="3" applyFont="1" applyBorder="1" applyAlignment="1">
      <alignment horizontal="center" vertical="center" wrapText="1"/>
    </xf>
    <xf numFmtId="0" fontId="3" fillId="0" borderId="4" xfId="3" applyFont="1" applyBorder="1" applyAlignment="1">
      <alignment horizontal="left" vertical="center" wrapText="1"/>
    </xf>
    <xf numFmtId="0" fontId="15" fillId="0" borderId="4" xfId="2" applyFont="1" applyBorder="1" applyAlignment="1" applyProtection="1">
      <alignment vertical="center" wrapText="1"/>
    </xf>
    <xf numFmtId="0" fontId="13" fillId="0" borderId="0" xfId="3" applyFont="1" applyAlignment="1">
      <alignment horizontal="center" vertical="center"/>
    </xf>
    <xf numFmtId="0" fontId="15"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2" fillId="0" borderId="67" xfId="0" applyFont="1" applyBorder="1" applyAlignment="1">
      <alignment horizontal="left" vertical="center" indent="3"/>
    </xf>
    <xf numFmtId="0" fontId="2" fillId="0" borderId="68" xfId="0" applyFont="1" applyBorder="1" applyAlignment="1">
      <alignment horizontal="left" vertical="center" indent="3"/>
    </xf>
    <xf numFmtId="0" fontId="2" fillId="0" borderId="22" xfId="0" applyFont="1" applyBorder="1" applyAlignment="1">
      <alignment horizontal="left" vertical="center" indent="3"/>
    </xf>
    <xf numFmtId="0" fontId="2" fillId="0" borderId="65" xfId="0" applyFont="1" applyBorder="1">
      <alignment vertical="center"/>
    </xf>
    <xf numFmtId="0" fontId="3" fillId="0" borderId="39" xfId="0" applyFont="1" applyBorder="1" applyAlignment="1">
      <alignment horizontal="left" vertical="center" indent="3"/>
    </xf>
    <xf numFmtId="0" fontId="2" fillId="0" borderId="33" xfId="0" applyFont="1" applyBorder="1">
      <alignment vertical="center"/>
    </xf>
    <xf numFmtId="0" fontId="3" fillId="0" borderId="43" xfId="0" applyFont="1" applyBorder="1" applyAlignment="1">
      <alignment horizontal="left" vertical="center" indent="3"/>
    </xf>
    <xf numFmtId="0" fontId="35" fillId="4" borderId="0" xfId="0" applyFont="1" applyFill="1" applyAlignment="1" applyProtection="1">
      <alignment horizontal="right" vertical="center"/>
      <protection locked="0"/>
    </xf>
    <xf numFmtId="0" fontId="85" fillId="0" borderId="69" xfId="0" applyFont="1" applyBorder="1" applyAlignment="1">
      <alignment horizontal="center" vertical="center" wrapText="1"/>
    </xf>
    <xf numFmtId="0" fontId="84" fillId="0" borderId="1" xfId="0" applyFont="1" applyBorder="1" applyAlignment="1">
      <alignment horizontal="center" vertical="center" wrapText="1"/>
    </xf>
    <xf numFmtId="0" fontId="84" fillId="0" borderId="2" xfId="0" applyFont="1" applyBorder="1" applyAlignment="1">
      <alignment horizontal="center"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horizontal="left" vertical="center" wrapText="1"/>
    </xf>
    <xf numFmtId="0" fontId="9"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17" fillId="3" borderId="4" xfId="0" applyFont="1" applyFill="1" applyBorder="1" applyAlignment="1">
      <alignment horizontal="center" vertical="center" textRotation="255"/>
    </xf>
    <xf numFmtId="0" fontId="17" fillId="3" borderId="25" xfId="0" applyFont="1" applyFill="1" applyBorder="1" applyAlignment="1">
      <alignment horizontal="center" vertical="center" textRotation="255"/>
    </xf>
    <xf numFmtId="0" fontId="17" fillId="3" borderId="7" xfId="0" applyFont="1" applyFill="1" applyBorder="1" applyAlignment="1">
      <alignment horizontal="center" vertical="center" textRotation="255"/>
    </xf>
    <xf numFmtId="0" fontId="2" fillId="0" borderId="26" xfId="0" applyFont="1" applyBorder="1" applyAlignment="1">
      <alignment horizontal="left" vertical="center" indent="1"/>
    </xf>
    <xf numFmtId="0" fontId="2" fillId="0" borderId="35" xfId="0" applyFont="1" applyBorder="1" applyAlignment="1">
      <alignment horizontal="left" vertical="center" indent="1"/>
    </xf>
    <xf numFmtId="0" fontId="2" fillId="0" borderId="36" xfId="0" applyFont="1" applyBorder="1" applyAlignment="1">
      <alignment horizontal="left" vertical="center" indent="1"/>
    </xf>
    <xf numFmtId="0" fontId="3" fillId="0" borderId="6" xfId="0" applyFont="1" applyBorder="1" applyAlignment="1">
      <alignment horizontal="left" vertical="center" wrapText="1"/>
    </xf>
    <xf numFmtId="0" fontId="3" fillId="0" borderId="23" xfId="0" applyFont="1" applyBorder="1" applyAlignment="1">
      <alignment horizontal="left" vertical="center"/>
    </xf>
    <xf numFmtId="0" fontId="3" fillId="0" borderId="38" xfId="0" applyFont="1" applyBorder="1" applyAlignment="1">
      <alignment horizontal="left" vertical="center" wrapText="1"/>
    </xf>
    <xf numFmtId="0" fontId="3" fillId="0" borderId="29" xfId="0" applyFont="1" applyBorder="1" applyAlignment="1">
      <alignment horizontal="left" vertical="center" wrapText="1"/>
    </xf>
    <xf numFmtId="0" fontId="2" fillId="0" borderId="5" xfId="0" applyFont="1" applyBorder="1" applyAlignment="1">
      <alignment horizontal="left" vertical="center"/>
    </xf>
    <xf numFmtId="0" fontId="2" fillId="0" borderId="23" xfId="0" applyFont="1" applyBorder="1" applyAlignment="1">
      <alignment horizontal="left" vertical="center" wrapText="1"/>
    </xf>
    <xf numFmtId="0" fontId="9" fillId="2" borderId="5" xfId="0" applyFont="1" applyFill="1" applyBorder="1" applyAlignment="1">
      <alignment horizontal="center" vertical="center"/>
    </xf>
    <xf numFmtId="0" fontId="17" fillId="3" borderId="5" xfId="0" applyFont="1" applyFill="1" applyBorder="1" applyAlignment="1">
      <alignment horizontal="center" vertical="center" textRotation="255"/>
    </xf>
    <xf numFmtId="0" fontId="2" fillId="0" borderId="6" xfId="0" applyFont="1" applyBorder="1" applyAlignment="1">
      <alignment horizontal="left" vertical="center" indent="1"/>
    </xf>
    <xf numFmtId="0" fontId="22" fillId="5" borderId="6" xfId="4" applyFont="1" applyFill="1" applyBorder="1" applyAlignment="1">
      <alignment horizontal="left" vertical="center" wrapText="1"/>
    </xf>
    <xf numFmtId="0" fontId="22" fillId="5" borderId="23" xfId="4" applyFont="1" applyFill="1" applyBorder="1" applyAlignment="1">
      <alignment horizontal="left" vertical="center" wrapText="1"/>
    </xf>
    <xf numFmtId="0" fontId="24" fillId="0" borderId="6" xfId="4" applyFont="1" applyBorder="1" applyAlignment="1">
      <alignment horizontal="left" vertical="center" wrapText="1"/>
    </xf>
    <xf numFmtId="0" fontId="24" fillId="0" borderId="23" xfId="4" applyFont="1" applyBorder="1" applyAlignment="1">
      <alignment horizontal="left" vertical="center" wrapText="1"/>
    </xf>
    <xf numFmtId="0" fontId="34" fillId="4" borderId="0" xfId="0" applyFont="1" applyFill="1" applyAlignment="1">
      <alignment horizontal="left" vertical="center" wrapText="1"/>
    </xf>
    <xf numFmtId="0" fontId="22" fillId="5" borderId="6" xfId="4" applyFont="1" applyFill="1" applyBorder="1" applyAlignment="1">
      <alignment horizontal="center" vertical="center"/>
    </xf>
    <xf numFmtId="0" fontId="22" fillId="5" borderId="23" xfId="4" applyFont="1" applyFill="1" applyBorder="1" applyAlignment="1">
      <alignment horizontal="center" vertical="center"/>
    </xf>
    <xf numFmtId="0" fontId="3" fillId="4" borderId="6"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6" fillId="0" borderId="0" xfId="4" applyFont="1" applyAlignment="1">
      <alignment horizontal="left" vertical="center"/>
    </xf>
    <xf numFmtId="0" fontId="37" fillId="0" borderId="0" xfId="4" applyFont="1" applyAlignment="1">
      <alignment horizontal="left" vertical="center"/>
    </xf>
    <xf numFmtId="0" fontId="35"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3"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3"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3" fillId="0" borderId="0" xfId="4" applyFont="1" applyAlignment="1">
      <alignment horizontal="left" vertical="top" wrapText="1"/>
    </xf>
    <xf numFmtId="0" fontId="35" fillId="0" borderId="0" xfId="4" applyFont="1" applyAlignment="1">
      <alignment horizontal="left" vertical="center" wrapText="1"/>
    </xf>
    <xf numFmtId="0" fontId="2" fillId="0" borderId="49" xfId="0" applyFont="1" applyBorder="1" applyAlignment="1">
      <alignment horizontal="left" vertical="center" wrapText="1"/>
    </xf>
    <xf numFmtId="0" fontId="2" fillId="0" borderId="0" xfId="0" applyFont="1" applyAlignment="1">
      <alignment horizontal="left" vertical="center"/>
    </xf>
    <xf numFmtId="0" fontId="2" fillId="0" borderId="49" xfId="0" applyFont="1" applyBorder="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0" fontId="25" fillId="0" borderId="0" xfId="4" applyFont="1" applyAlignment="1">
      <alignment vertical="center" wrapText="1"/>
    </xf>
    <xf numFmtId="0" fontId="3" fillId="5" borderId="42" xfId="4" applyFont="1" applyFill="1" applyBorder="1" applyAlignment="1">
      <alignment vertical="center" wrapText="1"/>
    </xf>
    <xf numFmtId="0" fontId="3" fillId="5" borderId="41" xfId="4" applyFont="1" applyFill="1" applyBorder="1" applyAlignment="1">
      <alignment vertical="center" wrapText="1"/>
    </xf>
    <xf numFmtId="38" fontId="33" fillId="0" borderId="7" xfId="4" applyNumberFormat="1" applyFont="1" applyBorder="1" applyAlignment="1">
      <alignment vertical="center" wrapText="1"/>
    </xf>
    <xf numFmtId="38" fontId="33" fillId="0" borderId="5" xfId="4" applyNumberFormat="1" applyFont="1" applyBorder="1" applyAlignment="1">
      <alignment vertical="center" wrapText="1"/>
    </xf>
    <xf numFmtId="38" fontId="33" fillId="0" borderId="5" xfId="4" applyNumberFormat="1" applyFont="1" applyBorder="1" applyAlignment="1" applyProtection="1">
      <alignment vertical="center" wrapText="1"/>
      <protection locked="0"/>
    </xf>
    <xf numFmtId="0" fontId="25" fillId="0" borderId="0" xfId="4" applyFont="1" applyAlignment="1">
      <alignment horizontal="left" vertical="center" wrapText="1"/>
    </xf>
    <xf numFmtId="0" fontId="33" fillId="5" borderId="42" xfId="4" applyFont="1" applyFill="1" applyBorder="1" applyAlignment="1">
      <alignment vertical="center" wrapText="1"/>
    </xf>
    <xf numFmtId="0" fontId="33" fillId="5" borderId="41" xfId="4" applyFont="1" applyFill="1" applyBorder="1" applyAlignment="1">
      <alignment vertical="center" wrapText="1"/>
    </xf>
    <xf numFmtId="38" fontId="33" fillId="0" borderId="6" xfId="4" applyNumberFormat="1" applyFont="1" applyBorder="1" applyAlignment="1" applyProtection="1">
      <alignment vertical="center" wrapText="1"/>
      <protection locked="0"/>
    </xf>
    <xf numFmtId="38" fontId="33" fillId="0" borderId="22" xfId="4" applyNumberFormat="1" applyFont="1" applyBorder="1" applyAlignment="1" applyProtection="1">
      <alignment vertical="center" wrapText="1"/>
      <protection locked="0"/>
    </xf>
    <xf numFmtId="38" fontId="33" fillId="0" borderId="23" xfId="4" applyNumberFormat="1" applyFont="1" applyBorder="1" applyAlignment="1" applyProtection="1">
      <alignment vertical="center" wrapText="1"/>
      <protection locked="0"/>
    </xf>
    <xf numFmtId="0" fontId="40" fillId="0" borderId="0" xfId="4" applyFont="1" applyAlignment="1">
      <alignment horizontal="center" vertical="center"/>
    </xf>
    <xf numFmtId="0" fontId="41" fillId="0" borderId="0" xfId="4" applyFont="1" applyAlignment="1" applyProtection="1">
      <alignment horizontal="center" vertical="center"/>
      <protection locked="0"/>
    </xf>
    <xf numFmtId="38" fontId="24" fillId="4" borderId="0" xfId="1" applyFont="1" applyFill="1" applyBorder="1" applyAlignment="1" applyProtection="1">
      <alignment vertical="top" wrapText="1"/>
    </xf>
    <xf numFmtId="38" fontId="24" fillId="0" borderId="22" xfId="1" applyFont="1" applyBorder="1" applyAlignment="1" applyProtection="1">
      <alignment horizontal="left" vertical="center" shrinkToFit="1"/>
    </xf>
    <xf numFmtId="38" fontId="24" fillId="0" borderId="21" xfId="1" applyFont="1" applyBorder="1" applyAlignment="1" applyProtection="1">
      <alignment vertical="center" shrinkToFit="1"/>
    </xf>
    <xf numFmtId="0" fontId="44" fillId="0" borderId="0" xfId="4" applyFont="1" applyAlignment="1">
      <alignment horizontal="center" vertical="center"/>
    </xf>
    <xf numFmtId="0" fontId="33" fillId="5" borderId="41" xfId="4" applyFont="1" applyFill="1" applyBorder="1">
      <alignment vertical="center"/>
    </xf>
    <xf numFmtId="0" fontId="33" fillId="5" borderId="50" xfId="4" applyFont="1" applyFill="1" applyBorder="1">
      <alignment vertical="center"/>
    </xf>
    <xf numFmtId="38" fontId="33" fillId="0" borderId="53" xfId="4" applyNumberFormat="1" applyFont="1" applyBorder="1" applyAlignment="1">
      <alignment horizontal="left" vertical="center" wrapText="1"/>
    </xf>
    <xf numFmtId="38" fontId="33" fillId="0" borderId="54" xfId="4" applyNumberFormat="1" applyFont="1" applyBorder="1" applyAlignment="1">
      <alignment horizontal="left" vertical="center" wrapText="1"/>
    </xf>
    <xf numFmtId="38" fontId="33" fillId="0" borderId="55" xfId="4" applyNumberFormat="1" applyFont="1" applyBorder="1" applyAlignment="1">
      <alignment horizontal="left" vertical="center" wrapText="1"/>
    </xf>
    <xf numFmtId="38" fontId="33" fillId="0" borderId="6" xfId="4" applyNumberFormat="1" applyFont="1" applyBorder="1" applyAlignment="1">
      <alignment vertical="center" wrapText="1"/>
    </xf>
    <xf numFmtId="38" fontId="33" fillId="0" borderId="22" xfId="4" applyNumberFormat="1" applyFont="1" applyBorder="1" applyAlignment="1">
      <alignment vertical="center" wrapText="1"/>
    </xf>
    <xf numFmtId="38" fontId="33" fillId="0" borderId="23" xfId="4" applyNumberFormat="1" applyFont="1" applyBorder="1" applyAlignment="1">
      <alignment vertical="center" wrapText="1"/>
    </xf>
    <xf numFmtId="38" fontId="33" fillId="0" borderId="7" xfId="4" applyNumberFormat="1" applyFont="1" applyBorder="1" applyAlignment="1" applyProtection="1">
      <alignment vertical="center" wrapText="1"/>
      <protection locked="0"/>
    </xf>
    <xf numFmtId="0" fontId="40" fillId="0" borderId="0" xfId="4" applyFont="1" applyAlignment="1" applyProtection="1">
      <alignment horizontal="center" vertical="center"/>
      <protection locked="0"/>
    </xf>
    <xf numFmtId="0" fontId="33" fillId="5" borderId="42" xfId="4" applyFont="1" applyFill="1" applyBorder="1">
      <alignment vertical="center"/>
    </xf>
    <xf numFmtId="38" fontId="33" fillId="0" borderId="52" xfId="4" applyNumberFormat="1" applyFont="1" applyBorder="1" applyAlignment="1" applyProtection="1">
      <alignment horizontal="left" vertical="center" wrapText="1"/>
      <protection locked="0"/>
    </xf>
    <xf numFmtId="0" fontId="25" fillId="4" borderId="49" xfId="0" applyFont="1" applyFill="1" applyBorder="1" applyAlignment="1">
      <alignment horizontal="left" vertical="center" wrapText="1"/>
    </xf>
    <xf numFmtId="0" fontId="25" fillId="4" borderId="0" xfId="0" applyFont="1" applyFill="1" applyAlignment="1">
      <alignment horizontal="left" vertical="center" wrapText="1"/>
    </xf>
    <xf numFmtId="0" fontId="36" fillId="4" borderId="0" xfId="0" applyFont="1" applyFill="1" applyAlignment="1">
      <alignment vertical="center" wrapText="1"/>
    </xf>
    <xf numFmtId="0" fontId="36" fillId="4" borderId="0" xfId="0" applyFont="1" applyFill="1">
      <alignment vertical="center"/>
    </xf>
    <xf numFmtId="0" fontId="66" fillId="0" borderId="0" xfId="0" applyFont="1" applyAlignment="1">
      <alignment horizontal="left" vertical="center" wrapText="1"/>
    </xf>
    <xf numFmtId="0" fontId="36" fillId="4" borderId="0" xfId="0" applyFont="1" applyFill="1" applyAlignment="1">
      <alignment horizontal="center" vertical="center" wrapText="1"/>
    </xf>
    <xf numFmtId="0" fontId="3" fillId="0" borderId="0" xfId="4" applyFont="1" applyAlignment="1" applyProtection="1">
      <alignment horizontal="left" vertical="center" wrapText="1"/>
      <protection locked="0"/>
    </xf>
    <xf numFmtId="0" fontId="53" fillId="0" borderId="0" xfId="4" applyFont="1" applyAlignment="1">
      <alignment horizontal="center" vertical="center" wrapText="1"/>
    </xf>
    <xf numFmtId="0" fontId="56" fillId="0" borderId="0" xfId="4" applyFont="1" applyAlignment="1">
      <alignment horizontal="left" vertical="center" wrapText="1"/>
    </xf>
    <xf numFmtId="0" fontId="2" fillId="7" borderId="0" xfId="4" applyFont="1" applyFill="1" applyAlignment="1">
      <alignment vertical="center" wrapText="1"/>
    </xf>
    <xf numFmtId="0" fontId="75" fillId="0" borderId="59" xfId="7" applyFont="1" applyBorder="1" applyAlignment="1">
      <alignment horizontal="left" vertical="top" wrapText="1" indent="3"/>
    </xf>
    <xf numFmtId="0" fontId="75" fillId="0" borderId="58" xfId="7" applyFont="1" applyBorder="1" applyAlignment="1">
      <alignment horizontal="left" vertical="top" wrapText="1" indent="3"/>
    </xf>
    <xf numFmtId="0" fontId="75" fillId="0" borderId="57" xfId="7" applyFont="1" applyBorder="1" applyAlignment="1">
      <alignment horizontal="left" vertical="top" wrapText="1" indent="3"/>
    </xf>
    <xf numFmtId="0" fontId="83" fillId="0" borderId="63" xfId="7" applyFont="1" applyBorder="1" applyAlignment="1">
      <alignment horizontal="center" vertical="top" wrapText="1"/>
    </xf>
    <xf numFmtId="0" fontId="82" fillId="0" borderId="63" xfId="7" applyFont="1" applyBorder="1" applyAlignment="1">
      <alignment horizontal="center" vertical="top" wrapText="1"/>
    </xf>
    <xf numFmtId="0" fontId="72" fillId="0" borderId="59" xfId="7" applyFont="1" applyBorder="1" applyAlignment="1">
      <alignment horizontal="center" vertical="top" wrapText="1"/>
    </xf>
    <xf numFmtId="0" fontId="71" fillId="0" borderId="58" xfId="7" applyFont="1" applyBorder="1" applyAlignment="1">
      <alignment horizontal="center" vertical="top" wrapText="1"/>
    </xf>
    <xf numFmtId="0" fontId="71" fillId="0" borderId="57" xfId="7" applyFont="1" applyBorder="1" applyAlignment="1">
      <alignment horizontal="center" vertical="top" wrapText="1"/>
    </xf>
    <xf numFmtId="0" fontId="80" fillId="0" borderId="59" xfId="7" applyFont="1" applyBorder="1" applyAlignment="1">
      <alignment horizontal="left" vertical="top" wrapText="1"/>
    </xf>
    <xf numFmtId="0" fontId="80" fillId="0" borderId="57" xfId="7" applyFont="1" applyBorder="1" applyAlignment="1">
      <alignment horizontal="left" vertical="top" wrapText="1"/>
    </xf>
    <xf numFmtId="0" fontId="69" fillId="0" borderId="59" xfId="7" applyBorder="1" applyAlignment="1">
      <alignment horizontal="left" vertical="top" wrapText="1" indent="3"/>
    </xf>
    <xf numFmtId="0" fontId="69" fillId="0" borderId="58" xfId="7" applyBorder="1" applyAlignment="1">
      <alignment horizontal="left" vertical="top" wrapText="1" indent="3"/>
    </xf>
    <xf numFmtId="0" fontId="69" fillId="0" borderId="57" xfId="7" applyBorder="1" applyAlignment="1">
      <alignment horizontal="left" vertical="top" wrapText="1" indent="3"/>
    </xf>
    <xf numFmtId="0" fontId="69" fillId="0" borderId="62" xfId="7" applyBorder="1" applyAlignment="1">
      <alignment horizontal="left" vertical="top" wrapText="1"/>
    </xf>
    <xf numFmtId="0" fontId="69" fillId="0" borderId="61" xfId="7" applyBorder="1" applyAlignment="1">
      <alignment horizontal="left" vertical="top" wrapText="1"/>
    </xf>
    <xf numFmtId="0" fontId="69" fillId="0" borderId="60" xfId="7" applyBorder="1" applyAlignment="1">
      <alignment horizontal="left" vertical="top" wrapText="1"/>
    </xf>
    <xf numFmtId="0" fontId="71" fillId="0" borderId="62" xfId="7" applyFont="1" applyBorder="1" applyAlignment="1">
      <alignment horizontal="left" vertical="center" wrapText="1"/>
    </xf>
    <xf numFmtId="0" fontId="71" fillId="0" borderId="60" xfId="7" applyFont="1" applyBorder="1" applyAlignment="1">
      <alignment horizontal="left" vertical="center" wrapText="1"/>
    </xf>
    <xf numFmtId="0" fontId="71" fillId="0" borderId="59" xfId="7" applyFont="1" applyBorder="1" applyAlignment="1">
      <alignment horizontal="center" vertical="top" wrapText="1"/>
    </xf>
    <xf numFmtId="0" fontId="77" fillId="0" borderId="62" xfId="7" applyFont="1" applyBorder="1" applyAlignment="1">
      <alignment horizontal="left" vertical="top" wrapText="1"/>
    </xf>
    <xf numFmtId="0" fontId="77" fillId="0" borderId="60" xfId="7" applyFont="1" applyBorder="1" applyAlignment="1">
      <alignment horizontal="left" vertical="top" wrapText="1"/>
    </xf>
    <xf numFmtId="0" fontId="3" fillId="8" borderId="0" xfId="4" applyFont="1" applyFill="1" applyAlignment="1">
      <alignment horizontal="left" vertical="center"/>
    </xf>
    <xf numFmtId="0" fontId="3" fillId="8" borderId="0" xfId="4" applyFont="1" applyFill="1" applyAlignment="1">
      <alignment horizontal="left" vertical="top" wrapText="1"/>
    </xf>
    <xf numFmtId="0" fontId="3" fillId="8" borderId="0" xfId="4" applyFont="1" applyFill="1" applyAlignment="1">
      <alignment horizontal="left" vertical="center"/>
    </xf>
  </cellXfs>
  <cellStyles count="8">
    <cellStyle name="ハイパーリンク" xfId="2" builtinId="8"/>
    <cellStyle name="桁区切り" xfId="1" builtinId="6"/>
    <cellStyle name="桁区切り 3" xfId="6" xr:uid="{E22794AC-A159-4943-8868-1BE19EFD3766}"/>
    <cellStyle name="標準" xfId="0" builtinId="0"/>
    <cellStyle name="標準 10" xfId="3" xr:uid="{F462D78A-9EF8-42FF-AB99-0BD18BBAC951}"/>
    <cellStyle name="標準 2" xfId="4" xr:uid="{B1EC8BD7-1EF7-4151-ABE5-3B86BDCFD9E6}"/>
    <cellStyle name="標準 3" xfId="7" xr:uid="{38632E68-E4FA-4D71-9574-E3787DC9AC1B}"/>
    <cellStyle name="標準 4" xfId="5" xr:uid="{D0E5FBBD-2707-47B0-ADE8-D8413973772C}"/>
  </cellStyles>
  <dxfs count="32">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590550</xdr:colOff>
          <xdr:row>35</xdr:row>
          <xdr:rowOff>400050</xdr:rowOff>
        </xdr:from>
        <xdr:to>
          <xdr:col>1</xdr:col>
          <xdr:colOff>1600200</xdr:colOff>
          <xdr:row>35</xdr:row>
          <xdr:rowOff>641350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400050</xdr:rowOff>
        </xdr:from>
        <xdr:to>
          <xdr:col>1</xdr:col>
          <xdr:colOff>2889250</xdr:colOff>
          <xdr:row>35</xdr:row>
          <xdr:rowOff>641350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地方公共団体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35</xdr:row>
          <xdr:rowOff>393700</xdr:rowOff>
        </xdr:from>
        <xdr:to>
          <xdr:col>2</xdr:col>
          <xdr:colOff>1162050</xdr:colOff>
          <xdr:row>35</xdr:row>
          <xdr:rowOff>628650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中堅企業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539750</xdr:colOff>
          <xdr:row>24</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xdr:row>
          <xdr:rowOff>19050</xdr:rowOff>
        </xdr:from>
        <xdr:to>
          <xdr:col>2</xdr:col>
          <xdr:colOff>3765550</xdr:colOff>
          <xdr:row>29</xdr:row>
          <xdr:rowOff>381000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上記規定に該当しないことを確認しました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19050</xdr:rowOff>
        </xdr:from>
        <xdr:to>
          <xdr:col>2</xdr:col>
          <xdr:colOff>3765550</xdr:colOff>
          <xdr:row>30</xdr:row>
          <xdr:rowOff>381000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32</xdr:row>
          <xdr:rowOff>19050</xdr:rowOff>
        </xdr:from>
        <xdr:to>
          <xdr:col>2</xdr:col>
          <xdr:colOff>3486150</xdr:colOff>
          <xdr:row>32</xdr:row>
          <xdr:rowOff>381000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28</xdr:row>
          <xdr:rowOff>304800</xdr:rowOff>
        </xdr:from>
        <xdr:to>
          <xdr:col>3</xdr:col>
          <xdr:colOff>44450</xdr:colOff>
          <xdr:row>31</xdr:row>
          <xdr:rowOff>101600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6350</xdr:rowOff>
        </xdr:from>
        <xdr:to>
          <xdr:col>2</xdr:col>
          <xdr:colOff>3486150</xdr:colOff>
          <xdr:row>33</xdr:row>
          <xdr:rowOff>355600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501650</xdr:rowOff>
        </xdr:from>
        <xdr:to>
          <xdr:col>2</xdr:col>
          <xdr:colOff>3530600</xdr:colOff>
          <xdr:row>34</xdr:row>
          <xdr:rowOff>101600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35</xdr:row>
          <xdr:rowOff>63500</xdr:rowOff>
        </xdr:from>
        <xdr:to>
          <xdr:col>1</xdr:col>
          <xdr:colOff>2171700</xdr:colOff>
          <xdr:row>35</xdr:row>
          <xdr:rowOff>323850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上記いずれかに該当します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38100</xdr:rowOff>
        </xdr:from>
        <xdr:to>
          <xdr:col>2</xdr:col>
          <xdr:colOff>3746500</xdr:colOff>
          <xdr:row>36</xdr:row>
          <xdr:rowOff>342900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57150</xdr:rowOff>
        </xdr:from>
        <xdr:to>
          <xdr:col>1</xdr:col>
          <xdr:colOff>2152650</xdr:colOff>
          <xdr:row>36</xdr:row>
          <xdr:rowOff>323850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上記いずれにも該当しません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355600</xdr:rowOff>
        </xdr:from>
        <xdr:to>
          <xdr:col>2</xdr:col>
          <xdr:colOff>1746250</xdr:colOff>
          <xdr:row>35</xdr:row>
          <xdr:rowOff>647700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xdr:colOff>
          <xdr:row>22</xdr:row>
          <xdr:rowOff>260350</xdr:rowOff>
        </xdr:from>
        <xdr:to>
          <xdr:col>2</xdr:col>
          <xdr:colOff>527050</xdr:colOff>
          <xdr:row>24</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29</xdr:row>
          <xdr:rowOff>19050</xdr:rowOff>
        </xdr:from>
        <xdr:to>
          <xdr:col>2</xdr:col>
          <xdr:colOff>3752850</xdr:colOff>
          <xdr:row>30</xdr:row>
          <xdr:rowOff>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上記規定に該当しないことを確認しました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30</xdr:row>
          <xdr:rowOff>19050</xdr:rowOff>
        </xdr:from>
        <xdr:to>
          <xdr:col>2</xdr:col>
          <xdr:colOff>3752850</xdr:colOff>
          <xdr:row>31</xdr:row>
          <xdr:rowOff>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323850</xdr:rowOff>
        </xdr:from>
        <xdr:to>
          <xdr:col>2</xdr:col>
          <xdr:colOff>3848100</xdr:colOff>
          <xdr:row>31</xdr:row>
          <xdr:rowOff>95250</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32</xdr:row>
          <xdr:rowOff>57150</xdr:rowOff>
        </xdr:from>
        <xdr:to>
          <xdr:col>2</xdr:col>
          <xdr:colOff>3473450</xdr:colOff>
          <xdr:row>33</xdr:row>
          <xdr:rowOff>6350</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33</xdr:row>
          <xdr:rowOff>6350</xdr:rowOff>
        </xdr:from>
        <xdr:to>
          <xdr:col>2</xdr:col>
          <xdr:colOff>3473450</xdr:colOff>
          <xdr:row>33</xdr:row>
          <xdr:rowOff>374650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31</xdr:row>
          <xdr:rowOff>558800</xdr:rowOff>
        </xdr:from>
        <xdr:to>
          <xdr:col>2</xdr:col>
          <xdr:colOff>3511550</xdr:colOff>
          <xdr:row>34</xdr:row>
          <xdr:rowOff>120650</xdr:rowOff>
        </xdr:to>
        <xdr:sp macro="" textlink="">
          <xdr:nvSpPr>
            <xdr:cNvPr id="2074" name="Group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35</xdr:row>
          <xdr:rowOff>63500</xdr:rowOff>
        </xdr:from>
        <xdr:to>
          <xdr:col>1</xdr:col>
          <xdr:colOff>2165350</xdr:colOff>
          <xdr:row>35</xdr:row>
          <xdr:rowOff>311150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上記いずれかに該当します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35</xdr:row>
          <xdr:rowOff>38100</xdr:rowOff>
        </xdr:from>
        <xdr:to>
          <xdr:col>2</xdr:col>
          <xdr:colOff>3733800</xdr:colOff>
          <xdr:row>36</xdr:row>
          <xdr:rowOff>368300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82550</xdr:rowOff>
        </xdr:from>
        <xdr:to>
          <xdr:col>1</xdr:col>
          <xdr:colOff>2146300</xdr:colOff>
          <xdr:row>36</xdr:row>
          <xdr:rowOff>349250</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上記いずれにも該当しません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527050</xdr:colOff>
          <xdr:row>35</xdr:row>
          <xdr:rowOff>355600</xdr:rowOff>
        </xdr:from>
        <xdr:to>
          <xdr:col>2</xdr:col>
          <xdr:colOff>1733550</xdr:colOff>
          <xdr:row>35</xdr:row>
          <xdr:rowOff>641350</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35</xdr:row>
          <xdr:rowOff>393700</xdr:rowOff>
        </xdr:from>
        <xdr:to>
          <xdr:col>1</xdr:col>
          <xdr:colOff>1593850</xdr:colOff>
          <xdr:row>35</xdr:row>
          <xdr:rowOff>641350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1784350</xdr:colOff>
          <xdr:row>35</xdr:row>
          <xdr:rowOff>393700</xdr:rowOff>
        </xdr:from>
        <xdr:to>
          <xdr:col>1</xdr:col>
          <xdr:colOff>2889250</xdr:colOff>
          <xdr:row>35</xdr:row>
          <xdr:rowOff>641350</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地方公共団体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35</xdr:row>
          <xdr:rowOff>393700</xdr:rowOff>
        </xdr:from>
        <xdr:to>
          <xdr:col>2</xdr:col>
          <xdr:colOff>1155700</xdr:colOff>
          <xdr:row>35</xdr:row>
          <xdr:rowOff>622300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中堅企業</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374</xdr:colOff>
      <xdr:row>0</xdr:row>
      <xdr:rowOff>67254</xdr:rowOff>
    </xdr:from>
    <xdr:to>
      <xdr:col>7</xdr:col>
      <xdr:colOff>659279</xdr:colOff>
      <xdr:row>0</xdr:row>
      <xdr:rowOff>471727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042957" y="67254"/>
          <a:ext cx="7104155" cy="4044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2</xdr:col>
      <xdr:colOff>201083</xdr:colOff>
      <xdr:row>0</xdr:row>
      <xdr:rowOff>105833</xdr:rowOff>
    </xdr:from>
    <xdr:to>
      <xdr:col>3</xdr:col>
      <xdr:colOff>86761</xdr:colOff>
      <xdr:row>0</xdr:row>
      <xdr:rowOff>432589</xdr:rowOff>
    </xdr:to>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243666" y="105833"/>
          <a:ext cx="1039262"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F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F00-000003000000}"/>
            </a:ext>
          </a:extLst>
        </xdr:cNvPr>
        <xdr:cNvGrpSpPr/>
      </xdr:nvGrpSpPr>
      <xdr:grpSpPr>
        <a:xfrm>
          <a:off x="5516534" y="732961"/>
          <a:ext cx="200025" cy="77470"/>
          <a:chOff x="0" y="0"/>
          <a:chExt cx="200025" cy="77470"/>
        </a:xfrm>
      </xdr:grpSpPr>
      <xdr:sp macro="" textlink="">
        <xdr:nvSpPr>
          <xdr:cNvPr id="4" name="Shape 4">
            <a:extLst>
              <a:ext uri="{FF2B5EF4-FFF2-40B4-BE49-F238E27FC236}">
                <a16:creationId xmlns:a16="http://schemas.microsoft.com/office/drawing/2014/main" id="{00000000-0008-0000-0F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F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F00-000006000000}"/>
            </a:ext>
          </a:extLst>
        </xdr:cNvPr>
        <xdr:cNvGrpSpPr/>
      </xdr:nvGrpSpPr>
      <xdr:grpSpPr>
        <a:xfrm>
          <a:off x="460292" y="711838"/>
          <a:ext cx="1972310" cy="87630"/>
          <a:chOff x="0" y="0"/>
          <a:chExt cx="1972310" cy="87630"/>
        </a:xfrm>
      </xdr:grpSpPr>
      <xdr:sp macro="" textlink="">
        <xdr:nvSpPr>
          <xdr:cNvPr id="7" name="Shape 7">
            <a:extLst>
              <a:ext uri="{FF2B5EF4-FFF2-40B4-BE49-F238E27FC236}">
                <a16:creationId xmlns:a16="http://schemas.microsoft.com/office/drawing/2014/main" id="{00000000-0008-0000-0F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F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6558-A54D-473C-80B0-7BA8268D32E5}">
  <sheetPr codeName="Sheet2">
    <pageSetUpPr fitToPage="1"/>
  </sheetPr>
  <dimension ref="A1:G18"/>
  <sheetViews>
    <sheetView view="pageBreakPreview" zoomScale="85" zoomScaleNormal="85" zoomScaleSheetLayoutView="85" workbookViewId="0">
      <selection activeCell="J5" sqref="J5"/>
    </sheetView>
  </sheetViews>
  <sheetFormatPr defaultColWidth="8.08203125" defaultRowHeight="13"/>
  <cols>
    <col min="1" max="1" width="4.58203125" style="1" customWidth="1"/>
    <col min="2" max="2" width="27.58203125" style="1" bestFit="1" customWidth="1"/>
    <col min="3" max="3" width="10.08203125" style="1" customWidth="1"/>
    <col min="4" max="4" width="62.08203125" style="1" customWidth="1"/>
    <col min="5" max="7" width="7.08203125" style="1" customWidth="1"/>
    <col min="8" max="16384" width="8.08203125" style="1"/>
  </cols>
  <sheetData>
    <row r="1" spans="1:7" ht="30" customHeight="1">
      <c r="A1" s="289" t="s">
        <v>271</v>
      </c>
      <c r="B1" s="290"/>
      <c r="C1" s="290"/>
      <c r="D1" s="290"/>
      <c r="E1" s="290"/>
      <c r="F1" s="290"/>
      <c r="G1" s="291"/>
    </row>
    <row r="2" spans="1:7" ht="53.4" customHeight="1">
      <c r="A2" s="2" t="s">
        <v>2</v>
      </c>
      <c r="B2" s="3" t="s">
        <v>3</v>
      </c>
      <c r="C2" s="4" t="s">
        <v>4</v>
      </c>
      <c r="D2" s="5" t="s">
        <v>5</v>
      </c>
      <c r="E2" s="6" t="s">
        <v>6</v>
      </c>
      <c r="F2" s="7" t="s">
        <v>7</v>
      </c>
      <c r="G2" s="8" t="s">
        <v>8</v>
      </c>
    </row>
    <row r="3" spans="1:7" ht="70.5" customHeight="1">
      <c r="A3" s="9" t="s">
        <v>9</v>
      </c>
      <c r="B3" s="10" t="s">
        <v>10</v>
      </c>
      <c r="C3" s="11" t="s">
        <v>11</v>
      </c>
      <c r="D3" s="12"/>
      <c r="E3" s="13" t="s">
        <v>0</v>
      </c>
      <c r="F3" s="14" t="s">
        <v>12</v>
      </c>
      <c r="G3" s="15" t="s">
        <v>1</v>
      </c>
    </row>
    <row r="4" spans="1:7" ht="71.400000000000006" customHeight="1">
      <c r="A4" s="16" t="s">
        <v>13</v>
      </c>
      <c r="B4" s="203" t="s">
        <v>234</v>
      </c>
      <c r="C4" s="11" t="s">
        <v>14</v>
      </c>
      <c r="D4" s="18" t="s">
        <v>15</v>
      </c>
      <c r="E4" s="13" t="s">
        <v>0</v>
      </c>
      <c r="F4" s="14"/>
      <c r="G4" s="15" t="s">
        <v>1</v>
      </c>
    </row>
    <row r="5" spans="1:7" ht="71.400000000000006" customHeight="1">
      <c r="A5" s="9" t="s">
        <v>16</v>
      </c>
      <c r="B5" s="19" t="s">
        <v>17</v>
      </c>
      <c r="C5" s="20" t="s">
        <v>18</v>
      </c>
      <c r="D5" s="12" t="s">
        <v>19</v>
      </c>
      <c r="E5" s="13" t="s">
        <v>0</v>
      </c>
      <c r="F5" s="14"/>
      <c r="G5" s="15" t="s">
        <v>1</v>
      </c>
    </row>
    <row r="6" spans="1:7" ht="51" customHeight="1">
      <c r="A6" s="16" t="s">
        <v>20</v>
      </c>
      <c r="B6" s="17" t="s">
        <v>21</v>
      </c>
      <c r="C6" s="21" t="s">
        <v>22</v>
      </c>
      <c r="D6" s="22" t="s">
        <v>23</v>
      </c>
      <c r="E6" s="23" t="s">
        <v>12</v>
      </c>
      <c r="F6" s="23"/>
      <c r="G6" s="24" t="s">
        <v>12</v>
      </c>
    </row>
    <row r="7" spans="1:7" ht="69.900000000000006" customHeight="1">
      <c r="A7" s="9" t="s">
        <v>24</v>
      </c>
      <c r="B7" s="19" t="s">
        <v>25</v>
      </c>
      <c r="C7" s="11" t="s">
        <v>26</v>
      </c>
      <c r="D7" s="12" t="s">
        <v>27</v>
      </c>
      <c r="E7" s="13" t="s">
        <v>0</v>
      </c>
      <c r="F7" s="14"/>
      <c r="G7" s="15"/>
    </row>
    <row r="8" spans="1:7" ht="66.900000000000006" customHeight="1">
      <c r="A8" s="9" t="s">
        <v>28</v>
      </c>
      <c r="B8" s="25" t="s">
        <v>29</v>
      </c>
      <c r="C8" s="11" t="s">
        <v>30</v>
      </c>
      <c r="D8" s="12" t="s">
        <v>31</v>
      </c>
      <c r="E8" s="13" t="s">
        <v>0</v>
      </c>
      <c r="F8" s="14" t="s">
        <v>12</v>
      </c>
      <c r="G8" s="15" t="s">
        <v>1</v>
      </c>
    </row>
    <row r="9" spans="1:7" ht="70.5" customHeight="1">
      <c r="A9" s="9" t="s">
        <v>32</v>
      </c>
      <c r="B9" s="26" t="s">
        <v>33</v>
      </c>
      <c r="C9" s="11" t="s">
        <v>34</v>
      </c>
      <c r="D9" s="27" t="s">
        <v>35</v>
      </c>
      <c r="E9" s="23" t="s">
        <v>12</v>
      </c>
      <c r="F9" s="23" t="s">
        <v>12</v>
      </c>
      <c r="G9" s="24" t="s">
        <v>12</v>
      </c>
    </row>
    <row r="10" spans="1:7" ht="72" customHeight="1">
      <c r="A10" s="9" t="s">
        <v>36</v>
      </c>
      <c r="B10" s="269" t="s">
        <v>252</v>
      </c>
      <c r="C10" s="11" t="s">
        <v>37</v>
      </c>
      <c r="D10" s="27" t="s">
        <v>35</v>
      </c>
      <c r="E10" s="13" t="s">
        <v>0</v>
      </c>
      <c r="F10" s="13" t="s">
        <v>12</v>
      </c>
      <c r="G10" s="15" t="s">
        <v>0</v>
      </c>
    </row>
    <row r="11" spans="1:7" ht="65.150000000000006" customHeight="1">
      <c r="A11" s="9" t="s">
        <v>38</v>
      </c>
      <c r="B11" s="28" t="s">
        <v>39</v>
      </c>
      <c r="C11" s="11" t="s">
        <v>40</v>
      </c>
      <c r="D11" s="12"/>
      <c r="E11" s="23" t="s">
        <v>12</v>
      </c>
      <c r="F11" s="14"/>
      <c r="G11" s="15"/>
    </row>
    <row r="12" spans="1:7" ht="70.5" customHeight="1">
      <c r="A12" s="9" t="s">
        <v>41</v>
      </c>
      <c r="B12" s="29" t="s">
        <v>42</v>
      </c>
      <c r="C12" s="11" t="s">
        <v>43</v>
      </c>
      <c r="D12" s="12"/>
      <c r="E12" s="30"/>
      <c r="F12" s="14"/>
      <c r="G12" s="24" t="s">
        <v>12</v>
      </c>
    </row>
    <row r="13" spans="1:7" ht="70.5" customHeight="1">
      <c r="A13" s="273" t="s">
        <v>258</v>
      </c>
      <c r="B13" s="276" t="s">
        <v>260</v>
      </c>
      <c r="C13" s="274" t="s">
        <v>261</v>
      </c>
      <c r="D13" s="275" t="s">
        <v>44</v>
      </c>
      <c r="E13" s="23" t="s">
        <v>12</v>
      </c>
      <c r="F13" s="23" t="s">
        <v>12</v>
      </c>
      <c r="G13" s="24" t="s">
        <v>12</v>
      </c>
    </row>
    <row r="14" spans="1:7" ht="71.150000000000006" customHeight="1" thickBot="1">
      <c r="A14" s="31" t="s">
        <v>259</v>
      </c>
      <c r="B14" s="32" t="s">
        <v>272</v>
      </c>
      <c r="C14" s="33" t="s">
        <v>18</v>
      </c>
      <c r="D14" s="34" t="s">
        <v>262</v>
      </c>
      <c r="E14" s="35" t="s">
        <v>0</v>
      </c>
      <c r="F14" s="36"/>
      <c r="G14" s="37"/>
    </row>
    <row r="15" spans="1:7" ht="18.649999999999999" customHeight="1">
      <c r="A15" s="1" t="s">
        <v>263</v>
      </c>
      <c r="B15" s="278"/>
      <c r="C15" s="279"/>
      <c r="D15" s="280"/>
      <c r="E15" s="38"/>
      <c r="F15" s="38"/>
      <c r="G15" s="38"/>
    </row>
    <row r="16" spans="1:7" ht="18.649999999999999" customHeight="1">
      <c r="A16" s="1" t="s">
        <v>264</v>
      </c>
      <c r="B16" s="278"/>
      <c r="C16" s="279"/>
      <c r="D16" s="280"/>
      <c r="E16" s="38"/>
      <c r="F16" s="38"/>
      <c r="G16" s="38"/>
    </row>
    <row r="17" spans="1:7" ht="18.649999999999999" customHeight="1">
      <c r="A17" s="277"/>
      <c r="B17" s="278"/>
      <c r="C17" s="279"/>
      <c r="D17" s="280"/>
      <c r="E17" s="38"/>
      <c r="F17" s="38"/>
      <c r="G17" s="38"/>
    </row>
    <row r="18" spans="1:7" ht="19.25" customHeight="1">
      <c r="A18" s="1" t="s">
        <v>45</v>
      </c>
      <c r="E18" s="38"/>
      <c r="F18" s="38"/>
      <c r="G18" s="38"/>
    </row>
  </sheetData>
  <mergeCells count="1">
    <mergeCell ref="A1:G1"/>
  </mergeCells>
  <phoneticPr fontId="7"/>
  <hyperlinks>
    <hyperlink ref="B8" location="'別添　役員名簿【幹事社、コンソーシアム参加事業者】'!A1" display="'別添　役員名簿【幹事社、コンソーシアム参加事業者】'!A1" xr:uid="{450261A8-2031-4DE4-AD73-673C8BA2A2BD}"/>
    <hyperlink ref="B3" location="'別添１　事業者基本情報【幹事社、コンソーシアム参加事業者】'!A1" display="'別添１　事業者基本情報【幹事社、コンソーシアム参加事業者】'!A1" xr:uid="{02DEDB68-2C95-4FD4-9C2F-70AD7C2B66FB}"/>
    <hyperlink ref="B12" location="'別添3-2　コンソーシアム参加確認書'!A1" display="'別添3-2　コンソーシアム参加確認書'!A1" xr:uid="{E9FC1C31-8A62-483F-93A3-D87C91E1D082}"/>
    <hyperlink ref="B6" location="'様式第１　交付申請書【コンソーシアム申請用】'!A1" display="'様式第１　交付申請書【コンソーシアム申請用】'!A1" xr:uid="{96E8CDF8-EC90-4817-8BBD-A5A02F1D4F9D}"/>
    <hyperlink ref="B9" location="'別添２－１人件費単価計算書【幹事社、コンソーシアム参加事業者】'!A1" display="'別添２－１人件費単価計算書【幹事社、コンソーシアム参加事業者】'!A1" xr:uid="{8FC6F3A4-CAE2-4FA0-9D14-90A80A19C20E}"/>
    <hyperlink ref="B11" location="'別添3-1　コンソーシアム登録申請書'!A1" tooltip="コンソーシアム登録申請書" display="'別添3-1　コンソーシアム登録申請書'!A1" xr:uid="{AE3772B6-FCCA-48F4-983E-02C9E22555F4}"/>
    <hyperlink ref="B10" location="'別添２－２　人件費計算根拠【幹事社、コンソーシアム参加事業者】'!A1" display="'別添２－２　人件費計算根拠【幹事社、コンソーシアム参加事業者】'!A1" xr:uid="{9693D651-E0E6-4DD3-B3E8-F58F3BF9113B}"/>
    <hyperlink ref="B4" location="'別添２　支出計画書'!A1" display="'別添２　支出計画書'!A1" xr:uid="{6A155D77-06F4-4D8C-A702-0E51CAFD3108}"/>
  </hyperlinks>
  <pageMargins left="0.7" right="0.7" top="0.75" bottom="0.75" header="0.3" footer="0.3"/>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E147-5094-4813-BBBE-E57B26385D55}">
  <sheetPr codeName="Sheet10">
    <pageSetUpPr fitToPage="1"/>
  </sheetPr>
  <dimension ref="A1:K84"/>
  <sheetViews>
    <sheetView showGridLines="0" view="pageBreakPreview" topLeftCell="A65" zoomScale="70" zoomScaleNormal="70" zoomScaleSheetLayoutView="70" workbookViewId="0">
      <selection activeCell="B36" sqref="B36"/>
    </sheetView>
  </sheetViews>
  <sheetFormatPr defaultColWidth="8.08203125" defaultRowHeight="12"/>
  <cols>
    <col min="1" max="1" width="3.4140625" style="111" customWidth="1"/>
    <col min="2" max="2" width="23.5" style="111" customWidth="1"/>
    <col min="3" max="3" width="15.08203125" style="111" customWidth="1"/>
    <col min="4" max="4" width="14.08203125" style="111" customWidth="1"/>
    <col min="5" max="5" width="15.5" style="111" customWidth="1"/>
    <col min="6" max="6" width="21.5" style="111" customWidth="1"/>
    <col min="7" max="7" width="18.08203125" style="111" customWidth="1"/>
    <col min="8" max="8" width="31.08203125" style="111" customWidth="1"/>
    <col min="9" max="9" width="2.9140625" style="112" customWidth="1"/>
    <col min="10" max="10" width="8.08203125" style="112"/>
    <col min="11" max="16384" width="8.08203125" style="111"/>
  </cols>
  <sheetData>
    <row r="1" spans="1:11" ht="47.25" customHeight="1"/>
    <row r="2" spans="1:11" ht="19.5" customHeight="1">
      <c r="B2" s="186" t="s">
        <v>149</v>
      </c>
      <c r="C2" s="176"/>
      <c r="D2" s="176"/>
      <c r="E2" s="176"/>
      <c r="F2" s="176"/>
      <c r="G2" s="176"/>
      <c r="H2" s="187" t="s">
        <v>150</v>
      </c>
    </row>
    <row r="3" spans="1:11" ht="7.5" customHeight="1">
      <c r="B3" s="176"/>
      <c r="C3" s="176"/>
      <c r="D3" s="176"/>
      <c r="E3" s="176"/>
      <c r="F3" s="176"/>
      <c r="G3" s="176"/>
      <c r="H3" s="188"/>
    </row>
    <row r="4" spans="1:11" ht="25.5">
      <c r="B4" s="350" t="s">
        <v>151</v>
      </c>
      <c r="C4" s="350"/>
      <c r="D4" s="350"/>
      <c r="E4" s="350"/>
      <c r="F4" s="350"/>
      <c r="G4" s="350"/>
      <c r="H4" s="350"/>
    </row>
    <row r="5" spans="1:11" ht="17.25" customHeight="1">
      <c r="B5" s="177"/>
      <c r="C5" s="351" t="s">
        <v>186</v>
      </c>
      <c r="D5" s="365"/>
      <c r="E5" s="365"/>
      <c r="F5" s="365"/>
      <c r="G5" s="365"/>
      <c r="H5" s="177"/>
    </row>
    <row r="6" spans="1:11" ht="33" customHeight="1">
      <c r="B6" s="189" t="s">
        <v>153</v>
      </c>
      <c r="C6" s="177"/>
      <c r="D6" s="177"/>
      <c r="E6" s="177"/>
      <c r="F6" s="177"/>
      <c r="G6" s="177"/>
      <c r="H6" s="177"/>
    </row>
    <row r="7" spans="1:11" ht="42.75" customHeight="1">
      <c r="E7" s="112"/>
      <c r="F7" s="178" t="s">
        <v>154</v>
      </c>
      <c r="G7" s="352">
        <f>'別添１　事業者基本情報【共同申請参加事業者】'!C4</f>
        <v>0</v>
      </c>
      <c r="H7" s="352"/>
      <c r="I7" s="129" t="s">
        <v>187</v>
      </c>
      <c r="J7" s="113"/>
      <c r="K7" s="114"/>
    </row>
    <row r="8" spans="1:11" ht="35.25" customHeight="1">
      <c r="C8" s="179"/>
      <c r="E8" s="112"/>
      <c r="F8" s="180" t="s">
        <v>155</v>
      </c>
      <c r="G8" s="353">
        <f>'別添１　事業者基本情報【共同申請参加事業者】'!C3</f>
        <v>0</v>
      </c>
      <c r="H8" s="353"/>
      <c r="J8" s="113"/>
      <c r="K8" s="114"/>
    </row>
    <row r="9" spans="1:11" ht="35.25" customHeight="1">
      <c r="C9" s="179"/>
      <c r="E9" s="112"/>
      <c r="F9" s="180" t="s">
        <v>157</v>
      </c>
      <c r="G9" s="354"/>
      <c r="H9" s="354"/>
      <c r="J9" s="113"/>
      <c r="K9" s="114"/>
    </row>
    <row r="10" spans="1:11" ht="48" customHeight="1">
      <c r="C10" s="179"/>
      <c r="F10" s="181"/>
      <c r="G10" s="182"/>
      <c r="H10" s="190"/>
      <c r="J10" s="113"/>
      <c r="K10" s="114"/>
    </row>
    <row r="11" spans="1:11" ht="23.5">
      <c r="B11" s="355" t="s">
        <v>116</v>
      </c>
      <c r="C11" s="355"/>
      <c r="D11" s="355"/>
      <c r="E11" s="355"/>
      <c r="F11" s="355"/>
      <c r="G11" s="355"/>
      <c r="H11" s="355"/>
      <c r="J11" s="113"/>
      <c r="K11" s="114"/>
    </row>
    <row r="12" spans="1:11" ht="19">
      <c r="C12" s="179"/>
      <c r="F12" s="181"/>
      <c r="G12" s="183"/>
      <c r="H12" s="182"/>
      <c r="J12" s="113" t="s">
        <v>158</v>
      </c>
      <c r="K12" s="114"/>
    </row>
    <row r="13" spans="1:11" ht="19.5" customHeight="1">
      <c r="B13" s="191" t="s">
        <v>159</v>
      </c>
      <c r="E13" s="184"/>
      <c r="J13" s="113"/>
      <c r="K13" s="114"/>
    </row>
    <row r="14" spans="1:11" ht="9.75" customHeight="1">
      <c r="J14" s="113"/>
      <c r="K14" s="114"/>
    </row>
    <row r="15" spans="1:11" ht="19.5" customHeight="1" thickBot="1">
      <c r="B15" s="115" t="s">
        <v>160</v>
      </c>
      <c r="C15" s="115" t="s">
        <v>161</v>
      </c>
      <c r="D15" s="115" t="s">
        <v>162</v>
      </c>
      <c r="E15" s="115" t="s">
        <v>163</v>
      </c>
      <c r="F15" s="366" t="s">
        <v>5</v>
      </c>
      <c r="G15" s="366"/>
      <c r="H15" s="366"/>
      <c r="J15" s="113"/>
      <c r="K15" s="114"/>
    </row>
    <row r="16" spans="1:11" s="119" customFormat="1" ht="19.5" customHeight="1" thickTop="1">
      <c r="A16" s="116" t="str">
        <f>IF(COUNTA(B16)&lt;1,"",COUNTA($B$16:B16))</f>
        <v/>
      </c>
      <c r="B16" s="242"/>
      <c r="C16" s="242"/>
      <c r="D16" s="242"/>
      <c r="E16" s="117" t="str">
        <f>IF(OR(C16="",D16=""),"",IF(AND(D16&lt;4,0&lt;D16),VLOOKUP($C16,等級単価一覧表!$A:$K,7,FALSE),(VLOOKUP($C16,等級単価一覧表!$A:$K,6,FALSE))))</f>
        <v/>
      </c>
      <c r="F16" s="367"/>
      <c r="G16" s="367"/>
      <c r="H16" s="367"/>
      <c r="I16" s="112"/>
      <c r="J16" s="113" t="s">
        <v>164</v>
      </c>
      <c r="K16" s="118"/>
    </row>
    <row r="17" spans="1:11" s="119" customFormat="1" ht="19.5" customHeight="1">
      <c r="A17" s="116" t="str">
        <f>IF(COUNTA(B17)&lt;1,"",COUNTA($B$16:B17))</f>
        <v/>
      </c>
      <c r="B17" s="240"/>
      <c r="C17" s="243"/>
      <c r="D17" s="243"/>
      <c r="E17" s="117" t="str">
        <f>IF(OR(C17="",D17=""),"",IF(AND(D17&lt;4,0&lt;D17),VLOOKUP($C17,等級単価一覧表!$A:$K,7,FALSE),(VLOOKUP($C17,等級単価一覧表!$A:$K,6,FALSE))))</f>
        <v/>
      </c>
      <c r="F17" s="343"/>
      <c r="G17" s="343"/>
      <c r="H17" s="343"/>
      <c r="I17" s="116"/>
      <c r="J17" s="120" t="s">
        <v>165</v>
      </c>
      <c r="K17" s="118"/>
    </row>
    <row r="18" spans="1:11" s="119" customFormat="1" ht="19.5" customHeight="1">
      <c r="A18" s="116" t="str">
        <f>IF(COUNTA(B18)&lt;1,"",COUNTA($B$16:B18))</f>
        <v/>
      </c>
      <c r="B18" s="240"/>
      <c r="C18" s="240"/>
      <c r="D18" s="240"/>
      <c r="E18" s="117" t="str">
        <f>IF(OR(C18="",D18=""),"",IF(AND(D18&lt;4,0&lt;D18),VLOOKUP($C18,等級単価一覧表!$A:$K,7,FALSE),(VLOOKUP($C18,等級単価一覧表!$A:$K,6,FALSE))))</f>
        <v/>
      </c>
      <c r="F18" s="343"/>
      <c r="G18" s="343"/>
      <c r="H18" s="343"/>
      <c r="I18" s="116"/>
      <c r="J18" s="121"/>
      <c r="K18" s="118"/>
    </row>
    <row r="19" spans="1:11" s="119" customFormat="1" ht="19.5" customHeight="1">
      <c r="A19" s="116" t="str">
        <f>IF(COUNTA(B19)&lt;1,"",COUNTA($B$16:B19))</f>
        <v/>
      </c>
      <c r="B19" s="240"/>
      <c r="C19" s="240"/>
      <c r="D19" s="240"/>
      <c r="E19" s="117" t="str">
        <f>IF(OR(C19="",D19=""),"",IF(AND(D19&lt;4,0&lt;D19),VLOOKUP($C19,等級単価一覧表!$A:$K,7,FALSE),(VLOOKUP($C19,等級単価一覧表!$A:$K,6,FALSE))))</f>
        <v/>
      </c>
      <c r="F19" s="343"/>
      <c r="G19" s="343"/>
      <c r="H19" s="343"/>
      <c r="I19" s="116"/>
      <c r="J19" s="122" t="s">
        <v>188</v>
      </c>
      <c r="K19" s="118"/>
    </row>
    <row r="20" spans="1:11" s="119" customFormat="1" ht="19.5" customHeight="1">
      <c r="A20" s="116" t="str">
        <f>IF(COUNTA(B20)&lt;1,"",COUNTA($B$16:B20))</f>
        <v/>
      </c>
      <c r="B20" s="240"/>
      <c r="C20" s="240"/>
      <c r="D20" s="240"/>
      <c r="E20" s="117" t="str">
        <f>IF(OR(C20="",D20=""),"",IF(AND(D20&lt;4,0&lt;D20),VLOOKUP($C20,等級単価一覧表!$A:$K,7,FALSE),(VLOOKUP($C20,等級単価一覧表!$A:$K,6,FALSE))))</f>
        <v/>
      </c>
      <c r="F20" s="343"/>
      <c r="G20" s="343"/>
      <c r="H20" s="343"/>
      <c r="I20" s="116"/>
      <c r="J20" s="121"/>
      <c r="K20" s="118"/>
    </row>
    <row r="21" spans="1:11" s="119" customFormat="1" ht="19.5" customHeight="1">
      <c r="A21" s="116" t="str">
        <f>IF(COUNTA(B21)&lt;1,"",COUNTA($B$16:B21))</f>
        <v/>
      </c>
      <c r="B21" s="240"/>
      <c r="C21" s="240"/>
      <c r="D21" s="240"/>
      <c r="E21" s="117" t="str">
        <f>IF(OR(C21="",D21=""),"",IF(AND(D21&lt;4,0&lt;D21),VLOOKUP($C21,等級単価一覧表!$A:$K,7,FALSE),(VLOOKUP($C21,等級単価一覧表!$A:$K,6,FALSE))))</f>
        <v/>
      </c>
      <c r="F21" s="343"/>
      <c r="G21" s="343"/>
      <c r="H21" s="343"/>
      <c r="I21" s="116"/>
      <c r="J21" s="121"/>
      <c r="K21" s="118"/>
    </row>
    <row r="22" spans="1:11" s="119" customFormat="1" ht="19.5" customHeight="1">
      <c r="A22" s="116" t="str">
        <f>IF(COUNTA(B22)&lt;1,"",COUNTA($B$16:B22))</f>
        <v/>
      </c>
      <c r="B22" s="240"/>
      <c r="C22" s="240"/>
      <c r="D22" s="240"/>
      <c r="E22" s="117" t="str">
        <f>IF(OR(C22="",D22=""),"",IF(AND(D22&lt;4,0&lt;D22),VLOOKUP($C22,等級単価一覧表!$A:$K,7,FALSE),(VLOOKUP($C22,等級単価一覧表!$A:$K,6,FALSE))))</f>
        <v/>
      </c>
      <c r="F22" s="343"/>
      <c r="G22" s="343"/>
      <c r="H22" s="343"/>
      <c r="I22" s="116"/>
      <c r="J22" s="121"/>
      <c r="K22" s="118"/>
    </row>
    <row r="23" spans="1:11" s="119" customFormat="1" ht="19.5" customHeight="1">
      <c r="A23" s="116" t="str">
        <f>IF(COUNTA(B23)&lt;1,"",COUNTA($B$16:B23))</f>
        <v/>
      </c>
      <c r="B23" s="240"/>
      <c r="C23" s="240"/>
      <c r="D23" s="240"/>
      <c r="E23" s="117" t="str">
        <f>IF(OR(C23="",D23=""),"",IF(AND(D23&lt;4,0&lt;D23),VLOOKUP($C23,等級単価一覧表!$A:$K,7,FALSE),(VLOOKUP($C23,等級単価一覧表!$A:$K,6,FALSE))))</f>
        <v/>
      </c>
      <c r="F23" s="343"/>
      <c r="G23" s="343"/>
      <c r="H23" s="343"/>
      <c r="I23" s="116"/>
      <c r="J23" s="121"/>
      <c r="K23" s="118"/>
    </row>
    <row r="24" spans="1:11" s="119" customFormat="1" ht="19.5" customHeight="1">
      <c r="A24" s="116" t="str">
        <f>IF(COUNTA(B24)&lt;1,"",COUNTA($B$16:B24))</f>
        <v/>
      </c>
      <c r="B24" s="240"/>
      <c r="C24" s="240"/>
      <c r="D24" s="240"/>
      <c r="E24" s="117" t="str">
        <f>IF(OR(C24="",D24=""),"",IF(AND(D24&lt;4,0&lt;D24),VLOOKUP($C24,等級単価一覧表!$A:$K,7,FALSE),(VLOOKUP($C24,等級単価一覧表!$A:$K,6,FALSE))))</f>
        <v/>
      </c>
      <c r="F24" s="343"/>
      <c r="G24" s="343"/>
      <c r="H24" s="343"/>
      <c r="I24" s="116"/>
      <c r="J24" s="121"/>
      <c r="K24" s="118"/>
    </row>
    <row r="25" spans="1:11" s="119" customFormat="1" ht="19.5" customHeight="1">
      <c r="A25" s="116" t="str">
        <f>IF(COUNTA(B25)&lt;1,"",COUNTA($B$16:B25))</f>
        <v/>
      </c>
      <c r="B25" s="240"/>
      <c r="C25" s="240"/>
      <c r="D25" s="240"/>
      <c r="E25" s="117" t="str">
        <f>IF(OR(C25="",D25=""),"",IF(AND(D25&lt;4,0&lt;D25),VLOOKUP($C25,等級単価一覧表!$A:$K,7,FALSE),(VLOOKUP($C25,等級単価一覧表!$A:$K,6,FALSE))))</f>
        <v/>
      </c>
      <c r="F25" s="343"/>
      <c r="G25" s="343"/>
      <c r="H25" s="343"/>
      <c r="I25" s="116"/>
      <c r="J25" s="121"/>
      <c r="K25" s="118"/>
    </row>
    <row r="26" spans="1:11" s="119" customFormat="1" ht="19.5" customHeight="1">
      <c r="A26" s="116" t="str">
        <f>IF(COUNTA(B26)&lt;1,"",COUNTA($B$16:B26))</f>
        <v/>
      </c>
      <c r="B26" s="240"/>
      <c r="C26" s="240"/>
      <c r="D26" s="240"/>
      <c r="E26" s="117" t="str">
        <f>IF(OR(C26="",D26=""),"",IF(AND(D26&lt;4,0&lt;D26),VLOOKUP($C26,等級単価一覧表!$A:$K,7,FALSE),(VLOOKUP($C26,等級単価一覧表!$A:$K,6,FALSE))))</f>
        <v/>
      </c>
      <c r="F26" s="343"/>
      <c r="G26" s="343"/>
      <c r="H26" s="343"/>
      <c r="I26" s="116"/>
      <c r="J26" s="121"/>
      <c r="K26" s="118"/>
    </row>
    <row r="27" spans="1:11" s="119" customFormat="1" ht="19.5" customHeight="1">
      <c r="A27" s="116" t="str">
        <f>IF(COUNTA(B27)&lt;1,"",COUNTA($B$16:B27))</f>
        <v/>
      </c>
      <c r="B27" s="240"/>
      <c r="C27" s="240"/>
      <c r="D27" s="240"/>
      <c r="E27" s="117" t="str">
        <f>IF(OR(C27="",D27=""),"",IF(AND(D27&lt;4,0&lt;D27),VLOOKUP($C27,等級単価一覧表!$A:$K,7,FALSE),(VLOOKUP($C27,等級単価一覧表!$A:$K,6,FALSE))))</f>
        <v/>
      </c>
      <c r="F27" s="343"/>
      <c r="G27" s="343"/>
      <c r="H27" s="343"/>
      <c r="I27" s="116"/>
      <c r="J27" s="121"/>
      <c r="K27" s="118"/>
    </row>
    <row r="28" spans="1:11" s="119" customFormat="1" ht="19.5" customHeight="1">
      <c r="A28" s="116" t="str">
        <f>IF(COUNTA(B28)&lt;1,"",COUNTA($B$16:B28))</f>
        <v/>
      </c>
      <c r="B28" s="240"/>
      <c r="C28" s="240"/>
      <c r="D28" s="240"/>
      <c r="E28" s="117" t="str">
        <f>IF(OR(C28="",D28=""),"",IF(AND(D28&lt;4,0&lt;D28),VLOOKUP($C28,等級単価一覧表!$A:$K,7,FALSE),(VLOOKUP($C28,等級単価一覧表!$A:$K,6,FALSE))))</f>
        <v/>
      </c>
      <c r="F28" s="343"/>
      <c r="G28" s="343"/>
      <c r="H28" s="343"/>
      <c r="I28" s="116"/>
      <c r="J28" s="121"/>
      <c r="K28" s="118"/>
    </row>
    <row r="29" spans="1:11" s="119" customFormat="1" ht="19.5" customHeight="1">
      <c r="A29" s="116" t="str">
        <f>IF(COUNTA(B29)&lt;1,"",COUNTA($B$16:B29))</f>
        <v/>
      </c>
      <c r="B29" s="240"/>
      <c r="C29" s="240"/>
      <c r="D29" s="240"/>
      <c r="E29" s="117" t="str">
        <f>IF(OR(C29="",D29=""),"",IF(AND(D29&lt;4,0&lt;D29),VLOOKUP($C29,等級単価一覧表!$A:$K,7,FALSE),(VLOOKUP($C29,等級単価一覧表!$A:$K,6,FALSE))))</f>
        <v/>
      </c>
      <c r="F29" s="343"/>
      <c r="G29" s="343"/>
      <c r="H29" s="343"/>
      <c r="I29" s="116"/>
      <c r="J29" s="121"/>
      <c r="K29" s="118"/>
    </row>
    <row r="30" spans="1:11" s="119" customFormat="1" ht="19.5" customHeight="1">
      <c r="A30" s="116" t="str">
        <f>IF(COUNTA(B30)&lt;1,"",COUNTA($B$16:B30))</f>
        <v/>
      </c>
      <c r="B30" s="240"/>
      <c r="C30" s="240"/>
      <c r="D30" s="240"/>
      <c r="E30" s="117" t="str">
        <f>IF(OR(C30="",D30=""),"",IF(AND(D30&lt;4,0&lt;D30),VLOOKUP($C30,等級単価一覧表!$A:$K,7,FALSE),(VLOOKUP($C30,等級単価一覧表!$A:$K,6,FALSE))))</f>
        <v/>
      </c>
      <c r="F30" s="343"/>
      <c r="G30" s="343"/>
      <c r="H30" s="343"/>
      <c r="I30" s="116"/>
      <c r="J30" s="121"/>
      <c r="K30" s="118"/>
    </row>
    <row r="31" spans="1:11" s="119" customFormat="1" ht="19.5" customHeight="1">
      <c r="A31" s="116" t="str">
        <f>IF(COUNTA(B31)&lt;1,"",COUNTA($B$16:B31))</f>
        <v/>
      </c>
      <c r="B31" s="240"/>
      <c r="C31" s="240"/>
      <c r="D31" s="240"/>
      <c r="E31" s="117" t="str">
        <f>IF(OR(C31="",D31=""),"",IF(AND(D31&lt;4,0&lt;D31),VLOOKUP($C31,等級単価一覧表!$A:$K,7,FALSE),(VLOOKUP($C31,等級単価一覧表!$A:$K,6,FALSE))))</f>
        <v/>
      </c>
      <c r="F31" s="343"/>
      <c r="G31" s="343"/>
      <c r="H31" s="343"/>
      <c r="I31" s="116"/>
      <c r="J31" s="121"/>
      <c r="K31" s="118"/>
    </row>
    <row r="32" spans="1:11" s="119" customFormat="1" ht="19.5" customHeight="1">
      <c r="A32" s="116" t="str">
        <f>IF(COUNTA(B32)&lt;1,"",COUNTA($B$16:B32))</f>
        <v/>
      </c>
      <c r="B32" s="240"/>
      <c r="C32" s="240"/>
      <c r="D32" s="240"/>
      <c r="E32" s="117" t="str">
        <f>IF(OR(C32="",D32=""),"",IF(AND(D32&lt;4,0&lt;D32),VLOOKUP($C32,等級単価一覧表!$A:$K,7,FALSE),(VLOOKUP($C32,等級単価一覧表!$A:$K,6,FALSE))))</f>
        <v/>
      </c>
      <c r="F32" s="343"/>
      <c r="G32" s="343"/>
      <c r="H32" s="343"/>
      <c r="I32" s="116"/>
      <c r="J32" s="121"/>
      <c r="K32" s="118"/>
    </row>
    <row r="33" spans="1:11" ht="7.5" customHeight="1">
      <c r="J33" s="113"/>
      <c r="K33" s="114"/>
    </row>
    <row r="34" spans="1:11" ht="19.5" customHeight="1">
      <c r="B34" s="113" t="s">
        <v>167</v>
      </c>
      <c r="C34" s="113"/>
      <c r="D34" s="113"/>
      <c r="E34" s="113"/>
      <c r="F34" s="113"/>
      <c r="G34" s="185"/>
      <c r="H34" s="112"/>
      <c r="J34" s="113"/>
      <c r="K34" s="114"/>
    </row>
    <row r="35" spans="1:11" ht="14">
      <c r="B35" s="344" t="s">
        <v>168</v>
      </c>
      <c r="C35" s="344"/>
      <c r="D35" s="344"/>
      <c r="E35" s="344"/>
      <c r="F35" s="344"/>
      <c r="G35" s="112"/>
      <c r="H35" s="112"/>
      <c r="J35" s="113"/>
      <c r="K35" s="114"/>
    </row>
    <row r="36" spans="1:11" ht="14">
      <c r="B36" s="113" t="s">
        <v>279</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191" t="s">
        <v>169</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15" t="s">
        <v>160</v>
      </c>
      <c r="C40" s="115" t="s">
        <v>170</v>
      </c>
      <c r="D40" s="123" t="s">
        <v>161</v>
      </c>
      <c r="E40" s="115" t="s">
        <v>163</v>
      </c>
      <c r="F40" s="345" t="s">
        <v>171</v>
      </c>
      <c r="G40" s="345"/>
      <c r="H40" s="345"/>
      <c r="J40" s="120" t="s">
        <v>172</v>
      </c>
      <c r="K40" s="114"/>
    </row>
    <row r="41" spans="1:11" s="119" customFormat="1" ht="19.5" customHeight="1" thickTop="1">
      <c r="A41" s="116" t="str">
        <f>IF(COUNTA(B41)&lt;1,"",COUNTA($B$16:$B$32)+COUNTA($B$41:B41))</f>
        <v/>
      </c>
      <c r="B41" s="242"/>
      <c r="C41" s="242"/>
      <c r="D41" s="270" t="str">
        <f>IF(C41="","",VLOOKUP(C41,等級単価一覧表!$H$6:$L$55,5))</f>
        <v/>
      </c>
      <c r="E41" s="117" t="str">
        <f>IF(D41="","",VLOOKUP(D41,等級単価一覧表!$A:$K,11,FALSE))</f>
        <v/>
      </c>
      <c r="F41" s="364"/>
      <c r="G41" s="364"/>
      <c r="H41" s="364"/>
      <c r="I41" s="112"/>
      <c r="J41" s="113" t="s">
        <v>173</v>
      </c>
      <c r="K41" s="118"/>
    </row>
    <row r="42" spans="1:11" s="119" customFormat="1" ht="19.5" customHeight="1">
      <c r="A42" s="116" t="str">
        <f>IF(COUNTA(B42)&lt;1,"",COUNTA($B$16:$B$32)+COUNTA($B$41:B42))</f>
        <v/>
      </c>
      <c r="B42" s="240"/>
      <c r="C42" s="243"/>
      <c r="D42" s="271" t="str">
        <f>IF(C42="","",VLOOKUP(C42,等級単価一覧表!$H$6:$L$55,5))</f>
        <v/>
      </c>
      <c r="E42" s="117" t="str">
        <f>IF(D42="","",VLOOKUP(D42,等級単価一覧表!$A:$K,11,FALSE))</f>
        <v/>
      </c>
      <c r="F42" s="343"/>
      <c r="G42" s="343"/>
      <c r="H42" s="343"/>
      <c r="I42" s="116"/>
      <c r="J42" s="113"/>
      <c r="K42" s="118"/>
    </row>
    <row r="43" spans="1:11" s="119" customFormat="1" ht="19.5" customHeight="1">
      <c r="A43" s="116" t="str">
        <f>IF(COUNTA(B43)&lt;1,"",COUNTA($B$16:$B$32)+COUNTA($B$41:B43))</f>
        <v/>
      </c>
      <c r="B43" s="240"/>
      <c r="C43" s="240"/>
      <c r="D43" s="271" t="str">
        <f>IF(C43="","",VLOOKUP(C43,等級単価一覧表!$H$6:$L$55,5))</f>
        <v/>
      </c>
      <c r="E43" s="117" t="str">
        <f>IF(D43="","",VLOOKUP(D43,等級単価一覧表!$A:$K,11,FALSE))</f>
        <v/>
      </c>
      <c r="F43" s="343"/>
      <c r="G43" s="343"/>
      <c r="H43" s="343"/>
      <c r="I43" s="116"/>
      <c r="J43" s="121"/>
      <c r="K43" s="118"/>
    </row>
    <row r="44" spans="1:11" s="119" customFormat="1" ht="19.5" customHeight="1">
      <c r="A44" s="116" t="str">
        <f>IF(COUNTA(B44)&lt;1,"",COUNTA($B$16:$B$32)+COUNTA($B$41:B44))</f>
        <v/>
      </c>
      <c r="B44" s="240"/>
      <c r="C44" s="240"/>
      <c r="D44" s="271" t="str">
        <f>IF(C44="","",VLOOKUP(C44,等級単価一覧表!$H$6:$L$55,5))</f>
        <v/>
      </c>
      <c r="E44" s="117" t="str">
        <f>IF(D44="","",VLOOKUP(D44,等級単価一覧表!$A:$K,11,FALSE))</f>
        <v/>
      </c>
      <c r="F44" s="343"/>
      <c r="G44" s="343"/>
      <c r="H44" s="343"/>
      <c r="I44" s="116"/>
      <c r="J44" s="121"/>
      <c r="K44" s="118"/>
    </row>
    <row r="45" spans="1:11" s="119" customFormat="1" ht="19.5" customHeight="1">
      <c r="A45" s="116" t="str">
        <f>IF(COUNTA(B45)&lt;1,"",COUNTA($B$16:$B$32)+COUNTA($B$41:B45))</f>
        <v/>
      </c>
      <c r="B45" s="240"/>
      <c r="C45" s="240"/>
      <c r="D45" s="271" t="str">
        <f>IF(C45="","",VLOOKUP(C45,等級単価一覧表!$H$6:$L$55,5))</f>
        <v/>
      </c>
      <c r="E45" s="117" t="str">
        <f>IF(D45="","",VLOOKUP(D45,等級単価一覧表!$A:$K,11,FALSE))</f>
        <v/>
      </c>
      <c r="F45" s="343"/>
      <c r="G45" s="343"/>
      <c r="H45" s="343"/>
      <c r="I45" s="116"/>
      <c r="J45" s="121"/>
      <c r="K45" s="118"/>
    </row>
    <row r="46" spans="1:11" s="119" customFormat="1" ht="19.5" customHeight="1">
      <c r="A46" s="116" t="str">
        <f>IF(COUNTA(B46)&lt;1,"",COUNTA($B$16:$B$32)+COUNTA($B$41:B46))</f>
        <v/>
      </c>
      <c r="B46" s="240"/>
      <c r="C46" s="240"/>
      <c r="D46" s="271" t="str">
        <f>IF(C46="","",VLOOKUP(C46,等級単価一覧表!$H$6:$L$55,5))</f>
        <v/>
      </c>
      <c r="E46" s="117" t="str">
        <f>IF(D46="","",VLOOKUP(D46,等級単価一覧表!$A:$K,11,FALSE))</f>
        <v/>
      </c>
      <c r="F46" s="343"/>
      <c r="G46" s="343"/>
      <c r="H46" s="343"/>
      <c r="I46" s="116"/>
      <c r="J46" s="121"/>
      <c r="K46" s="118"/>
    </row>
    <row r="47" spans="1:11" s="119" customFormat="1" ht="19.5" customHeight="1">
      <c r="A47" s="116" t="str">
        <f>IF(COUNTA(B47)&lt;1,"",COUNTA($B$16:$B$32)+COUNTA($B$41:B47))</f>
        <v/>
      </c>
      <c r="B47" s="240"/>
      <c r="C47" s="240"/>
      <c r="D47" s="271" t="str">
        <f>IF(C47="","",VLOOKUP(C47,等級単価一覧表!$H$6:$L$55,5))</f>
        <v/>
      </c>
      <c r="E47" s="117" t="str">
        <f>IF(D47="","",VLOOKUP(D47,等級単価一覧表!$A:$K,11,FALSE))</f>
        <v/>
      </c>
      <c r="F47" s="343"/>
      <c r="G47" s="343"/>
      <c r="H47" s="343"/>
      <c r="I47" s="116"/>
      <c r="J47" s="121"/>
      <c r="K47" s="118"/>
    </row>
    <row r="48" spans="1:11" s="119" customFormat="1" ht="19.5" customHeight="1">
      <c r="A48" s="116" t="str">
        <f>IF(COUNTA(B48)&lt;1,"",COUNTA($B$16:$B$32)+COUNTA($B$41:B48))</f>
        <v/>
      </c>
      <c r="B48" s="240"/>
      <c r="C48" s="240"/>
      <c r="D48" s="271" t="str">
        <f>IF(C48="","",VLOOKUP(C48,等級単価一覧表!$H$6:$L$55,5))</f>
        <v/>
      </c>
      <c r="E48" s="117" t="str">
        <f>IF(D48="","",VLOOKUP(D48,等級単価一覧表!$A:$K,11,FALSE))</f>
        <v/>
      </c>
      <c r="F48" s="343"/>
      <c r="G48" s="343"/>
      <c r="H48" s="343"/>
      <c r="I48" s="116"/>
      <c r="J48" s="121"/>
      <c r="K48" s="118"/>
    </row>
    <row r="49" spans="1:11" s="119" customFormat="1" ht="19.5" customHeight="1">
      <c r="A49" s="116" t="str">
        <f>IF(COUNTA(B49)&lt;1,"",COUNTA($B$16:$B$32)+COUNTA($B$41:B49))</f>
        <v/>
      </c>
      <c r="B49" s="240"/>
      <c r="C49" s="240"/>
      <c r="D49" s="271" t="str">
        <f>IF(C49="","",VLOOKUP(C49,等級単価一覧表!$H$6:$L$55,5))</f>
        <v/>
      </c>
      <c r="E49" s="117" t="str">
        <f>IF(D49="","",VLOOKUP(D49,等級単価一覧表!$A:$K,11,FALSE))</f>
        <v/>
      </c>
      <c r="F49" s="343"/>
      <c r="G49" s="343"/>
      <c r="H49" s="343"/>
      <c r="I49" s="116"/>
      <c r="J49" s="121"/>
      <c r="K49" s="118"/>
    </row>
    <row r="50" spans="1:11" s="119" customFormat="1" ht="19.5" customHeight="1">
      <c r="A50" s="116" t="str">
        <f>IF(COUNTA(B50)&lt;1,"",COUNTA($B$16:$B$32)+COUNTA($B$41:B50))</f>
        <v/>
      </c>
      <c r="B50" s="240"/>
      <c r="C50" s="240"/>
      <c r="D50" s="271" t="str">
        <f>IF(C50="","",VLOOKUP(C50,等級単価一覧表!$H$6:$L$55,5))</f>
        <v/>
      </c>
      <c r="E50" s="117" t="str">
        <f>IF(D50="","",VLOOKUP(D50,等級単価一覧表!$A:$K,11,FALSE))</f>
        <v/>
      </c>
      <c r="F50" s="343"/>
      <c r="G50" s="343"/>
      <c r="H50" s="343"/>
      <c r="I50" s="116"/>
      <c r="J50" s="121"/>
      <c r="K50" s="118"/>
    </row>
    <row r="51" spans="1:11" ht="19.5" customHeight="1">
      <c r="J51" s="113"/>
      <c r="K51" s="114"/>
    </row>
    <row r="52" spans="1:11" ht="14">
      <c r="B52" s="113" t="s">
        <v>174</v>
      </c>
      <c r="C52" s="112"/>
      <c r="D52" s="112"/>
      <c r="E52" s="112"/>
      <c r="F52" s="112"/>
      <c r="G52" s="112"/>
      <c r="H52" s="112"/>
      <c r="J52" s="113"/>
      <c r="K52" s="114"/>
    </row>
    <row r="53" spans="1:11" ht="14">
      <c r="B53" s="113" t="s">
        <v>175</v>
      </c>
      <c r="C53" s="112"/>
      <c r="D53" s="112"/>
      <c r="E53" s="112"/>
      <c r="F53" s="112"/>
      <c r="G53" s="112"/>
      <c r="H53" s="112"/>
      <c r="J53" s="113"/>
      <c r="K53" s="114"/>
    </row>
    <row r="54" spans="1:11" ht="19.5" customHeight="1">
      <c r="J54" s="113"/>
      <c r="K54" s="114"/>
    </row>
    <row r="55" spans="1:11" ht="19.5" customHeight="1">
      <c r="B55" s="191" t="s">
        <v>176</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15" t="s">
        <v>160</v>
      </c>
      <c r="C57" s="115" t="s">
        <v>177</v>
      </c>
      <c r="D57" s="115" t="s">
        <v>178</v>
      </c>
      <c r="E57" s="115" t="s">
        <v>179</v>
      </c>
      <c r="F57" s="339" t="s">
        <v>5</v>
      </c>
      <c r="G57" s="339"/>
      <c r="H57" s="339"/>
      <c r="J57" s="120" t="s">
        <v>172</v>
      </c>
      <c r="K57" s="114"/>
    </row>
    <row r="58" spans="1:11" ht="19.5" customHeight="1" thickTop="1">
      <c r="A58" s="116" t="str">
        <f>IF(COUNTA(B58)&lt;1,"",COUNTA($B$16:$B$32)+COUNTA($B$41:$B$50)+COUNTA($B$58:B58))</f>
        <v/>
      </c>
      <c r="B58" s="240"/>
      <c r="C58" s="240"/>
      <c r="D58" s="240"/>
      <c r="E58" s="117" t="str">
        <f>IF(D58="","",INT(C58/D58))</f>
        <v/>
      </c>
      <c r="F58" s="364"/>
      <c r="G58" s="364"/>
      <c r="H58" s="364"/>
      <c r="J58" s="113" t="s">
        <v>180</v>
      </c>
      <c r="K58" s="114"/>
    </row>
    <row r="59" spans="1:11" ht="19.5" customHeight="1">
      <c r="A59" s="116" t="str">
        <f>IF(COUNTA(B59)&lt;1,"",COUNTA($B$16:$B$32)+COUNTA($B$41:$B$50)+COUNTA($B$58:B59))</f>
        <v/>
      </c>
      <c r="B59" s="240"/>
      <c r="C59" s="240"/>
      <c r="D59" s="240"/>
      <c r="E59" s="117" t="str">
        <f t="shared" ref="E59:E67" si="0">IF(D59="","",INT(C59/D59))</f>
        <v/>
      </c>
      <c r="F59" s="343"/>
      <c r="G59" s="343"/>
      <c r="H59" s="343"/>
      <c r="J59" s="113"/>
      <c r="K59" s="114"/>
    </row>
    <row r="60" spans="1:11" ht="19.5" customHeight="1">
      <c r="A60" s="116" t="str">
        <f>IF(COUNTA(B60)&lt;1,"",COUNTA($B$16:$B$32)+COUNTA($B$41:$B$50)+COUNTA($B$58:B60))</f>
        <v/>
      </c>
      <c r="B60" s="240"/>
      <c r="C60" s="240"/>
      <c r="D60" s="240"/>
      <c r="E60" s="117" t="str">
        <f t="shared" si="0"/>
        <v/>
      </c>
      <c r="F60" s="343"/>
      <c r="G60" s="343"/>
      <c r="H60" s="343"/>
      <c r="J60" s="113"/>
      <c r="K60" s="114"/>
    </row>
    <row r="61" spans="1:11" ht="19.5" customHeight="1">
      <c r="A61" s="116" t="str">
        <f>IF(COUNTA(B61)&lt;1,"",COUNTA($B$16:$B$32)+COUNTA($B$41:$B$50)+COUNTA($B$58:B61))</f>
        <v/>
      </c>
      <c r="B61" s="240"/>
      <c r="C61" s="240"/>
      <c r="D61" s="240"/>
      <c r="E61" s="117" t="str">
        <f t="shared" si="0"/>
        <v/>
      </c>
      <c r="F61" s="343"/>
      <c r="G61" s="343"/>
      <c r="H61" s="343"/>
      <c r="J61" s="113"/>
      <c r="K61" s="114"/>
    </row>
    <row r="62" spans="1:11" ht="19.5" customHeight="1">
      <c r="A62" s="116" t="str">
        <f>IF(COUNTA(B62)&lt;1,"",COUNTA($B$16:$B$32)+COUNTA($B$41:$B$50)+COUNTA($B$58:B62))</f>
        <v/>
      </c>
      <c r="B62" s="240"/>
      <c r="C62" s="240"/>
      <c r="D62" s="240"/>
      <c r="E62" s="117" t="str">
        <f t="shared" si="0"/>
        <v/>
      </c>
      <c r="F62" s="343"/>
      <c r="G62" s="343"/>
      <c r="H62" s="343"/>
      <c r="J62" s="113"/>
      <c r="K62" s="114"/>
    </row>
    <row r="63" spans="1:11" ht="19.5" customHeight="1">
      <c r="A63" s="116" t="str">
        <f>IF(COUNTA(B63)&lt;1,"",COUNTA($B$16:$B$32)+COUNTA($B$41:$B$50)+COUNTA($B$58:B63))</f>
        <v/>
      </c>
      <c r="B63" s="240"/>
      <c r="C63" s="240"/>
      <c r="D63" s="240"/>
      <c r="E63" s="117" t="str">
        <f t="shared" si="0"/>
        <v/>
      </c>
      <c r="F63" s="343"/>
      <c r="G63" s="343"/>
      <c r="H63" s="343"/>
      <c r="J63" s="113"/>
      <c r="K63" s="114"/>
    </row>
    <row r="64" spans="1:11" ht="19.5" customHeight="1">
      <c r="A64" s="116" t="str">
        <f>IF(COUNTA(B64)&lt;1,"",COUNTA($B$16:$B$32)+COUNTA($B$41:$B$50)+COUNTA($B$58:B64))</f>
        <v/>
      </c>
      <c r="B64" s="240"/>
      <c r="C64" s="240"/>
      <c r="D64" s="240"/>
      <c r="E64" s="117" t="str">
        <f t="shared" si="0"/>
        <v/>
      </c>
      <c r="F64" s="343"/>
      <c r="G64" s="343"/>
      <c r="H64" s="343"/>
      <c r="J64" s="113"/>
      <c r="K64" s="114"/>
    </row>
    <row r="65" spans="1:11" ht="19.5" customHeight="1">
      <c r="A65" s="116" t="str">
        <f>IF(COUNTA(B65)&lt;1,"",COUNTA($B$16:$B$32)+COUNTA($B$41:$B$50)+COUNTA($B$58:B65))</f>
        <v/>
      </c>
      <c r="B65" s="240"/>
      <c r="C65" s="240"/>
      <c r="D65" s="240"/>
      <c r="E65" s="117" t="str">
        <f t="shared" si="0"/>
        <v/>
      </c>
      <c r="F65" s="343"/>
      <c r="G65" s="343"/>
      <c r="H65" s="343"/>
      <c r="J65" s="113"/>
      <c r="K65" s="114"/>
    </row>
    <row r="66" spans="1:11" ht="19.5" customHeight="1">
      <c r="A66" s="116" t="str">
        <f>IF(COUNTA(B66)&lt;1,"",COUNTA($B$16:$B$32)+COUNTA($B$41:$B$50)+COUNTA($B$58:B66))</f>
        <v/>
      </c>
      <c r="B66" s="240"/>
      <c r="C66" s="240"/>
      <c r="D66" s="240"/>
      <c r="E66" s="117" t="str">
        <f t="shared" si="0"/>
        <v/>
      </c>
      <c r="F66" s="343"/>
      <c r="G66" s="343"/>
      <c r="H66" s="343"/>
      <c r="J66" s="113"/>
      <c r="K66" s="114"/>
    </row>
    <row r="67" spans="1:11" ht="19.5" customHeight="1">
      <c r="A67" s="116" t="str">
        <f>IF(COUNTA(B67)&lt;1,"",COUNTA($B$16:$B$32)+COUNTA($B$41:$B$50)+COUNTA($B$58:B67))</f>
        <v/>
      </c>
      <c r="B67" s="240"/>
      <c r="C67" s="240"/>
      <c r="D67" s="240"/>
      <c r="E67" s="117" t="str">
        <f t="shared" si="0"/>
        <v/>
      </c>
      <c r="F67" s="343"/>
      <c r="G67" s="343"/>
      <c r="H67" s="343"/>
      <c r="J67" s="113"/>
      <c r="K67" s="114"/>
    </row>
    <row r="68" spans="1:11" ht="14">
      <c r="J68" s="113"/>
      <c r="K68" s="114"/>
    </row>
    <row r="69" spans="1:11" ht="48.65" customHeight="1">
      <c r="B69" s="338" t="s">
        <v>181</v>
      </c>
      <c r="C69" s="338"/>
      <c r="D69" s="338"/>
      <c r="E69" s="338"/>
      <c r="F69" s="338"/>
      <c r="G69" s="338"/>
      <c r="H69" s="338"/>
      <c r="J69" s="113"/>
      <c r="K69" s="114"/>
    </row>
    <row r="70" spans="1:11" ht="19.5" customHeight="1">
      <c r="B70" s="113" t="s">
        <v>182</v>
      </c>
      <c r="C70" s="113"/>
      <c r="D70" s="113"/>
      <c r="E70" s="113"/>
      <c r="F70" s="113"/>
      <c r="G70" s="113"/>
      <c r="H70" s="113"/>
      <c r="J70" s="113"/>
      <c r="K70" s="114"/>
    </row>
    <row r="71" spans="1:11" ht="19.5" customHeight="1">
      <c r="A71" s="124"/>
      <c r="B71" s="113" t="s">
        <v>183</v>
      </c>
      <c r="C71" s="113"/>
      <c r="D71" s="113"/>
      <c r="E71" s="113"/>
      <c r="F71" s="113"/>
      <c r="G71" s="113"/>
      <c r="H71" s="113"/>
      <c r="J71" s="113"/>
      <c r="K71" s="114"/>
    </row>
    <row r="72" spans="1:11" ht="14">
      <c r="A72" s="124"/>
      <c r="B72" s="113" t="s">
        <v>184</v>
      </c>
      <c r="C72" s="113"/>
      <c r="D72" s="113"/>
      <c r="E72" s="113"/>
      <c r="F72" s="113"/>
      <c r="G72" s="113"/>
      <c r="H72" s="113"/>
      <c r="J72" s="113"/>
      <c r="K72" s="114"/>
    </row>
    <row r="73" spans="1:11" ht="14">
      <c r="A73" s="124"/>
      <c r="B73" s="113"/>
      <c r="C73" s="113"/>
      <c r="D73" s="113"/>
      <c r="E73" s="113"/>
      <c r="F73" s="113"/>
      <c r="G73" s="113"/>
      <c r="H73" s="113"/>
      <c r="J73" s="113"/>
      <c r="K73" s="114"/>
    </row>
    <row r="74" spans="1:11" ht="14">
      <c r="A74" s="124"/>
      <c r="B74" s="113" t="s">
        <v>185</v>
      </c>
      <c r="C74" s="113"/>
      <c r="D74" s="113"/>
      <c r="E74" s="113"/>
      <c r="F74" s="113"/>
      <c r="G74" s="113"/>
      <c r="H74" s="113"/>
      <c r="J74" s="113"/>
      <c r="K74" s="114"/>
    </row>
    <row r="75" spans="1:11" ht="14">
      <c r="A75" s="124"/>
      <c r="B75" s="114"/>
      <c r="C75" s="114"/>
      <c r="D75" s="114"/>
      <c r="E75" s="114"/>
      <c r="F75" s="114"/>
      <c r="G75" s="114"/>
      <c r="H75" s="114"/>
      <c r="J75" s="113"/>
      <c r="K75" s="114"/>
    </row>
    <row r="76" spans="1:11" ht="16.5">
      <c r="B76" s="125"/>
      <c r="C76" s="125"/>
      <c r="D76" s="125"/>
      <c r="E76" s="125"/>
      <c r="F76" s="125"/>
      <c r="G76" s="125"/>
      <c r="H76" s="125"/>
    </row>
    <row r="77" spans="1:11" ht="16.5">
      <c r="B77" s="125"/>
      <c r="C77" s="126"/>
      <c r="D77" s="126"/>
      <c r="E77" s="126"/>
      <c r="F77" s="127"/>
      <c r="G77" s="127"/>
      <c r="H77" s="125"/>
    </row>
    <row r="78" spans="1:11" ht="32.25" customHeight="1">
      <c r="C78" s="124"/>
      <c r="D78" s="124"/>
    </row>
    <row r="79" spans="1:11" ht="3" customHeight="1">
      <c r="C79" s="124"/>
      <c r="D79" s="124"/>
    </row>
    <row r="80" spans="1:11" ht="32.25" customHeight="1"/>
    <row r="81" spans="2:2" ht="3" customHeight="1"/>
    <row r="82" spans="2:2" ht="32.25" customHeight="1"/>
    <row r="84" spans="2:2" ht="16.5">
      <c r="B84" s="128"/>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16:D32 F16:H32 B41:C50 F41:H50 B58:D67 F58:H67">
    <cfRule type="cellIs" dxfId="7" priority="2" operator="equal">
      <formula>""</formula>
    </cfRule>
  </conditionalFormatting>
  <conditionalFormatting sqref="G9:H9">
    <cfRule type="cellIs" dxfId="6" priority="1" operator="equal">
      <formula>""</formula>
    </cfRule>
  </conditionalFormatting>
  <dataValidations count="1">
    <dataValidation type="whole" imeMode="off" operator="greaterThanOrEqual" allowBlank="1" showInputMessage="1" showErrorMessage="1" sqref="C16:D32 C41:C50 C58:D67" xr:uid="{44CE66A7-1011-4607-9000-DB8221749A9D}">
      <formula1>0</formula1>
    </dataValidation>
  </dataValidations>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6AA0-7606-4D08-9C30-6124F29B1FFD}">
  <sheetPr codeName="Sheet11">
    <tabColor rgb="FFFFFF00"/>
  </sheetPr>
  <dimension ref="A2:E38"/>
  <sheetViews>
    <sheetView workbookViewId="0">
      <selection activeCell="B2" sqref="B2"/>
    </sheetView>
  </sheetViews>
  <sheetFormatPr defaultRowHeight="18"/>
  <cols>
    <col min="1" max="1" width="17" customWidth="1"/>
    <col min="2" max="2" width="14.1640625" customWidth="1"/>
    <col min="4" max="4" width="10.4140625" customWidth="1"/>
    <col min="5" max="5" width="14.1640625" customWidth="1"/>
  </cols>
  <sheetData>
    <row r="2" spans="1:5">
      <c r="A2" t="s">
        <v>256</v>
      </c>
      <c r="B2" s="272" t="str">
        <f>IF('別添２－１人件費単価計算書【幹事社、コンソーシアム参加事業者】'!B16="","",'別添２－１人件費単価計算書【幹事社、コンソーシアム参加事業者】'!B16)</f>
        <v/>
      </c>
      <c r="D2" t="s">
        <v>257</v>
      </c>
      <c r="E2" s="272" t="str">
        <f>IF('別添２－１　人件費単価計算書【共同申請参加事業者】'!B16="","",'別添２－１　人件費単価計算書【共同申請参加事業者】'!B16)</f>
        <v/>
      </c>
    </row>
    <row r="3" spans="1:5">
      <c r="B3" s="272" t="str">
        <f>IF('別添２－１人件費単価計算書【幹事社、コンソーシアム参加事業者】'!B17="","",'別添２－１人件費単価計算書【幹事社、コンソーシアム参加事業者】'!B17)</f>
        <v/>
      </c>
      <c r="E3" s="272" t="str">
        <f>IF('別添２－１　人件費単価計算書【共同申請参加事業者】'!B17="","",'別添２－１　人件費単価計算書【共同申請参加事業者】'!B17)</f>
        <v/>
      </c>
    </row>
    <row r="4" spans="1:5">
      <c r="B4" s="272" t="str">
        <f>IF('別添２－１人件費単価計算書【幹事社、コンソーシアム参加事業者】'!B18="","",'別添２－１人件費単価計算書【幹事社、コンソーシアム参加事業者】'!B18)</f>
        <v/>
      </c>
      <c r="E4" s="272" t="str">
        <f>IF('別添２－１　人件費単価計算書【共同申請参加事業者】'!B18="","",'別添２－１　人件費単価計算書【共同申請参加事業者】'!B18)</f>
        <v/>
      </c>
    </row>
    <row r="5" spans="1:5">
      <c r="B5" s="272" t="str">
        <f>IF('別添２－１人件費単価計算書【幹事社、コンソーシアム参加事業者】'!B19="","",'別添２－１人件費単価計算書【幹事社、コンソーシアム参加事業者】'!B19)</f>
        <v/>
      </c>
      <c r="E5" s="272" t="str">
        <f>IF('別添２－１　人件費単価計算書【共同申請参加事業者】'!B19="","",'別添２－１　人件費単価計算書【共同申請参加事業者】'!B19)</f>
        <v/>
      </c>
    </row>
    <row r="6" spans="1:5">
      <c r="B6" s="272" t="str">
        <f>IF('別添２－１人件費単価計算書【幹事社、コンソーシアム参加事業者】'!B20="","",'別添２－１人件費単価計算書【幹事社、コンソーシアム参加事業者】'!B20)</f>
        <v/>
      </c>
      <c r="E6" s="272" t="str">
        <f>IF('別添２－１　人件費単価計算書【共同申請参加事業者】'!B20="","",'別添２－１　人件費単価計算書【共同申請参加事業者】'!B20)</f>
        <v/>
      </c>
    </row>
    <row r="7" spans="1:5">
      <c r="B7" s="272" t="str">
        <f>IF('別添２－１人件費単価計算書【幹事社、コンソーシアム参加事業者】'!B21="","",'別添２－１人件費単価計算書【幹事社、コンソーシアム参加事業者】'!B21)</f>
        <v/>
      </c>
      <c r="E7" s="272" t="str">
        <f>IF('別添２－１　人件費単価計算書【共同申請参加事業者】'!B21="","",'別添２－１　人件費単価計算書【共同申請参加事業者】'!B21)</f>
        <v/>
      </c>
    </row>
    <row r="8" spans="1:5">
      <c r="B8" s="272" t="str">
        <f>IF('別添２－１人件費単価計算書【幹事社、コンソーシアム参加事業者】'!B22="","",'別添２－１人件費単価計算書【幹事社、コンソーシアム参加事業者】'!B22)</f>
        <v/>
      </c>
      <c r="E8" s="272" t="str">
        <f>IF('別添２－１　人件費単価計算書【共同申請参加事業者】'!B22="","",'別添２－１　人件費単価計算書【共同申請参加事業者】'!B22)</f>
        <v/>
      </c>
    </row>
    <row r="9" spans="1:5">
      <c r="B9" s="272" t="str">
        <f>IF('別添２－１人件費単価計算書【幹事社、コンソーシアム参加事業者】'!B23="","",'別添２－１人件費単価計算書【幹事社、コンソーシアム参加事業者】'!B23)</f>
        <v/>
      </c>
      <c r="E9" s="272" t="str">
        <f>IF('別添２－１　人件費単価計算書【共同申請参加事業者】'!B23="","",'別添２－１　人件費単価計算書【共同申請参加事業者】'!B23)</f>
        <v/>
      </c>
    </row>
    <row r="10" spans="1:5">
      <c r="B10" s="272" t="str">
        <f>IF('別添２－１人件費単価計算書【幹事社、コンソーシアム参加事業者】'!B24="","",'別添２－１人件費単価計算書【幹事社、コンソーシアム参加事業者】'!B24)</f>
        <v/>
      </c>
      <c r="E10" s="272" t="str">
        <f>IF('別添２－１　人件費単価計算書【共同申請参加事業者】'!B24="","",'別添２－１　人件費単価計算書【共同申請参加事業者】'!B24)</f>
        <v/>
      </c>
    </row>
    <row r="11" spans="1:5">
      <c r="B11" s="272" t="str">
        <f>IF('別添２－１人件費単価計算書【幹事社、コンソーシアム参加事業者】'!B25="","",'別添２－１人件費単価計算書【幹事社、コンソーシアム参加事業者】'!B25)</f>
        <v/>
      </c>
      <c r="E11" s="272" t="str">
        <f>IF('別添２－１　人件費単価計算書【共同申請参加事業者】'!B25="","",'別添２－１　人件費単価計算書【共同申請参加事業者】'!B25)</f>
        <v/>
      </c>
    </row>
    <row r="12" spans="1:5">
      <c r="B12" s="272" t="str">
        <f>IF('別添２－１人件費単価計算書【幹事社、コンソーシアム参加事業者】'!B26="","",'別添２－１人件費単価計算書【幹事社、コンソーシアム参加事業者】'!B26)</f>
        <v/>
      </c>
      <c r="E12" s="272" t="str">
        <f>IF('別添２－１　人件費単価計算書【共同申請参加事業者】'!B26="","",'別添２－１　人件費単価計算書【共同申請参加事業者】'!B26)</f>
        <v/>
      </c>
    </row>
    <row r="13" spans="1:5">
      <c r="B13" s="272" t="str">
        <f>IF('別添２－１人件費単価計算書【幹事社、コンソーシアム参加事業者】'!B27="","",'別添２－１人件費単価計算書【幹事社、コンソーシアム参加事業者】'!B27)</f>
        <v/>
      </c>
      <c r="E13" s="272" t="str">
        <f>IF('別添２－１　人件費単価計算書【共同申請参加事業者】'!B27="","",'別添２－１　人件費単価計算書【共同申請参加事業者】'!B27)</f>
        <v/>
      </c>
    </row>
    <row r="14" spans="1:5">
      <c r="B14" s="272" t="str">
        <f>IF('別添２－１人件費単価計算書【幹事社、コンソーシアム参加事業者】'!B28="","",'別添２－１人件費単価計算書【幹事社、コンソーシアム参加事業者】'!B28)</f>
        <v/>
      </c>
      <c r="E14" s="272" t="str">
        <f>IF('別添２－１　人件費単価計算書【共同申請参加事業者】'!B28="","",'別添２－１　人件費単価計算書【共同申請参加事業者】'!B28)</f>
        <v/>
      </c>
    </row>
    <row r="15" spans="1:5">
      <c r="B15" s="272" t="str">
        <f>IF('別添２－１人件費単価計算書【幹事社、コンソーシアム参加事業者】'!B29="","",'別添２－１人件費単価計算書【幹事社、コンソーシアム参加事業者】'!B29)</f>
        <v/>
      </c>
      <c r="E15" s="272" t="str">
        <f>IF('別添２－１　人件費単価計算書【共同申請参加事業者】'!B29="","",'別添２－１　人件費単価計算書【共同申請参加事業者】'!B29)</f>
        <v/>
      </c>
    </row>
    <row r="16" spans="1:5">
      <c r="B16" s="272" t="str">
        <f>IF('別添２－１人件費単価計算書【幹事社、コンソーシアム参加事業者】'!B30="","",'別添２－１人件費単価計算書【幹事社、コンソーシアム参加事業者】'!B30)</f>
        <v/>
      </c>
      <c r="E16" s="272" t="str">
        <f>IF('別添２－１　人件費単価計算書【共同申請参加事業者】'!B30="","",'別添２－１　人件費単価計算書【共同申請参加事業者】'!B30)</f>
        <v/>
      </c>
    </row>
    <row r="17" spans="1:5">
      <c r="B17" s="272" t="str">
        <f>IF('別添２－１人件費単価計算書【幹事社、コンソーシアム参加事業者】'!B31="","",'別添２－１人件費単価計算書【幹事社、コンソーシアム参加事業者】'!B31)</f>
        <v/>
      </c>
      <c r="E17" s="272" t="str">
        <f>IF('別添２－１　人件費単価計算書【共同申請参加事業者】'!B31="","",'別添２－１　人件費単価計算書【共同申請参加事業者】'!B31)</f>
        <v/>
      </c>
    </row>
    <row r="18" spans="1:5">
      <c r="B18" s="272" t="str">
        <f>IF('別添２－１人件費単価計算書【幹事社、コンソーシアム参加事業者】'!B32="","",'別添２－１人件費単価計算書【幹事社、コンソーシアム参加事業者】'!B32)</f>
        <v/>
      </c>
      <c r="E18" s="272" t="str">
        <f>IF('別添２－１　人件費単価計算書【共同申請参加事業者】'!B32="","",'別添２－１　人件費単価計算書【共同申請参加事業者】'!B32)</f>
        <v/>
      </c>
    </row>
    <row r="19" spans="1:5">
      <c r="A19">
        <v>2</v>
      </c>
      <c r="B19" s="272" t="str">
        <f>IF('別添２－１人件費単価計算書【幹事社、コンソーシアム参加事業者】'!B41="","",'別添２－１人件費単価計算書【幹事社、コンソーシアム参加事業者】'!B41)</f>
        <v/>
      </c>
      <c r="D19">
        <v>2</v>
      </c>
      <c r="E19" s="272" t="str">
        <f>IF('別添２－１　人件費単価計算書【共同申請参加事業者】'!B41="","",'別添２－１　人件費単価計算書【共同申請参加事業者】'!B41)</f>
        <v/>
      </c>
    </row>
    <row r="20" spans="1:5">
      <c r="B20" s="272" t="str">
        <f>IF('別添２－１人件費単価計算書【幹事社、コンソーシアム参加事業者】'!B42="","",'別添２－１人件費単価計算書【幹事社、コンソーシアム参加事業者】'!B42)</f>
        <v/>
      </c>
      <c r="E20" s="272" t="str">
        <f>IF('別添２－１　人件費単価計算書【共同申請参加事業者】'!B42="","",'別添２－１　人件費単価計算書【共同申請参加事業者】'!B42)</f>
        <v/>
      </c>
    </row>
    <row r="21" spans="1:5">
      <c r="B21" s="272" t="str">
        <f>IF('別添２－１人件費単価計算書【幹事社、コンソーシアム参加事業者】'!B43="","",'別添２－１人件費単価計算書【幹事社、コンソーシアム参加事業者】'!B43)</f>
        <v/>
      </c>
      <c r="E21" s="272" t="str">
        <f>IF('別添２－１　人件費単価計算書【共同申請参加事業者】'!B43="","",'別添２－１　人件費単価計算書【共同申請参加事業者】'!B43)</f>
        <v/>
      </c>
    </row>
    <row r="22" spans="1:5">
      <c r="B22" s="272" t="str">
        <f>IF('別添２－１人件費単価計算書【幹事社、コンソーシアム参加事業者】'!B44="","",'別添２－１人件費単価計算書【幹事社、コンソーシアム参加事業者】'!B44)</f>
        <v/>
      </c>
      <c r="E22" s="272" t="str">
        <f>IF('別添２－１　人件費単価計算書【共同申請参加事業者】'!B44="","",'別添２－１　人件費単価計算書【共同申請参加事業者】'!B44)</f>
        <v/>
      </c>
    </row>
    <row r="23" spans="1:5">
      <c r="B23" s="272" t="str">
        <f>IF('別添２－１人件費単価計算書【幹事社、コンソーシアム参加事業者】'!B45="","",'別添２－１人件費単価計算書【幹事社、コンソーシアム参加事業者】'!B45)</f>
        <v/>
      </c>
      <c r="E23" s="272" t="str">
        <f>IF('別添２－１　人件費単価計算書【共同申請参加事業者】'!B45="","",'別添２－１　人件費単価計算書【共同申請参加事業者】'!B45)</f>
        <v/>
      </c>
    </row>
    <row r="24" spans="1:5">
      <c r="B24" s="272" t="str">
        <f>IF('別添２－１人件費単価計算書【幹事社、コンソーシアム参加事業者】'!B46="","",'別添２－１人件費単価計算書【幹事社、コンソーシアム参加事業者】'!B46)</f>
        <v/>
      </c>
      <c r="E24" s="272" t="str">
        <f>IF('別添２－１　人件費単価計算書【共同申請参加事業者】'!B46="","",'別添２－１　人件費単価計算書【共同申請参加事業者】'!B46)</f>
        <v/>
      </c>
    </row>
    <row r="25" spans="1:5">
      <c r="B25" s="272" t="str">
        <f>IF('別添２－１人件費単価計算書【幹事社、コンソーシアム参加事業者】'!B47="","",'別添２－１人件費単価計算書【幹事社、コンソーシアム参加事業者】'!B47)</f>
        <v/>
      </c>
      <c r="E25" s="272" t="str">
        <f>IF('別添２－１　人件費単価計算書【共同申請参加事業者】'!B47="","",'別添２－１　人件費単価計算書【共同申請参加事業者】'!B47)</f>
        <v/>
      </c>
    </row>
    <row r="26" spans="1:5">
      <c r="B26" s="272" t="str">
        <f>IF('別添２－１人件費単価計算書【幹事社、コンソーシアム参加事業者】'!B48="","",'別添２－１人件費単価計算書【幹事社、コンソーシアム参加事業者】'!B48)</f>
        <v/>
      </c>
      <c r="E26" s="272" t="str">
        <f>IF('別添２－１　人件費単価計算書【共同申請参加事業者】'!B48="","",'別添２－１　人件費単価計算書【共同申請参加事業者】'!B48)</f>
        <v/>
      </c>
    </row>
    <row r="27" spans="1:5">
      <c r="B27" s="272" t="str">
        <f>IF('別添２－１人件費単価計算書【幹事社、コンソーシアム参加事業者】'!B49="","",'別添２－１人件費単価計算書【幹事社、コンソーシアム参加事業者】'!B49)</f>
        <v/>
      </c>
      <c r="E27" s="272" t="str">
        <f>IF('別添２－１　人件費単価計算書【共同申請参加事業者】'!B49="","",'別添２－１　人件費単価計算書【共同申請参加事業者】'!B49)</f>
        <v/>
      </c>
    </row>
    <row r="28" spans="1:5">
      <c r="B28" s="272" t="str">
        <f>IF('別添２－１人件費単価計算書【幹事社、コンソーシアム参加事業者】'!B50="","",'別添２－１人件費単価計算書【幹事社、コンソーシアム参加事業者】'!B50)</f>
        <v/>
      </c>
      <c r="E28" s="272" t="str">
        <f>IF('別添２－１　人件費単価計算書【共同申請参加事業者】'!B50="","",'別添２－１　人件費単価計算書【共同申請参加事業者】'!B50)</f>
        <v/>
      </c>
    </row>
    <row r="29" spans="1:5">
      <c r="A29">
        <v>3</v>
      </c>
      <c r="B29" s="272" t="str">
        <f>IF('別添２－１人件費単価計算書【幹事社、コンソーシアム参加事業者】'!B58="","",'別添２－１人件費単価計算書【幹事社、コンソーシアム参加事業者】'!B58)</f>
        <v/>
      </c>
      <c r="D29">
        <v>3</v>
      </c>
      <c r="E29" s="272" t="str">
        <f>IF('別添２－１　人件費単価計算書【共同申請参加事業者】'!B58="","",'別添２－１　人件費単価計算書【共同申請参加事業者】'!B58)</f>
        <v/>
      </c>
    </row>
    <row r="30" spans="1:5">
      <c r="B30" s="272" t="str">
        <f>IF('別添２－１人件費単価計算書【幹事社、コンソーシアム参加事業者】'!B59="","",'別添２－１人件費単価計算書【幹事社、コンソーシアム参加事業者】'!B59)</f>
        <v/>
      </c>
      <c r="E30" s="272" t="str">
        <f>IF('別添２－１　人件費単価計算書【共同申請参加事業者】'!B59="","",'別添２－１　人件費単価計算書【共同申請参加事業者】'!B59)</f>
        <v/>
      </c>
    </row>
    <row r="31" spans="1:5">
      <c r="B31" s="272" t="str">
        <f>IF('別添２－１人件費単価計算書【幹事社、コンソーシアム参加事業者】'!B60="","",'別添２－１人件費単価計算書【幹事社、コンソーシアム参加事業者】'!B60)</f>
        <v/>
      </c>
      <c r="E31" s="272" t="str">
        <f>IF('別添２－１　人件費単価計算書【共同申請参加事業者】'!B60="","",'別添２－１　人件費単価計算書【共同申請参加事業者】'!B60)</f>
        <v/>
      </c>
    </row>
    <row r="32" spans="1:5">
      <c r="B32" s="272" t="str">
        <f>IF('別添２－１人件費単価計算書【幹事社、コンソーシアム参加事業者】'!B61="","",'別添２－１人件費単価計算書【幹事社、コンソーシアム参加事業者】'!B61)</f>
        <v/>
      </c>
      <c r="E32" s="272" t="str">
        <f>IF('別添２－１　人件費単価計算書【共同申請参加事業者】'!B61="","",'別添２－１　人件費単価計算書【共同申請参加事業者】'!B61)</f>
        <v/>
      </c>
    </row>
    <row r="33" spans="2:5">
      <c r="B33" s="272" t="str">
        <f>IF('別添２－１人件費単価計算書【幹事社、コンソーシアム参加事業者】'!B62="","",'別添２－１人件費単価計算書【幹事社、コンソーシアム参加事業者】'!B62)</f>
        <v/>
      </c>
      <c r="E33" s="272" t="str">
        <f>IF('別添２－１　人件費単価計算書【共同申請参加事業者】'!B62="","",'別添２－１　人件費単価計算書【共同申請参加事業者】'!B62)</f>
        <v/>
      </c>
    </row>
    <row r="34" spans="2:5">
      <c r="B34" s="272" t="str">
        <f>IF('別添２－１人件費単価計算書【幹事社、コンソーシアム参加事業者】'!B63="","",'別添２－１人件費単価計算書【幹事社、コンソーシアム参加事業者】'!B63)</f>
        <v/>
      </c>
      <c r="E34" s="272" t="str">
        <f>IF('別添２－１　人件費単価計算書【共同申請参加事業者】'!B63="","",'別添２－１　人件費単価計算書【共同申請参加事業者】'!B63)</f>
        <v/>
      </c>
    </row>
    <row r="35" spans="2:5">
      <c r="B35" s="272" t="str">
        <f>IF('別添２－１人件費単価計算書【幹事社、コンソーシアム参加事業者】'!B64="","",'別添２－１人件費単価計算書【幹事社、コンソーシアム参加事業者】'!B64)</f>
        <v/>
      </c>
      <c r="E35" s="272" t="str">
        <f>IF('別添２－１　人件費単価計算書【共同申請参加事業者】'!B64="","",'別添２－１　人件費単価計算書【共同申請参加事業者】'!B64)</f>
        <v/>
      </c>
    </row>
    <row r="36" spans="2:5">
      <c r="B36" s="272" t="str">
        <f>IF('別添２－１人件費単価計算書【幹事社、コンソーシアム参加事業者】'!B65="","",'別添２－１人件費単価計算書【幹事社、コンソーシアム参加事業者】'!B65)</f>
        <v/>
      </c>
      <c r="E36" s="272" t="str">
        <f>IF('別添２－１　人件費単価計算書【共同申請参加事業者】'!B65="","",'別添２－１　人件費単価計算書【共同申請参加事業者】'!B65)</f>
        <v/>
      </c>
    </row>
    <row r="37" spans="2:5">
      <c r="B37" s="272" t="str">
        <f>IF('別添２－１人件費単価計算書【幹事社、コンソーシアム参加事業者】'!B66="","",'別添２－１人件費単価計算書【幹事社、コンソーシアム参加事業者】'!B66)</f>
        <v/>
      </c>
      <c r="E37" s="272" t="str">
        <f>IF('別添２－１　人件費単価計算書【共同申請参加事業者】'!B66="","",'別添２－１　人件費単価計算書【共同申請参加事業者】'!B66)</f>
        <v/>
      </c>
    </row>
    <row r="38" spans="2:5">
      <c r="B38" s="272" t="str">
        <f>IF('別添２－１人件費単価計算書【幹事社、コンソーシアム参加事業者】'!B67="","",'別添２－１人件費単価計算書【幹事社、コンソーシアム参加事業者】'!B67)</f>
        <v/>
      </c>
      <c r="E38" s="272" t="str">
        <f>IF('別添２－１　人件費単価計算書【共同申請参加事業者】'!B67="","",'別添２－１　人件費単価計算書【共同申請参加事業者】'!B67)</f>
        <v/>
      </c>
    </row>
  </sheetData>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CCD-DCCF-4716-B84E-90B67E41890C}">
  <sheetPr codeName="Sheet12">
    <pageSetUpPr fitToPage="1"/>
  </sheetPr>
  <dimension ref="A1:L31"/>
  <sheetViews>
    <sheetView view="pageBreakPreview" zoomScale="85" zoomScaleNormal="85" zoomScaleSheetLayoutView="85" workbookViewId="0">
      <selection activeCell="B14" sqref="B14"/>
    </sheetView>
  </sheetViews>
  <sheetFormatPr defaultColWidth="8.08203125" defaultRowHeight="18"/>
  <cols>
    <col min="1" max="1" width="35.9140625" style="141" customWidth="1"/>
    <col min="2" max="2" width="15.58203125" style="141" customWidth="1"/>
    <col min="3" max="3" width="17.58203125" style="141" customWidth="1"/>
    <col min="4" max="4" width="17.58203125" style="145" customWidth="1"/>
    <col min="5" max="5" width="17.58203125" style="141" customWidth="1"/>
    <col min="6" max="16384" width="8.08203125" style="141"/>
  </cols>
  <sheetData>
    <row r="1" spans="1:12" s="131" customFormat="1" ht="33.75" customHeight="1">
      <c r="A1" s="130" t="s">
        <v>189</v>
      </c>
      <c r="D1" s="132"/>
      <c r="E1" s="132"/>
    </row>
    <row r="2" spans="1:12" s="131" customFormat="1" ht="33.75" customHeight="1">
      <c r="A2" s="130" t="s">
        <v>190</v>
      </c>
      <c r="D2" s="132"/>
      <c r="E2" s="132"/>
    </row>
    <row r="3" spans="1:12" s="131" customFormat="1" ht="33.75" customHeight="1">
      <c r="A3" s="130"/>
      <c r="C3" s="133" t="s">
        <v>191</v>
      </c>
      <c r="D3" s="244">
        <f>'別添１　事業者基本情報【幹事社、コンソーシアム参加事業者】'!C3</f>
        <v>0</v>
      </c>
      <c r="E3" s="134"/>
      <c r="F3" s="135" t="s">
        <v>112</v>
      </c>
    </row>
    <row r="4" spans="1:12" s="131" customFormat="1" ht="33.75" customHeight="1">
      <c r="A4" s="130"/>
      <c r="D4" s="132"/>
      <c r="E4" s="132"/>
    </row>
    <row r="5" spans="1:12" s="131" customFormat="1" ht="33.75" customHeight="1">
      <c r="E5" s="132"/>
    </row>
    <row r="6" spans="1:12" s="131" customFormat="1" ht="33.75" customHeight="1">
      <c r="D6" s="136" t="s">
        <v>192</v>
      </c>
      <c r="E6" s="137">
        <f>SUM(E8:E31)</f>
        <v>0</v>
      </c>
    </row>
    <row r="7" spans="1:12" s="131" customFormat="1" ht="30" customHeight="1">
      <c r="A7" s="138" t="s">
        <v>193</v>
      </c>
      <c r="B7" s="138" t="s">
        <v>194</v>
      </c>
      <c r="C7" s="138" t="s">
        <v>195</v>
      </c>
      <c r="D7" s="139" t="s">
        <v>196</v>
      </c>
      <c r="E7" s="139" t="s">
        <v>197</v>
      </c>
    </row>
    <row r="8" spans="1:12" ht="39" customHeight="1">
      <c r="A8" s="245"/>
      <c r="B8" s="245"/>
      <c r="C8" s="140" t="str">
        <f>IFERROR(VLOOKUP(B8,'別添２－１人件費単価計算書【幹事社、コンソーシアム参加事業者】'!$B$16:$H$75,4,FALSE),"")</f>
        <v/>
      </c>
      <c r="D8" s="246"/>
      <c r="E8" s="140" t="str">
        <f>IFERROR(C8*D8,"")</f>
        <v/>
      </c>
      <c r="F8" s="368" t="s">
        <v>198</v>
      </c>
      <c r="G8" s="369"/>
      <c r="H8" s="369"/>
      <c r="I8" s="369"/>
      <c r="J8" s="369"/>
      <c r="K8" s="369"/>
      <c r="L8" s="369"/>
    </row>
    <row r="9" spans="1:12" ht="39" customHeight="1">
      <c r="A9" s="79"/>
      <c r="B9" s="79"/>
      <c r="C9" s="142" t="str">
        <f>IFERROR(VLOOKUP(B9,'別添２－１人件費単価計算書【幹事社、コンソーシアム参加事業者】'!$B$16:$H$75,4,FALSE),"")</f>
        <v/>
      </c>
      <c r="D9" s="247"/>
      <c r="E9" s="142" t="str">
        <f t="shared" ref="E9:E31" si="0">IFERROR(C9*D9,"")</f>
        <v/>
      </c>
      <c r="F9" s="368"/>
      <c r="G9" s="369"/>
      <c r="H9" s="369"/>
      <c r="I9" s="369"/>
      <c r="J9" s="369"/>
      <c r="K9" s="369"/>
      <c r="L9" s="369"/>
    </row>
    <row r="10" spans="1:12" ht="39" customHeight="1">
      <c r="A10" s="79"/>
      <c r="B10" s="79"/>
      <c r="C10" s="142" t="str">
        <f>IFERROR(VLOOKUP(B10,'別添２－１人件費単価計算書【幹事社、コンソーシアム参加事業者】'!$B$16:$H$75,4,FALSE),"")</f>
        <v/>
      </c>
      <c r="D10" s="247"/>
      <c r="E10" s="142" t="str">
        <f t="shared" si="0"/>
        <v/>
      </c>
    </row>
    <row r="11" spans="1:12" ht="39" customHeight="1">
      <c r="A11" s="79"/>
      <c r="B11" s="79"/>
      <c r="C11" s="142" t="str">
        <f>IFERROR(VLOOKUP(B11,'別添２－１人件費単価計算書【幹事社、コンソーシアム参加事業者】'!$B$16:$H$75,4,FALSE),"")</f>
        <v/>
      </c>
      <c r="D11" s="247"/>
      <c r="E11" s="142" t="str">
        <f t="shared" si="0"/>
        <v/>
      </c>
    </row>
    <row r="12" spans="1:12" ht="39" customHeight="1">
      <c r="A12" s="79"/>
      <c r="B12" s="79"/>
      <c r="C12" s="142" t="str">
        <f>IFERROR(VLOOKUP(B12,'別添２－１人件費単価計算書【幹事社、コンソーシアム参加事業者】'!$B$16:$H$75,4,FALSE),"")</f>
        <v/>
      </c>
      <c r="D12" s="247"/>
      <c r="E12" s="142" t="str">
        <f t="shared" si="0"/>
        <v/>
      </c>
    </row>
    <row r="13" spans="1:12" ht="39" customHeight="1">
      <c r="A13" s="79"/>
      <c r="B13" s="79"/>
      <c r="C13" s="142" t="str">
        <f>IFERROR(VLOOKUP(B13,'別添２－１人件費単価計算書【幹事社、コンソーシアム参加事業者】'!$B$16:$H$75,4,FALSE),"")</f>
        <v/>
      </c>
      <c r="D13" s="247"/>
      <c r="E13" s="142" t="str">
        <f t="shared" si="0"/>
        <v/>
      </c>
      <c r="G13" s="143"/>
    </row>
    <row r="14" spans="1:12" ht="39" customHeight="1">
      <c r="A14" s="79"/>
      <c r="B14" s="79"/>
      <c r="C14" s="142" t="str">
        <f>IFERROR(VLOOKUP(B14,'別添２－１人件費単価計算書【幹事社、コンソーシアム参加事業者】'!$B$16:$H$75,4,FALSE),"")</f>
        <v/>
      </c>
      <c r="D14" s="247"/>
      <c r="E14" s="142" t="str">
        <f t="shared" si="0"/>
        <v/>
      </c>
    </row>
    <row r="15" spans="1:12" ht="39" customHeight="1">
      <c r="A15" s="79"/>
      <c r="B15" s="79"/>
      <c r="C15" s="142" t="str">
        <f>IFERROR(VLOOKUP(B15,'別添２－１人件費単価計算書【幹事社、コンソーシアム参加事業者】'!$B$16:$H$75,4,FALSE),"")</f>
        <v/>
      </c>
      <c r="D15" s="247"/>
      <c r="E15" s="142" t="str">
        <f t="shared" si="0"/>
        <v/>
      </c>
    </row>
    <row r="16" spans="1:12" ht="39" customHeight="1">
      <c r="A16" s="79"/>
      <c r="B16" s="79"/>
      <c r="C16" s="142" t="str">
        <f>IFERROR(VLOOKUP(B16,'別添２－１人件費単価計算書【幹事社、コンソーシアム参加事業者】'!$B$16:$H$75,4,FALSE),"")</f>
        <v/>
      </c>
      <c r="D16" s="247"/>
      <c r="E16" s="142" t="str">
        <f t="shared" si="0"/>
        <v/>
      </c>
    </row>
    <row r="17" spans="1:5" ht="39" customHeight="1">
      <c r="A17" s="79"/>
      <c r="B17" s="79"/>
      <c r="C17" s="142" t="str">
        <f>IFERROR(VLOOKUP(B17,'別添２－１人件費単価計算書【幹事社、コンソーシアム参加事業者】'!$B$16:$H$75,4,FALSE),"")</f>
        <v/>
      </c>
      <c r="D17" s="247"/>
      <c r="E17" s="142" t="str">
        <f t="shared" si="0"/>
        <v/>
      </c>
    </row>
    <row r="18" spans="1:5" ht="39" customHeight="1">
      <c r="A18" s="79"/>
      <c r="B18" s="79"/>
      <c r="C18" s="142" t="str">
        <f>IFERROR(VLOOKUP(B18,'別添２－１人件費単価計算書【幹事社、コンソーシアム参加事業者】'!$B$16:$H$75,4,FALSE),"")</f>
        <v/>
      </c>
      <c r="D18" s="247"/>
      <c r="E18" s="142" t="str">
        <f t="shared" si="0"/>
        <v/>
      </c>
    </row>
    <row r="19" spans="1:5" ht="39" customHeight="1">
      <c r="A19" s="79"/>
      <c r="B19" s="79"/>
      <c r="C19" s="142" t="str">
        <f>IFERROR(VLOOKUP(B19,'別添２－１人件費単価計算書【幹事社、コンソーシアム参加事業者】'!$B$16:$H$75,4,FALSE),"")</f>
        <v/>
      </c>
      <c r="D19" s="247"/>
      <c r="E19" s="142" t="str">
        <f t="shared" si="0"/>
        <v/>
      </c>
    </row>
    <row r="20" spans="1:5" ht="39" customHeight="1">
      <c r="A20" s="79"/>
      <c r="B20" s="79"/>
      <c r="C20" s="142" t="str">
        <f>IFERROR(VLOOKUP(B20,'別添２－１人件費単価計算書【幹事社、コンソーシアム参加事業者】'!$B$16:$H$75,4,FALSE),"")</f>
        <v/>
      </c>
      <c r="D20" s="247"/>
      <c r="E20" s="142" t="str">
        <f t="shared" si="0"/>
        <v/>
      </c>
    </row>
    <row r="21" spans="1:5" ht="39" customHeight="1">
      <c r="A21" s="79"/>
      <c r="B21" s="79"/>
      <c r="C21" s="142" t="str">
        <f>IFERROR(VLOOKUP(B21,'別添２－１人件費単価計算書【幹事社、コンソーシアム参加事業者】'!$B$16:$H$75,4,FALSE),"")</f>
        <v/>
      </c>
      <c r="D21" s="247"/>
      <c r="E21" s="142" t="str">
        <f t="shared" si="0"/>
        <v/>
      </c>
    </row>
    <row r="22" spans="1:5" ht="39" customHeight="1">
      <c r="A22" s="79"/>
      <c r="B22" s="79"/>
      <c r="C22" s="142" t="str">
        <f>IFERROR(VLOOKUP(B22,'別添２－１人件費単価計算書【幹事社、コンソーシアム参加事業者】'!$B$16:$H$75,4,FALSE),"")</f>
        <v/>
      </c>
      <c r="D22" s="247"/>
      <c r="E22" s="142" t="str">
        <f t="shared" si="0"/>
        <v/>
      </c>
    </row>
    <row r="23" spans="1:5" ht="39" customHeight="1">
      <c r="A23" s="79"/>
      <c r="B23" s="79"/>
      <c r="C23" s="142" t="str">
        <f>IFERROR(VLOOKUP(B23,'別添２－１人件費単価計算書【幹事社、コンソーシアム参加事業者】'!$B$16:$H$75,4,FALSE),"")</f>
        <v/>
      </c>
      <c r="D23" s="247"/>
      <c r="E23" s="142" t="str">
        <f t="shared" si="0"/>
        <v/>
      </c>
    </row>
    <row r="24" spans="1:5" ht="39" customHeight="1">
      <c r="A24" s="79"/>
      <c r="B24" s="79"/>
      <c r="C24" s="142" t="str">
        <f>IFERROR(VLOOKUP(B24,'別添２－１人件費単価計算書【幹事社、コンソーシアム参加事業者】'!$B$16:$H$75,4,FALSE),"")</f>
        <v/>
      </c>
      <c r="D24" s="247"/>
      <c r="E24" s="142" t="str">
        <f t="shared" si="0"/>
        <v/>
      </c>
    </row>
    <row r="25" spans="1:5" ht="39" customHeight="1">
      <c r="A25" s="79"/>
      <c r="B25" s="79"/>
      <c r="C25" s="142" t="str">
        <f>IFERROR(VLOOKUP(B25,'別添２－１人件費単価計算書【幹事社、コンソーシアム参加事業者】'!$B$16:$H$75,4,FALSE),"")</f>
        <v/>
      </c>
      <c r="D25" s="247"/>
      <c r="E25" s="142" t="str">
        <f t="shared" si="0"/>
        <v/>
      </c>
    </row>
    <row r="26" spans="1:5" ht="39" customHeight="1">
      <c r="A26" s="79"/>
      <c r="B26" s="79"/>
      <c r="C26" s="142" t="str">
        <f>IFERROR(VLOOKUP(B26,'別添２－１人件費単価計算書【幹事社、コンソーシアム参加事業者】'!$B$16:$H$75,4,FALSE),"")</f>
        <v/>
      </c>
      <c r="D26" s="247"/>
      <c r="E26" s="142" t="str">
        <f t="shared" si="0"/>
        <v/>
      </c>
    </row>
    <row r="27" spans="1:5" ht="39" customHeight="1">
      <c r="A27" s="79"/>
      <c r="B27" s="79"/>
      <c r="C27" s="142" t="str">
        <f>IFERROR(VLOOKUP(B27,'別添２－１人件費単価計算書【幹事社、コンソーシアム参加事業者】'!$B$16:$H$75,4,FALSE),"")</f>
        <v/>
      </c>
      <c r="D27" s="247"/>
      <c r="E27" s="142" t="str">
        <f t="shared" si="0"/>
        <v/>
      </c>
    </row>
    <row r="28" spans="1:5" ht="39" customHeight="1">
      <c r="A28" s="79"/>
      <c r="B28" s="79"/>
      <c r="C28" s="142" t="str">
        <f>IFERROR(VLOOKUP(B28,'別添２－１人件費単価計算書【幹事社、コンソーシアム参加事業者】'!$B$16:$H$75,4,FALSE),"")</f>
        <v/>
      </c>
      <c r="D28" s="247"/>
      <c r="E28" s="142" t="str">
        <f t="shared" si="0"/>
        <v/>
      </c>
    </row>
    <row r="29" spans="1:5" ht="39" customHeight="1">
      <c r="A29" s="79"/>
      <c r="B29" s="79"/>
      <c r="C29" s="142" t="str">
        <f>IFERROR(VLOOKUP(B29,'別添２－１人件費単価計算書【幹事社、コンソーシアム参加事業者】'!$B$16:$H$75,4,FALSE),"")</f>
        <v/>
      </c>
      <c r="D29" s="247"/>
      <c r="E29" s="142" t="str">
        <f t="shared" si="0"/>
        <v/>
      </c>
    </row>
    <row r="30" spans="1:5" ht="39" customHeight="1">
      <c r="A30" s="79"/>
      <c r="B30" s="79"/>
      <c r="C30" s="142" t="str">
        <f>IFERROR(VLOOKUP(B30,'別添２－１人件費単価計算書【幹事社、コンソーシアム参加事業者】'!$B$16:$H$75,4,FALSE),"")</f>
        <v/>
      </c>
      <c r="D30" s="247"/>
      <c r="E30" s="142" t="str">
        <f t="shared" si="0"/>
        <v/>
      </c>
    </row>
    <row r="31" spans="1:5" ht="39" customHeight="1">
      <c r="A31" s="86"/>
      <c r="B31" s="79"/>
      <c r="C31" s="142" t="str">
        <f>IFERROR(VLOOKUP(B31,'別添２－１人件費単価計算書【幹事社、コンソーシアム参加事業者】'!$B$16:$H$75,4,FALSE),"")</f>
        <v/>
      </c>
      <c r="D31" s="248"/>
      <c r="E31" s="144" t="str">
        <f t="shared" si="0"/>
        <v/>
      </c>
    </row>
  </sheetData>
  <mergeCells count="1">
    <mergeCell ref="F8:L9"/>
  </mergeCells>
  <phoneticPr fontId="7"/>
  <conditionalFormatting sqref="A8:B31 D8:D31">
    <cfRule type="cellIs" dxfId="5" priority="1"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8B76A924-8ED4-4DA7-95CE-CA30FB49D47C}">
          <x14:formula1>
            <xm:f>Sheet1!$B$1:$B$38</xm:f>
          </x14:formula1>
          <xm:sqref>B8:B31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9D11-DC81-4CB3-8B73-D68BE665D7E1}">
  <sheetPr codeName="Sheet13">
    <pageSetUpPr fitToPage="1"/>
  </sheetPr>
  <dimension ref="A1:L31"/>
  <sheetViews>
    <sheetView view="pageBreakPreview" zoomScale="85" zoomScaleNormal="85" zoomScaleSheetLayoutView="85" workbookViewId="0">
      <pane ySplit="7" topLeftCell="A8" activePane="bottomLeft" state="frozen"/>
      <selection pane="bottomLeft"/>
    </sheetView>
  </sheetViews>
  <sheetFormatPr defaultColWidth="8.08203125" defaultRowHeight="18"/>
  <cols>
    <col min="1" max="1" width="35.9140625" style="141" customWidth="1"/>
    <col min="2" max="2" width="15.58203125" style="141" customWidth="1"/>
    <col min="3" max="3" width="17.58203125" style="141" customWidth="1"/>
    <col min="4" max="4" width="17.58203125" style="145" customWidth="1"/>
    <col min="5" max="5" width="17.58203125" style="141" customWidth="1"/>
    <col min="6" max="16384" width="8.08203125" style="141"/>
  </cols>
  <sheetData>
    <row r="1" spans="1:12" s="131" customFormat="1" ht="33.75" customHeight="1">
      <c r="A1" s="259" t="s">
        <v>189</v>
      </c>
      <c r="B1" s="260"/>
      <c r="C1" s="260"/>
      <c r="D1" s="261"/>
      <c r="E1" s="262"/>
    </row>
    <row r="2" spans="1:12" s="131" customFormat="1" ht="33.75" customHeight="1">
      <c r="A2" s="263" t="s">
        <v>199</v>
      </c>
      <c r="D2" s="175"/>
      <c r="E2" s="264"/>
    </row>
    <row r="3" spans="1:12" s="131" customFormat="1" ht="33.75" customHeight="1">
      <c r="A3" s="263"/>
      <c r="C3" s="133" t="s">
        <v>191</v>
      </c>
      <c r="D3" s="244">
        <f>'別添１　事業者基本情報【共同申請参加事業者】'!C3</f>
        <v>0</v>
      </c>
      <c r="E3" s="265"/>
      <c r="F3" s="135" t="s">
        <v>112</v>
      </c>
    </row>
    <row r="4" spans="1:12" s="131" customFormat="1" ht="33.75" customHeight="1">
      <c r="A4" s="263"/>
      <c r="D4" s="175"/>
      <c r="E4" s="264"/>
    </row>
    <row r="5" spans="1:12" s="131" customFormat="1" ht="33.75" customHeight="1">
      <c r="A5" s="266"/>
      <c r="E5" s="264"/>
    </row>
    <row r="6" spans="1:12" s="131" customFormat="1" ht="33.75" customHeight="1">
      <c r="A6" s="266"/>
      <c r="D6" s="136" t="s">
        <v>192</v>
      </c>
      <c r="E6" s="137">
        <f>SUM(E8:E31)</f>
        <v>0</v>
      </c>
    </row>
    <row r="7" spans="1:12" s="131" customFormat="1" ht="30" customHeight="1">
      <c r="A7" s="257" t="s">
        <v>193</v>
      </c>
      <c r="B7" s="257" t="s">
        <v>194</v>
      </c>
      <c r="C7" s="257" t="s">
        <v>195</v>
      </c>
      <c r="D7" s="258" t="s">
        <v>196</v>
      </c>
      <c r="E7" s="258" t="s">
        <v>197</v>
      </c>
    </row>
    <row r="8" spans="1:12" ht="39" customHeight="1">
      <c r="A8" s="254"/>
      <c r="B8" s="254"/>
      <c r="C8" s="255" t="str">
        <f>IFERROR(VLOOKUP(B8,'別添２－１　人件費単価計算書【共同申請参加事業者】'!$B$16:$H$75,4,FALSE),"")</f>
        <v/>
      </c>
      <c r="D8" s="256"/>
      <c r="E8" s="255" t="str">
        <f>IFERROR(C8*D8,"")</f>
        <v/>
      </c>
      <c r="F8" s="369" t="s">
        <v>198</v>
      </c>
      <c r="G8" s="369"/>
      <c r="H8" s="369"/>
      <c r="I8" s="369"/>
      <c r="J8" s="369"/>
      <c r="K8" s="369"/>
      <c r="L8" s="369"/>
    </row>
    <row r="9" spans="1:12" ht="39" customHeight="1">
      <c r="A9" s="79"/>
      <c r="B9" s="79"/>
      <c r="C9" s="142" t="str">
        <f>IFERROR(VLOOKUP(B9,'別添２－１　人件費単価計算書【共同申請参加事業者】'!$B$16:$H$75,4,FALSE),"")</f>
        <v/>
      </c>
      <c r="D9" s="247"/>
      <c r="E9" s="142" t="str">
        <f t="shared" ref="E9:E31" si="0">IFERROR(C9*D9,"")</f>
        <v/>
      </c>
      <c r="F9" s="369"/>
      <c r="G9" s="369"/>
      <c r="H9" s="369"/>
      <c r="I9" s="369"/>
      <c r="J9" s="369"/>
      <c r="K9" s="369"/>
      <c r="L9" s="369"/>
    </row>
    <row r="10" spans="1:12" ht="39" customHeight="1">
      <c r="A10" s="79"/>
      <c r="B10" s="79"/>
      <c r="C10" s="142" t="str">
        <f>IFERROR(VLOOKUP(B10,'別添２－１　人件費単価計算書【共同申請参加事業者】'!$B$16:$H$75,4,FALSE),"")</f>
        <v/>
      </c>
      <c r="D10" s="247"/>
      <c r="E10" s="142" t="str">
        <f t="shared" si="0"/>
        <v/>
      </c>
    </row>
    <row r="11" spans="1:12" ht="39" customHeight="1">
      <c r="A11" s="79"/>
      <c r="B11" s="79"/>
      <c r="C11" s="142" t="str">
        <f>IFERROR(VLOOKUP(B11,'別添２－１　人件費単価計算書【共同申請参加事業者】'!$B$16:$H$75,4,FALSE),"")</f>
        <v/>
      </c>
      <c r="D11" s="247"/>
      <c r="E11" s="142" t="str">
        <f t="shared" si="0"/>
        <v/>
      </c>
    </row>
    <row r="12" spans="1:12" ht="39" customHeight="1">
      <c r="A12" s="79"/>
      <c r="B12" s="79"/>
      <c r="C12" s="142" t="str">
        <f>IFERROR(VLOOKUP(B12,'別添２－１　人件費単価計算書【共同申請参加事業者】'!$B$16:$H$75,4,FALSE),"")</f>
        <v/>
      </c>
      <c r="D12" s="247"/>
      <c r="E12" s="142" t="str">
        <f t="shared" si="0"/>
        <v/>
      </c>
    </row>
    <row r="13" spans="1:12" ht="39" customHeight="1">
      <c r="A13" s="79"/>
      <c r="B13" s="79"/>
      <c r="C13" s="142" t="str">
        <f>IFERROR(VLOOKUP(B13,'別添２－１　人件費単価計算書【共同申請参加事業者】'!$B$16:$H$75,4,FALSE),"")</f>
        <v/>
      </c>
      <c r="D13" s="247"/>
      <c r="E13" s="142" t="str">
        <f t="shared" si="0"/>
        <v/>
      </c>
    </row>
    <row r="14" spans="1:12" ht="39" customHeight="1">
      <c r="A14" s="79"/>
      <c r="B14" s="79"/>
      <c r="C14" s="142" t="str">
        <f>IFERROR(VLOOKUP(B14,'別添２－１　人件費単価計算書【共同申請参加事業者】'!$B$16:$H$75,4,FALSE),"")</f>
        <v/>
      </c>
      <c r="D14" s="247"/>
      <c r="E14" s="142" t="str">
        <f t="shared" si="0"/>
        <v/>
      </c>
    </row>
    <row r="15" spans="1:12" ht="39" customHeight="1">
      <c r="A15" s="79"/>
      <c r="B15" s="79"/>
      <c r="C15" s="142" t="str">
        <f>IFERROR(VLOOKUP(B15,'別添２－１　人件費単価計算書【共同申請参加事業者】'!$B$16:$H$75,4,FALSE),"")</f>
        <v/>
      </c>
      <c r="D15" s="247"/>
      <c r="E15" s="142" t="str">
        <f t="shared" si="0"/>
        <v/>
      </c>
    </row>
    <row r="16" spans="1:12" ht="39" customHeight="1">
      <c r="A16" s="79"/>
      <c r="B16" s="79"/>
      <c r="C16" s="142" t="str">
        <f>IFERROR(VLOOKUP(B16,'別添２－１　人件費単価計算書【共同申請参加事業者】'!$B$16:$H$75,4,FALSE),"")</f>
        <v/>
      </c>
      <c r="D16" s="247"/>
      <c r="E16" s="142" t="str">
        <f t="shared" si="0"/>
        <v/>
      </c>
    </row>
    <row r="17" spans="1:5" ht="39" customHeight="1">
      <c r="A17" s="79"/>
      <c r="B17" s="79"/>
      <c r="C17" s="142" t="str">
        <f>IFERROR(VLOOKUP(B17,'別添２－１　人件費単価計算書【共同申請参加事業者】'!$B$16:$H$75,4,FALSE),"")</f>
        <v/>
      </c>
      <c r="D17" s="247"/>
      <c r="E17" s="142" t="str">
        <f t="shared" si="0"/>
        <v/>
      </c>
    </row>
    <row r="18" spans="1:5" ht="39" customHeight="1">
      <c r="A18" s="79"/>
      <c r="B18" s="79"/>
      <c r="C18" s="142" t="str">
        <f>IFERROR(VLOOKUP(B18,'別添２－１　人件費単価計算書【共同申請参加事業者】'!$B$16:$H$75,4,FALSE),"")</f>
        <v/>
      </c>
      <c r="D18" s="247"/>
      <c r="E18" s="142" t="str">
        <f t="shared" si="0"/>
        <v/>
      </c>
    </row>
    <row r="19" spans="1:5" ht="39" customHeight="1">
      <c r="A19" s="79"/>
      <c r="B19" s="79"/>
      <c r="C19" s="142" t="str">
        <f>IFERROR(VLOOKUP(B19,'別添２－１　人件費単価計算書【共同申請参加事業者】'!$B$16:$H$75,4,FALSE),"")</f>
        <v/>
      </c>
      <c r="D19" s="247"/>
      <c r="E19" s="142" t="str">
        <f t="shared" si="0"/>
        <v/>
      </c>
    </row>
    <row r="20" spans="1:5" ht="39" customHeight="1">
      <c r="A20" s="79"/>
      <c r="B20" s="79"/>
      <c r="C20" s="142" t="str">
        <f>IFERROR(VLOOKUP(B20,'別添２－１　人件費単価計算書【共同申請参加事業者】'!$B$16:$H$75,4,FALSE),"")</f>
        <v/>
      </c>
      <c r="D20" s="247"/>
      <c r="E20" s="142" t="str">
        <f t="shared" si="0"/>
        <v/>
      </c>
    </row>
    <row r="21" spans="1:5" ht="39" customHeight="1">
      <c r="A21" s="79"/>
      <c r="B21" s="79"/>
      <c r="C21" s="142" t="str">
        <f>IFERROR(VLOOKUP(B21,'別添２－１　人件費単価計算書【共同申請参加事業者】'!$B$16:$H$75,4,FALSE),"")</f>
        <v/>
      </c>
      <c r="D21" s="247"/>
      <c r="E21" s="142" t="str">
        <f t="shared" si="0"/>
        <v/>
      </c>
    </row>
    <row r="22" spans="1:5" ht="39" customHeight="1">
      <c r="A22" s="79"/>
      <c r="B22" s="79"/>
      <c r="C22" s="142" t="str">
        <f>IFERROR(VLOOKUP(B22,'別添２－１　人件費単価計算書【共同申請参加事業者】'!$B$16:$H$75,4,FALSE),"")</f>
        <v/>
      </c>
      <c r="D22" s="247"/>
      <c r="E22" s="142" t="str">
        <f t="shared" si="0"/>
        <v/>
      </c>
    </row>
    <row r="23" spans="1:5" ht="39" customHeight="1">
      <c r="A23" s="79"/>
      <c r="B23" s="79"/>
      <c r="C23" s="142" t="str">
        <f>IFERROR(VLOOKUP(B23,'別添２－１　人件費単価計算書【共同申請参加事業者】'!$B$16:$H$75,4,FALSE),"")</f>
        <v/>
      </c>
      <c r="D23" s="247"/>
      <c r="E23" s="142" t="str">
        <f t="shared" si="0"/>
        <v/>
      </c>
    </row>
    <row r="24" spans="1:5" ht="39" customHeight="1">
      <c r="A24" s="79"/>
      <c r="B24" s="79"/>
      <c r="C24" s="142" t="str">
        <f>IFERROR(VLOOKUP(B24,'別添２－１　人件費単価計算書【共同申請参加事業者】'!$B$16:$H$75,4,FALSE),"")</f>
        <v/>
      </c>
      <c r="D24" s="247"/>
      <c r="E24" s="142" t="str">
        <f t="shared" si="0"/>
        <v/>
      </c>
    </row>
    <row r="25" spans="1:5" ht="39" customHeight="1">
      <c r="A25" s="79"/>
      <c r="B25" s="79"/>
      <c r="C25" s="142" t="str">
        <f>IFERROR(VLOOKUP(B25,'別添２－１　人件費単価計算書【共同申請参加事業者】'!$B$16:$H$75,4,FALSE),"")</f>
        <v/>
      </c>
      <c r="D25" s="247"/>
      <c r="E25" s="142" t="str">
        <f t="shared" si="0"/>
        <v/>
      </c>
    </row>
    <row r="26" spans="1:5" ht="39" customHeight="1">
      <c r="A26" s="79"/>
      <c r="B26" s="79"/>
      <c r="C26" s="142" t="str">
        <f>IFERROR(VLOOKUP(B26,'別添２－１　人件費単価計算書【共同申請参加事業者】'!$B$16:$H$75,4,FALSE),"")</f>
        <v/>
      </c>
      <c r="D26" s="247"/>
      <c r="E26" s="142" t="str">
        <f t="shared" si="0"/>
        <v/>
      </c>
    </row>
    <row r="27" spans="1:5" ht="39" customHeight="1">
      <c r="A27" s="79"/>
      <c r="B27" s="79"/>
      <c r="C27" s="142" t="str">
        <f>IFERROR(VLOOKUP(B27,'別添２－１　人件費単価計算書【共同申請参加事業者】'!$B$16:$H$75,4,FALSE),"")</f>
        <v/>
      </c>
      <c r="D27" s="247"/>
      <c r="E27" s="142" t="str">
        <f t="shared" si="0"/>
        <v/>
      </c>
    </row>
    <row r="28" spans="1:5" ht="39" customHeight="1">
      <c r="A28" s="79"/>
      <c r="B28" s="79"/>
      <c r="C28" s="142" t="str">
        <f>IFERROR(VLOOKUP(B28,'別添２－１　人件費単価計算書【共同申請参加事業者】'!$B$16:$H$75,4,FALSE),"")</f>
        <v/>
      </c>
      <c r="D28" s="247"/>
      <c r="E28" s="142" t="str">
        <f t="shared" si="0"/>
        <v/>
      </c>
    </row>
    <row r="29" spans="1:5" ht="39" customHeight="1">
      <c r="A29" s="79"/>
      <c r="B29" s="79"/>
      <c r="C29" s="142" t="str">
        <f>IFERROR(VLOOKUP(B29,'別添２－１　人件費単価計算書【共同申請参加事業者】'!$B$16:$H$75,4,FALSE),"")</f>
        <v/>
      </c>
      <c r="D29" s="247"/>
      <c r="E29" s="142" t="str">
        <f t="shared" si="0"/>
        <v/>
      </c>
    </row>
    <row r="30" spans="1:5" ht="39" customHeight="1">
      <c r="A30" s="79"/>
      <c r="B30" s="79"/>
      <c r="C30" s="142" t="str">
        <f>IFERROR(VLOOKUP(B30,'別添２－１　人件費単価計算書【共同申請参加事業者】'!$B$16:$H$75,4,FALSE),"")</f>
        <v/>
      </c>
      <c r="D30" s="247"/>
      <c r="E30" s="142" t="str">
        <f t="shared" si="0"/>
        <v/>
      </c>
    </row>
    <row r="31" spans="1:5" ht="39" customHeight="1">
      <c r="A31" s="86"/>
      <c r="B31" s="86"/>
      <c r="C31" s="144" t="str">
        <f>IFERROR(VLOOKUP(B31,'別添２－１　人件費単価計算書【共同申請参加事業者】'!$B$16:$H$75,4,FALSE),"")</f>
        <v/>
      </c>
      <c r="D31" s="248"/>
      <c r="E31" s="144" t="str">
        <f t="shared" si="0"/>
        <v/>
      </c>
    </row>
  </sheetData>
  <mergeCells count="1">
    <mergeCell ref="F8:L9"/>
  </mergeCells>
  <phoneticPr fontId="7"/>
  <conditionalFormatting sqref="A8:B31">
    <cfRule type="cellIs" dxfId="4" priority="1" operator="equal">
      <formula>""</formula>
    </cfRule>
  </conditionalFormatting>
  <conditionalFormatting sqref="D8:D31">
    <cfRule type="cellIs" dxfId="3" priority="3"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CF9C2394-D394-4716-B95A-40CE8D98ADEE}">
          <x14:formula1>
            <xm:f>Sheet1!$E$1:$E$38</xm:f>
          </x14:formula1>
          <xm:sqref>B9:B31 B8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B236-CFEB-4F0E-9027-752F00B6D991}">
  <sheetPr codeName="Sheet14">
    <pageSetUpPr fitToPage="1"/>
  </sheetPr>
  <dimension ref="A1:J38"/>
  <sheetViews>
    <sheetView showGridLines="0" view="pageBreakPreview" topLeftCell="A42" zoomScale="85" zoomScaleNormal="85" zoomScaleSheetLayoutView="85" workbookViewId="0">
      <selection activeCell="B28" sqref="B28:D28"/>
    </sheetView>
  </sheetViews>
  <sheetFormatPr defaultColWidth="8.58203125" defaultRowHeight="20"/>
  <cols>
    <col min="1" max="1" width="2.08203125" style="168" customWidth="1"/>
    <col min="2" max="2" width="30.08203125" style="168" customWidth="1"/>
    <col min="3" max="3" width="29.4140625" style="168" customWidth="1"/>
    <col min="4" max="4" width="37.08203125" style="168" customWidth="1"/>
    <col min="5" max="16384" width="8.58203125" style="168"/>
  </cols>
  <sheetData>
    <row r="1" spans="1:10" ht="12.9" customHeight="1">
      <c r="A1" s="193" t="s">
        <v>200</v>
      </c>
      <c r="B1" s="193"/>
      <c r="C1" s="193"/>
      <c r="D1" s="196"/>
      <c r="E1" s="90"/>
    </row>
    <row r="2" spans="1:10" ht="14.4" customHeight="1">
      <c r="A2" s="193"/>
      <c r="B2" s="193"/>
      <c r="C2" s="193"/>
      <c r="D2" s="288" t="s">
        <v>280</v>
      </c>
      <c r="E2" s="169" t="s">
        <v>201</v>
      </c>
    </row>
    <row r="3" spans="1:10" ht="65.400000000000006" customHeight="1">
      <c r="A3" s="373" t="s">
        <v>281</v>
      </c>
      <c r="B3" s="373"/>
      <c r="C3" s="373"/>
      <c r="D3" s="373"/>
    </row>
    <row r="4" spans="1:10" ht="13.5" customHeight="1">
      <c r="A4" s="193" t="s">
        <v>248</v>
      </c>
      <c r="B4" s="268"/>
      <c r="C4" s="195"/>
      <c r="D4" s="194"/>
    </row>
    <row r="5" spans="1:10" ht="13.5" customHeight="1">
      <c r="A5" s="195"/>
      <c r="B5" s="371" t="s">
        <v>250</v>
      </c>
      <c r="C5" s="371"/>
      <c r="D5" s="194"/>
    </row>
    <row r="6" spans="1:10" ht="48" customHeight="1">
      <c r="A6" s="371"/>
      <c r="B6" s="371"/>
      <c r="C6" s="174" t="s">
        <v>51</v>
      </c>
      <c r="D6" s="249">
        <f>'別添１　事業者基本情報【幹事社、コンソーシアム参加事業者】'!C4</f>
        <v>0</v>
      </c>
      <c r="E6" s="170" t="s">
        <v>202</v>
      </c>
    </row>
    <row r="7" spans="1:10" ht="34.5" customHeight="1">
      <c r="A7" s="193"/>
      <c r="B7" s="193"/>
      <c r="C7" s="174" t="s">
        <v>203</v>
      </c>
      <c r="D7" s="249">
        <f>'別添１　事業者基本情報【幹事社、コンソーシアム参加事業者】'!C3</f>
        <v>0</v>
      </c>
      <c r="E7" s="171" t="s">
        <v>202</v>
      </c>
    </row>
    <row r="8" spans="1:10" ht="24.9" customHeight="1">
      <c r="A8" s="193"/>
      <c r="B8" s="193"/>
      <c r="C8" s="174" t="s">
        <v>204</v>
      </c>
      <c r="D8" s="374"/>
      <c r="E8" s="172" t="s">
        <v>205</v>
      </c>
    </row>
    <row r="9" spans="1:10" ht="24.9" customHeight="1">
      <c r="A9" s="193"/>
      <c r="B9" s="193"/>
      <c r="C9" s="174"/>
      <c r="D9" s="374"/>
    </row>
    <row r="10" spans="1:10" ht="13.5" customHeight="1">
      <c r="A10" s="193"/>
      <c r="B10" s="193"/>
      <c r="C10" s="193"/>
      <c r="D10" s="174"/>
      <c r="E10" s="372"/>
      <c r="F10" s="372"/>
      <c r="G10" s="372"/>
      <c r="H10" s="372"/>
      <c r="I10" s="372"/>
      <c r="J10" s="372"/>
    </row>
    <row r="11" spans="1:10" ht="12.65" customHeight="1">
      <c r="A11" s="193"/>
      <c r="B11" s="193"/>
      <c r="C11" s="193"/>
      <c r="D11" s="197"/>
      <c r="E11" s="372"/>
      <c r="F11" s="372"/>
      <c r="G11" s="372"/>
      <c r="H11" s="372"/>
      <c r="I11" s="372"/>
      <c r="J11" s="372"/>
    </row>
    <row r="12" spans="1:10" ht="92.15" customHeight="1">
      <c r="A12" s="370" t="s">
        <v>206</v>
      </c>
      <c r="B12" s="370"/>
      <c r="C12" s="370"/>
      <c r="D12" s="370"/>
    </row>
    <row r="13" spans="1:10" ht="13.5" customHeight="1">
      <c r="A13" s="193"/>
      <c r="B13" s="193"/>
      <c r="C13" s="193"/>
      <c r="D13" s="192"/>
    </row>
    <row r="14" spans="1:10" ht="13.5" customHeight="1">
      <c r="A14" s="193" t="s">
        <v>207</v>
      </c>
      <c r="B14" s="193"/>
      <c r="C14" s="193"/>
      <c r="D14" s="192"/>
    </row>
    <row r="15" spans="1:10" ht="12.65" customHeight="1">
      <c r="A15" s="193" t="s">
        <v>208</v>
      </c>
      <c r="B15" s="193"/>
      <c r="C15" s="193"/>
      <c r="D15" s="192"/>
    </row>
    <row r="16" spans="1:10" ht="32.4" customHeight="1">
      <c r="A16" s="193"/>
      <c r="B16" s="370" t="s">
        <v>209</v>
      </c>
      <c r="C16" s="370"/>
      <c r="D16" s="370"/>
    </row>
    <row r="17" spans="1:4" ht="12" customHeight="1">
      <c r="A17" s="193" t="s">
        <v>210</v>
      </c>
      <c r="B17" s="193"/>
      <c r="C17" s="193"/>
      <c r="D17" s="192"/>
    </row>
    <row r="18" spans="1:4" ht="26.15" customHeight="1">
      <c r="A18" s="193"/>
      <c r="B18" s="370" t="s">
        <v>211</v>
      </c>
      <c r="C18" s="370"/>
      <c r="D18" s="370"/>
    </row>
    <row r="19" spans="1:4" ht="12.9" customHeight="1">
      <c r="A19" s="193" t="s">
        <v>212</v>
      </c>
      <c r="B19" s="193"/>
      <c r="C19" s="193"/>
      <c r="D19" s="192"/>
    </row>
    <row r="20" spans="1:4" ht="12.65" customHeight="1">
      <c r="A20" s="193"/>
      <c r="B20" s="370" t="s">
        <v>213</v>
      </c>
      <c r="C20" s="370"/>
      <c r="D20" s="370"/>
    </row>
    <row r="21" spans="1:4" ht="12.9" customHeight="1">
      <c r="A21" s="193" t="s">
        <v>214</v>
      </c>
      <c r="B21" s="193"/>
      <c r="C21" s="193"/>
      <c r="D21" s="192"/>
    </row>
    <row r="22" spans="1:4" ht="12.65" customHeight="1">
      <c r="A22" s="193"/>
      <c r="B22" s="370" t="s">
        <v>215</v>
      </c>
      <c r="C22" s="370"/>
      <c r="D22" s="370"/>
    </row>
    <row r="23" spans="1:4" ht="12.9" customHeight="1">
      <c r="A23" s="193" t="s">
        <v>216</v>
      </c>
      <c r="B23" s="193"/>
      <c r="C23" s="193"/>
      <c r="D23" s="192"/>
    </row>
    <row r="24" spans="1:4" ht="34.5" customHeight="1">
      <c r="A24" s="193"/>
      <c r="B24" s="370" t="s">
        <v>217</v>
      </c>
      <c r="C24" s="370"/>
      <c r="D24" s="370"/>
    </row>
    <row r="25" spans="1:4" ht="11.4" customHeight="1">
      <c r="A25" s="193"/>
      <c r="B25" s="193"/>
      <c r="C25" s="193"/>
      <c r="D25" s="192"/>
    </row>
    <row r="26" spans="1:4" ht="14.15" customHeight="1">
      <c r="A26" s="193" t="s">
        <v>218</v>
      </c>
      <c r="B26" s="193"/>
      <c r="C26" s="193"/>
      <c r="D26" s="192"/>
    </row>
    <row r="27" spans="1:4" ht="12.9" customHeight="1">
      <c r="A27" s="193" t="s">
        <v>219</v>
      </c>
      <c r="B27" s="193"/>
      <c r="C27" s="193"/>
      <c r="D27" s="192"/>
    </row>
    <row r="28" spans="1:4" ht="32.4" customHeight="1">
      <c r="A28" s="193"/>
      <c r="B28" s="370" t="s">
        <v>282</v>
      </c>
      <c r="C28" s="371"/>
      <c r="D28" s="371"/>
    </row>
    <row r="29" spans="1:4" ht="13.5" customHeight="1">
      <c r="A29" s="193" t="s">
        <v>220</v>
      </c>
      <c r="B29" s="193"/>
      <c r="C29" s="193"/>
      <c r="D29" s="193"/>
    </row>
    <row r="30" spans="1:4" ht="12.9" customHeight="1">
      <c r="A30" s="193"/>
      <c r="B30" s="371" t="s">
        <v>221</v>
      </c>
      <c r="C30" s="371"/>
      <c r="D30" s="371"/>
    </row>
    <row r="31" spans="1:4" ht="12.65" customHeight="1">
      <c r="A31" s="193"/>
      <c r="B31" s="193"/>
      <c r="C31" s="193"/>
      <c r="D31" s="193"/>
    </row>
    <row r="32" spans="1:4" ht="19.5" customHeight="1">
      <c r="A32" s="193" t="s">
        <v>222</v>
      </c>
      <c r="B32" s="193"/>
      <c r="C32" s="193"/>
      <c r="D32" s="193"/>
    </row>
    <row r="33" spans="1:4" ht="33.75" customHeight="1">
      <c r="A33" s="193"/>
      <c r="B33" s="173" t="s">
        <v>111</v>
      </c>
      <c r="C33" s="173" t="s">
        <v>223</v>
      </c>
      <c r="D33" s="173" t="s">
        <v>160</v>
      </c>
    </row>
    <row r="34" spans="1:4" ht="33" customHeight="1">
      <c r="A34" s="193"/>
      <c r="B34" s="250"/>
      <c r="C34" s="250"/>
      <c r="D34" s="250"/>
    </row>
    <row r="35" spans="1:4" ht="33" customHeight="1">
      <c r="A35" s="193"/>
      <c r="B35" s="250"/>
      <c r="C35" s="250"/>
      <c r="D35" s="250"/>
    </row>
    <row r="36" spans="1:4" ht="33" customHeight="1">
      <c r="A36" s="193"/>
      <c r="B36" s="250"/>
      <c r="C36" s="250"/>
      <c r="D36" s="250"/>
    </row>
    <row r="37" spans="1:4" ht="33" customHeight="1">
      <c r="A37" s="193"/>
      <c r="B37" s="250"/>
      <c r="C37" s="250"/>
      <c r="D37" s="250"/>
    </row>
    <row r="38" spans="1:4" ht="33" customHeight="1">
      <c r="A38" s="193"/>
      <c r="B38" s="250"/>
      <c r="C38" s="250"/>
      <c r="D38" s="250"/>
    </row>
  </sheetData>
  <mergeCells count="13">
    <mergeCell ref="E10:J11"/>
    <mergeCell ref="A3:D3"/>
    <mergeCell ref="B5:C5"/>
    <mergeCell ref="A6:B6"/>
    <mergeCell ref="D8:D9"/>
    <mergeCell ref="B28:D28"/>
    <mergeCell ref="B30:D30"/>
    <mergeCell ref="A12:D12"/>
    <mergeCell ref="B16:D16"/>
    <mergeCell ref="B18:D18"/>
    <mergeCell ref="B20:D20"/>
    <mergeCell ref="B22:D22"/>
    <mergeCell ref="B24:D24"/>
  </mergeCells>
  <phoneticPr fontId="7"/>
  <conditionalFormatting sqref="D8">
    <cfRule type="cellIs" dxfId="2" priority="1" operator="equal">
      <formula>""</formula>
    </cfRule>
  </conditionalFormatting>
  <pageMargins left="0.7" right="0.7" top="0.75" bottom="0.75" header="0.3" footer="0.3"/>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E5A6-3244-44B4-968F-090F19E7964D}">
  <sheetPr codeName="Sheet15"/>
  <dimension ref="A1:G19"/>
  <sheetViews>
    <sheetView showGridLines="0" view="pageBreakPreview" zoomScale="85" zoomScaleNormal="87" zoomScaleSheetLayoutView="85" workbookViewId="0">
      <selection activeCell="A2" sqref="A2:D2"/>
    </sheetView>
  </sheetViews>
  <sheetFormatPr defaultColWidth="8.08203125" defaultRowHeight="15.65" customHeight="1"/>
  <cols>
    <col min="1" max="1" width="2.08203125" style="147" customWidth="1"/>
    <col min="2" max="2" width="29.08203125" style="147" customWidth="1"/>
    <col min="3" max="3" width="28.58203125" style="147" customWidth="1"/>
    <col min="4" max="4" width="29.4140625" style="147" customWidth="1"/>
    <col min="5" max="5" width="3.08203125" style="166" customWidth="1"/>
    <col min="6" max="6" width="32.4140625" style="166" customWidth="1"/>
    <col min="7" max="7" width="16.4140625" style="147" customWidth="1"/>
    <col min="8" max="16384" width="8.08203125" style="147"/>
  </cols>
  <sheetData>
    <row r="1" spans="1:7" ht="15" customHeight="1">
      <c r="A1" s="148" t="s">
        <v>224</v>
      </c>
      <c r="B1" s="148"/>
      <c r="C1" s="148"/>
      <c r="D1" s="89" t="s">
        <v>280</v>
      </c>
      <c r="E1" s="149"/>
      <c r="F1" s="146" t="s">
        <v>201</v>
      </c>
    </row>
    <row r="2" spans="1:7" ht="90.65" customHeight="1">
      <c r="A2" s="375" t="s">
        <v>283</v>
      </c>
      <c r="B2" s="375"/>
      <c r="C2" s="375"/>
      <c r="D2" s="375"/>
      <c r="E2" s="149"/>
      <c r="F2" s="150"/>
    </row>
    <row r="3" spans="1:7" ht="27.9" customHeight="1">
      <c r="A3" s="151"/>
      <c r="B3" s="151"/>
      <c r="C3" s="152" t="s">
        <v>225</v>
      </c>
      <c r="D3" s="251"/>
      <c r="E3" s="149"/>
      <c r="F3" s="150" t="s">
        <v>226</v>
      </c>
    </row>
    <row r="4" spans="1:7" ht="42.65" customHeight="1">
      <c r="A4" s="148"/>
      <c r="B4" s="148"/>
      <c r="C4" s="153" t="s">
        <v>227</v>
      </c>
      <c r="D4" s="98" t="str">
        <f>IF('別添１　事業者基本情報【幹事社、コンソーシアム参加事業者】'!C4="","",'別添１　事業者基本情報【幹事社、コンソーシアム参加事業者】'!C4)</f>
        <v/>
      </c>
      <c r="E4" s="149"/>
      <c r="F4" s="155" t="s">
        <v>228</v>
      </c>
    </row>
    <row r="5" spans="1:7" ht="26.4" customHeight="1">
      <c r="A5" s="148"/>
      <c r="B5" s="148"/>
      <c r="C5" s="153" t="s">
        <v>203</v>
      </c>
      <c r="D5" s="98" t="str">
        <f>IF('別添１　事業者基本情報【幹事社、コンソーシアム参加事業者】'!C3="","",'別添１　事業者基本情報【幹事社、コンソーシアム参加事業者】'!C3)</f>
        <v/>
      </c>
      <c r="E5" s="149"/>
      <c r="F5" s="155" t="s">
        <v>228</v>
      </c>
    </row>
    <row r="6" spans="1:7" ht="47.15" customHeight="1">
      <c r="A6" s="148"/>
      <c r="B6" s="148"/>
      <c r="C6" s="153" t="s">
        <v>229</v>
      </c>
      <c r="D6" s="374"/>
      <c r="E6" s="156"/>
      <c r="F6" s="376" t="s">
        <v>230</v>
      </c>
      <c r="G6" s="376"/>
    </row>
    <row r="7" spans="1:7" ht="14.15" customHeight="1">
      <c r="A7" s="148"/>
      <c r="B7" s="148"/>
      <c r="C7" s="148"/>
      <c r="D7" s="374"/>
      <c r="E7" s="149"/>
      <c r="F7" s="157"/>
    </row>
    <row r="8" spans="1:7" ht="75.900000000000006" customHeight="1">
      <c r="A8" s="148"/>
      <c r="B8" s="148"/>
      <c r="C8" s="158" t="s">
        <v>231</v>
      </c>
      <c r="D8" s="159"/>
      <c r="E8" s="149"/>
      <c r="F8" s="150"/>
    </row>
    <row r="9" spans="1:7" ht="97.5" customHeight="1">
      <c r="A9" s="377" t="str">
        <f>IF(D3="","　標題に掲げる補助金事業について、交付規程第４条および交付申請書、公募要領にて定める事業要件、JMACが掲げる条件等を確認し、■■■■を幹事社とするコンソーシアムに参加することを本書を以て確認します。
※■■■■に上記へご記入頂いた幹事社名が入ります","　標題に掲げる補助金事業について、交付規程第４条および交付申請書、公募要領にて定める事業要件、JMACが掲げる条件等を確認し、"&amp;D3&amp;"を幹事会社とするコンソーシアムに参加することを本書を以て確認します。")</f>
        <v>　標題に掲げる補助金事業について、交付規程第４条および交付申請書、公募要領にて定める事業要件、JMACが掲げる条件等を確認し、■■■■を幹事社とするコンソーシアムに参加することを本書を以て確認します。
※■■■■に上記へご記入頂いた幹事社名が入ります</v>
      </c>
      <c r="B9" s="377"/>
      <c r="C9" s="377"/>
      <c r="D9" s="377"/>
      <c r="E9" s="149"/>
      <c r="F9" s="150"/>
    </row>
    <row r="10" spans="1:7" ht="12.9" customHeight="1">
      <c r="A10" s="148"/>
      <c r="B10" s="148"/>
      <c r="C10" s="148"/>
      <c r="D10" s="148"/>
      <c r="E10" s="149"/>
      <c r="F10" s="150"/>
    </row>
    <row r="11" spans="1:7" s="162" customFormat="1" ht="13.5" customHeight="1">
      <c r="A11" s="148"/>
      <c r="B11" s="148"/>
      <c r="C11" s="148"/>
      <c r="D11" s="148"/>
      <c r="E11" s="160"/>
      <c r="F11" s="161"/>
    </row>
    <row r="12" spans="1:7" s="162" customFormat="1" ht="12" customHeight="1">
      <c r="A12" s="148"/>
      <c r="B12" s="163"/>
      <c r="C12" s="163"/>
      <c r="D12" s="163"/>
      <c r="E12" s="154"/>
      <c r="F12" s="164"/>
    </row>
    <row r="13" spans="1:7" s="162" customFormat="1" ht="12" customHeight="1">
      <c r="A13" s="148"/>
      <c r="B13" s="163"/>
      <c r="C13" s="154"/>
      <c r="D13" s="154"/>
      <c r="E13" s="154"/>
      <c r="F13" s="165"/>
    </row>
    <row r="14" spans="1:7" s="162" customFormat="1" ht="14.15" customHeight="1">
      <c r="A14" s="148"/>
      <c r="B14" s="163"/>
      <c r="C14" s="163"/>
      <c r="D14" s="163"/>
      <c r="E14" s="154"/>
      <c r="F14" s="164"/>
    </row>
    <row r="15" spans="1:7" s="162" customFormat="1" ht="12" customHeight="1">
      <c r="A15" s="148"/>
      <c r="B15" s="163"/>
      <c r="C15" s="154"/>
      <c r="D15" s="154"/>
      <c r="E15" s="154"/>
      <c r="F15" s="165"/>
    </row>
    <row r="16" spans="1:7" s="162" customFormat="1" ht="12.65" customHeight="1">
      <c r="A16" s="148"/>
      <c r="B16" s="163"/>
      <c r="C16" s="163"/>
      <c r="D16" s="163"/>
      <c r="E16" s="154"/>
      <c r="F16" s="164"/>
    </row>
    <row r="17" spans="1:5" ht="12.65" customHeight="1">
      <c r="A17" s="148"/>
      <c r="B17" s="148"/>
      <c r="C17" s="148"/>
      <c r="D17" s="148"/>
      <c r="E17" s="149"/>
    </row>
    <row r="18" spans="1:5" ht="12" customHeight="1">
      <c r="A18" s="148"/>
      <c r="B18" s="148"/>
      <c r="C18" s="148"/>
      <c r="D18" s="152" t="s">
        <v>232</v>
      </c>
      <c r="E18" s="149"/>
    </row>
    <row r="19" spans="1:5" ht="15.65" customHeight="1">
      <c r="A19" s="148"/>
      <c r="B19" s="148"/>
      <c r="C19" s="148"/>
      <c r="D19" s="148"/>
      <c r="E19" s="149"/>
    </row>
  </sheetData>
  <mergeCells count="4">
    <mergeCell ref="A2:D2"/>
    <mergeCell ref="F6:G6"/>
    <mergeCell ref="A9:D9"/>
    <mergeCell ref="D6:D7"/>
  </mergeCells>
  <phoneticPr fontId="10"/>
  <conditionalFormatting sqref="D3">
    <cfRule type="cellIs" dxfId="1" priority="2" operator="equal">
      <formula>""</formula>
    </cfRule>
  </conditionalFormatting>
  <conditionalFormatting sqref="D6">
    <cfRule type="cellIs" dxfId="0"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0DED-EB0D-4711-A67F-320EC8DCA0F4}">
  <sheetPr codeName="Sheet16">
    <tabColor rgb="FFFFFF00"/>
  </sheetPr>
  <dimension ref="A1:L55"/>
  <sheetViews>
    <sheetView topLeftCell="B44" zoomScale="130" zoomScaleNormal="130" workbookViewId="0">
      <selection activeCell="G50" sqref="G50"/>
    </sheetView>
  </sheetViews>
  <sheetFormatPr defaultColWidth="8.9140625" defaultRowHeight="13"/>
  <cols>
    <col min="1" max="1" width="7.58203125" style="204" customWidth="1"/>
    <col min="2" max="2" width="7.4140625" style="204" customWidth="1"/>
    <col min="3" max="3" width="9.08203125" style="204" customWidth="1"/>
    <col min="4" max="4" width="6" style="204" customWidth="1"/>
    <col min="5" max="5" width="7.9140625" style="204" customWidth="1"/>
    <col min="6" max="7" width="7.58203125" style="204" customWidth="1"/>
    <col min="8" max="8" width="9" style="204" customWidth="1"/>
    <col min="9" max="9" width="5.4140625" style="204" customWidth="1"/>
    <col min="10" max="10" width="8.9140625" style="204" customWidth="1"/>
    <col min="11" max="11" width="7.58203125" style="204" customWidth="1"/>
    <col min="12" max="12" width="0" style="204" hidden="1" customWidth="1"/>
    <col min="13" max="16384" width="8.9140625" style="204"/>
  </cols>
  <sheetData>
    <row r="1" spans="1:12" ht="15" customHeight="1">
      <c r="A1" s="220"/>
      <c r="B1" s="220"/>
      <c r="C1" s="220"/>
      <c r="D1" s="220"/>
      <c r="E1" s="220"/>
      <c r="F1" s="220"/>
      <c r="G1" s="220"/>
      <c r="H1" s="220"/>
      <c r="I1" s="220"/>
      <c r="J1" s="220"/>
      <c r="K1" s="219" t="s">
        <v>244</v>
      </c>
    </row>
    <row r="2" spans="1:12" ht="28.5" customHeight="1">
      <c r="A2" s="381" t="s">
        <v>270</v>
      </c>
      <c r="B2" s="382"/>
      <c r="C2" s="382"/>
      <c r="D2" s="382"/>
      <c r="E2" s="382"/>
      <c r="F2" s="382"/>
      <c r="G2" s="382"/>
      <c r="H2" s="382"/>
      <c r="I2" s="382"/>
      <c r="J2" s="382"/>
      <c r="K2" s="382"/>
    </row>
    <row r="3" spans="1:12" ht="20.399999999999999" customHeight="1">
      <c r="A3" s="383" t="s">
        <v>249</v>
      </c>
      <c r="B3" s="384"/>
      <c r="C3" s="384"/>
      <c r="D3" s="384"/>
      <c r="E3" s="385"/>
      <c r="F3" s="386" t="s">
        <v>243</v>
      </c>
      <c r="G3" s="387"/>
      <c r="H3" s="388" t="s">
        <v>242</v>
      </c>
      <c r="I3" s="389"/>
      <c r="J3" s="390"/>
      <c r="K3" s="391" t="s">
        <v>241</v>
      </c>
    </row>
    <row r="4" spans="1:12" ht="13.65" customHeight="1">
      <c r="A4" s="394" t="s">
        <v>240</v>
      </c>
      <c r="B4" s="218" t="s">
        <v>239</v>
      </c>
      <c r="C4" s="396" t="s">
        <v>239</v>
      </c>
      <c r="D4" s="384"/>
      <c r="E4" s="385"/>
      <c r="F4" s="391" t="s">
        <v>238</v>
      </c>
      <c r="G4" s="397" t="s">
        <v>237</v>
      </c>
      <c r="H4" s="396" t="s">
        <v>236</v>
      </c>
      <c r="I4" s="384"/>
      <c r="J4" s="385"/>
      <c r="K4" s="392"/>
    </row>
    <row r="5" spans="1:12" ht="13.5" customHeight="1">
      <c r="A5" s="395"/>
      <c r="B5" s="217"/>
      <c r="C5" s="378" t="s">
        <v>235</v>
      </c>
      <c r="D5" s="379"/>
      <c r="E5" s="380"/>
      <c r="F5" s="393"/>
      <c r="G5" s="398"/>
      <c r="H5" s="378" t="s">
        <v>235</v>
      </c>
      <c r="I5" s="379"/>
      <c r="J5" s="380"/>
      <c r="K5" s="393"/>
    </row>
    <row r="6" spans="1:12" ht="13.65" customHeight="1">
      <c r="A6" s="212">
        <v>1</v>
      </c>
      <c r="B6" s="211">
        <v>58000</v>
      </c>
      <c r="C6" s="210"/>
      <c r="D6" s="209" t="s">
        <v>268</v>
      </c>
      <c r="E6" s="214">
        <v>63000</v>
      </c>
      <c r="F6" s="215">
        <v>350</v>
      </c>
      <c r="G6" s="215">
        <v>470</v>
      </c>
      <c r="H6" s="216"/>
      <c r="I6" s="207" t="s">
        <v>268</v>
      </c>
      <c r="J6" s="213">
        <v>84420</v>
      </c>
      <c r="K6" s="215">
        <v>470</v>
      </c>
      <c r="L6" s="204">
        <v>1</v>
      </c>
    </row>
    <row r="7" spans="1:12" ht="13.65" customHeight="1">
      <c r="A7" s="212">
        <v>2</v>
      </c>
      <c r="B7" s="211">
        <v>68000</v>
      </c>
      <c r="C7" s="210">
        <v>63000</v>
      </c>
      <c r="D7" s="209" t="s">
        <v>268</v>
      </c>
      <c r="E7" s="214">
        <v>73000</v>
      </c>
      <c r="F7" s="215">
        <v>410</v>
      </c>
      <c r="G7" s="215">
        <v>550</v>
      </c>
      <c r="H7" s="208">
        <v>84420</v>
      </c>
      <c r="I7" s="207" t="s">
        <v>268</v>
      </c>
      <c r="J7" s="213">
        <v>97820</v>
      </c>
      <c r="K7" s="215">
        <v>550</v>
      </c>
      <c r="L7" s="204">
        <v>2</v>
      </c>
    </row>
    <row r="8" spans="1:12" ht="13.65" customHeight="1">
      <c r="A8" s="212">
        <v>3</v>
      </c>
      <c r="B8" s="211">
        <v>78000</v>
      </c>
      <c r="C8" s="210">
        <v>73000</v>
      </c>
      <c r="D8" s="209" t="s">
        <v>268</v>
      </c>
      <c r="E8" s="214">
        <v>83000</v>
      </c>
      <c r="F8" s="215">
        <v>470</v>
      </c>
      <c r="G8" s="215">
        <v>630</v>
      </c>
      <c r="H8" s="208">
        <v>97820</v>
      </c>
      <c r="I8" s="207" t="s">
        <v>268</v>
      </c>
      <c r="J8" s="213">
        <v>111220</v>
      </c>
      <c r="K8" s="215">
        <v>630</v>
      </c>
      <c r="L8" s="204">
        <v>3</v>
      </c>
    </row>
    <row r="9" spans="1:12" ht="13.65" customHeight="1">
      <c r="A9" s="212">
        <v>4</v>
      </c>
      <c r="B9" s="211">
        <v>88000</v>
      </c>
      <c r="C9" s="210">
        <v>83000</v>
      </c>
      <c r="D9" s="209" t="s">
        <v>268</v>
      </c>
      <c r="E9" s="214">
        <v>93000</v>
      </c>
      <c r="F9" s="215">
        <v>530</v>
      </c>
      <c r="G9" s="215">
        <v>720</v>
      </c>
      <c r="H9" s="208">
        <v>111220</v>
      </c>
      <c r="I9" s="207" t="s">
        <v>268</v>
      </c>
      <c r="J9" s="213">
        <v>124620</v>
      </c>
      <c r="K9" s="215">
        <v>720</v>
      </c>
      <c r="L9" s="204">
        <v>4</v>
      </c>
    </row>
    <row r="10" spans="1:12" ht="13.65" customHeight="1">
      <c r="A10" s="212">
        <v>5</v>
      </c>
      <c r="B10" s="211">
        <v>98000</v>
      </c>
      <c r="C10" s="210">
        <v>93000</v>
      </c>
      <c r="D10" s="209" t="s">
        <v>268</v>
      </c>
      <c r="E10" s="214">
        <v>101000</v>
      </c>
      <c r="F10" s="215">
        <v>590</v>
      </c>
      <c r="G10" s="215">
        <v>800</v>
      </c>
      <c r="H10" s="208">
        <v>124620</v>
      </c>
      <c r="I10" s="207" t="s">
        <v>268</v>
      </c>
      <c r="J10" s="213">
        <v>135340</v>
      </c>
      <c r="K10" s="215">
        <v>800</v>
      </c>
      <c r="L10" s="204">
        <v>5</v>
      </c>
    </row>
    <row r="11" spans="1:12" ht="13.65" customHeight="1">
      <c r="A11" s="212">
        <v>6</v>
      </c>
      <c r="B11" s="211">
        <v>104000</v>
      </c>
      <c r="C11" s="210">
        <v>101000</v>
      </c>
      <c r="D11" s="209" t="s">
        <v>268</v>
      </c>
      <c r="E11" s="214">
        <v>107000</v>
      </c>
      <c r="F11" s="215">
        <v>630</v>
      </c>
      <c r="G11" s="215">
        <v>850</v>
      </c>
      <c r="H11" s="208">
        <v>135340</v>
      </c>
      <c r="I11" s="207" t="s">
        <v>268</v>
      </c>
      <c r="J11" s="213">
        <v>143380</v>
      </c>
      <c r="K11" s="215">
        <v>850</v>
      </c>
      <c r="L11" s="204">
        <v>6</v>
      </c>
    </row>
    <row r="12" spans="1:12" ht="13.65" customHeight="1">
      <c r="A12" s="212">
        <v>7</v>
      </c>
      <c r="B12" s="211">
        <v>110000</v>
      </c>
      <c r="C12" s="210">
        <v>107000</v>
      </c>
      <c r="D12" s="209" t="s">
        <v>268</v>
      </c>
      <c r="E12" s="214">
        <v>114000</v>
      </c>
      <c r="F12" s="215">
        <v>670</v>
      </c>
      <c r="G12" s="215">
        <v>900</v>
      </c>
      <c r="H12" s="208">
        <v>143380</v>
      </c>
      <c r="I12" s="207" t="s">
        <v>268</v>
      </c>
      <c r="J12" s="213">
        <v>152760</v>
      </c>
      <c r="K12" s="215">
        <v>900</v>
      </c>
      <c r="L12" s="204">
        <v>7</v>
      </c>
    </row>
    <row r="13" spans="1:12" ht="13.65" customHeight="1">
      <c r="A13" s="212">
        <v>8</v>
      </c>
      <c r="B13" s="211">
        <v>118000</v>
      </c>
      <c r="C13" s="210">
        <v>114000</v>
      </c>
      <c r="D13" s="209" t="s">
        <v>268</v>
      </c>
      <c r="E13" s="214">
        <v>122000</v>
      </c>
      <c r="F13" s="215">
        <v>720</v>
      </c>
      <c r="G13" s="215">
        <v>960</v>
      </c>
      <c r="H13" s="208">
        <v>152760</v>
      </c>
      <c r="I13" s="207" t="s">
        <v>268</v>
      </c>
      <c r="J13" s="213">
        <v>163480</v>
      </c>
      <c r="K13" s="215">
        <v>960</v>
      </c>
      <c r="L13" s="204">
        <v>8</v>
      </c>
    </row>
    <row r="14" spans="1:12" ht="13.65" customHeight="1">
      <c r="A14" s="212">
        <v>9</v>
      </c>
      <c r="B14" s="211">
        <v>126000</v>
      </c>
      <c r="C14" s="210">
        <v>122000</v>
      </c>
      <c r="D14" s="209" t="s">
        <v>268</v>
      </c>
      <c r="E14" s="214">
        <v>130000</v>
      </c>
      <c r="F14" s="215">
        <v>770</v>
      </c>
      <c r="G14" s="205">
        <v>1030</v>
      </c>
      <c r="H14" s="208">
        <v>163480</v>
      </c>
      <c r="I14" s="207" t="s">
        <v>268</v>
      </c>
      <c r="J14" s="213">
        <v>174200</v>
      </c>
      <c r="K14" s="205">
        <v>1030</v>
      </c>
      <c r="L14" s="204">
        <v>9</v>
      </c>
    </row>
    <row r="15" spans="1:12" ht="13.65" customHeight="1">
      <c r="A15" s="212">
        <v>10</v>
      </c>
      <c r="B15" s="211">
        <v>134000</v>
      </c>
      <c r="C15" s="210">
        <v>130000</v>
      </c>
      <c r="D15" s="209" t="s">
        <v>268</v>
      </c>
      <c r="E15" s="214">
        <v>138000</v>
      </c>
      <c r="F15" s="215">
        <v>810</v>
      </c>
      <c r="G15" s="205">
        <v>1090</v>
      </c>
      <c r="H15" s="208">
        <v>174200</v>
      </c>
      <c r="I15" s="207" t="s">
        <v>268</v>
      </c>
      <c r="J15" s="213">
        <v>184920</v>
      </c>
      <c r="K15" s="205">
        <v>1090</v>
      </c>
      <c r="L15" s="204">
        <v>10</v>
      </c>
    </row>
    <row r="16" spans="1:12" ht="13.65" customHeight="1">
      <c r="A16" s="212">
        <v>11</v>
      </c>
      <c r="B16" s="211">
        <v>142000</v>
      </c>
      <c r="C16" s="210">
        <v>138000</v>
      </c>
      <c r="D16" s="209" t="s">
        <v>268</v>
      </c>
      <c r="E16" s="214">
        <v>146000</v>
      </c>
      <c r="F16" s="215">
        <v>860</v>
      </c>
      <c r="G16" s="205">
        <v>1160</v>
      </c>
      <c r="H16" s="208">
        <v>184920</v>
      </c>
      <c r="I16" s="207" t="s">
        <v>268</v>
      </c>
      <c r="J16" s="213">
        <v>195640</v>
      </c>
      <c r="K16" s="205">
        <v>1160</v>
      </c>
      <c r="L16" s="204">
        <v>11</v>
      </c>
    </row>
    <row r="17" spans="1:12" ht="13.65" customHeight="1">
      <c r="A17" s="212">
        <v>12</v>
      </c>
      <c r="B17" s="211">
        <v>150000</v>
      </c>
      <c r="C17" s="210">
        <v>146000</v>
      </c>
      <c r="D17" s="209" t="s">
        <v>268</v>
      </c>
      <c r="E17" s="214">
        <v>155000</v>
      </c>
      <c r="F17" s="215">
        <v>910</v>
      </c>
      <c r="G17" s="205">
        <v>1220</v>
      </c>
      <c r="H17" s="208">
        <v>195640</v>
      </c>
      <c r="I17" s="207" t="s">
        <v>268</v>
      </c>
      <c r="J17" s="213">
        <v>207700</v>
      </c>
      <c r="K17" s="205">
        <v>1220</v>
      </c>
      <c r="L17" s="204">
        <v>12</v>
      </c>
    </row>
    <row r="18" spans="1:12" ht="13.65" customHeight="1">
      <c r="A18" s="212">
        <v>13</v>
      </c>
      <c r="B18" s="211">
        <v>160000</v>
      </c>
      <c r="C18" s="210">
        <v>155000</v>
      </c>
      <c r="D18" s="209" t="s">
        <v>268</v>
      </c>
      <c r="E18" s="214">
        <v>165000</v>
      </c>
      <c r="F18" s="215">
        <v>970</v>
      </c>
      <c r="G18" s="205">
        <v>1310</v>
      </c>
      <c r="H18" s="208">
        <v>207700</v>
      </c>
      <c r="I18" s="207" t="s">
        <v>268</v>
      </c>
      <c r="J18" s="213">
        <v>221100</v>
      </c>
      <c r="K18" s="205">
        <v>1310</v>
      </c>
      <c r="L18" s="204">
        <v>13</v>
      </c>
    </row>
    <row r="19" spans="1:12" ht="13.65" customHeight="1">
      <c r="A19" s="212">
        <v>14</v>
      </c>
      <c r="B19" s="211">
        <v>170000</v>
      </c>
      <c r="C19" s="210">
        <v>165000</v>
      </c>
      <c r="D19" s="209" t="s">
        <v>268</v>
      </c>
      <c r="E19" s="214">
        <v>175000</v>
      </c>
      <c r="F19" s="205">
        <v>1030</v>
      </c>
      <c r="G19" s="205">
        <v>1390</v>
      </c>
      <c r="H19" s="208">
        <v>221100</v>
      </c>
      <c r="I19" s="207" t="s">
        <v>268</v>
      </c>
      <c r="J19" s="213">
        <v>234500</v>
      </c>
      <c r="K19" s="205">
        <v>1390</v>
      </c>
      <c r="L19" s="204">
        <v>14</v>
      </c>
    </row>
    <row r="20" spans="1:12" ht="13.65" customHeight="1">
      <c r="A20" s="212">
        <v>15</v>
      </c>
      <c r="B20" s="211">
        <v>180000</v>
      </c>
      <c r="C20" s="210">
        <v>175000</v>
      </c>
      <c r="D20" s="209" t="s">
        <v>268</v>
      </c>
      <c r="E20" s="214">
        <v>185000</v>
      </c>
      <c r="F20" s="205">
        <v>1100</v>
      </c>
      <c r="G20" s="205">
        <v>1470</v>
      </c>
      <c r="H20" s="208">
        <v>234500</v>
      </c>
      <c r="I20" s="207" t="s">
        <v>268</v>
      </c>
      <c r="J20" s="213">
        <v>247900</v>
      </c>
      <c r="K20" s="205">
        <v>1470</v>
      </c>
      <c r="L20" s="204">
        <v>15</v>
      </c>
    </row>
    <row r="21" spans="1:12" ht="13.65" customHeight="1">
      <c r="A21" s="212">
        <v>16</v>
      </c>
      <c r="B21" s="211">
        <v>190000</v>
      </c>
      <c r="C21" s="210">
        <v>185000</v>
      </c>
      <c r="D21" s="209" t="s">
        <v>268</v>
      </c>
      <c r="E21" s="214">
        <v>195000</v>
      </c>
      <c r="F21" s="205">
        <v>1160</v>
      </c>
      <c r="G21" s="205">
        <v>1550</v>
      </c>
      <c r="H21" s="208">
        <v>247900</v>
      </c>
      <c r="I21" s="207" t="s">
        <v>268</v>
      </c>
      <c r="J21" s="213">
        <v>261300</v>
      </c>
      <c r="K21" s="205">
        <v>1550</v>
      </c>
      <c r="L21" s="204">
        <v>16</v>
      </c>
    </row>
    <row r="22" spans="1:12" ht="13.65" customHeight="1">
      <c r="A22" s="212">
        <v>17</v>
      </c>
      <c r="B22" s="211">
        <v>200000</v>
      </c>
      <c r="C22" s="210">
        <v>195000</v>
      </c>
      <c r="D22" s="209" t="s">
        <v>268</v>
      </c>
      <c r="E22" s="214">
        <v>210000</v>
      </c>
      <c r="F22" s="205">
        <v>1220</v>
      </c>
      <c r="G22" s="205">
        <v>1630</v>
      </c>
      <c r="H22" s="208">
        <v>261300</v>
      </c>
      <c r="I22" s="207" t="s">
        <v>268</v>
      </c>
      <c r="J22" s="213">
        <v>281400</v>
      </c>
      <c r="K22" s="205">
        <v>1630</v>
      </c>
      <c r="L22" s="204">
        <v>17</v>
      </c>
    </row>
    <row r="23" spans="1:12" ht="13.65" customHeight="1">
      <c r="A23" s="212">
        <v>18</v>
      </c>
      <c r="B23" s="211">
        <v>220000</v>
      </c>
      <c r="C23" s="210">
        <v>210000</v>
      </c>
      <c r="D23" s="209" t="s">
        <v>268</v>
      </c>
      <c r="E23" s="214">
        <v>230000</v>
      </c>
      <c r="F23" s="205">
        <v>1340</v>
      </c>
      <c r="G23" s="205">
        <v>1800</v>
      </c>
      <c r="H23" s="208">
        <v>281400</v>
      </c>
      <c r="I23" s="207" t="s">
        <v>268</v>
      </c>
      <c r="J23" s="213">
        <v>308200</v>
      </c>
      <c r="K23" s="205">
        <v>1800</v>
      </c>
      <c r="L23" s="204">
        <v>18</v>
      </c>
    </row>
    <row r="24" spans="1:12" ht="13.65" customHeight="1">
      <c r="A24" s="212">
        <v>19</v>
      </c>
      <c r="B24" s="211">
        <v>240000</v>
      </c>
      <c r="C24" s="210">
        <v>230000</v>
      </c>
      <c r="D24" s="209" t="s">
        <v>268</v>
      </c>
      <c r="E24" s="214">
        <v>250000</v>
      </c>
      <c r="F24" s="205">
        <v>1460</v>
      </c>
      <c r="G24" s="205">
        <v>1960</v>
      </c>
      <c r="H24" s="208">
        <v>308200</v>
      </c>
      <c r="I24" s="207" t="s">
        <v>268</v>
      </c>
      <c r="J24" s="213">
        <v>335000</v>
      </c>
      <c r="K24" s="205">
        <v>1960</v>
      </c>
      <c r="L24" s="204">
        <v>19</v>
      </c>
    </row>
    <row r="25" spans="1:12" ht="13.65" customHeight="1">
      <c r="A25" s="212">
        <v>20</v>
      </c>
      <c r="B25" s="211">
        <v>260000</v>
      </c>
      <c r="C25" s="210">
        <v>250000</v>
      </c>
      <c r="D25" s="209" t="s">
        <v>268</v>
      </c>
      <c r="E25" s="214">
        <v>270000</v>
      </c>
      <c r="F25" s="205">
        <v>1590</v>
      </c>
      <c r="G25" s="205">
        <v>2130</v>
      </c>
      <c r="H25" s="208">
        <v>335000</v>
      </c>
      <c r="I25" s="207" t="s">
        <v>268</v>
      </c>
      <c r="J25" s="213">
        <v>361800</v>
      </c>
      <c r="K25" s="205">
        <v>2130</v>
      </c>
      <c r="L25" s="204">
        <v>20</v>
      </c>
    </row>
    <row r="26" spans="1:12" ht="13.65" customHeight="1">
      <c r="A26" s="212">
        <v>21</v>
      </c>
      <c r="B26" s="211">
        <v>280000</v>
      </c>
      <c r="C26" s="210">
        <v>270000</v>
      </c>
      <c r="D26" s="209" t="s">
        <v>268</v>
      </c>
      <c r="E26" s="214">
        <v>290000</v>
      </c>
      <c r="F26" s="205">
        <v>1710</v>
      </c>
      <c r="G26" s="205">
        <v>2290</v>
      </c>
      <c r="H26" s="208">
        <v>361800</v>
      </c>
      <c r="I26" s="207" t="s">
        <v>268</v>
      </c>
      <c r="J26" s="213">
        <v>388600</v>
      </c>
      <c r="K26" s="205">
        <v>2290</v>
      </c>
      <c r="L26" s="204">
        <v>21</v>
      </c>
    </row>
    <row r="27" spans="1:12" ht="13.65" customHeight="1">
      <c r="A27" s="212">
        <v>22</v>
      </c>
      <c r="B27" s="211">
        <v>300000</v>
      </c>
      <c r="C27" s="210">
        <v>290000</v>
      </c>
      <c r="D27" s="209" t="s">
        <v>268</v>
      </c>
      <c r="E27" s="214">
        <v>310000</v>
      </c>
      <c r="F27" s="205">
        <v>1830</v>
      </c>
      <c r="G27" s="205">
        <v>2450</v>
      </c>
      <c r="H27" s="208">
        <v>388600</v>
      </c>
      <c r="I27" s="207" t="s">
        <v>268</v>
      </c>
      <c r="J27" s="213">
        <v>415400</v>
      </c>
      <c r="K27" s="205">
        <v>2450</v>
      </c>
      <c r="L27" s="204">
        <v>22</v>
      </c>
    </row>
    <row r="28" spans="1:12" ht="13.65" customHeight="1">
      <c r="A28" s="212">
        <v>23</v>
      </c>
      <c r="B28" s="211">
        <v>320000</v>
      </c>
      <c r="C28" s="210">
        <v>310000</v>
      </c>
      <c r="D28" s="209" t="s">
        <v>268</v>
      </c>
      <c r="E28" s="214">
        <v>330000</v>
      </c>
      <c r="F28" s="205">
        <v>1950</v>
      </c>
      <c r="G28" s="205">
        <v>2620</v>
      </c>
      <c r="H28" s="208">
        <v>415400</v>
      </c>
      <c r="I28" s="207" t="s">
        <v>268</v>
      </c>
      <c r="J28" s="213">
        <v>442200</v>
      </c>
      <c r="K28" s="205">
        <v>2620</v>
      </c>
      <c r="L28" s="204">
        <v>23</v>
      </c>
    </row>
    <row r="29" spans="1:12" ht="13.65" customHeight="1">
      <c r="A29" s="212">
        <v>24</v>
      </c>
      <c r="B29" s="211">
        <v>340000</v>
      </c>
      <c r="C29" s="210">
        <v>330000</v>
      </c>
      <c r="D29" s="209" t="s">
        <v>268</v>
      </c>
      <c r="E29" s="214">
        <v>350000</v>
      </c>
      <c r="F29" s="205">
        <v>2070</v>
      </c>
      <c r="G29" s="205">
        <v>2780</v>
      </c>
      <c r="H29" s="208">
        <v>442200</v>
      </c>
      <c r="I29" s="207" t="s">
        <v>268</v>
      </c>
      <c r="J29" s="213">
        <v>469000</v>
      </c>
      <c r="K29" s="205">
        <v>2780</v>
      </c>
      <c r="L29" s="204">
        <v>24</v>
      </c>
    </row>
    <row r="30" spans="1:12" ht="13.65" customHeight="1">
      <c r="A30" s="212">
        <v>25</v>
      </c>
      <c r="B30" s="211">
        <v>360000</v>
      </c>
      <c r="C30" s="210">
        <v>350000</v>
      </c>
      <c r="D30" s="209" t="s">
        <v>268</v>
      </c>
      <c r="E30" s="214">
        <v>370000</v>
      </c>
      <c r="F30" s="205">
        <v>2200</v>
      </c>
      <c r="G30" s="205">
        <v>2950</v>
      </c>
      <c r="H30" s="208">
        <v>469000</v>
      </c>
      <c r="I30" s="207" t="s">
        <v>268</v>
      </c>
      <c r="J30" s="213">
        <v>495800</v>
      </c>
      <c r="K30" s="205">
        <v>2950</v>
      </c>
      <c r="L30" s="204">
        <v>25</v>
      </c>
    </row>
    <row r="31" spans="1:12" ht="13.65" customHeight="1">
      <c r="A31" s="212">
        <v>26</v>
      </c>
      <c r="B31" s="211">
        <v>380000</v>
      </c>
      <c r="C31" s="210">
        <v>370000</v>
      </c>
      <c r="D31" s="209" t="s">
        <v>268</v>
      </c>
      <c r="E31" s="214">
        <v>395000</v>
      </c>
      <c r="F31" s="205">
        <v>2320</v>
      </c>
      <c r="G31" s="205">
        <v>3110</v>
      </c>
      <c r="H31" s="208">
        <v>495800</v>
      </c>
      <c r="I31" s="207" t="s">
        <v>268</v>
      </c>
      <c r="J31" s="213">
        <v>529300</v>
      </c>
      <c r="K31" s="205">
        <v>3110</v>
      </c>
      <c r="L31" s="204">
        <v>26</v>
      </c>
    </row>
    <row r="32" spans="1:12" ht="13.65" customHeight="1">
      <c r="A32" s="212">
        <v>27</v>
      </c>
      <c r="B32" s="211">
        <v>410000</v>
      </c>
      <c r="C32" s="210">
        <v>395000</v>
      </c>
      <c r="D32" s="209" t="s">
        <v>268</v>
      </c>
      <c r="E32" s="214">
        <v>425000</v>
      </c>
      <c r="F32" s="205">
        <v>2500</v>
      </c>
      <c r="G32" s="205">
        <v>3360</v>
      </c>
      <c r="H32" s="208">
        <v>529300</v>
      </c>
      <c r="I32" s="207" t="s">
        <v>268</v>
      </c>
      <c r="J32" s="213">
        <v>569500</v>
      </c>
      <c r="K32" s="205">
        <v>3360</v>
      </c>
      <c r="L32" s="204">
        <v>27</v>
      </c>
    </row>
    <row r="33" spans="1:12" ht="13.65" customHeight="1">
      <c r="A33" s="212">
        <v>28</v>
      </c>
      <c r="B33" s="211">
        <v>440000</v>
      </c>
      <c r="C33" s="210">
        <v>425000</v>
      </c>
      <c r="D33" s="209" t="s">
        <v>268</v>
      </c>
      <c r="E33" s="214">
        <v>455000</v>
      </c>
      <c r="F33" s="205">
        <v>2690</v>
      </c>
      <c r="G33" s="205">
        <v>3600</v>
      </c>
      <c r="H33" s="208">
        <v>569500</v>
      </c>
      <c r="I33" s="207" t="s">
        <v>268</v>
      </c>
      <c r="J33" s="213">
        <v>609700</v>
      </c>
      <c r="K33" s="205">
        <v>3600</v>
      </c>
      <c r="L33" s="204">
        <v>28</v>
      </c>
    </row>
    <row r="34" spans="1:12" ht="13.65" customHeight="1">
      <c r="A34" s="212">
        <v>29</v>
      </c>
      <c r="B34" s="211">
        <v>470000</v>
      </c>
      <c r="C34" s="210">
        <v>455000</v>
      </c>
      <c r="D34" s="209" t="s">
        <v>268</v>
      </c>
      <c r="E34" s="214">
        <v>485000</v>
      </c>
      <c r="F34" s="205">
        <v>2870</v>
      </c>
      <c r="G34" s="205">
        <v>3850</v>
      </c>
      <c r="H34" s="208">
        <v>609700</v>
      </c>
      <c r="I34" s="207" t="s">
        <v>268</v>
      </c>
      <c r="J34" s="213">
        <v>649900</v>
      </c>
      <c r="K34" s="205">
        <v>3850</v>
      </c>
      <c r="L34" s="204">
        <v>29</v>
      </c>
    </row>
    <row r="35" spans="1:12" ht="13.65" customHeight="1">
      <c r="A35" s="212">
        <v>30</v>
      </c>
      <c r="B35" s="211">
        <v>500000</v>
      </c>
      <c r="C35" s="210">
        <v>485000</v>
      </c>
      <c r="D35" s="209" t="s">
        <v>268</v>
      </c>
      <c r="E35" s="214">
        <v>515000</v>
      </c>
      <c r="F35" s="205">
        <v>3050</v>
      </c>
      <c r="G35" s="205">
        <v>4090</v>
      </c>
      <c r="H35" s="208">
        <v>649900</v>
      </c>
      <c r="I35" s="207" t="s">
        <v>268</v>
      </c>
      <c r="J35" s="213">
        <v>690100</v>
      </c>
      <c r="K35" s="205">
        <v>4090</v>
      </c>
      <c r="L35" s="204">
        <v>30</v>
      </c>
    </row>
    <row r="36" spans="1:12" ht="13.65" customHeight="1">
      <c r="A36" s="212">
        <v>31</v>
      </c>
      <c r="B36" s="211">
        <v>530000</v>
      </c>
      <c r="C36" s="210">
        <v>515000</v>
      </c>
      <c r="D36" s="209" t="s">
        <v>268</v>
      </c>
      <c r="E36" s="214">
        <v>545000</v>
      </c>
      <c r="F36" s="205">
        <v>3240</v>
      </c>
      <c r="G36" s="205">
        <v>4340</v>
      </c>
      <c r="H36" s="208">
        <v>690100</v>
      </c>
      <c r="I36" s="207" t="s">
        <v>268</v>
      </c>
      <c r="J36" s="213">
        <v>730300</v>
      </c>
      <c r="K36" s="205">
        <v>4340</v>
      </c>
      <c r="L36" s="204">
        <v>31</v>
      </c>
    </row>
    <row r="37" spans="1:12" ht="13.65" customHeight="1">
      <c r="A37" s="212">
        <v>32</v>
      </c>
      <c r="B37" s="211">
        <v>560000</v>
      </c>
      <c r="C37" s="210">
        <v>545000</v>
      </c>
      <c r="D37" s="209" t="s">
        <v>268</v>
      </c>
      <c r="E37" s="214">
        <v>575000</v>
      </c>
      <c r="F37" s="205">
        <v>3420</v>
      </c>
      <c r="G37" s="205">
        <v>4580</v>
      </c>
      <c r="H37" s="208">
        <v>730300</v>
      </c>
      <c r="I37" s="207" t="s">
        <v>268</v>
      </c>
      <c r="J37" s="213">
        <v>770500</v>
      </c>
      <c r="K37" s="205">
        <v>4580</v>
      </c>
      <c r="L37" s="204">
        <v>32</v>
      </c>
    </row>
    <row r="38" spans="1:12" ht="13.65" customHeight="1">
      <c r="A38" s="212">
        <v>33</v>
      </c>
      <c r="B38" s="211">
        <v>590000</v>
      </c>
      <c r="C38" s="210">
        <v>575000</v>
      </c>
      <c r="D38" s="209" t="s">
        <v>268</v>
      </c>
      <c r="E38" s="214">
        <v>605000</v>
      </c>
      <c r="F38" s="205">
        <v>3600</v>
      </c>
      <c r="G38" s="205">
        <v>4830</v>
      </c>
      <c r="H38" s="208">
        <v>770500</v>
      </c>
      <c r="I38" s="207" t="s">
        <v>268</v>
      </c>
      <c r="J38" s="213">
        <v>810700</v>
      </c>
      <c r="K38" s="205">
        <v>4830</v>
      </c>
      <c r="L38" s="204">
        <v>33</v>
      </c>
    </row>
    <row r="39" spans="1:12" ht="13.65" customHeight="1">
      <c r="A39" s="212">
        <v>34</v>
      </c>
      <c r="B39" s="211">
        <v>620000</v>
      </c>
      <c r="C39" s="210">
        <v>605000</v>
      </c>
      <c r="D39" s="209" t="s">
        <v>268</v>
      </c>
      <c r="E39" s="214">
        <v>635000</v>
      </c>
      <c r="F39" s="205">
        <v>3790</v>
      </c>
      <c r="G39" s="205">
        <v>5080</v>
      </c>
      <c r="H39" s="208">
        <v>810700</v>
      </c>
      <c r="I39" s="207" t="s">
        <v>268</v>
      </c>
      <c r="J39" s="213">
        <v>850900</v>
      </c>
      <c r="K39" s="205">
        <v>5080</v>
      </c>
      <c r="L39" s="204">
        <v>34</v>
      </c>
    </row>
    <row r="40" spans="1:12" ht="13.65" customHeight="1">
      <c r="A40" s="212">
        <v>35</v>
      </c>
      <c r="B40" s="211">
        <v>650000</v>
      </c>
      <c r="C40" s="210">
        <v>635000</v>
      </c>
      <c r="D40" s="209" t="s">
        <v>268</v>
      </c>
      <c r="E40" s="214">
        <v>665000</v>
      </c>
      <c r="F40" s="205">
        <v>3970</v>
      </c>
      <c r="G40" s="205">
        <v>5320</v>
      </c>
      <c r="H40" s="208">
        <v>850900</v>
      </c>
      <c r="I40" s="207" t="s">
        <v>268</v>
      </c>
      <c r="J40" s="213">
        <v>891100</v>
      </c>
      <c r="K40" s="205">
        <v>5320</v>
      </c>
      <c r="L40" s="204">
        <v>35</v>
      </c>
    </row>
    <row r="41" spans="1:12" ht="13.65" customHeight="1">
      <c r="A41" s="212">
        <v>36</v>
      </c>
      <c r="B41" s="211">
        <v>680000</v>
      </c>
      <c r="C41" s="210">
        <v>665000</v>
      </c>
      <c r="D41" s="209" t="s">
        <v>268</v>
      </c>
      <c r="E41" s="214">
        <v>695000</v>
      </c>
      <c r="F41" s="205">
        <v>4150</v>
      </c>
      <c r="G41" s="205">
        <v>5570</v>
      </c>
      <c r="H41" s="208">
        <v>891100</v>
      </c>
      <c r="I41" s="207" t="s">
        <v>268</v>
      </c>
      <c r="J41" s="213">
        <v>931300</v>
      </c>
      <c r="K41" s="205">
        <v>5570</v>
      </c>
      <c r="L41" s="204">
        <v>36</v>
      </c>
    </row>
    <row r="42" spans="1:12" ht="13.65" customHeight="1">
      <c r="A42" s="212">
        <v>37</v>
      </c>
      <c r="B42" s="211">
        <v>710000</v>
      </c>
      <c r="C42" s="210">
        <v>695000</v>
      </c>
      <c r="D42" s="209" t="s">
        <v>268</v>
      </c>
      <c r="E42" s="214">
        <v>730000</v>
      </c>
      <c r="F42" s="205">
        <v>4340</v>
      </c>
      <c r="G42" s="205">
        <v>5810</v>
      </c>
      <c r="H42" s="208">
        <v>931300</v>
      </c>
      <c r="I42" s="207" t="s">
        <v>268</v>
      </c>
      <c r="J42" s="213">
        <v>978200</v>
      </c>
      <c r="K42" s="205">
        <v>5810</v>
      </c>
      <c r="L42" s="204">
        <v>37</v>
      </c>
    </row>
    <row r="43" spans="1:12" ht="13.65" customHeight="1">
      <c r="A43" s="212">
        <v>38</v>
      </c>
      <c r="B43" s="211">
        <v>750000</v>
      </c>
      <c r="C43" s="210">
        <v>730000</v>
      </c>
      <c r="D43" s="209" t="s">
        <v>268</v>
      </c>
      <c r="E43" s="214">
        <v>770000</v>
      </c>
      <c r="F43" s="205">
        <v>4580</v>
      </c>
      <c r="G43" s="205">
        <v>6140</v>
      </c>
      <c r="H43" s="208">
        <v>978200</v>
      </c>
      <c r="I43" s="207" t="s">
        <v>268</v>
      </c>
      <c r="J43" s="213">
        <v>1031800</v>
      </c>
      <c r="K43" s="205">
        <v>6140</v>
      </c>
      <c r="L43" s="204">
        <v>38</v>
      </c>
    </row>
    <row r="44" spans="1:12" ht="13.65" customHeight="1">
      <c r="A44" s="212">
        <v>39</v>
      </c>
      <c r="B44" s="211">
        <v>790000</v>
      </c>
      <c r="C44" s="210">
        <v>770000</v>
      </c>
      <c r="D44" s="209" t="s">
        <v>268</v>
      </c>
      <c r="E44" s="214">
        <v>810000</v>
      </c>
      <c r="F44" s="205">
        <v>4830</v>
      </c>
      <c r="G44" s="205">
        <v>6470</v>
      </c>
      <c r="H44" s="208">
        <v>1031800</v>
      </c>
      <c r="I44" s="207" t="s">
        <v>268</v>
      </c>
      <c r="J44" s="213">
        <v>1085400</v>
      </c>
      <c r="K44" s="205">
        <v>6470</v>
      </c>
      <c r="L44" s="204">
        <v>39</v>
      </c>
    </row>
    <row r="45" spans="1:12" ht="13.65" customHeight="1">
      <c r="A45" s="212">
        <v>40</v>
      </c>
      <c r="B45" s="211">
        <v>830000</v>
      </c>
      <c r="C45" s="210">
        <v>810000</v>
      </c>
      <c r="D45" s="209" t="s">
        <v>268</v>
      </c>
      <c r="E45" s="214">
        <v>855000</v>
      </c>
      <c r="F45" s="205">
        <v>5070</v>
      </c>
      <c r="G45" s="205">
        <v>6800</v>
      </c>
      <c r="H45" s="208">
        <v>1085400</v>
      </c>
      <c r="I45" s="207" t="s">
        <v>268</v>
      </c>
      <c r="J45" s="213">
        <v>1145700</v>
      </c>
      <c r="K45" s="205">
        <v>6800</v>
      </c>
      <c r="L45" s="204">
        <v>40</v>
      </c>
    </row>
    <row r="46" spans="1:12" ht="13.65" customHeight="1">
      <c r="A46" s="212">
        <v>41</v>
      </c>
      <c r="B46" s="211">
        <v>880000</v>
      </c>
      <c r="C46" s="210">
        <v>855000</v>
      </c>
      <c r="D46" s="209" t="s">
        <v>268</v>
      </c>
      <c r="E46" s="214">
        <v>905000</v>
      </c>
      <c r="F46" s="205">
        <v>5380</v>
      </c>
      <c r="G46" s="205">
        <v>7210</v>
      </c>
      <c r="H46" s="208">
        <v>1145700</v>
      </c>
      <c r="I46" s="207" t="s">
        <v>268</v>
      </c>
      <c r="J46" s="213">
        <v>1212700</v>
      </c>
      <c r="K46" s="205">
        <v>7210</v>
      </c>
      <c r="L46" s="204">
        <v>41</v>
      </c>
    </row>
    <row r="47" spans="1:12" ht="13.65" customHeight="1">
      <c r="A47" s="212">
        <v>42</v>
      </c>
      <c r="B47" s="211">
        <v>930000</v>
      </c>
      <c r="C47" s="210">
        <v>905000</v>
      </c>
      <c r="D47" s="209" t="s">
        <v>268</v>
      </c>
      <c r="E47" s="214">
        <v>955000</v>
      </c>
      <c r="F47" s="205">
        <v>5680</v>
      </c>
      <c r="G47" s="205">
        <v>7620</v>
      </c>
      <c r="H47" s="208">
        <v>1212700</v>
      </c>
      <c r="I47" s="207" t="s">
        <v>268</v>
      </c>
      <c r="J47" s="213">
        <v>1279700</v>
      </c>
      <c r="K47" s="205">
        <v>7620</v>
      </c>
      <c r="L47" s="204">
        <v>42</v>
      </c>
    </row>
    <row r="48" spans="1:12" ht="13.65" customHeight="1">
      <c r="A48" s="212">
        <v>43</v>
      </c>
      <c r="B48" s="211">
        <v>980000</v>
      </c>
      <c r="C48" s="210">
        <v>955000</v>
      </c>
      <c r="D48" s="209" t="s">
        <v>268</v>
      </c>
      <c r="E48" s="214">
        <v>1005000</v>
      </c>
      <c r="F48" s="205">
        <v>5990</v>
      </c>
      <c r="G48" s="205">
        <v>8030</v>
      </c>
      <c r="H48" s="208">
        <v>1279700</v>
      </c>
      <c r="I48" s="207" t="s">
        <v>268</v>
      </c>
      <c r="J48" s="213">
        <v>1346700</v>
      </c>
      <c r="K48" s="205">
        <v>8030</v>
      </c>
      <c r="L48" s="204">
        <v>43</v>
      </c>
    </row>
    <row r="49" spans="1:12" ht="13.65" customHeight="1">
      <c r="A49" s="212">
        <v>44</v>
      </c>
      <c r="B49" s="211">
        <v>1030000</v>
      </c>
      <c r="C49" s="210">
        <v>1005000</v>
      </c>
      <c r="D49" s="209" t="s">
        <v>268</v>
      </c>
      <c r="E49" s="214">
        <v>1055000</v>
      </c>
      <c r="F49" s="205">
        <v>6290</v>
      </c>
      <c r="G49" s="205">
        <v>8440</v>
      </c>
      <c r="H49" s="208">
        <v>1346700</v>
      </c>
      <c r="I49" s="207" t="s">
        <v>268</v>
      </c>
      <c r="J49" s="213">
        <v>1413700</v>
      </c>
      <c r="K49" s="205">
        <v>8440</v>
      </c>
      <c r="L49" s="204">
        <v>44</v>
      </c>
    </row>
    <row r="50" spans="1:12" ht="13.65" customHeight="1">
      <c r="A50" s="212">
        <v>45</v>
      </c>
      <c r="B50" s="211">
        <v>1090000</v>
      </c>
      <c r="C50" s="210">
        <v>1055000</v>
      </c>
      <c r="D50" s="209" t="s">
        <v>268</v>
      </c>
      <c r="E50" s="214">
        <v>1115000</v>
      </c>
      <c r="F50" s="205">
        <v>6660</v>
      </c>
      <c r="G50" s="205">
        <v>8930</v>
      </c>
      <c r="H50" s="208">
        <v>1413700</v>
      </c>
      <c r="I50" s="207" t="s">
        <v>268</v>
      </c>
      <c r="J50" s="213">
        <v>1494100</v>
      </c>
      <c r="K50" s="205">
        <v>8930</v>
      </c>
      <c r="L50" s="204">
        <v>45</v>
      </c>
    </row>
    <row r="51" spans="1:12" ht="13.65" customHeight="1">
      <c r="A51" s="212">
        <v>46</v>
      </c>
      <c r="B51" s="211">
        <v>1150000</v>
      </c>
      <c r="C51" s="210">
        <v>1115000</v>
      </c>
      <c r="D51" s="209" t="s">
        <v>268</v>
      </c>
      <c r="E51" s="214">
        <v>1175000</v>
      </c>
      <c r="F51" s="205">
        <v>7030</v>
      </c>
      <c r="G51" s="205">
        <v>9420</v>
      </c>
      <c r="H51" s="208">
        <v>1494100</v>
      </c>
      <c r="I51" s="207" t="s">
        <v>268</v>
      </c>
      <c r="J51" s="213">
        <v>1574500</v>
      </c>
      <c r="K51" s="205">
        <v>9420</v>
      </c>
      <c r="L51" s="204">
        <v>46</v>
      </c>
    </row>
    <row r="52" spans="1:12" ht="13.65" customHeight="1">
      <c r="A52" s="212">
        <v>47</v>
      </c>
      <c r="B52" s="211">
        <v>1210000</v>
      </c>
      <c r="C52" s="210">
        <v>1175000</v>
      </c>
      <c r="D52" s="209" t="s">
        <v>268</v>
      </c>
      <c r="E52" s="214">
        <v>1235000</v>
      </c>
      <c r="F52" s="205">
        <v>7400</v>
      </c>
      <c r="G52" s="205">
        <v>9910</v>
      </c>
      <c r="H52" s="208">
        <v>1574500</v>
      </c>
      <c r="I52" s="207" t="s">
        <v>268</v>
      </c>
      <c r="J52" s="213">
        <v>1654900</v>
      </c>
      <c r="K52" s="205">
        <v>9910</v>
      </c>
      <c r="L52" s="204">
        <v>47</v>
      </c>
    </row>
    <row r="53" spans="1:12" ht="13.65" customHeight="1">
      <c r="A53" s="212">
        <v>48</v>
      </c>
      <c r="B53" s="211">
        <v>1270000</v>
      </c>
      <c r="C53" s="210">
        <v>1235000</v>
      </c>
      <c r="D53" s="209" t="s">
        <v>268</v>
      </c>
      <c r="E53" s="214">
        <v>1295000</v>
      </c>
      <c r="F53" s="205">
        <v>7760</v>
      </c>
      <c r="G53" s="205">
        <v>10400</v>
      </c>
      <c r="H53" s="208">
        <v>1654900</v>
      </c>
      <c r="I53" s="207" t="s">
        <v>268</v>
      </c>
      <c r="J53" s="213">
        <v>1735300</v>
      </c>
      <c r="K53" s="205">
        <v>10400</v>
      </c>
      <c r="L53" s="204">
        <v>48</v>
      </c>
    </row>
    <row r="54" spans="1:12" ht="13.65" customHeight="1">
      <c r="A54" s="212">
        <v>49</v>
      </c>
      <c r="B54" s="211">
        <v>1330000</v>
      </c>
      <c r="C54" s="210">
        <v>1295000</v>
      </c>
      <c r="D54" s="209" t="s">
        <v>268</v>
      </c>
      <c r="E54" s="214">
        <v>1355000</v>
      </c>
      <c r="F54" s="205">
        <v>8130</v>
      </c>
      <c r="G54" s="205">
        <v>10900</v>
      </c>
      <c r="H54" s="208">
        <v>1735300</v>
      </c>
      <c r="I54" s="207" t="s">
        <v>268</v>
      </c>
      <c r="J54" s="213">
        <v>1815700</v>
      </c>
      <c r="K54" s="205">
        <v>10900</v>
      </c>
      <c r="L54" s="204">
        <v>49</v>
      </c>
    </row>
    <row r="55" spans="1:12" ht="13.5" customHeight="1">
      <c r="A55" s="212">
        <v>50</v>
      </c>
      <c r="B55" s="211">
        <v>1390000</v>
      </c>
      <c r="C55" s="210">
        <v>1355000</v>
      </c>
      <c r="D55" s="209" t="s">
        <v>268</v>
      </c>
      <c r="E55" s="206"/>
      <c r="F55" s="205">
        <v>8500</v>
      </c>
      <c r="G55" s="205">
        <v>11390</v>
      </c>
      <c r="H55" s="208">
        <v>1815700</v>
      </c>
      <c r="I55" s="207" t="s">
        <v>268</v>
      </c>
      <c r="J55" s="206"/>
      <c r="K55" s="205">
        <v>11390</v>
      </c>
      <c r="L55" s="204">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7"/>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42ED-076E-4714-971D-6995E4A3A944}">
  <sheetPr codeName="Sheet1">
    <pageSetUpPr fitToPage="1"/>
  </sheetPr>
  <dimension ref="A1:D37"/>
  <sheetViews>
    <sheetView showGridLines="0" view="pageBreakPreview" zoomScale="70" zoomScaleNormal="86" zoomScaleSheetLayoutView="70" workbookViewId="0">
      <selection activeCell="C3" sqref="C3"/>
    </sheetView>
  </sheetViews>
  <sheetFormatPr defaultColWidth="8.08203125" defaultRowHeight="24" customHeight="1"/>
  <cols>
    <col min="1" max="1" width="9.08203125" style="1" customWidth="1"/>
    <col min="2" max="2" width="38.08203125" style="1" customWidth="1"/>
    <col min="3" max="3" width="50.08203125" style="1" customWidth="1"/>
    <col min="4" max="16384" width="8.08203125" style="1"/>
  </cols>
  <sheetData>
    <row r="1" spans="1:4" ht="13.5" customHeight="1">
      <c r="A1" s="39" t="s">
        <v>46</v>
      </c>
    </row>
    <row r="2" spans="1:4" ht="22.25" customHeight="1">
      <c r="A2" s="295" t="s">
        <v>47</v>
      </c>
      <c r="B2" s="296"/>
      <c r="C2" s="297"/>
    </row>
    <row r="3" spans="1:4" ht="21" customHeight="1">
      <c r="A3" s="298" t="s">
        <v>48</v>
      </c>
      <c r="B3" s="40" t="s">
        <v>49</v>
      </c>
      <c r="C3" s="221"/>
      <c r="D3" s="1" t="s">
        <v>50</v>
      </c>
    </row>
    <row r="4" spans="1:4" ht="37.25" customHeight="1">
      <c r="A4" s="299"/>
      <c r="B4" s="41" t="s">
        <v>51</v>
      </c>
      <c r="C4" s="222"/>
      <c r="D4" s="1" t="s">
        <v>50</v>
      </c>
    </row>
    <row r="5" spans="1:4" ht="24" customHeight="1">
      <c r="A5" s="299"/>
      <c r="B5" s="40" t="s">
        <v>52</v>
      </c>
      <c r="C5" s="221"/>
      <c r="D5" s="1" t="s">
        <v>53</v>
      </c>
    </row>
    <row r="6" spans="1:4" ht="22.5" customHeight="1">
      <c r="A6" s="299"/>
      <c r="B6" s="40" t="s">
        <v>54</v>
      </c>
      <c r="C6" s="221"/>
      <c r="D6" s="1" t="s">
        <v>53</v>
      </c>
    </row>
    <row r="7" spans="1:4" ht="22.5" customHeight="1">
      <c r="A7" s="299"/>
      <c r="B7" s="40" t="s">
        <v>55</v>
      </c>
      <c r="C7" s="223"/>
      <c r="D7" s="1" t="s">
        <v>56</v>
      </c>
    </row>
    <row r="8" spans="1:4" ht="23.15" customHeight="1">
      <c r="A8" s="300"/>
      <c r="B8" s="40" t="s">
        <v>57</v>
      </c>
      <c r="C8" s="224"/>
      <c r="D8" s="1" t="s">
        <v>58</v>
      </c>
    </row>
    <row r="9" spans="1:4" ht="7.5" customHeight="1">
      <c r="A9" s="42"/>
      <c r="C9" s="42"/>
    </row>
    <row r="10" spans="1:4" ht="23.4" customHeight="1">
      <c r="A10" s="295" t="s">
        <v>59</v>
      </c>
      <c r="B10" s="296"/>
      <c r="C10" s="297"/>
    </row>
    <row r="11" spans="1:4" ht="21.65" customHeight="1">
      <c r="A11" s="298" t="s">
        <v>60</v>
      </c>
      <c r="B11" s="40" t="s">
        <v>61</v>
      </c>
      <c r="C11" s="221"/>
    </row>
    <row r="12" spans="1:4" ht="23.15" customHeight="1">
      <c r="A12" s="299"/>
      <c r="B12" s="43" t="s">
        <v>62</v>
      </c>
      <c r="C12" s="225"/>
      <c r="D12" s="1" t="s">
        <v>63</v>
      </c>
    </row>
    <row r="13" spans="1:4" ht="22.5" customHeight="1">
      <c r="A13" s="299"/>
      <c r="B13" s="44" t="s">
        <v>64</v>
      </c>
      <c r="C13" s="226"/>
    </row>
    <row r="14" spans="1:4" ht="22.5" customHeight="1">
      <c r="A14" s="299"/>
      <c r="B14" s="44" t="s">
        <v>65</v>
      </c>
      <c r="C14" s="226"/>
      <c r="D14" s="1" t="s">
        <v>66</v>
      </c>
    </row>
    <row r="15" spans="1:4" ht="23.15" customHeight="1">
      <c r="A15" s="299"/>
      <c r="B15" s="45" t="s">
        <v>67</v>
      </c>
      <c r="C15" s="227"/>
    </row>
    <row r="16" spans="1:4" ht="22.5" customHeight="1">
      <c r="A16" s="299"/>
      <c r="B16" s="43" t="s">
        <v>68</v>
      </c>
      <c r="C16" s="225"/>
    </row>
    <row r="17" spans="1:4" ht="21.65" customHeight="1">
      <c r="A17" s="299"/>
      <c r="B17" s="44" t="s">
        <v>69</v>
      </c>
      <c r="C17" s="226"/>
    </row>
    <row r="18" spans="1:4" ht="23.15" customHeight="1">
      <c r="A18" s="299"/>
      <c r="B18" s="44" t="s">
        <v>70</v>
      </c>
      <c r="C18" s="226"/>
      <c r="D18" s="1" t="s">
        <v>66</v>
      </c>
    </row>
    <row r="19" spans="1:4" ht="22.5" customHeight="1">
      <c r="A19" s="299"/>
      <c r="B19" s="45" t="s">
        <v>71</v>
      </c>
      <c r="C19" s="227"/>
    </row>
    <row r="20" spans="1:4" ht="22.5" customHeight="1">
      <c r="A20" s="299"/>
      <c r="B20" s="43" t="s">
        <v>72</v>
      </c>
      <c r="C20" s="225"/>
    </row>
    <row r="21" spans="1:4" ht="22.5" customHeight="1">
      <c r="A21" s="299"/>
      <c r="B21" s="44" t="s">
        <v>73</v>
      </c>
      <c r="C21" s="226"/>
    </row>
    <row r="22" spans="1:4" ht="22.5" customHeight="1">
      <c r="A22" s="299"/>
      <c r="B22" s="44" t="s">
        <v>74</v>
      </c>
      <c r="C22" s="226"/>
      <c r="D22" s="1" t="s">
        <v>66</v>
      </c>
    </row>
    <row r="23" spans="1:4" ht="22.5" customHeight="1">
      <c r="A23" s="299"/>
      <c r="B23" s="45" t="s">
        <v>75</v>
      </c>
      <c r="C23" s="227"/>
    </row>
    <row r="24" spans="1:4" ht="22.5" customHeight="1">
      <c r="A24" s="299"/>
      <c r="B24" s="301" t="s">
        <v>76</v>
      </c>
      <c r="C24" s="228" t="s">
        <v>77</v>
      </c>
    </row>
    <row r="25" spans="1:4" ht="23.15" customHeight="1">
      <c r="A25" s="299"/>
      <c r="B25" s="302"/>
      <c r="C25" s="229"/>
      <c r="D25" s="1" t="s">
        <v>78</v>
      </c>
    </row>
    <row r="26" spans="1:4" ht="34.25" customHeight="1">
      <c r="A26" s="300"/>
      <c r="B26" s="303"/>
      <c r="C26" s="230"/>
    </row>
    <row r="27" spans="1:4" ht="7.5" customHeight="1">
      <c r="A27" s="46"/>
    </row>
    <row r="28" spans="1:4" ht="4.75" customHeight="1">
      <c r="A28" s="39"/>
    </row>
    <row r="29" spans="1:4" ht="30.65" customHeight="1">
      <c r="A29" s="298" t="s">
        <v>79</v>
      </c>
      <c r="B29" s="292" t="s">
        <v>80</v>
      </c>
      <c r="C29" s="293"/>
    </row>
    <row r="30" spans="1:4" ht="30.65" customHeight="1">
      <c r="A30" s="299"/>
      <c r="B30" s="281"/>
      <c r="C30" s="47"/>
    </row>
    <row r="31" spans="1:4" ht="30.65" customHeight="1">
      <c r="A31" s="299"/>
      <c r="B31" s="282"/>
      <c r="C31" s="48"/>
    </row>
    <row r="32" spans="1:4" ht="56" customHeight="1">
      <c r="A32" s="299"/>
      <c r="B32" s="294" t="s">
        <v>81</v>
      </c>
      <c r="C32" s="293"/>
    </row>
    <row r="33" spans="1:3" ht="30.65" customHeight="1">
      <c r="A33" s="299"/>
      <c r="B33" s="283"/>
      <c r="C33" s="49"/>
    </row>
    <row r="34" spans="1:3" ht="30.65" customHeight="1">
      <c r="A34" s="299"/>
      <c r="B34" s="283"/>
      <c r="C34" s="49"/>
    </row>
    <row r="35" spans="1:3" ht="137.5" customHeight="1">
      <c r="A35" s="299"/>
      <c r="B35" s="304" t="s">
        <v>284</v>
      </c>
      <c r="C35" s="305"/>
    </row>
    <row r="36" spans="1:3" ht="51.65" customHeight="1">
      <c r="A36" s="299"/>
      <c r="B36" s="306"/>
      <c r="C36" s="307"/>
    </row>
    <row r="37" spans="1:3" ht="30.65" customHeight="1">
      <c r="A37" s="300"/>
      <c r="B37" s="285"/>
      <c r="C37" s="286"/>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31" priority="2" operator="equal">
      <formula>""</formula>
    </cfRule>
  </conditionalFormatting>
  <conditionalFormatting sqref="C11:C23">
    <cfRule type="cellIs" dxfId="30" priority="1" operator="equal">
      <formula>""</formula>
    </cfRule>
  </conditionalFormatting>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41" r:id="rId5" name="Option Button 17">
              <controlPr defaultSize="0" autoFill="0" autoLine="0" autoPict="0">
                <anchor moveWithCells="1">
                  <from>
                    <xdr:col>1</xdr:col>
                    <xdr:colOff>228600</xdr:colOff>
                    <xdr:row>29</xdr:row>
                    <xdr:rowOff>19050</xdr:rowOff>
                  </from>
                  <to>
                    <xdr:col>2</xdr:col>
                    <xdr:colOff>3765550</xdr:colOff>
                    <xdr:row>29</xdr:row>
                    <xdr:rowOff>381000</xdr:rowOff>
                  </to>
                </anchor>
              </controlPr>
            </control>
          </mc:Choice>
        </mc:AlternateContent>
        <mc:AlternateContent xmlns:mc="http://schemas.openxmlformats.org/markup-compatibility/2006">
          <mc:Choice Requires="x14">
            <control shapeId="1043" r:id="rId6" name="Option Button 19">
              <controlPr defaultSize="0" autoFill="0" autoLine="0" autoPict="0">
                <anchor moveWithCells="1">
                  <from>
                    <xdr:col>1</xdr:col>
                    <xdr:colOff>228600</xdr:colOff>
                    <xdr:row>30</xdr:row>
                    <xdr:rowOff>19050</xdr:rowOff>
                  </from>
                  <to>
                    <xdr:col>2</xdr:col>
                    <xdr:colOff>3765550</xdr:colOff>
                    <xdr:row>30</xdr:row>
                    <xdr:rowOff>381000</xdr:rowOff>
                  </to>
                </anchor>
              </controlPr>
            </control>
          </mc:Choice>
        </mc:AlternateContent>
        <mc:AlternateContent xmlns:mc="http://schemas.openxmlformats.org/markup-compatibility/2006">
          <mc:Choice Requires="x14">
            <control shapeId="1044" r:id="rId7" name="Option Button 20">
              <controlPr defaultSize="0" autoFill="0" autoLine="0" autoPict="0">
                <anchor moveWithCells="1">
                  <from>
                    <xdr:col>1</xdr:col>
                    <xdr:colOff>177800</xdr:colOff>
                    <xdr:row>32</xdr:row>
                    <xdr:rowOff>19050</xdr:rowOff>
                  </from>
                  <to>
                    <xdr:col>2</xdr:col>
                    <xdr:colOff>3486150</xdr:colOff>
                    <xdr:row>32</xdr:row>
                    <xdr:rowOff>381000</xdr:rowOff>
                  </to>
                </anchor>
              </controlPr>
            </control>
          </mc:Choice>
        </mc:AlternateContent>
        <mc:AlternateContent xmlns:mc="http://schemas.openxmlformats.org/markup-compatibility/2006">
          <mc:Choice Requires="x14">
            <control shapeId="1045" r:id="rId8" name="Group Box 21">
              <controlPr defaultSize="0" autoFill="0" autoPict="0">
                <anchor moveWithCells="1">
                  <from>
                    <xdr:col>1</xdr:col>
                    <xdr:colOff>82550</xdr:colOff>
                    <xdr:row>28</xdr:row>
                    <xdr:rowOff>304800</xdr:rowOff>
                  </from>
                  <to>
                    <xdr:col>3</xdr:col>
                    <xdr:colOff>44450</xdr:colOff>
                    <xdr:row>31</xdr:row>
                    <xdr:rowOff>101600</xdr:rowOff>
                  </to>
                </anchor>
              </controlPr>
            </control>
          </mc:Choice>
        </mc:AlternateContent>
        <mc:AlternateContent xmlns:mc="http://schemas.openxmlformats.org/markup-compatibility/2006">
          <mc:Choice Requires="x14">
            <control shapeId="1047" r:id="rId9" name="Option Button 23">
              <controlPr defaultSize="0" autoFill="0" autoLine="0" autoPict="0">
                <anchor moveWithCells="1">
                  <from>
                    <xdr:col>1</xdr:col>
                    <xdr:colOff>190500</xdr:colOff>
                    <xdr:row>33</xdr:row>
                    <xdr:rowOff>6350</xdr:rowOff>
                  </from>
                  <to>
                    <xdr:col>2</xdr:col>
                    <xdr:colOff>3486150</xdr:colOff>
                    <xdr:row>33</xdr:row>
                    <xdr:rowOff>355600</xdr:rowOff>
                  </to>
                </anchor>
              </controlPr>
            </control>
          </mc:Choice>
        </mc:AlternateContent>
        <mc:AlternateContent xmlns:mc="http://schemas.openxmlformats.org/markup-compatibility/2006">
          <mc:Choice Requires="x14">
            <control shapeId="1048" r:id="rId10" name="Group Box 24">
              <controlPr defaultSize="0" autoFill="0" autoPict="0" altText="">
                <anchor moveWithCells="1">
                  <from>
                    <xdr:col>1</xdr:col>
                    <xdr:colOff>95250</xdr:colOff>
                    <xdr:row>31</xdr:row>
                    <xdr:rowOff>501650</xdr:rowOff>
                  </from>
                  <to>
                    <xdr:col>2</xdr:col>
                    <xdr:colOff>3530600</xdr:colOff>
                    <xdr:row>34</xdr:row>
                    <xdr:rowOff>101600</xdr:rowOff>
                  </to>
                </anchor>
              </controlPr>
            </control>
          </mc:Choice>
        </mc:AlternateContent>
        <mc:AlternateContent xmlns:mc="http://schemas.openxmlformats.org/markup-compatibility/2006">
          <mc:Choice Requires="x14">
            <control shapeId="1049" r:id="rId11" name="Option Button 25">
              <controlPr defaultSize="0" autoFill="0" autoLine="0" autoPict="0">
                <anchor moveWithCells="1">
                  <from>
                    <xdr:col>1</xdr:col>
                    <xdr:colOff>279400</xdr:colOff>
                    <xdr:row>35</xdr:row>
                    <xdr:rowOff>63500</xdr:rowOff>
                  </from>
                  <to>
                    <xdr:col>1</xdr:col>
                    <xdr:colOff>2171700</xdr:colOff>
                    <xdr:row>35</xdr:row>
                    <xdr:rowOff>323850</xdr:rowOff>
                  </to>
                </anchor>
              </controlPr>
            </control>
          </mc:Choice>
        </mc:AlternateContent>
        <mc:AlternateContent xmlns:mc="http://schemas.openxmlformats.org/markup-compatibility/2006">
          <mc:Choice Requires="x14">
            <control shapeId="1052" r:id="rId12" name="Group Box 28">
              <controlPr defaultSize="0" autoFill="0" autoPict="0">
                <anchor moveWithCells="1">
                  <from>
                    <xdr:col>1</xdr:col>
                    <xdr:colOff>152400</xdr:colOff>
                    <xdr:row>35</xdr:row>
                    <xdr:rowOff>38100</xdr:rowOff>
                  </from>
                  <to>
                    <xdr:col>2</xdr:col>
                    <xdr:colOff>3746500</xdr:colOff>
                    <xdr:row>36</xdr:row>
                    <xdr:rowOff>342900</xdr:rowOff>
                  </to>
                </anchor>
              </controlPr>
            </control>
          </mc:Choice>
        </mc:AlternateContent>
        <mc:AlternateContent xmlns:mc="http://schemas.openxmlformats.org/markup-compatibility/2006">
          <mc:Choice Requires="x14">
            <control shapeId="1054" r:id="rId13" name="Option Button 30">
              <controlPr defaultSize="0" autoFill="0" autoLine="0" autoPict="0">
                <anchor moveWithCells="1">
                  <from>
                    <xdr:col>1</xdr:col>
                    <xdr:colOff>266700</xdr:colOff>
                    <xdr:row>36</xdr:row>
                    <xdr:rowOff>57150</xdr:rowOff>
                  </from>
                  <to>
                    <xdr:col>1</xdr:col>
                    <xdr:colOff>2152650</xdr:colOff>
                    <xdr:row>36</xdr:row>
                    <xdr:rowOff>323850</xdr:rowOff>
                  </to>
                </anchor>
              </controlPr>
            </control>
          </mc:Choice>
        </mc:AlternateContent>
        <mc:AlternateContent xmlns:mc="http://schemas.openxmlformats.org/markup-compatibility/2006">
          <mc:Choice Requires="x14">
            <control shapeId="1055" r:id="rId14" name="Group Box 31">
              <controlPr defaultSize="0" autoFill="0" autoPict="0">
                <anchor moveWithCells="1">
                  <from>
                    <xdr:col>1</xdr:col>
                    <xdr:colOff>533400</xdr:colOff>
                    <xdr:row>35</xdr:row>
                    <xdr:rowOff>355600</xdr:rowOff>
                  </from>
                  <to>
                    <xdr:col>2</xdr:col>
                    <xdr:colOff>1746250</xdr:colOff>
                    <xdr:row>35</xdr:row>
                    <xdr:rowOff>647700</xdr:rowOff>
                  </to>
                </anchor>
              </controlPr>
            </control>
          </mc:Choice>
        </mc:AlternateContent>
        <mc:AlternateContent xmlns:mc="http://schemas.openxmlformats.org/markup-compatibility/2006">
          <mc:Choice Requires="x14">
            <control shapeId="1056" r:id="rId15" name="Option Button 32">
              <controlPr defaultSize="0" autoFill="0" autoLine="0" autoPict="0">
                <anchor moveWithCells="1">
                  <from>
                    <xdr:col>1</xdr:col>
                    <xdr:colOff>590550</xdr:colOff>
                    <xdr:row>35</xdr:row>
                    <xdr:rowOff>400050</xdr:rowOff>
                  </from>
                  <to>
                    <xdr:col>1</xdr:col>
                    <xdr:colOff>1600200</xdr:colOff>
                    <xdr:row>35</xdr:row>
                    <xdr:rowOff>641350</xdr:rowOff>
                  </to>
                </anchor>
              </controlPr>
            </control>
          </mc:Choice>
        </mc:AlternateContent>
        <mc:AlternateContent xmlns:mc="http://schemas.openxmlformats.org/markup-compatibility/2006">
          <mc:Choice Requires="x14">
            <control shapeId="1058" r:id="rId16" name="Option Button 34">
              <controlPr defaultSize="0" autoFill="0" autoLine="0" autoPict="0">
                <anchor moveWithCells="1">
                  <from>
                    <xdr:col>1</xdr:col>
                    <xdr:colOff>1790700</xdr:colOff>
                    <xdr:row>35</xdr:row>
                    <xdr:rowOff>400050</xdr:rowOff>
                  </from>
                  <to>
                    <xdr:col>1</xdr:col>
                    <xdr:colOff>2889250</xdr:colOff>
                    <xdr:row>35</xdr:row>
                    <xdr:rowOff>641350</xdr:rowOff>
                  </to>
                </anchor>
              </controlPr>
            </control>
          </mc:Choice>
        </mc:AlternateContent>
        <mc:AlternateContent xmlns:mc="http://schemas.openxmlformats.org/markup-compatibility/2006">
          <mc:Choice Requires="x14">
            <control shapeId="1060" r:id="rId17" name="Option Button 36">
              <controlPr defaultSize="0" autoFill="0" autoLine="0" autoPict="0">
                <anchor moveWithCells="1">
                  <from>
                    <xdr:col>2</xdr:col>
                    <xdr:colOff>260350</xdr:colOff>
                    <xdr:row>35</xdr:row>
                    <xdr:rowOff>393700</xdr:rowOff>
                  </from>
                  <to>
                    <xdr:col>2</xdr:col>
                    <xdr:colOff>1162050</xdr:colOff>
                    <xdr:row>35</xdr:row>
                    <xdr:rowOff>628650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9A0B-4111-4480-B3B7-C633560A37C2}">
  <sheetPr codeName="Sheet3">
    <pageSetUpPr fitToPage="1"/>
  </sheetPr>
  <dimension ref="A1:D38"/>
  <sheetViews>
    <sheetView view="pageBreakPreview" zoomScale="70" zoomScaleNormal="100" zoomScaleSheetLayoutView="70" workbookViewId="0">
      <selection activeCell="C23" sqref="C23"/>
    </sheetView>
  </sheetViews>
  <sheetFormatPr defaultColWidth="8.08203125" defaultRowHeight="13"/>
  <cols>
    <col min="1" max="1" width="9.1640625" style="1" customWidth="1"/>
    <col min="2" max="2" width="38.1640625" style="1" customWidth="1"/>
    <col min="3" max="3" width="50.6640625" style="1" customWidth="1"/>
    <col min="4" max="16384" width="8.08203125" style="1"/>
  </cols>
  <sheetData>
    <row r="1" spans="1:4" ht="9.9" customHeight="1">
      <c r="A1" s="1" t="s">
        <v>82</v>
      </c>
    </row>
    <row r="2" spans="1:4" ht="20.149999999999999" customHeight="1">
      <c r="A2" s="310" t="s">
        <v>83</v>
      </c>
      <c r="B2" s="310"/>
      <c r="C2" s="310"/>
    </row>
    <row r="3" spans="1:4" ht="20.399999999999999" customHeight="1">
      <c r="A3" s="311" t="s">
        <v>48</v>
      </c>
      <c r="B3" s="40" t="s">
        <v>49</v>
      </c>
      <c r="C3" s="221"/>
      <c r="D3" s="1" t="s">
        <v>50</v>
      </c>
    </row>
    <row r="4" spans="1:4" ht="30" customHeight="1">
      <c r="A4" s="311"/>
      <c r="B4" s="41" t="s">
        <v>51</v>
      </c>
      <c r="C4" s="222"/>
      <c r="D4" s="1" t="s">
        <v>50</v>
      </c>
    </row>
    <row r="5" spans="1:4" ht="19.5" customHeight="1">
      <c r="A5" s="311"/>
      <c r="B5" s="40" t="s">
        <v>52</v>
      </c>
      <c r="C5" s="221"/>
      <c r="D5" s="1" t="s">
        <v>53</v>
      </c>
    </row>
    <row r="6" spans="1:4" ht="18.899999999999999" customHeight="1">
      <c r="A6" s="311"/>
      <c r="B6" s="40" t="s">
        <v>54</v>
      </c>
      <c r="C6" s="221"/>
      <c r="D6" s="1" t="s">
        <v>53</v>
      </c>
    </row>
    <row r="7" spans="1:4" ht="20.149999999999999" customHeight="1">
      <c r="A7" s="311"/>
      <c r="B7" s="40" t="s">
        <v>55</v>
      </c>
      <c r="C7" s="223"/>
      <c r="D7" s="1" t="s">
        <v>84</v>
      </c>
    </row>
    <row r="8" spans="1:4" ht="19.5" customHeight="1">
      <c r="A8" s="311"/>
      <c r="B8" s="40" t="s">
        <v>57</v>
      </c>
      <c r="C8" s="224"/>
      <c r="D8" s="1" t="s">
        <v>58</v>
      </c>
    </row>
    <row r="9" spans="1:4" ht="7.5" customHeight="1"/>
    <row r="10" spans="1:4" ht="20.149999999999999" customHeight="1">
      <c r="A10" s="310" t="s">
        <v>85</v>
      </c>
      <c r="B10" s="310"/>
      <c r="C10" s="310"/>
    </row>
    <row r="11" spans="1:4" ht="20.149999999999999" customHeight="1">
      <c r="A11" s="311" t="s">
        <v>60</v>
      </c>
      <c r="B11" s="40" t="s">
        <v>61</v>
      </c>
      <c r="C11" s="221"/>
    </row>
    <row r="12" spans="1:4" ht="18.899999999999999" customHeight="1">
      <c r="A12" s="311"/>
      <c r="B12" s="43" t="s">
        <v>62</v>
      </c>
      <c r="C12" s="225"/>
      <c r="D12" s="1" t="s">
        <v>86</v>
      </c>
    </row>
    <row r="13" spans="1:4" ht="20.149999999999999" customHeight="1">
      <c r="A13" s="311"/>
      <c r="B13" s="44" t="s">
        <v>64</v>
      </c>
      <c r="C13" s="226"/>
    </row>
    <row r="14" spans="1:4" ht="18.899999999999999" customHeight="1">
      <c r="A14" s="311"/>
      <c r="B14" s="44" t="s">
        <v>65</v>
      </c>
      <c r="C14" s="226"/>
      <c r="D14" s="1" t="s">
        <v>66</v>
      </c>
    </row>
    <row r="15" spans="1:4" ht="20.149999999999999" customHeight="1">
      <c r="A15" s="311"/>
      <c r="B15" s="45" t="s">
        <v>67</v>
      </c>
      <c r="C15" s="227"/>
    </row>
    <row r="16" spans="1:4" ht="18.899999999999999" customHeight="1">
      <c r="A16" s="311"/>
      <c r="B16" s="43" t="s">
        <v>68</v>
      </c>
      <c r="C16" s="225"/>
    </row>
    <row r="17" spans="1:4" ht="19.5" customHeight="1">
      <c r="A17" s="311"/>
      <c r="B17" s="44" t="s">
        <v>69</v>
      </c>
      <c r="C17" s="226"/>
    </row>
    <row r="18" spans="1:4" ht="19.5" customHeight="1">
      <c r="A18" s="311"/>
      <c r="B18" s="44" t="s">
        <v>70</v>
      </c>
      <c r="C18" s="226"/>
      <c r="D18" s="1" t="s">
        <v>66</v>
      </c>
    </row>
    <row r="19" spans="1:4" ht="20.149999999999999" customHeight="1">
      <c r="A19" s="311"/>
      <c r="B19" s="45" t="s">
        <v>71</v>
      </c>
      <c r="C19" s="227"/>
    </row>
    <row r="20" spans="1:4" ht="18.899999999999999" customHeight="1">
      <c r="A20" s="311"/>
      <c r="B20" s="43" t="s">
        <v>72</v>
      </c>
      <c r="C20" s="225"/>
    </row>
    <row r="21" spans="1:4" ht="19.5" customHeight="1">
      <c r="A21" s="311"/>
      <c r="B21" s="44" t="s">
        <v>73</v>
      </c>
      <c r="C21" s="226"/>
    </row>
    <row r="22" spans="1:4" ht="19.5" customHeight="1">
      <c r="A22" s="311"/>
      <c r="B22" s="44" t="s">
        <v>74</v>
      </c>
      <c r="C22" s="226"/>
      <c r="D22" s="1" t="s">
        <v>66</v>
      </c>
    </row>
    <row r="23" spans="1:4" ht="20.149999999999999" customHeight="1">
      <c r="A23" s="311"/>
      <c r="B23" s="45" t="s">
        <v>75</v>
      </c>
      <c r="C23" s="227"/>
    </row>
    <row r="24" spans="1:4" ht="19.5" customHeight="1">
      <c r="A24" s="311"/>
      <c r="B24" s="312" t="s">
        <v>76</v>
      </c>
      <c r="C24" s="228" t="s">
        <v>77</v>
      </c>
    </row>
    <row r="25" spans="1:4" ht="20.399999999999999" customHeight="1">
      <c r="A25" s="311"/>
      <c r="B25" s="312"/>
      <c r="C25" s="229"/>
      <c r="D25" s="1" t="s">
        <v>78</v>
      </c>
    </row>
    <row r="26" spans="1:4" ht="33" customHeight="1">
      <c r="A26" s="311"/>
      <c r="B26" s="312"/>
      <c r="C26" s="230"/>
    </row>
    <row r="27" spans="1:4" ht="6.9" customHeight="1"/>
    <row r="28" spans="1:4" ht="4.25" customHeight="1"/>
    <row r="29" spans="1:4" ht="30.65" customHeight="1">
      <c r="A29" s="298" t="s">
        <v>79</v>
      </c>
      <c r="B29" s="293" t="s">
        <v>80</v>
      </c>
      <c r="C29" s="308"/>
    </row>
    <row r="30" spans="1:4" ht="30.65" customHeight="1">
      <c r="A30" s="299"/>
      <c r="B30" s="281"/>
      <c r="C30" s="47"/>
    </row>
    <row r="31" spans="1:4" ht="30.65" customHeight="1">
      <c r="A31" s="299"/>
      <c r="B31" s="282"/>
      <c r="C31" s="48"/>
    </row>
    <row r="32" spans="1:4" ht="56" customHeight="1">
      <c r="A32" s="299"/>
      <c r="B32" s="309" t="s">
        <v>81</v>
      </c>
      <c r="C32" s="308"/>
    </row>
    <row r="33" spans="1:3" ht="33.65" customHeight="1">
      <c r="A33" s="299"/>
      <c r="B33" s="283"/>
      <c r="C33" s="49"/>
    </row>
    <row r="34" spans="1:3" ht="30.9" customHeight="1">
      <c r="A34" s="299"/>
      <c r="B34" s="283"/>
      <c r="C34" s="49"/>
    </row>
    <row r="35" spans="1:3" ht="136.5" customHeight="1">
      <c r="A35" s="299"/>
      <c r="B35" s="304" t="s">
        <v>273</v>
      </c>
      <c r="C35" s="305"/>
    </row>
    <row r="36" spans="1:3" ht="51" customHeight="1">
      <c r="A36" s="299"/>
      <c r="B36" s="306"/>
      <c r="C36" s="307"/>
    </row>
    <row r="37" spans="1:3" ht="30.65" customHeight="1">
      <c r="A37" s="300"/>
      <c r="B37" s="287"/>
      <c r="C37" s="284"/>
    </row>
    <row r="38" spans="1:3">
      <c r="A38" s="46"/>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29" priority="2" operator="equal">
      <formula>""</formula>
    </cfRule>
  </conditionalFormatting>
  <conditionalFormatting sqref="C11:C23">
    <cfRule type="cellIs" dxfId="28" priority="1" operator="equal">
      <formula>""</formula>
    </cfRule>
  </conditionalFormatting>
  <pageMargins left="0.7" right="0.7"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2</xdr:col>
                    <xdr:colOff>82550</xdr:colOff>
                    <xdr:row>22</xdr:row>
                    <xdr:rowOff>260350</xdr:rowOff>
                  </from>
                  <to>
                    <xdr:col>2</xdr:col>
                    <xdr:colOff>527050</xdr:colOff>
                    <xdr:row>24</xdr:row>
                    <xdr:rowOff>31750</xdr:rowOff>
                  </to>
                </anchor>
              </controlPr>
            </control>
          </mc:Choice>
        </mc:AlternateContent>
        <mc:AlternateContent xmlns:mc="http://schemas.openxmlformats.org/markup-compatibility/2006">
          <mc:Choice Requires="x14">
            <control shapeId="2069" r:id="rId5" name="Option Button 21">
              <controlPr defaultSize="0" autoFill="0" autoLine="0" autoPict="0">
                <anchor moveWithCells="1">
                  <from>
                    <xdr:col>1</xdr:col>
                    <xdr:colOff>215900</xdr:colOff>
                    <xdr:row>29</xdr:row>
                    <xdr:rowOff>19050</xdr:rowOff>
                  </from>
                  <to>
                    <xdr:col>2</xdr:col>
                    <xdr:colOff>3752850</xdr:colOff>
                    <xdr:row>30</xdr:row>
                    <xdr:rowOff>0</xdr:rowOff>
                  </to>
                </anchor>
              </controlPr>
            </control>
          </mc:Choice>
        </mc:AlternateContent>
        <mc:AlternateContent xmlns:mc="http://schemas.openxmlformats.org/markup-compatibility/2006">
          <mc:Choice Requires="x14">
            <control shapeId="2070" r:id="rId6" name="Option Button 22">
              <controlPr defaultSize="0" autoFill="0" autoLine="0" autoPict="0">
                <anchor moveWithCells="1">
                  <from>
                    <xdr:col>1</xdr:col>
                    <xdr:colOff>215900</xdr:colOff>
                    <xdr:row>30</xdr:row>
                    <xdr:rowOff>19050</xdr:rowOff>
                  </from>
                  <to>
                    <xdr:col>2</xdr:col>
                    <xdr:colOff>3752850</xdr:colOff>
                    <xdr:row>31</xdr:row>
                    <xdr:rowOff>0</xdr:rowOff>
                  </to>
                </anchor>
              </controlPr>
            </control>
          </mc:Choice>
        </mc:AlternateContent>
        <mc:AlternateContent xmlns:mc="http://schemas.openxmlformats.org/markup-compatibility/2006">
          <mc:Choice Requires="x14">
            <control shapeId="2071" r:id="rId7" name="Group Box 23">
              <controlPr defaultSize="0" autoFill="0" autoPict="0">
                <anchor moveWithCells="1">
                  <from>
                    <xdr:col>1</xdr:col>
                    <xdr:colOff>76200</xdr:colOff>
                    <xdr:row>28</xdr:row>
                    <xdr:rowOff>323850</xdr:rowOff>
                  </from>
                  <to>
                    <xdr:col>2</xdr:col>
                    <xdr:colOff>3848100</xdr:colOff>
                    <xdr:row>31</xdr:row>
                    <xdr:rowOff>95250</xdr:rowOff>
                  </to>
                </anchor>
              </controlPr>
            </control>
          </mc:Choice>
        </mc:AlternateContent>
        <mc:AlternateContent xmlns:mc="http://schemas.openxmlformats.org/markup-compatibility/2006">
          <mc:Choice Requires="x14">
            <control shapeId="2072" r:id="rId8" name="Option Button 24">
              <controlPr defaultSize="0" autoFill="0" autoLine="0" autoPict="0">
                <anchor moveWithCells="1">
                  <from>
                    <xdr:col>1</xdr:col>
                    <xdr:colOff>171450</xdr:colOff>
                    <xdr:row>32</xdr:row>
                    <xdr:rowOff>57150</xdr:rowOff>
                  </from>
                  <to>
                    <xdr:col>2</xdr:col>
                    <xdr:colOff>3473450</xdr:colOff>
                    <xdr:row>33</xdr:row>
                    <xdr:rowOff>6350</xdr:rowOff>
                  </to>
                </anchor>
              </controlPr>
            </control>
          </mc:Choice>
        </mc:AlternateContent>
        <mc:AlternateContent xmlns:mc="http://schemas.openxmlformats.org/markup-compatibility/2006">
          <mc:Choice Requires="x14">
            <control shapeId="2073" r:id="rId9" name="Option Button 25">
              <controlPr defaultSize="0" autoFill="0" autoLine="0" autoPict="0">
                <anchor moveWithCells="1">
                  <from>
                    <xdr:col>1</xdr:col>
                    <xdr:colOff>177800</xdr:colOff>
                    <xdr:row>33</xdr:row>
                    <xdr:rowOff>6350</xdr:rowOff>
                  </from>
                  <to>
                    <xdr:col>2</xdr:col>
                    <xdr:colOff>3473450</xdr:colOff>
                    <xdr:row>33</xdr:row>
                    <xdr:rowOff>374650</xdr:rowOff>
                  </to>
                </anchor>
              </controlPr>
            </control>
          </mc:Choice>
        </mc:AlternateContent>
        <mc:AlternateContent xmlns:mc="http://schemas.openxmlformats.org/markup-compatibility/2006">
          <mc:Choice Requires="x14">
            <control shapeId="2074" r:id="rId10" name="Group Box 26">
              <controlPr defaultSize="0" autoFill="0" autoPict="0" altText="">
                <anchor moveWithCells="1">
                  <from>
                    <xdr:col>1</xdr:col>
                    <xdr:colOff>82550</xdr:colOff>
                    <xdr:row>31</xdr:row>
                    <xdr:rowOff>558800</xdr:rowOff>
                  </from>
                  <to>
                    <xdr:col>2</xdr:col>
                    <xdr:colOff>3511550</xdr:colOff>
                    <xdr:row>34</xdr:row>
                    <xdr:rowOff>120650</xdr:rowOff>
                  </to>
                </anchor>
              </controlPr>
            </control>
          </mc:Choice>
        </mc:AlternateContent>
        <mc:AlternateContent xmlns:mc="http://schemas.openxmlformats.org/markup-compatibility/2006">
          <mc:Choice Requires="x14">
            <control shapeId="2111" r:id="rId11" name="Option Button 63">
              <controlPr defaultSize="0" autoFill="0" autoLine="0" autoPict="0">
                <anchor moveWithCells="1">
                  <from>
                    <xdr:col>1</xdr:col>
                    <xdr:colOff>279400</xdr:colOff>
                    <xdr:row>35</xdr:row>
                    <xdr:rowOff>63500</xdr:rowOff>
                  </from>
                  <to>
                    <xdr:col>1</xdr:col>
                    <xdr:colOff>2165350</xdr:colOff>
                    <xdr:row>35</xdr:row>
                    <xdr:rowOff>311150</xdr:rowOff>
                  </to>
                </anchor>
              </controlPr>
            </control>
          </mc:Choice>
        </mc:AlternateContent>
        <mc:AlternateContent xmlns:mc="http://schemas.openxmlformats.org/markup-compatibility/2006">
          <mc:Choice Requires="x14">
            <control shapeId="2112" r:id="rId12" name="Group Box 64">
              <controlPr defaultSize="0" autoFill="0" autoPict="0">
                <anchor moveWithCells="1">
                  <from>
                    <xdr:col>1</xdr:col>
                    <xdr:colOff>146050</xdr:colOff>
                    <xdr:row>35</xdr:row>
                    <xdr:rowOff>38100</xdr:rowOff>
                  </from>
                  <to>
                    <xdr:col>2</xdr:col>
                    <xdr:colOff>3733800</xdr:colOff>
                    <xdr:row>36</xdr:row>
                    <xdr:rowOff>368300</xdr:rowOff>
                  </to>
                </anchor>
              </controlPr>
            </control>
          </mc:Choice>
        </mc:AlternateContent>
        <mc:AlternateContent xmlns:mc="http://schemas.openxmlformats.org/markup-compatibility/2006">
          <mc:Choice Requires="x14">
            <control shapeId="2113" r:id="rId13" name="Option Button 65">
              <controlPr defaultSize="0" autoFill="0" autoLine="0" autoPict="0">
                <anchor moveWithCells="1">
                  <from>
                    <xdr:col>1</xdr:col>
                    <xdr:colOff>260350</xdr:colOff>
                    <xdr:row>36</xdr:row>
                    <xdr:rowOff>82550</xdr:rowOff>
                  </from>
                  <to>
                    <xdr:col>1</xdr:col>
                    <xdr:colOff>2146300</xdr:colOff>
                    <xdr:row>36</xdr:row>
                    <xdr:rowOff>349250</xdr:rowOff>
                  </to>
                </anchor>
              </controlPr>
            </control>
          </mc:Choice>
        </mc:AlternateContent>
        <mc:AlternateContent xmlns:mc="http://schemas.openxmlformats.org/markup-compatibility/2006">
          <mc:Choice Requires="x14">
            <control shapeId="2114" r:id="rId14" name="Group Box 66">
              <controlPr defaultSize="0" autoFill="0" autoPict="0">
                <anchor moveWithCells="1">
                  <from>
                    <xdr:col>1</xdr:col>
                    <xdr:colOff>527050</xdr:colOff>
                    <xdr:row>35</xdr:row>
                    <xdr:rowOff>355600</xdr:rowOff>
                  </from>
                  <to>
                    <xdr:col>2</xdr:col>
                    <xdr:colOff>1733550</xdr:colOff>
                    <xdr:row>35</xdr:row>
                    <xdr:rowOff>641350</xdr:rowOff>
                  </to>
                </anchor>
              </controlPr>
            </control>
          </mc:Choice>
        </mc:AlternateContent>
        <mc:AlternateContent xmlns:mc="http://schemas.openxmlformats.org/markup-compatibility/2006">
          <mc:Choice Requires="x14">
            <control shapeId="2115" r:id="rId15" name="Option Button 67">
              <controlPr defaultSize="0" autoFill="0" autoLine="0" autoPict="0">
                <anchor moveWithCells="1">
                  <from>
                    <xdr:col>1</xdr:col>
                    <xdr:colOff>584200</xdr:colOff>
                    <xdr:row>35</xdr:row>
                    <xdr:rowOff>393700</xdr:rowOff>
                  </from>
                  <to>
                    <xdr:col>1</xdr:col>
                    <xdr:colOff>1593850</xdr:colOff>
                    <xdr:row>35</xdr:row>
                    <xdr:rowOff>641350</xdr:rowOff>
                  </to>
                </anchor>
              </controlPr>
            </control>
          </mc:Choice>
        </mc:AlternateContent>
        <mc:AlternateContent xmlns:mc="http://schemas.openxmlformats.org/markup-compatibility/2006">
          <mc:Choice Requires="x14">
            <control shapeId="2116" r:id="rId16" name="Option Button 68">
              <controlPr defaultSize="0" autoFill="0" autoLine="0" autoPict="0">
                <anchor moveWithCells="1">
                  <from>
                    <xdr:col>1</xdr:col>
                    <xdr:colOff>1784350</xdr:colOff>
                    <xdr:row>35</xdr:row>
                    <xdr:rowOff>393700</xdr:rowOff>
                  </from>
                  <to>
                    <xdr:col>1</xdr:col>
                    <xdr:colOff>2889250</xdr:colOff>
                    <xdr:row>35</xdr:row>
                    <xdr:rowOff>641350</xdr:rowOff>
                  </to>
                </anchor>
              </controlPr>
            </control>
          </mc:Choice>
        </mc:AlternateContent>
        <mc:AlternateContent xmlns:mc="http://schemas.openxmlformats.org/markup-compatibility/2006">
          <mc:Choice Requires="x14">
            <control shapeId="2117" r:id="rId17" name="Option Button 69">
              <controlPr defaultSize="0" autoFill="0" autoLine="0" autoPict="0">
                <anchor moveWithCells="1">
                  <from>
                    <xdr:col>2</xdr:col>
                    <xdr:colOff>247650</xdr:colOff>
                    <xdr:row>35</xdr:row>
                    <xdr:rowOff>393700</xdr:rowOff>
                  </from>
                  <to>
                    <xdr:col>2</xdr:col>
                    <xdr:colOff>1155700</xdr:colOff>
                    <xdr:row>35</xdr:row>
                    <xdr:rowOff>622300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AD-CC9B-4539-B779-DC1D99E8D02A}">
  <sheetPr codeName="Sheet4">
    <pageSetUpPr fitToPage="1"/>
  </sheetPr>
  <dimension ref="A1:S65"/>
  <sheetViews>
    <sheetView view="pageBreakPreview" topLeftCell="A22" zoomScale="70" zoomScaleNormal="65" zoomScaleSheetLayoutView="70" workbookViewId="0">
      <selection activeCell="F4" sqref="F4"/>
    </sheetView>
  </sheetViews>
  <sheetFormatPr defaultColWidth="8.08203125" defaultRowHeight="13"/>
  <cols>
    <col min="1" max="1" width="6.58203125" style="63" customWidth="1"/>
    <col min="2" max="2" width="28.58203125" style="63" customWidth="1"/>
    <col min="3" max="3" width="41.08203125" style="63" customWidth="1"/>
    <col min="4" max="4" width="45.9140625" style="63" customWidth="1"/>
    <col min="5" max="5" width="18.9140625" style="87" customWidth="1"/>
    <col min="6" max="15" width="8.08203125" style="63"/>
    <col min="16" max="16" width="7.9140625" style="63" hidden="1" customWidth="1"/>
    <col min="17" max="17" width="11" style="63" hidden="1" customWidth="1"/>
    <col min="18" max="18" width="12.58203125" style="63" hidden="1" customWidth="1"/>
    <col min="19" max="19" width="14" style="63" hidden="1" customWidth="1"/>
    <col min="20" max="16384" width="8.08203125" style="63"/>
  </cols>
  <sheetData>
    <row r="1" spans="1:19" s="53" customFormat="1" ht="27" customHeight="1">
      <c r="A1" s="50" t="s">
        <v>87</v>
      </c>
      <c r="B1" s="51"/>
      <c r="C1" s="51"/>
      <c r="D1" s="51"/>
      <c r="E1" s="52"/>
    </row>
    <row r="2" spans="1:19" s="53" customFormat="1" ht="6.75" customHeight="1">
      <c r="A2" s="50"/>
      <c r="B2" s="51"/>
      <c r="C2" s="51"/>
      <c r="D2" s="51"/>
      <c r="E2" s="52"/>
    </row>
    <row r="3" spans="1:19" s="53" customFormat="1" ht="22.5" customHeight="1">
      <c r="A3" s="318" t="s">
        <v>88</v>
      </c>
      <c r="B3" s="319"/>
      <c r="C3" s="313" t="s">
        <v>89</v>
      </c>
      <c r="D3" s="314"/>
      <c r="E3" s="52"/>
      <c r="F3" s="54" t="s">
        <v>269</v>
      </c>
    </row>
    <row r="4" spans="1:19" s="53" customFormat="1" ht="36.9" customHeight="1">
      <c r="A4" s="320" t="s">
        <v>265</v>
      </c>
      <c r="B4" s="321"/>
      <c r="C4" s="315">
        <f>'別添１　事業者基本情報【幹事社、コンソーシアム参加事業者】'!C3</f>
        <v>0</v>
      </c>
      <c r="D4" s="316"/>
      <c r="E4" s="52"/>
      <c r="F4" s="55" t="s">
        <v>90</v>
      </c>
    </row>
    <row r="5" spans="1:19" s="53" customFormat="1" ht="8.15" customHeight="1">
      <c r="A5" s="50"/>
      <c r="B5" s="51"/>
      <c r="C5" s="51"/>
      <c r="D5" s="51"/>
      <c r="E5" s="52"/>
    </row>
    <row r="6" spans="1:19" s="53" customFormat="1" ht="24" customHeight="1">
      <c r="A6" s="56" t="s">
        <v>91</v>
      </c>
      <c r="B6" s="56" t="s">
        <v>92</v>
      </c>
      <c r="C6" s="51"/>
      <c r="D6" s="51"/>
      <c r="E6" s="52"/>
    </row>
    <row r="7" spans="1:19" s="53" customFormat="1" ht="39.9" customHeight="1">
      <c r="A7" s="57">
        <f>IFERROR(VLOOKUP(A4,P10:R12,2,0),"")</f>
        <v>0.5</v>
      </c>
      <c r="B7" s="58">
        <f>IFERROR(VLOOKUP(A4,P10:R12,3,0),"")</f>
        <v>50000000</v>
      </c>
      <c r="C7" s="51"/>
      <c r="D7" s="51"/>
      <c r="E7" s="52"/>
    </row>
    <row r="8" spans="1:19" s="53" customFormat="1" ht="13.4" customHeight="1">
      <c r="A8" s="50"/>
      <c r="B8" s="51"/>
      <c r="C8" s="51"/>
      <c r="D8" s="51"/>
      <c r="E8" s="52"/>
    </row>
    <row r="9" spans="1:19" ht="36.65" customHeight="1">
      <c r="A9" s="59"/>
      <c r="B9" s="59"/>
      <c r="C9" s="60"/>
      <c r="D9" s="61" t="s">
        <v>93</v>
      </c>
      <c r="E9" s="62">
        <f>SUMIF($B$16:$B$65,D9,$E$16:$E$65)</f>
        <v>0</v>
      </c>
      <c r="G9" s="64"/>
      <c r="H9" s="64"/>
      <c r="I9" s="64"/>
      <c r="P9" s="65" t="s">
        <v>94</v>
      </c>
      <c r="Q9" s="65" t="s">
        <v>91</v>
      </c>
      <c r="R9" s="65" t="s">
        <v>95</v>
      </c>
      <c r="S9" s="65"/>
    </row>
    <row r="10" spans="1:19" ht="35.15" customHeight="1">
      <c r="A10" s="59"/>
      <c r="B10" s="59"/>
      <c r="C10" s="60"/>
      <c r="D10" s="66" t="s">
        <v>96</v>
      </c>
      <c r="E10" s="62">
        <f>SUMIF($B$16:$B$65,D10,$E$16:$E$65)</f>
        <v>0</v>
      </c>
      <c r="G10" s="64"/>
      <c r="H10" s="64"/>
      <c r="I10" s="64"/>
      <c r="P10" s="65" t="s">
        <v>97</v>
      </c>
      <c r="Q10" s="67">
        <v>0.66666666666666663</v>
      </c>
      <c r="R10" s="68">
        <v>50000000</v>
      </c>
      <c r="S10" s="65"/>
    </row>
    <row r="11" spans="1:19" ht="36.65" customHeight="1">
      <c r="A11" s="59"/>
      <c r="B11" s="59"/>
      <c r="C11" s="60"/>
      <c r="D11" s="61" t="s">
        <v>98</v>
      </c>
      <c r="E11" s="62">
        <f>SUMIF($B$16:$B$65,D11,$E$16:$E$65)</f>
        <v>0</v>
      </c>
      <c r="P11" s="65" t="s">
        <v>251</v>
      </c>
      <c r="Q11" s="67">
        <v>0.66666666666666663</v>
      </c>
      <c r="R11" s="68">
        <v>50000000</v>
      </c>
      <c r="S11" s="65"/>
    </row>
    <row r="12" spans="1:19" ht="36" customHeight="1" thickBot="1">
      <c r="A12" s="59"/>
      <c r="B12" s="59"/>
      <c r="C12" s="60"/>
      <c r="D12" s="69" t="s">
        <v>99</v>
      </c>
      <c r="E12" s="70">
        <f>SUMIF($B$16:$B$65,D12,$E$16:$E$65)</f>
        <v>0</v>
      </c>
      <c r="P12" s="65" t="s">
        <v>266</v>
      </c>
      <c r="Q12" s="67">
        <v>0.5</v>
      </c>
      <c r="R12" s="68">
        <v>50000000</v>
      </c>
      <c r="S12" s="65" t="s">
        <v>97</v>
      </c>
    </row>
    <row r="13" spans="1:19" ht="37.5" customHeight="1" thickTop="1">
      <c r="A13" s="59"/>
      <c r="B13" s="59"/>
      <c r="C13" s="71"/>
      <c r="D13" s="72" t="s">
        <v>100</v>
      </c>
      <c r="E13" s="73">
        <f>SUM(E9:E12)</f>
        <v>0</v>
      </c>
      <c r="P13" s="65"/>
      <c r="Q13" s="67"/>
      <c r="R13" s="68"/>
      <c r="S13" s="65" t="s">
        <v>251</v>
      </c>
    </row>
    <row r="14" spans="1:19">
      <c r="A14" s="59"/>
      <c r="B14" s="59"/>
      <c r="C14" s="59"/>
      <c r="D14" s="59"/>
      <c r="E14" s="74"/>
      <c r="P14" s="65"/>
      <c r="Q14" s="67"/>
      <c r="R14" s="68"/>
      <c r="S14" s="65" t="s">
        <v>265</v>
      </c>
    </row>
    <row r="15" spans="1:19" ht="42.9" customHeight="1">
      <c r="A15" s="75" t="s">
        <v>101</v>
      </c>
      <c r="B15" s="76" t="s">
        <v>102</v>
      </c>
      <c r="C15" s="76" t="s">
        <v>103</v>
      </c>
      <c r="D15" s="76" t="s">
        <v>104</v>
      </c>
      <c r="E15" s="77" t="s">
        <v>105</v>
      </c>
      <c r="P15" s="65"/>
      <c r="Q15" s="67"/>
      <c r="R15" s="68"/>
      <c r="S15" s="65"/>
    </row>
    <row r="16" spans="1:19" ht="40.5" customHeight="1">
      <c r="A16" s="78">
        <v>1</v>
      </c>
      <c r="B16" s="79"/>
      <c r="C16" s="231"/>
      <c r="D16" s="231"/>
      <c r="E16" s="231"/>
      <c r="F16" s="80" t="s">
        <v>106</v>
      </c>
      <c r="P16" s="65"/>
      <c r="Q16" s="67"/>
      <c r="R16" s="68"/>
      <c r="S16" s="65"/>
    </row>
    <row r="17" spans="1:19" ht="39.9" customHeight="1">
      <c r="A17" s="81">
        <v>2</v>
      </c>
      <c r="B17" s="79"/>
      <c r="C17" s="231"/>
      <c r="D17" s="231"/>
      <c r="E17" s="231"/>
      <c r="F17" s="82" t="s">
        <v>107</v>
      </c>
      <c r="P17" s="65"/>
      <c r="Q17" s="67"/>
      <c r="R17" s="68"/>
      <c r="S17" s="65"/>
    </row>
    <row r="18" spans="1:19" ht="41.4" customHeight="1">
      <c r="A18" s="81">
        <v>3</v>
      </c>
      <c r="B18" s="79"/>
      <c r="C18" s="231"/>
      <c r="D18" s="231"/>
      <c r="E18" s="231"/>
      <c r="F18" s="317" t="s">
        <v>108</v>
      </c>
      <c r="G18" s="317"/>
      <c r="H18" s="317"/>
      <c r="I18" s="317"/>
      <c r="J18" s="317"/>
      <c r="K18" s="317"/>
    </row>
    <row r="19" spans="1:19" ht="40.5" customHeight="1">
      <c r="A19" s="81">
        <v>4</v>
      </c>
      <c r="B19" s="79"/>
      <c r="C19" s="231"/>
      <c r="D19" s="231"/>
      <c r="E19" s="231"/>
      <c r="F19" s="317"/>
      <c r="G19" s="317"/>
      <c r="H19" s="317"/>
      <c r="I19" s="317"/>
      <c r="J19" s="317"/>
      <c r="K19" s="317"/>
    </row>
    <row r="20" spans="1:19" ht="41.4" customHeight="1">
      <c r="A20" s="83">
        <v>5</v>
      </c>
      <c r="B20" s="79"/>
      <c r="C20" s="232"/>
      <c r="D20" s="232"/>
      <c r="E20" s="231"/>
    </row>
    <row r="21" spans="1:19" ht="39.9" customHeight="1">
      <c r="A21" s="81">
        <v>6</v>
      </c>
      <c r="B21" s="79"/>
      <c r="C21" s="231"/>
      <c r="D21" s="231"/>
      <c r="E21" s="231"/>
    </row>
    <row r="22" spans="1:19" ht="40.5" customHeight="1">
      <c r="A22" s="81">
        <v>7</v>
      </c>
      <c r="B22" s="79"/>
      <c r="C22" s="231"/>
      <c r="D22" s="231"/>
      <c r="E22" s="231"/>
    </row>
    <row r="23" spans="1:19" ht="40.5" customHeight="1">
      <c r="A23" s="81">
        <v>8</v>
      </c>
      <c r="B23" s="79"/>
      <c r="C23" s="231"/>
      <c r="D23" s="231"/>
      <c r="E23" s="231"/>
    </row>
    <row r="24" spans="1:19" ht="42" customHeight="1">
      <c r="A24" s="81">
        <v>9</v>
      </c>
      <c r="B24" s="79"/>
      <c r="C24" s="79"/>
      <c r="D24" s="79"/>
      <c r="E24" s="79"/>
    </row>
    <row r="25" spans="1:19" ht="39.9" customHeight="1">
      <c r="A25" s="83">
        <v>10</v>
      </c>
      <c r="B25" s="79"/>
      <c r="C25" s="79"/>
      <c r="D25" s="79"/>
      <c r="E25" s="79"/>
    </row>
    <row r="26" spans="1:19" ht="39.9" customHeight="1">
      <c r="A26" s="81">
        <v>11</v>
      </c>
      <c r="B26" s="79"/>
      <c r="C26" s="79"/>
      <c r="D26" s="79"/>
      <c r="E26" s="79"/>
    </row>
    <row r="27" spans="1:19" ht="41.4" customHeight="1">
      <c r="A27" s="81">
        <v>12</v>
      </c>
      <c r="B27" s="79"/>
      <c r="C27" s="79"/>
      <c r="D27" s="79"/>
      <c r="E27" s="79"/>
    </row>
    <row r="28" spans="1:19" ht="39.9" customHeight="1">
      <c r="A28" s="81">
        <v>13</v>
      </c>
      <c r="B28" s="79"/>
      <c r="C28" s="79"/>
      <c r="D28" s="79"/>
      <c r="E28" s="79"/>
    </row>
    <row r="29" spans="1:19" ht="39.9" customHeight="1">
      <c r="A29" s="81">
        <v>14</v>
      </c>
      <c r="B29" s="79"/>
      <c r="C29" s="79"/>
      <c r="D29" s="79"/>
      <c r="E29" s="79"/>
    </row>
    <row r="30" spans="1:19" ht="41.4" customHeight="1">
      <c r="A30" s="81">
        <v>15</v>
      </c>
      <c r="B30" s="79"/>
      <c r="C30" s="79"/>
      <c r="D30" s="79"/>
      <c r="E30" s="79"/>
    </row>
    <row r="31" spans="1:19" ht="40.5" customHeight="1">
      <c r="A31" s="81">
        <v>16</v>
      </c>
      <c r="B31" s="79"/>
      <c r="C31" s="79"/>
      <c r="D31" s="79"/>
      <c r="E31" s="79"/>
    </row>
    <row r="32" spans="1:19" ht="41.4" customHeight="1">
      <c r="A32" s="81">
        <v>17</v>
      </c>
      <c r="B32" s="79"/>
      <c r="C32" s="79"/>
      <c r="D32" s="79"/>
      <c r="E32" s="79"/>
    </row>
    <row r="33" spans="1:5" ht="41.4" customHeight="1">
      <c r="A33" s="81">
        <v>18</v>
      </c>
      <c r="B33" s="79"/>
      <c r="C33" s="79"/>
      <c r="D33" s="79"/>
      <c r="E33" s="79"/>
    </row>
    <row r="34" spans="1:5" ht="39.9" customHeight="1">
      <c r="A34" s="81">
        <v>19</v>
      </c>
      <c r="B34" s="79"/>
      <c r="C34" s="79"/>
      <c r="D34" s="79"/>
      <c r="E34" s="79"/>
    </row>
    <row r="35" spans="1:5" ht="41.15" customHeight="1">
      <c r="A35" s="81">
        <v>20</v>
      </c>
      <c r="B35" s="79"/>
      <c r="C35" s="79"/>
      <c r="D35" s="79"/>
      <c r="E35" s="79"/>
    </row>
    <row r="36" spans="1:5" ht="37.5" customHeight="1">
      <c r="A36" s="81">
        <v>21</v>
      </c>
      <c r="B36" s="79"/>
      <c r="C36" s="79"/>
      <c r="D36" s="79"/>
      <c r="E36" s="79"/>
    </row>
    <row r="37" spans="1:5" ht="37.5" customHeight="1">
      <c r="A37" s="81">
        <v>22</v>
      </c>
      <c r="B37" s="79"/>
      <c r="C37" s="79"/>
      <c r="D37" s="79"/>
      <c r="E37" s="79"/>
    </row>
    <row r="38" spans="1:5" ht="37.5" customHeight="1">
      <c r="A38" s="81">
        <v>23</v>
      </c>
      <c r="B38" s="79"/>
      <c r="C38" s="79"/>
      <c r="D38" s="79"/>
      <c r="E38" s="79"/>
    </row>
    <row r="39" spans="1:5" ht="37.5" customHeight="1">
      <c r="A39" s="81">
        <v>24</v>
      </c>
      <c r="B39" s="79"/>
      <c r="C39" s="79"/>
      <c r="D39" s="79"/>
      <c r="E39" s="79"/>
    </row>
    <row r="40" spans="1:5" ht="37.5" customHeight="1">
      <c r="A40" s="81">
        <v>25</v>
      </c>
      <c r="B40" s="79"/>
      <c r="C40" s="79"/>
      <c r="D40" s="79"/>
      <c r="E40" s="79"/>
    </row>
    <row r="41" spans="1:5" ht="37.5" customHeight="1">
      <c r="A41" s="81">
        <v>26</v>
      </c>
      <c r="B41" s="79"/>
      <c r="C41" s="79"/>
      <c r="D41" s="79"/>
      <c r="E41" s="79"/>
    </row>
    <row r="42" spans="1:5" ht="37.5" customHeight="1">
      <c r="A42" s="81">
        <v>27</v>
      </c>
      <c r="B42" s="79"/>
      <c r="C42" s="79"/>
      <c r="D42" s="79"/>
      <c r="E42" s="79"/>
    </row>
    <row r="43" spans="1:5" ht="37.5" customHeight="1">
      <c r="A43" s="81">
        <v>28</v>
      </c>
      <c r="B43" s="79"/>
      <c r="C43" s="79"/>
      <c r="D43" s="79"/>
      <c r="E43" s="79"/>
    </row>
    <row r="44" spans="1:5" ht="37.5" customHeight="1">
      <c r="A44" s="81">
        <v>29</v>
      </c>
      <c r="B44" s="79"/>
      <c r="C44" s="79"/>
      <c r="D44" s="79"/>
      <c r="E44" s="79"/>
    </row>
    <row r="45" spans="1:5" ht="37.5" customHeight="1">
      <c r="A45" s="81">
        <v>30</v>
      </c>
      <c r="B45" s="79"/>
      <c r="C45" s="79"/>
      <c r="D45" s="79"/>
      <c r="E45" s="79"/>
    </row>
    <row r="46" spans="1:5" ht="37.5" customHeight="1">
      <c r="A46" s="81">
        <v>31</v>
      </c>
      <c r="B46" s="79"/>
      <c r="C46" s="79"/>
      <c r="D46" s="79"/>
      <c r="E46" s="79"/>
    </row>
    <row r="47" spans="1:5" ht="37.5" customHeight="1">
      <c r="A47" s="81">
        <v>32</v>
      </c>
      <c r="B47" s="79"/>
      <c r="C47" s="79"/>
      <c r="D47" s="79"/>
      <c r="E47" s="79"/>
    </row>
    <row r="48" spans="1:5" ht="37.5" customHeight="1">
      <c r="A48" s="81">
        <v>33</v>
      </c>
      <c r="B48" s="79"/>
      <c r="C48" s="79"/>
      <c r="D48" s="79"/>
      <c r="E48" s="79"/>
    </row>
    <row r="49" spans="1:5" ht="37.5" customHeight="1">
      <c r="A49" s="81">
        <v>34</v>
      </c>
      <c r="B49" s="79"/>
      <c r="C49" s="79"/>
      <c r="D49" s="79"/>
      <c r="E49" s="79"/>
    </row>
    <row r="50" spans="1:5" ht="37.5" customHeight="1">
      <c r="A50" s="81">
        <v>35</v>
      </c>
      <c r="B50" s="79"/>
      <c r="C50" s="79"/>
      <c r="D50" s="79"/>
      <c r="E50" s="79"/>
    </row>
    <row r="51" spans="1:5" ht="37.5" customHeight="1">
      <c r="A51" s="81">
        <v>36</v>
      </c>
      <c r="B51" s="79"/>
      <c r="C51" s="79"/>
      <c r="D51" s="79"/>
      <c r="E51" s="79"/>
    </row>
    <row r="52" spans="1:5" ht="37.5" customHeight="1">
      <c r="A52" s="81">
        <v>37</v>
      </c>
      <c r="B52" s="79"/>
      <c r="C52" s="79"/>
      <c r="D52" s="79"/>
      <c r="E52" s="79"/>
    </row>
    <row r="53" spans="1:5" ht="37.5" customHeight="1">
      <c r="A53" s="81">
        <v>38</v>
      </c>
      <c r="B53" s="79"/>
      <c r="C53" s="79"/>
      <c r="D53" s="79"/>
      <c r="E53" s="79"/>
    </row>
    <row r="54" spans="1:5" ht="37.5" customHeight="1">
      <c r="A54" s="81">
        <v>39</v>
      </c>
      <c r="B54" s="79"/>
      <c r="C54" s="79"/>
      <c r="D54" s="79"/>
      <c r="E54" s="79"/>
    </row>
    <row r="55" spans="1:5" ht="37.5" customHeight="1">
      <c r="A55" s="81">
        <v>40</v>
      </c>
      <c r="B55" s="79"/>
      <c r="C55" s="79"/>
      <c r="D55" s="79"/>
      <c r="E55" s="79"/>
    </row>
    <row r="56" spans="1:5" ht="37.5" customHeight="1">
      <c r="A56" s="81">
        <v>41</v>
      </c>
      <c r="B56" s="79"/>
      <c r="C56" s="79"/>
      <c r="D56" s="79"/>
      <c r="E56" s="79"/>
    </row>
    <row r="57" spans="1:5" ht="37.5" customHeight="1">
      <c r="A57" s="81">
        <v>42</v>
      </c>
      <c r="B57" s="79"/>
      <c r="C57" s="79"/>
      <c r="D57" s="79"/>
      <c r="E57" s="79"/>
    </row>
    <row r="58" spans="1:5" ht="37.5" customHeight="1">
      <c r="A58" s="81">
        <v>43</v>
      </c>
      <c r="B58" s="79"/>
      <c r="C58" s="79"/>
      <c r="D58" s="79"/>
      <c r="E58" s="79"/>
    </row>
    <row r="59" spans="1:5" ht="37.5" customHeight="1">
      <c r="A59" s="81">
        <v>44</v>
      </c>
      <c r="B59" s="79"/>
      <c r="C59" s="79"/>
      <c r="D59" s="79"/>
      <c r="E59" s="79"/>
    </row>
    <row r="60" spans="1:5" ht="37.5" customHeight="1">
      <c r="A60" s="81">
        <v>45</v>
      </c>
      <c r="B60" s="79"/>
      <c r="C60" s="79"/>
      <c r="D60" s="79"/>
      <c r="E60" s="79"/>
    </row>
    <row r="61" spans="1:5" ht="37.5" customHeight="1">
      <c r="A61" s="84">
        <v>46</v>
      </c>
      <c r="B61" s="79"/>
      <c r="C61" s="79"/>
      <c r="D61" s="79"/>
      <c r="E61" s="79"/>
    </row>
    <row r="62" spans="1:5" ht="37.5" customHeight="1">
      <c r="A62" s="81">
        <v>47</v>
      </c>
      <c r="B62" s="79"/>
      <c r="C62" s="79"/>
      <c r="D62" s="79"/>
      <c r="E62" s="79"/>
    </row>
    <row r="63" spans="1:5" ht="37.5" customHeight="1">
      <c r="A63" s="81">
        <v>48</v>
      </c>
      <c r="B63" s="79"/>
      <c r="C63" s="79"/>
      <c r="D63" s="79"/>
      <c r="E63" s="79"/>
    </row>
    <row r="64" spans="1:5" ht="37.5" customHeight="1">
      <c r="A64" s="81">
        <v>49</v>
      </c>
      <c r="B64" s="79"/>
      <c r="C64" s="79"/>
      <c r="D64" s="79"/>
      <c r="E64" s="79"/>
    </row>
    <row r="65" spans="1:5" ht="37.5" customHeight="1">
      <c r="A65" s="85">
        <v>50</v>
      </c>
      <c r="B65" s="86"/>
      <c r="C65" s="86"/>
      <c r="D65" s="86"/>
      <c r="E65" s="86"/>
    </row>
  </sheetData>
  <mergeCells count="5">
    <mergeCell ref="C3:D3"/>
    <mergeCell ref="C4:D4"/>
    <mergeCell ref="F18:K19"/>
    <mergeCell ref="A3:B3"/>
    <mergeCell ref="A4:B4"/>
  </mergeCells>
  <phoneticPr fontId="7"/>
  <conditionalFormatting sqref="A4">
    <cfRule type="cellIs" dxfId="27" priority="38" operator="equal">
      <formula>""</formula>
    </cfRule>
  </conditionalFormatting>
  <conditionalFormatting sqref="B16:E65">
    <cfRule type="cellIs" dxfId="26" priority="1" operator="equal">
      <formula>""</formula>
    </cfRule>
  </conditionalFormatting>
  <dataValidations count="5">
    <dataValidation type="custom" allowBlank="1" showInputMessage="1" sqref="E36:E65" xr:uid="{1E915202-DC4E-4048-A0D7-559E411837C8}">
      <formula1>AND(#REF!="●",E36=#REF!)</formula1>
    </dataValidation>
    <dataValidation type="custom" allowBlank="1" showInputMessage="1" sqref="E16:E23" xr:uid="{60A97E22-4C76-410A-A98D-AE2C889F7433}">
      <formula1>AND(#REF!="●",E16=F16)</formula1>
    </dataValidation>
    <dataValidation type="custom" allowBlank="1" showInputMessage="1" sqref="E24:E35" xr:uid="{D892CDB5-55DA-4937-8092-A7B5848F05ED}">
      <formula1>AND(#REF!="●",E24=#REF!)</formula1>
    </dataValidation>
    <dataValidation type="list" showInputMessage="1" showErrorMessage="1" sqref="B16:B35" xr:uid="{9B73357C-AEA8-4ECE-99AF-A508438A8B58}">
      <formula1>"1.外注費・委託費, 2.機材・部品・材料調達費及び、据え付け工事費, 3.人件費, 4.その他諸経費"</formula1>
    </dataValidation>
    <dataValidation type="list" allowBlank="1" showInputMessage="1" showErrorMessage="1" sqref="A4:B4" xr:uid="{84C921FB-8BAA-4134-9C0A-699B613CC65A}">
      <formula1>$S$12:$S$14</formula1>
    </dataValidation>
  </dataValidations>
  <pageMargins left="0.70866141732283472" right="0.70866141732283472" top="0.74803149606299213" bottom="0.74803149606299213" header="0.31496062992125984" footer="0.31496062992125984"/>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27CD-82CE-4A39-803B-01327C002621}">
  <sheetPr codeName="Sheet5">
    <pageSetUpPr fitToPage="1"/>
  </sheetPr>
  <dimension ref="A1:M36"/>
  <sheetViews>
    <sheetView showGridLines="0" view="pageBreakPreview" zoomScale="60" zoomScaleNormal="96" workbookViewId="0">
      <selection activeCell="J15" sqref="J15"/>
    </sheetView>
  </sheetViews>
  <sheetFormatPr defaultColWidth="13.9140625" defaultRowHeight="14"/>
  <cols>
    <col min="1" max="1" width="6.08203125" style="90" customWidth="1"/>
    <col min="2" max="2" width="14.58203125" style="90" customWidth="1"/>
    <col min="3" max="3" width="14.5" style="90" customWidth="1"/>
    <col min="4" max="4" width="14.58203125" style="90" customWidth="1"/>
    <col min="5" max="5" width="8.4140625" style="90" customWidth="1"/>
    <col min="6" max="6" width="14.58203125" style="90" customWidth="1"/>
    <col min="7" max="7" width="16.08203125" style="90" customWidth="1"/>
    <col min="8" max="16384" width="13.9140625" style="90"/>
  </cols>
  <sheetData>
    <row r="1" spans="1:13">
      <c r="A1" s="88" t="s">
        <v>109</v>
      </c>
      <c r="B1" s="88"/>
      <c r="C1" s="88"/>
      <c r="D1" s="88"/>
      <c r="E1" s="88"/>
      <c r="F1" s="328"/>
      <c r="G1" s="328"/>
      <c r="H1" s="89"/>
    </row>
    <row r="2" spans="1:13" ht="14.4" customHeight="1">
      <c r="A2" s="88"/>
      <c r="B2" s="88"/>
      <c r="C2" s="88"/>
      <c r="D2" s="88"/>
      <c r="E2" s="88"/>
      <c r="F2" s="329" t="s">
        <v>274</v>
      </c>
      <c r="G2" s="329"/>
      <c r="H2" s="91"/>
    </row>
    <row r="3" spans="1:13">
      <c r="A3" s="88"/>
      <c r="B3" s="88"/>
      <c r="C3" s="88"/>
      <c r="D3" s="88"/>
      <c r="E3" s="88"/>
      <c r="F3" s="92"/>
      <c r="G3" s="92"/>
      <c r="H3" s="91"/>
    </row>
    <row r="4" spans="1:13" ht="15" customHeight="1">
      <c r="A4" s="148" t="s">
        <v>245</v>
      </c>
      <c r="B4" s="198"/>
      <c r="C4" s="198"/>
      <c r="D4" s="88"/>
      <c r="E4" s="88"/>
      <c r="F4" s="88"/>
      <c r="G4" s="92"/>
      <c r="H4" s="91"/>
    </row>
    <row r="5" spans="1:13" ht="14.4" customHeight="1">
      <c r="A5" s="148" t="s">
        <v>250</v>
      </c>
      <c r="B5" s="198"/>
      <c r="C5" s="198"/>
      <c r="D5" s="88"/>
      <c r="E5" s="88"/>
      <c r="F5" s="88"/>
      <c r="G5" s="92"/>
      <c r="H5" s="92"/>
    </row>
    <row r="6" spans="1:13" ht="14.4" customHeight="1">
      <c r="A6" s="88"/>
      <c r="B6" s="88"/>
      <c r="C6" s="88"/>
      <c r="D6" s="88"/>
      <c r="E6" s="88"/>
      <c r="F6" s="88"/>
      <c r="G6" s="92"/>
      <c r="H6" s="92"/>
    </row>
    <row r="7" spans="1:13" ht="52.5" customHeight="1">
      <c r="A7" s="88"/>
      <c r="B7" s="88"/>
      <c r="C7" s="330"/>
      <c r="D7" s="330"/>
      <c r="E7" s="93" t="s">
        <v>110</v>
      </c>
      <c r="F7" s="331">
        <f>'別添１　事業者基本情報【幹事社、コンソーシアム参加事業者】'!C4</f>
        <v>0</v>
      </c>
      <c r="G7" s="331"/>
      <c r="H7" s="94"/>
    </row>
    <row r="8" spans="1:13" ht="14.4" customHeight="1">
      <c r="A8" s="88"/>
      <c r="B8" s="88"/>
      <c r="C8" s="88"/>
      <c r="D8" s="88"/>
      <c r="E8" s="92" t="s">
        <v>111</v>
      </c>
      <c r="F8" s="399">
        <f>'別添１　事業者基本情報【幹事社、コンソーシアム参加事業者】'!C3</f>
        <v>0</v>
      </c>
      <c r="G8" s="95"/>
      <c r="H8" s="95"/>
      <c r="I8" s="90" t="s">
        <v>112</v>
      </c>
    </row>
    <row r="9" spans="1:13" ht="14.4" customHeight="1">
      <c r="A9" s="88"/>
      <c r="B9" s="88"/>
      <c r="C9" s="88"/>
      <c r="D9" s="88"/>
      <c r="E9" s="92" t="s">
        <v>113</v>
      </c>
      <c r="F9" s="95">
        <f>'別添１　事業者基本情報【幹事社、コンソーシアム参加事業者】'!C5</f>
        <v>0</v>
      </c>
      <c r="G9" s="95"/>
      <c r="H9" s="95"/>
    </row>
    <row r="10" spans="1:13">
      <c r="A10" s="88"/>
      <c r="B10" s="88"/>
      <c r="C10" s="88"/>
      <c r="D10" s="88"/>
      <c r="E10" s="92" t="s">
        <v>114</v>
      </c>
      <c r="F10" s="95">
        <f>'別添１　事業者基本情報【幹事社、コンソーシアム参加事業者】'!C6</f>
        <v>0</v>
      </c>
      <c r="G10" s="96"/>
      <c r="H10" s="96"/>
      <c r="I10" s="90" t="s">
        <v>115</v>
      </c>
    </row>
    <row r="11" spans="1:13" ht="14.4" customHeight="1">
      <c r="A11" s="88"/>
      <c r="B11" s="88"/>
      <c r="C11" s="88"/>
      <c r="D11" s="88"/>
      <c r="E11" s="88"/>
      <c r="F11" s="88"/>
      <c r="G11" s="96"/>
      <c r="H11" s="96"/>
      <c r="I11" s="322"/>
      <c r="J11" s="323"/>
      <c r="K11" s="323"/>
      <c r="L11" s="323"/>
      <c r="M11" s="323"/>
    </row>
    <row r="12" spans="1:13" ht="15.65" customHeight="1">
      <c r="A12" s="88"/>
      <c r="B12" s="88"/>
      <c r="C12" s="88"/>
      <c r="D12" s="88"/>
      <c r="E12" s="88"/>
      <c r="F12" s="88"/>
      <c r="G12" s="96"/>
      <c r="H12" s="96"/>
      <c r="I12" s="323"/>
      <c r="J12" s="323"/>
      <c r="K12" s="323"/>
      <c r="L12" s="323"/>
      <c r="M12" s="323"/>
    </row>
    <row r="13" spans="1:13" ht="14.4" customHeight="1">
      <c r="A13" s="88"/>
      <c r="B13" s="88"/>
      <c r="C13" s="88"/>
      <c r="D13" s="88"/>
      <c r="E13" s="88"/>
      <c r="F13" s="88"/>
      <c r="G13" s="92"/>
      <c r="H13" s="92"/>
    </row>
    <row r="14" spans="1:13" ht="30.9" customHeight="1">
      <c r="A14" s="324" t="s">
        <v>277</v>
      </c>
      <c r="B14" s="324"/>
      <c r="C14" s="324"/>
      <c r="D14" s="324"/>
      <c r="E14" s="324"/>
      <c r="F14" s="324"/>
      <c r="G14" s="324"/>
      <c r="H14" s="97"/>
    </row>
    <row r="15" spans="1:13" ht="91.5" customHeight="1">
      <c r="A15" s="325" t="s">
        <v>275</v>
      </c>
      <c r="B15" s="325"/>
      <c r="C15" s="325"/>
      <c r="D15" s="325"/>
      <c r="E15" s="325"/>
      <c r="F15" s="325"/>
      <c r="G15" s="325"/>
      <c r="H15" s="98"/>
    </row>
    <row r="16" spans="1:13" ht="15.65" customHeight="1">
      <c r="A16" s="88"/>
      <c r="B16" s="88"/>
      <c r="C16" s="88"/>
      <c r="D16" s="88"/>
      <c r="E16" s="88"/>
      <c r="F16" s="88"/>
      <c r="G16" s="88"/>
      <c r="H16" s="88"/>
    </row>
    <row r="17" spans="1:10" ht="15.65" customHeight="1">
      <c r="A17" s="326"/>
      <c r="B17" s="326"/>
      <c r="C17" s="326"/>
      <c r="D17" s="326"/>
      <c r="E17" s="326"/>
      <c r="F17" s="326"/>
      <c r="G17" s="326"/>
      <c r="H17" s="96"/>
    </row>
    <row r="18" spans="1:10" ht="13.5" customHeight="1">
      <c r="A18" s="88"/>
      <c r="B18" s="88"/>
      <c r="C18" s="88"/>
      <c r="D18" s="88"/>
      <c r="E18" s="88"/>
      <c r="F18" s="88"/>
      <c r="G18" s="88"/>
      <c r="H18" s="88"/>
    </row>
    <row r="19" spans="1:10" ht="14.15" customHeight="1">
      <c r="A19" s="88"/>
      <c r="B19" s="88"/>
      <c r="C19" s="88"/>
      <c r="D19" s="88"/>
      <c r="E19" s="88"/>
      <c r="F19" s="88"/>
      <c r="G19" s="88"/>
      <c r="H19" s="88"/>
    </row>
    <row r="20" spans="1:10" ht="14.15" customHeight="1">
      <c r="A20" s="88" t="s">
        <v>117</v>
      </c>
      <c r="B20" s="88"/>
      <c r="C20" s="88"/>
      <c r="D20" s="88"/>
      <c r="E20" s="88"/>
      <c r="F20" s="88"/>
      <c r="G20" s="88"/>
      <c r="H20" s="88"/>
    </row>
    <row r="21" spans="1:10" ht="42.9" customHeight="1">
      <c r="A21" s="88"/>
      <c r="B21" s="327"/>
      <c r="C21" s="327"/>
      <c r="D21" s="327"/>
      <c r="E21" s="327"/>
      <c r="F21" s="327"/>
      <c r="G21" s="88"/>
      <c r="H21" s="88"/>
    </row>
    <row r="22" spans="1:10" ht="13.5" customHeight="1">
      <c r="A22" s="88" t="s">
        <v>118</v>
      </c>
      <c r="B22" s="88"/>
      <c r="C22" s="88"/>
      <c r="D22" s="88"/>
      <c r="E22" s="88"/>
      <c r="F22" s="88"/>
      <c r="G22" s="88"/>
      <c r="H22" s="88"/>
    </row>
    <row r="23" spans="1:10" ht="41.4" customHeight="1">
      <c r="A23" s="88"/>
      <c r="B23" s="88" t="s">
        <v>119</v>
      </c>
      <c r="C23" s="88"/>
      <c r="D23" s="88"/>
      <c r="E23" s="88"/>
      <c r="F23" s="88"/>
      <c r="G23" s="88"/>
      <c r="H23" s="88"/>
    </row>
    <row r="24" spans="1:10">
      <c r="A24" s="88" t="s">
        <v>120</v>
      </c>
      <c r="B24" s="88"/>
      <c r="C24" s="88"/>
      <c r="D24" s="88"/>
      <c r="E24" s="88"/>
      <c r="F24" s="88"/>
      <c r="G24" s="88"/>
      <c r="H24" s="88"/>
    </row>
    <row r="25" spans="1:10" ht="42" customHeight="1">
      <c r="A25" s="88"/>
      <c r="B25" s="88" t="s">
        <v>121</v>
      </c>
      <c r="C25" s="233"/>
      <c r="D25" s="88"/>
      <c r="E25" s="88"/>
      <c r="F25" s="88"/>
      <c r="G25" s="88"/>
      <c r="H25" s="88"/>
      <c r="I25" s="90" t="s">
        <v>276</v>
      </c>
    </row>
    <row r="26" spans="1:10" ht="13.5" customHeight="1">
      <c r="A26" s="88" t="s">
        <v>122</v>
      </c>
      <c r="B26" s="88"/>
      <c r="C26" s="88"/>
      <c r="D26" s="88"/>
      <c r="E26" s="88"/>
      <c r="F26" s="88"/>
      <c r="G26" s="88"/>
      <c r="H26" s="88"/>
    </row>
    <row r="27" spans="1:10" ht="15.9" customHeight="1">
      <c r="A27" s="88"/>
      <c r="B27" s="88"/>
      <c r="C27" s="88"/>
      <c r="D27" s="88"/>
      <c r="E27" s="88"/>
      <c r="F27" s="88"/>
      <c r="G27" s="88"/>
      <c r="H27" s="88"/>
      <c r="I27" s="99"/>
      <c r="J27" s="99" t="s">
        <v>123</v>
      </c>
    </row>
    <row r="28" spans="1:10" ht="13.5" customHeight="1">
      <c r="A28" s="88"/>
      <c r="B28" s="88"/>
      <c r="C28" s="88"/>
      <c r="D28" s="88"/>
      <c r="E28" s="88"/>
      <c r="F28" s="92" t="s">
        <v>124</v>
      </c>
      <c r="G28" s="92"/>
      <c r="H28" s="92"/>
      <c r="I28" s="100">
        <f>IFERROR(ROUNDDOWN(D30*E30,0),"")</f>
        <v>0</v>
      </c>
      <c r="J28" s="101">
        <f>'別添２　支出計画書'!B7</f>
        <v>50000000</v>
      </c>
    </row>
    <row r="29" spans="1:10" ht="48.9" customHeight="1">
      <c r="A29" s="102"/>
      <c r="B29" s="103" t="s">
        <v>125</v>
      </c>
      <c r="C29" s="104" t="s">
        <v>126</v>
      </c>
      <c r="D29" s="104" t="s">
        <v>127</v>
      </c>
      <c r="E29" s="104" t="s">
        <v>128</v>
      </c>
      <c r="F29" s="104" t="s">
        <v>129</v>
      </c>
      <c r="G29" s="102"/>
      <c r="H29" s="102"/>
      <c r="I29" s="105"/>
    </row>
    <row r="30" spans="1:10" ht="74.400000000000006" customHeight="1">
      <c r="A30" s="102"/>
      <c r="B30" s="103" t="s">
        <v>267</v>
      </c>
      <c r="C30" s="106">
        <f>$D$30</f>
        <v>0</v>
      </c>
      <c r="D30" s="199">
        <f>'別添２　支出計画書'!$E$13</f>
        <v>0</v>
      </c>
      <c r="E30" s="107">
        <f>'別添２　支出計画書'!A7</f>
        <v>0.5</v>
      </c>
      <c r="F30" s="106">
        <f>IFERROR(IF(I28&lt;J28,I28,J28),"")</f>
        <v>0</v>
      </c>
      <c r="G30" s="102"/>
      <c r="H30" s="102"/>
      <c r="I30" s="90" t="s">
        <v>130</v>
      </c>
    </row>
    <row r="31" spans="1:10" ht="50.4" customHeight="1">
      <c r="A31" s="102"/>
      <c r="B31" s="103" t="s">
        <v>131</v>
      </c>
      <c r="C31" s="106">
        <f>$C$30</f>
        <v>0</v>
      </c>
      <c r="D31" s="106">
        <f>$D$30</f>
        <v>0</v>
      </c>
      <c r="E31" s="107">
        <f>$E$30</f>
        <v>0.5</v>
      </c>
      <c r="F31" s="106">
        <f>$F$30</f>
        <v>0</v>
      </c>
      <c r="G31" s="102"/>
      <c r="H31" s="102"/>
    </row>
    <row r="32" spans="1:10" ht="15.65" customHeight="1">
      <c r="A32" s="88" t="s">
        <v>132</v>
      </c>
      <c r="B32" s="88"/>
      <c r="C32" s="88"/>
      <c r="D32" s="88"/>
      <c r="E32" s="88"/>
      <c r="F32" s="88"/>
      <c r="G32" s="88"/>
      <c r="H32" s="88"/>
    </row>
    <row r="33" spans="1:8">
      <c r="A33" s="108" t="s">
        <v>133</v>
      </c>
      <c r="B33" s="88"/>
      <c r="C33" s="88"/>
      <c r="D33" s="88"/>
      <c r="E33" s="88"/>
      <c r="F33" s="88"/>
      <c r="G33" s="88"/>
      <c r="H33" s="88"/>
    </row>
    <row r="34" spans="1:8" ht="13.5" customHeight="1">
      <c r="A34" s="267" t="s">
        <v>246</v>
      </c>
      <c r="B34" s="88"/>
      <c r="C34" s="88"/>
      <c r="D34" s="88"/>
      <c r="E34" s="88"/>
      <c r="F34" s="88"/>
      <c r="G34" s="88"/>
      <c r="H34" s="88"/>
    </row>
    <row r="35" spans="1:8" ht="13.5" customHeight="1">
      <c r="A35" s="88" t="s">
        <v>253</v>
      </c>
      <c r="B35" s="88"/>
      <c r="C35" s="88"/>
      <c r="D35" s="88"/>
      <c r="E35" s="88"/>
      <c r="F35" s="88"/>
      <c r="G35" s="88"/>
      <c r="H35" s="88"/>
    </row>
    <row r="36" spans="1:8" ht="15.9" customHeight="1">
      <c r="A36" s="108" t="s">
        <v>254</v>
      </c>
      <c r="B36" s="88"/>
      <c r="C36" s="88"/>
      <c r="D36" s="88"/>
      <c r="E36" s="88"/>
      <c r="F36" s="88"/>
      <c r="G36" s="88"/>
      <c r="H36" s="88"/>
    </row>
  </sheetData>
  <mergeCells count="9">
    <mergeCell ref="F1:G1"/>
    <mergeCell ref="F2:G2"/>
    <mergeCell ref="C7:D7"/>
    <mergeCell ref="F7:G7"/>
    <mergeCell ref="I11:M12"/>
    <mergeCell ref="A14:G14"/>
    <mergeCell ref="A15:G15"/>
    <mergeCell ref="A17:G17"/>
    <mergeCell ref="B21:F21"/>
  </mergeCells>
  <phoneticPr fontId="7"/>
  <conditionalFormatting sqref="B21">
    <cfRule type="cellIs" dxfId="25" priority="4" operator="equal">
      <formula>""</formula>
    </cfRule>
  </conditionalFormatting>
  <conditionalFormatting sqref="B23">
    <cfRule type="cellIs" dxfId="24" priority="3" operator="equal">
      <formula>""</formula>
    </cfRule>
  </conditionalFormatting>
  <conditionalFormatting sqref="C25">
    <cfRule type="cellIs" dxfId="23" priority="2" operator="equal">
      <formula>""</formula>
    </cfRule>
  </conditionalFormatting>
  <conditionalFormatting sqref="F2">
    <cfRule type="cellIs" dxfId="22" priority="5" operator="equal">
      <formula>""</formula>
    </cfRule>
  </conditionalFormatting>
  <conditionalFormatting sqref="F8">
    <cfRule type="cellIs" dxfId="21" priority="1" operator="equal">
      <formula>""</formula>
    </cfRule>
  </conditionalFormatting>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8AE8-10D6-4027-B60C-FA2F15182446}">
  <sheetPr codeName="Sheet6">
    <pageSetUpPr fitToPage="1"/>
  </sheetPr>
  <dimension ref="A1:M39"/>
  <sheetViews>
    <sheetView showGridLines="0" tabSelected="1" view="pageBreakPreview" zoomScale="80" zoomScaleNormal="100" zoomScaleSheetLayoutView="80" workbookViewId="0">
      <selection activeCell="D11" sqref="D10:D11"/>
    </sheetView>
  </sheetViews>
  <sheetFormatPr defaultColWidth="8.08203125" defaultRowHeight="14"/>
  <cols>
    <col min="1" max="1" width="5.9140625" style="90" customWidth="1"/>
    <col min="2" max="4" width="14.08203125" style="90" customWidth="1"/>
    <col min="5" max="5" width="7.4140625" style="90" customWidth="1"/>
    <col min="6" max="6" width="14.08203125" style="90" customWidth="1"/>
    <col min="7" max="7" width="15.58203125" style="90" customWidth="1"/>
    <col min="8" max="8" width="5.58203125" style="90" customWidth="1"/>
    <col min="9" max="9" width="11" style="90" customWidth="1"/>
    <col min="10" max="10" width="12.4140625" style="90" customWidth="1"/>
    <col min="11" max="16384" width="8.08203125" style="90"/>
  </cols>
  <sheetData>
    <row r="1" spans="1:13">
      <c r="A1" s="88" t="s">
        <v>109</v>
      </c>
      <c r="B1" s="88"/>
      <c r="C1" s="88"/>
      <c r="D1" s="88"/>
      <c r="E1" s="88"/>
      <c r="F1" s="328"/>
      <c r="G1" s="328"/>
      <c r="H1" s="89"/>
    </row>
    <row r="2" spans="1:13">
      <c r="A2" s="88"/>
      <c r="B2" s="88"/>
      <c r="C2" s="88"/>
      <c r="D2" s="88"/>
      <c r="E2" s="88"/>
      <c r="F2" s="329" t="s">
        <v>274</v>
      </c>
      <c r="G2" s="329"/>
      <c r="H2" s="91"/>
    </row>
    <row r="3" spans="1:13">
      <c r="A3" s="88"/>
      <c r="B3" s="88"/>
      <c r="C3" s="88"/>
      <c r="D3" s="88"/>
      <c r="E3" s="88"/>
      <c r="F3" s="92"/>
      <c r="G3" s="92"/>
      <c r="H3" s="91"/>
    </row>
    <row r="4" spans="1:13">
      <c r="A4" s="148" t="s">
        <v>247</v>
      </c>
      <c r="B4" s="198"/>
      <c r="C4" s="198"/>
      <c r="D4" s="88"/>
      <c r="E4" s="88"/>
      <c r="F4" s="88"/>
      <c r="G4" s="92"/>
      <c r="H4" s="91"/>
    </row>
    <row r="5" spans="1:13">
      <c r="A5" s="148" t="s">
        <v>250</v>
      </c>
      <c r="B5" s="198"/>
      <c r="C5" s="198"/>
      <c r="D5" s="88"/>
      <c r="E5" s="88"/>
      <c r="F5" s="88"/>
      <c r="G5" s="92"/>
      <c r="H5" s="92"/>
    </row>
    <row r="6" spans="1:13">
      <c r="A6" s="88"/>
      <c r="B6" s="88"/>
      <c r="C6" s="88"/>
      <c r="D6" s="88"/>
      <c r="E6" s="88"/>
      <c r="F6" s="88"/>
      <c r="G6" s="92"/>
      <c r="H6" s="92"/>
    </row>
    <row r="7" spans="1:13" ht="39.75" customHeight="1">
      <c r="A7" s="88"/>
      <c r="B7" s="88"/>
      <c r="C7" s="330"/>
      <c r="D7" s="330"/>
      <c r="E7" s="93" t="s">
        <v>110</v>
      </c>
      <c r="F7" s="331">
        <f>'別添１　事業者基本情報【幹事社、コンソーシアム参加事業者】'!C4</f>
        <v>0</v>
      </c>
      <c r="G7" s="331"/>
      <c r="H7" s="94"/>
      <c r="I7" s="90" t="s">
        <v>112</v>
      </c>
    </row>
    <row r="8" spans="1:13">
      <c r="A8" s="88"/>
      <c r="B8" s="88"/>
      <c r="C8" s="88"/>
      <c r="D8" s="88"/>
      <c r="E8" s="92" t="s">
        <v>111</v>
      </c>
      <c r="F8" s="399">
        <f>'別添１　事業者基本情報【幹事社、コンソーシアム参加事業者】'!C3</f>
        <v>0</v>
      </c>
      <c r="G8" s="95"/>
      <c r="H8" s="95"/>
    </row>
    <row r="9" spans="1:13">
      <c r="A9" s="88"/>
      <c r="B9" s="88"/>
      <c r="C9" s="88"/>
      <c r="D9" s="88"/>
      <c r="E9" s="92" t="s">
        <v>113</v>
      </c>
      <c r="F9" s="95">
        <f>'別添１　事業者基本情報【幹事社、コンソーシアム参加事業者】'!C5</f>
        <v>0</v>
      </c>
      <c r="G9" s="95"/>
      <c r="H9" s="95"/>
    </row>
    <row r="10" spans="1:13">
      <c r="A10" s="88"/>
      <c r="B10" s="88"/>
      <c r="C10" s="88"/>
      <c r="D10" s="88"/>
      <c r="E10" s="92" t="s">
        <v>114</v>
      </c>
      <c r="F10" s="95">
        <f>'別添１　事業者基本情報【幹事社、コンソーシアム参加事業者】'!C6</f>
        <v>0</v>
      </c>
      <c r="G10" s="96"/>
      <c r="H10" s="96"/>
    </row>
    <row r="11" spans="1:13">
      <c r="A11" s="88"/>
      <c r="B11" s="88"/>
      <c r="C11" s="88"/>
      <c r="D11" s="88"/>
      <c r="E11" s="88"/>
      <c r="F11" s="88"/>
      <c r="G11" s="96"/>
      <c r="H11" s="96"/>
    </row>
    <row r="12" spans="1:13">
      <c r="A12" s="88"/>
      <c r="B12" s="88"/>
      <c r="C12" s="88"/>
      <c r="D12" s="88"/>
      <c r="E12" s="88"/>
      <c r="F12" s="88"/>
      <c r="G12" s="96"/>
      <c r="H12" s="96"/>
    </row>
    <row r="13" spans="1:13" ht="34.5" customHeight="1">
      <c r="A13" s="88"/>
      <c r="B13" s="88"/>
      <c r="C13" s="88"/>
      <c r="D13" s="109"/>
      <c r="E13" s="93" t="s">
        <v>110</v>
      </c>
      <c r="F13" s="400">
        <f>'別添１　事業者基本情報【共同申請参加事業者】'!C4</f>
        <v>0</v>
      </c>
      <c r="G13" s="400"/>
      <c r="H13" s="94"/>
      <c r="I13" s="332"/>
      <c r="J13" s="332"/>
      <c r="K13" s="332"/>
      <c r="L13" s="332"/>
      <c r="M13" s="332"/>
    </row>
    <row r="14" spans="1:13">
      <c r="A14" s="88"/>
      <c r="B14" s="88"/>
      <c r="C14" s="88"/>
      <c r="D14" s="88"/>
      <c r="E14" s="92" t="s">
        <v>49</v>
      </c>
      <c r="F14" s="401">
        <f>'別添１　事業者基本情報【共同申請参加事業者】'!C3</f>
        <v>0</v>
      </c>
      <c r="G14" s="401"/>
      <c r="H14" s="95"/>
    </row>
    <row r="15" spans="1:13" ht="14.25" customHeight="1">
      <c r="A15" s="88"/>
      <c r="B15" s="88"/>
      <c r="C15" s="88"/>
      <c r="D15" s="88"/>
      <c r="E15" s="92" t="s">
        <v>113</v>
      </c>
      <c r="F15" s="401">
        <f>'別添１　事業者基本情報【共同申請参加事業者】'!C5</f>
        <v>0</v>
      </c>
      <c r="G15" s="401"/>
      <c r="H15" s="95"/>
      <c r="I15" s="332"/>
      <c r="J15" s="332"/>
      <c r="K15" s="332"/>
      <c r="L15" s="332"/>
      <c r="M15" s="332"/>
    </row>
    <row r="16" spans="1:13">
      <c r="A16" s="88"/>
      <c r="B16" s="88"/>
      <c r="C16" s="88"/>
      <c r="D16" s="88"/>
      <c r="E16" s="92" t="s">
        <v>114</v>
      </c>
      <c r="F16" s="401">
        <f>'別添１　事業者基本情報【共同申請参加事業者】'!C6</f>
        <v>0</v>
      </c>
      <c r="G16" s="401"/>
      <c r="H16" s="95"/>
      <c r="I16" s="332"/>
      <c r="J16" s="332"/>
      <c r="K16" s="332"/>
      <c r="L16" s="332"/>
      <c r="M16" s="332"/>
    </row>
    <row r="17" spans="1:13">
      <c r="A17" s="88"/>
      <c r="B17" s="88"/>
      <c r="C17" s="88"/>
      <c r="D17" s="88"/>
      <c r="E17" s="88"/>
      <c r="F17" s="88"/>
      <c r="G17" s="96"/>
      <c r="H17" s="96"/>
      <c r="I17" s="332"/>
      <c r="J17" s="332"/>
      <c r="K17" s="332"/>
      <c r="L17" s="332"/>
      <c r="M17" s="332"/>
    </row>
    <row r="18" spans="1:13">
      <c r="A18" s="88"/>
      <c r="B18" s="88"/>
      <c r="C18" s="88"/>
      <c r="D18" s="88"/>
      <c r="E18" s="88"/>
      <c r="F18" s="88"/>
      <c r="G18" s="92"/>
      <c r="H18" s="92"/>
    </row>
    <row r="19" spans="1:13" ht="30" customHeight="1">
      <c r="A19" s="324" t="s">
        <v>278</v>
      </c>
      <c r="B19" s="324"/>
      <c r="C19" s="324"/>
      <c r="D19" s="324"/>
      <c r="E19" s="324"/>
      <c r="F19" s="324"/>
      <c r="G19" s="324"/>
      <c r="H19" s="97"/>
    </row>
    <row r="20" spans="1:13" ht="89.25" customHeight="1">
      <c r="A20" s="325" t="s">
        <v>275</v>
      </c>
      <c r="B20" s="325"/>
      <c r="C20" s="325"/>
      <c r="D20" s="325"/>
      <c r="E20" s="325"/>
      <c r="F20" s="325"/>
      <c r="G20" s="325"/>
      <c r="H20" s="98"/>
    </row>
    <row r="21" spans="1:13">
      <c r="A21" s="326" t="s">
        <v>116</v>
      </c>
      <c r="B21" s="326"/>
      <c r="C21" s="326"/>
      <c r="D21" s="326"/>
      <c r="E21" s="326"/>
      <c r="F21" s="326"/>
      <c r="G21" s="326"/>
      <c r="H21" s="96"/>
    </row>
    <row r="22" spans="1:13">
      <c r="A22" s="88"/>
      <c r="B22" s="88"/>
      <c r="C22" s="88"/>
      <c r="D22" s="88"/>
      <c r="E22" s="88"/>
      <c r="F22" s="88"/>
      <c r="G22" s="88"/>
      <c r="H22" s="88"/>
    </row>
    <row r="23" spans="1:13">
      <c r="A23" s="88" t="s">
        <v>117</v>
      </c>
      <c r="B23" s="88"/>
      <c r="C23" s="88"/>
      <c r="D23" s="88"/>
      <c r="E23" s="88"/>
      <c r="F23" s="88"/>
      <c r="G23" s="88"/>
      <c r="H23" s="88"/>
    </row>
    <row r="24" spans="1:13" ht="39.9" customHeight="1">
      <c r="A24" s="88"/>
      <c r="B24" s="327"/>
      <c r="C24" s="327"/>
      <c r="D24" s="327"/>
      <c r="E24" s="327"/>
      <c r="F24" s="327"/>
      <c r="G24" s="88"/>
      <c r="H24" s="88"/>
    </row>
    <row r="25" spans="1:13">
      <c r="A25" s="88" t="s">
        <v>118</v>
      </c>
      <c r="B25" s="88"/>
      <c r="C25" s="88"/>
      <c r="D25" s="88"/>
      <c r="E25" s="88"/>
      <c r="F25" s="88"/>
      <c r="G25" s="88"/>
      <c r="H25" s="88"/>
    </row>
    <row r="26" spans="1:13" ht="39.9" customHeight="1">
      <c r="A26" s="88"/>
      <c r="B26" s="88" t="s">
        <v>119</v>
      </c>
      <c r="C26" s="88"/>
      <c r="D26" s="88"/>
      <c r="E26" s="88"/>
      <c r="F26" s="88"/>
      <c r="G26" s="88"/>
      <c r="H26" s="88"/>
    </row>
    <row r="27" spans="1:13">
      <c r="A27" s="88" t="s">
        <v>120</v>
      </c>
      <c r="B27" s="88"/>
      <c r="C27" s="88"/>
      <c r="D27" s="88"/>
      <c r="E27" s="88"/>
      <c r="F27" s="88"/>
      <c r="G27" s="88"/>
      <c r="H27" s="88"/>
    </row>
    <row r="28" spans="1:13" ht="39.9" customHeight="1">
      <c r="A28" s="88"/>
      <c r="B28" s="88" t="s">
        <v>121</v>
      </c>
      <c r="C28" s="233"/>
      <c r="D28" s="88"/>
      <c r="E28" s="88"/>
      <c r="F28" s="88"/>
      <c r="G28" s="88"/>
      <c r="H28" s="88"/>
      <c r="I28" s="90" t="s">
        <v>276</v>
      </c>
    </row>
    <row r="29" spans="1:13">
      <c r="A29" s="88" t="s">
        <v>122</v>
      </c>
      <c r="B29" s="88"/>
      <c r="C29" s="88"/>
      <c r="D29" s="88"/>
      <c r="E29" s="88"/>
      <c r="F29" s="88"/>
      <c r="G29" s="88"/>
      <c r="H29" s="88"/>
    </row>
    <row r="30" spans="1:13">
      <c r="A30" s="88"/>
      <c r="B30" s="88"/>
      <c r="C30" s="88"/>
      <c r="D30" s="88"/>
      <c r="E30" s="88"/>
      <c r="F30" s="88"/>
      <c r="G30" s="88"/>
      <c r="H30" s="88"/>
      <c r="I30" s="99"/>
      <c r="J30" s="99" t="s">
        <v>123</v>
      </c>
    </row>
    <row r="31" spans="1:13" ht="13.5" customHeight="1">
      <c r="A31" s="88"/>
      <c r="B31" s="88"/>
      <c r="C31" s="88"/>
      <c r="D31" s="88"/>
      <c r="E31" s="88"/>
      <c r="F31" s="92" t="s">
        <v>124</v>
      </c>
      <c r="G31" s="92"/>
      <c r="H31" s="92"/>
      <c r="I31" s="100">
        <f>IFERROR(ROUNDDOWN(D33*E33,0),"")</f>
        <v>0</v>
      </c>
      <c r="J31" s="101">
        <f>'別添２　支出計画書'!B7</f>
        <v>50000000</v>
      </c>
    </row>
    <row r="32" spans="1:13" ht="47.25" customHeight="1">
      <c r="A32" s="102"/>
      <c r="B32" s="103" t="s">
        <v>125</v>
      </c>
      <c r="C32" s="104" t="s">
        <v>126</v>
      </c>
      <c r="D32" s="104" t="s">
        <v>127</v>
      </c>
      <c r="E32" s="104" t="s">
        <v>128</v>
      </c>
      <c r="F32" s="104" t="s">
        <v>129</v>
      </c>
      <c r="G32" s="102"/>
      <c r="H32" s="102"/>
      <c r="I32" s="105"/>
    </row>
    <row r="33" spans="1:9" ht="57.65" customHeight="1">
      <c r="A33" s="102"/>
      <c r="B33" s="103" t="s">
        <v>267</v>
      </c>
      <c r="C33" s="106">
        <f>$D$33</f>
        <v>0</v>
      </c>
      <c r="D33" s="106">
        <f>'別添２　支出計画書'!$E$13</f>
        <v>0</v>
      </c>
      <c r="E33" s="107">
        <f>'別添２　支出計画書'!A7</f>
        <v>0.5</v>
      </c>
      <c r="F33" s="106">
        <f>IFERROR(IF(I31&lt;J31,I31,J31),"")</f>
        <v>0</v>
      </c>
      <c r="G33" s="102"/>
      <c r="H33" s="102"/>
      <c r="I33" s="90" t="s">
        <v>134</v>
      </c>
    </row>
    <row r="34" spans="1:9" ht="48.75" customHeight="1">
      <c r="A34" s="102"/>
      <c r="B34" s="103" t="s">
        <v>131</v>
      </c>
      <c r="C34" s="106">
        <f>$C$33</f>
        <v>0</v>
      </c>
      <c r="D34" s="106">
        <f>$D$33</f>
        <v>0</v>
      </c>
      <c r="E34" s="107">
        <f>$E$33</f>
        <v>0.5</v>
      </c>
      <c r="F34" s="106">
        <f>$F$33</f>
        <v>0</v>
      </c>
      <c r="G34" s="102"/>
      <c r="H34" s="102"/>
    </row>
    <row r="35" spans="1:9">
      <c r="A35" s="88" t="s">
        <v>132</v>
      </c>
      <c r="B35" s="88"/>
      <c r="C35" s="88"/>
      <c r="D35" s="88"/>
      <c r="E35" s="88"/>
      <c r="F35" s="88"/>
      <c r="G35" s="88"/>
      <c r="H35" s="88"/>
    </row>
    <row r="36" spans="1:9">
      <c r="A36" s="108" t="s">
        <v>133</v>
      </c>
      <c r="B36" s="88"/>
      <c r="C36" s="88"/>
      <c r="D36" s="88"/>
      <c r="E36" s="88"/>
      <c r="F36" s="88"/>
      <c r="G36" s="88"/>
      <c r="H36" s="88"/>
    </row>
    <row r="37" spans="1:9">
      <c r="A37" s="267" t="s">
        <v>246</v>
      </c>
      <c r="B37" s="88"/>
      <c r="C37" s="88"/>
      <c r="D37" s="88"/>
      <c r="E37" s="88"/>
      <c r="F37" s="88"/>
      <c r="G37" s="88"/>
      <c r="H37" s="88"/>
    </row>
    <row r="38" spans="1:9">
      <c r="A38" s="88" t="s">
        <v>253</v>
      </c>
      <c r="B38" s="88"/>
      <c r="C38" s="88"/>
      <c r="D38" s="88"/>
      <c r="E38" s="88"/>
      <c r="F38" s="88"/>
      <c r="G38" s="88"/>
      <c r="H38" s="88"/>
    </row>
    <row r="39" spans="1:9">
      <c r="A39" s="108" t="s">
        <v>255</v>
      </c>
      <c r="B39" s="88"/>
      <c r="C39" s="88"/>
      <c r="D39" s="88"/>
      <c r="E39" s="88"/>
      <c r="F39" s="88"/>
      <c r="G39" s="88"/>
      <c r="H39" s="88"/>
    </row>
  </sheetData>
  <mergeCells count="14">
    <mergeCell ref="I13:M13"/>
    <mergeCell ref="F1:G1"/>
    <mergeCell ref="F2:G2"/>
    <mergeCell ref="C7:D7"/>
    <mergeCell ref="F7:G7"/>
    <mergeCell ref="F13:G13"/>
    <mergeCell ref="A21:G21"/>
    <mergeCell ref="B24:F24"/>
    <mergeCell ref="F14:G14"/>
    <mergeCell ref="F15:G15"/>
    <mergeCell ref="I15:M17"/>
    <mergeCell ref="F16:G16"/>
    <mergeCell ref="A19:G19"/>
    <mergeCell ref="A20:G20"/>
  </mergeCells>
  <phoneticPr fontId="7"/>
  <conditionalFormatting sqref="B24">
    <cfRule type="cellIs" dxfId="20" priority="7" operator="equal">
      <formula>""</formula>
    </cfRule>
  </conditionalFormatting>
  <conditionalFormatting sqref="B26">
    <cfRule type="cellIs" dxfId="19" priority="6" operator="equal">
      <formula>""</formula>
    </cfRule>
  </conditionalFormatting>
  <conditionalFormatting sqref="C28">
    <cfRule type="cellIs" dxfId="18" priority="5" operator="equal">
      <formula>""</formula>
    </cfRule>
  </conditionalFormatting>
  <conditionalFormatting sqref="F2 F8">
    <cfRule type="cellIs" dxfId="17" priority="8" operator="equal">
      <formula>""</formula>
    </cfRule>
  </conditionalFormatting>
  <conditionalFormatting sqref="F14:F16">
    <cfRule type="cellIs" dxfId="16" priority="1" operator="equal">
      <formula>""</formula>
    </cfRule>
  </conditionalFormatting>
  <conditionalFormatting sqref="F13:H13">
    <cfRule type="cellIs" dxfId="15" priority="2" operator="equal">
      <formula>""</formula>
    </cfRule>
  </conditionalFormatting>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202-6813-4C6D-97A4-3D782F9CC737}">
  <sheetPr codeName="Sheet7">
    <pageSetUpPr fitToPage="1"/>
  </sheetPr>
  <dimension ref="A1:M39"/>
  <sheetViews>
    <sheetView view="pageBreakPreview" topLeftCell="C1" zoomScaleNormal="100" zoomScaleSheetLayoutView="100" workbookViewId="0"/>
  </sheetViews>
  <sheetFormatPr defaultColWidth="8.08203125" defaultRowHeight="13"/>
  <cols>
    <col min="1" max="2" width="15.5" style="1" customWidth="1"/>
    <col min="3" max="7" width="4.58203125" style="1" customWidth="1"/>
    <col min="8" max="9" width="15.5" style="1" customWidth="1"/>
    <col min="10" max="16384" width="8.08203125" style="1"/>
  </cols>
  <sheetData>
    <row r="1" spans="1:13">
      <c r="A1" s="1" t="s">
        <v>135</v>
      </c>
    </row>
    <row r="3" spans="1:13">
      <c r="A3" s="1" t="s">
        <v>136</v>
      </c>
    </row>
    <row r="4" spans="1:13">
      <c r="A4" s="337" t="s">
        <v>137</v>
      </c>
      <c r="B4" s="337" t="s">
        <v>138</v>
      </c>
      <c r="C4" s="337" t="s">
        <v>139</v>
      </c>
      <c r="D4" s="337"/>
      <c r="E4" s="337"/>
      <c r="F4" s="337"/>
      <c r="G4" s="337" t="s">
        <v>140</v>
      </c>
      <c r="H4" s="337" t="s">
        <v>49</v>
      </c>
      <c r="I4" s="337" t="s">
        <v>141</v>
      </c>
    </row>
    <row r="5" spans="1:13">
      <c r="A5" s="337"/>
      <c r="B5" s="337"/>
      <c r="C5" s="110" t="s">
        <v>142</v>
      </c>
      <c r="D5" s="110" t="s">
        <v>143</v>
      </c>
      <c r="E5" s="110" t="s">
        <v>144</v>
      </c>
      <c r="F5" s="110" t="s">
        <v>145</v>
      </c>
      <c r="G5" s="337"/>
      <c r="H5" s="337"/>
      <c r="I5" s="337"/>
    </row>
    <row r="6" spans="1:13" ht="22.5" customHeight="1">
      <c r="A6" s="200"/>
      <c r="B6" s="234"/>
      <c r="C6" s="202"/>
      <c r="D6" s="202"/>
      <c r="E6" s="202"/>
      <c r="F6" s="202"/>
      <c r="G6" s="202"/>
      <c r="H6" s="234"/>
      <c r="I6" s="234"/>
      <c r="J6" s="333" t="s">
        <v>146</v>
      </c>
      <c r="K6" s="334"/>
      <c r="L6" s="334"/>
      <c r="M6" s="334"/>
    </row>
    <row r="7" spans="1:13" ht="22.5" customHeight="1">
      <c r="A7" s="200"/>
      <c r="B7" s="234"/>
      <c r="C7" s="202"/>
      <c r="D7" s="202"/>
      <c r="E7" s="202"/>
      <c r="F7" s="202"/>
      <c r="G7" s="202"/>
      <c r="H7" s="234"/>
      <c r="I7" s="234"/>
      <c r="J7" s="335"/>
      <c r="K7" s="334"/>
      <c r="L7" s="334"/>
      <c r="M7" s="334"/>
    </row>
    <row r="8" spans="1:13" ht="22.5" customHeight="1">
      <c r="A8" s="200"/>
      <c r="B8" s="234"/>
      <c r="C8" s="202"/>
      <c r="D8" s="202"/>
      <c r="E8" s="202"/>
      <c r="F8" s="202"/>
      <c r="G8" s="202"/>
      <c r="H8" s="234"/>
      <c r="I8" s="234"/>
    </row>
    <row r="9" spans="1:13" ht="22.5" customHeight="1">
      <c r="A9" s="200"/>
      <c r="B9" s="200"/>
      <c r="C9" s="201"/>
      <c r="D9" s="202"/>
      <c r="E9" s="202"/>
      <c r="F9" s="202"/>
      <c r="G9" s="201"/>
      <c r="H9" s="200"/>
      <c r="I9" s="200"/>
    </row>
    <row r="10" spans="1:13" ht="22.5" customHeight="1">
      <c r="A10" s="200"/>
      <c r="B10" s="200"/>
      <c r="C10" s="201"/>
      <c r="D10" s="202"/>
      <c r="E10" s="202"/>
      <c r="F10" s="202"/>
      <c r="G10" s="201"/>
      <c r="H10" s="200"/>
      <c r="I10" s="200"/>
    </row>
    <row r="11" spans="1:13" ht="22.5" customHeight="1">
      <c r="A11" s="200"/>
      <c r="B11" s="200"/>
      <c r="C11" s="201"/>
      <c r="D11" s="202"/>
      <c r="E11" s="202"/>
      <c r="F11" s="202"/>
      <c r="G11" s="201"/>
      <c r="H11" s="200"/>
      <c r="I11" s="200"/>
    </row>
    <row r="12" spans="1:13" ht="22.5" customHeight="1">
      <c r="A12" s="200"/>
      <c r="B12" s="200"/>
      <c r="C12" s="201"/>
      <c r="D12" s="202"/>
      <c r="E12" s="202"/>
      <c r="F12" s="202"/>
      <c r="G12" s="201"/>
      <c r="H12" s="200"/>
      <c r="I12" s="200"/>
    </row>
    <row r="13" spans="1:13" ht="22.5" customHeight="1">
      <c r="A13" s="200"/>
      <c r="B13" s="200"/>
      <c r="C13" s="201"/>
      <c r="D13" s="202"/>
      <c r="E13" s="202"/>
      <c r="F13" s="202"/>
      <c r="G13" s="201"/>
      <c r="H13" s="200"/>
      <c r="I13" s="200"/>
    </row>
    <row r="14" spans="1:13" ht="22.5" customHeight="1">
      <c r="A14" s="200"/>
      <c r="B14" s="200"/>
      <c r="C14" s="201"/>
      <c r="D14" s="202"/>
      <c r="E14" s="202"/>
      <c r="F14" s="202"/>
      <c r="G14" s="201"/>
      <c r="H14" s="200"/>
      <c r="I14" s="200"/>
    </row>
    <row r="15" spans="1:13" ht="22.5" customHeight="1">
      <c r="A15" s="200"/>
      <c r="B15" s="200"/>
      <c r="C15" s="201"/>
      <c r="D15" s="202"/>
      <c r="E15" s="202"/>
      <c r="F15" s="202"/>
      <c r="G15" s="201"/>
      <c r="H15" s="200"/>
      <c r="I15" s="200"/>
    </row>
    <row r="16" spans="1:13" ht="22.5" customHeight="1">
      <c r="A16" s="200"/>
      <c r="B16" s="200"/>
      <c r="C16" s="201"/>
      <c r="D16" s="202"/>
      <c r="E16" s="202"/>
      <c r="F16" s="202"/>
      <c r="G16" s="201"/>
      <c r="H16" s="200"/>
      <c r="I16" s="200"/>
    </row>
    <row r="17" spans="1:9" ht="22.5" customHeight="1">
      <c r="A17" s="200"/>
      <c r="B17" s="200"/>
      <c r="C17" s="201"/>
      <c r="D17" s="202"/>
      <c r="E17" s="202"/>
      <c r="F17" s="202"/>
      <c r="G17" s="201"/>
      <c r="H17" s="200"/>
      <c r="I17" s="200"/>
    </row>
    <row r="18" spans="1:9" ht="22.5" customHeight="1">
      <c r="A18" s="200"/>
      <c r="B18" s="200"/>
      <c r="C18" s="201"/>
      <c r="D18" s="202"/>
      <c r="E18" s="202"/>
      <c r="F18" s="202"/>
      <c r="G18" s="201"/>
      <c r="H18" s="200"/>
      <c r="I18" s="200"/>
    </row>
    <row r="19" spans="1:9" ht="22.5" customHeight="1">
      <c r="A19" s="200"/>
      <c r="B19" s="200"/>
      <c r="C19" s="201"/>
      <c r="D19" s="202"/>
      <c r="E19" s="202"/>
      <c r="F19" s="202"/>
      <c r="G19" s="201"/>
      <c r="H19" s="200"/>
      <c r="I19" s="200"/>
    </row>
    <row r="20" spans="1:9" ht="22.5" customHeight="1">
      <c r="A20" s="200"/>
      <c r="B20" s="200"/>
      <c r="C20" s="201"/>
      <c r="D20" s="202"/>
      <c r="E20" s="202"/>
      <c r="F20" s="202"/>
      <c r="G20" s="201"/>
      <c r="H20" s="200"/>
      <c r="I20" s="200"/>
    </row>
    <row r="21" spans="1:9" ht="22.5" customHeight="1">
      <c r="A21" s="200"/>
      <c r="B21" s="200"/>
      <c r="C21" s="201"/>
      <c r="D21" s="202"/>
      <c r="E21" s="202"/>
      <c r="F21" s="202"/>
      <c r="G21" s="201"/>
      <c r="H21" s="200"/>
      <c r="I21" s="200"/>
    </row>
    <row r="22" spans="1:9" ht="22.5" customHeight="1">
      <c r="A22" s="200"/>
      <c r="B22" s="200"/>
      <c r="C22" s="201"/>
      <c r="D22" s="202"/>
      <c r="E22" s="202"/>
      <c r="F22" s="202"/>
      <c r="G22" s="201"/>
      <c r="H22" s="200"/>
      <c r="I22" s="200"/>
    </row>
    <row r="23" spans="1:9" ht="22.5" customHeight="1">
      <c r="A23" s="200"/>
      <c r="B23" s="200"/>
      <c r="C23" s="201"/>
      <c r="D23" s="202"/>
      <c r="E23" s="202"/>
      <c r="F23" s="202"/>
      <c r="G23" s="201"/>
      <c r="H23" s="200"/>
      <c r="I23" s="200"/>
    </row>
    <row r="24" spans="1:9" ht="22.5" customHeight="1">
      <c r="A24" s="200"/>
      <c r="B24" s="200"/>
      <c r="C24" s="201"/>
      <c r="D24" s="202"/>
      <c r="E24" s="202"/>
      <c r="F24" s="202"/>
      <c r="G24" s="201"/>
      <c r="H24" s="200"/>
      <c r="I24" s="200"/>
    </row>
    <row r="25" spans="1:9" ht="22.5" customHeight="1">
      <c r="A25" s="200"/>
      <c r="B25" s="200"/>
      <c r="C25" s="201"/>
      <c r="D25" s="202"/>
      <c r="E25" s="202"/>
      <c r="F25" s="202"/>
      <c r="G25" s="201"/>
      <c r="H25" s="200"/>
      <c r="I25" s="200"/>
    </row>
    <row r="26" spans="1:9" ht="22.5" customHeight="1">
      <c r="A26" s="200"/>
      <c r="B26" s="200"/>
      <c r="C26" s="201"/>
      <c r="D26" s="202"/>
      <c r="E26" s="202"/>
      <c r="F26" s="202"/>
      <c r="G26" s="201"/>
      <c r="H26" s="200"/>
      <c r="I26" s="200"/>
    </row>
    <row r="27" spans="1:9" ht="22.5" customHeight="1">
      <c r="A27" s="200"/>
      <c r="B27" s="200"/>
      <c r="C27" s="201"/>
      <c r="D27" s="202"/>
      <c r="E27" s="202"/>
      <c r="F27" s="202"/>
      <c r="G27" s="201"/>
      <c r="H27" s="200"/>
      <c r="I27" s="200"/>
    </row>
    <row r="28" spans="1:9" ht="22.5" customHeight="1">
      <c r="A28" s="200"/>
      <c r="B28" s="200"/>
      <c r="C28" s="201"/>
      <c r="D28" s="202"/>
      <c r="E28" s="202"/>
      <c r="F28" s="202"/>
      <c r="G28" s="201"/>
      <c r="H28" s="200"/>
      <c r="I28" s="200"/>
    </row>
    <row r="29" spans="1:9" ht="22.5" customHeight="1">
      <c r="A29" s="200"/>
      <c r="B29" s="200"/>
      <c r="C29" s="201"/>
      <c r="D29" s="202"/>
      <c r="E29" s="202"/>
      <c r="F29" s="202"/>
      <c r="G29" s="201"/>
      <c r="H29" s="200"/>
      <c r="I29" s="200"/>
    </row>
    <row r="30" spans="1:9" ht="22.5" customHeight="1">
      <c r="A30" s="200"/>
      <c r="B30" s="200"/>
      <c r="C30" s="201"/>
      <c r="D30" s="202"/>
      <c r="E30" s="202"/>
      <c r="F30" s="202"/>
      <c r="G30" s="201"/>
      <c r="H30" s="200"/>
      <c r="I30" s="200"/>
    </row>
    <row r="31" spans="1:9" ht="22.5" customHeight="1">
      <c r="A31" s="200"/>
      <c r="B31" s="200"/>
      <c r="C31" s="201"/>
      <c r="D31" s="202"/>
      <c r="E31" s="202"/>
      <c r="F31" s="202"/>
      <c r="G31" s="201"/>
      <c r="H31" s="200"/>
      <c r="I31" s="200"/>
    </row>
    <row r="33" spans="1:9">
      <c r="A33" s="1" t="s">
        <v>147</v>
      </c>
    </row>
    <row r="34" spans="1:9" ht="13.5" customHeight="1">
      <c r="A34" s="336" t="s">
        <v>148</v>
      </c>
      <c r="B34" s="336"/>
      <c r="C34" s="336"/>
      <c r="D34" s="336"/>
      <c r="E34" s="336"/>
      <c r="F34" s="336"/>
      <c r="G34" s="336"/>
      <c r="H34" s="336"/>
      <c r="I34" s="336"/>
    </row>
    <row r="35" spans="1:9">
      <c r="A35" s="336"/>
      <c r="B35" s="336"/>
      <c r="C35" s="336"/>
      <c r="D35" s="336"/>
      <c r="E35" s="336"/>
      <c r="F35" s="336"/>
      <c r="G35" s="336"/>
      <c r="H35" s="336"/>
      <c r="I35" s="336"/>
    </row>
    <row r="36" spans="1:9">
      <c r="A36" s="336"/>
      <c r="B36" s="336"/>
      <c r="C36" s="336"/>
      <c r="D36" s="336"/>
      <c r="E36" s="336"/>
      <c r="F36" s="336"/>
      <c r="G36" s="336"/>
      <c r="H36" s="336"/>
      <c r="I36" s="336"/>
    </row>
    <row r="37" spans="1:9">
      <c r="A37" s="336"/>
      <c r="B37" s="336"/>
      <c r="C37" s="336"/>
      <c r="D37" s="336"/>
      <c r="E37" s="336"/>
      <c r="F37" s="336"/>
      <c r="G37" s="336"/>
      <c r="H37" s="336"/>
      <c r="I37" s="336"/>
    </row>
    <row r="38" spans="1:9">
      <c r="A38" s="336"/>
      <c r="B38" s="336"/>
      <c r="C38" s="336"/>
      <c r="D38" s="336"/>
      <c r="E38" s="336"/>
      <c r="F38" s="336"/>
      <c r="G38" s="336"/>
      <c r="H38" s="336"/>
      <c r="I38" s="336"/>
    </row>
    <row r="39" spans="1:9">
      <c r="A39" s="336"/>
      <c r="B39" s="336"/>
      <c r="C39" s="336"/>
      <c r="D39" s="336"/>
      <c r="E39" s="336"/>
      <c r="F39" s="336"/>
      <c r="G39" s="336"/>
      <c r="H39" s="336"/>
      <c r="I39" s="336"/>
    </row>
  </sheetData>
  <mergeCells count="8">
    <mergeCell ref="J6:M7"/>
    <mergeCell ref="A34:I39"/>
    <mergeCell ref="A4:A5"/>
    <mergeCell ref="B4:B5"/>
    <mergeCell ref="C4:F4"/>
    <mergeCell ref="G4:G5"/>
    <mergeCell ref="H4:H5"/>
    <mergeCell ref="I4:I5"/>
  </mergeCells>
  <phoneticPr fontId="7"/>
  <dataValidations count="4">
    <dataValidation imeMode="hiragana" allowBlank="1" showInputMessage="1" showErrorMessage="1" sqref="B6:B31 H6:I31" xr:uid="{FBA52265-A9CE-4BC6-A57F-6B3EAB0FEC8C}"/>
    <dataValidation imeMode="halfKatakana" allowBlank="1" showInputMessage="1" showErrorMessage="1" sqref="A6:A31" xr:uid="{75DAAFE3-D8A6-4780-9462-05EB20DD5C8B}"/>
    <dataValidation type="list" allowBlank="1" showInputMessage="1" showErrorMessage="1" sqref="G6:G31" xr:uid="{1FE8962C-46EC-4C74-84BB-BA09075BEF6E}">
      <formula1>"M,F"</formula1>
    </dataValidation>
    <dataValidation type="list" allowBlank="1" showInputMessage="1" showErrorMessage="1" sqref="C6:C31" xr:uid="{1A2D9A9C-3440-4B29-B291-6C7B92837D67}">
      <formula1>"T,S,H"</formula1>
    </dataValidation>
  </dataValidations>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D1405-C1C8-41D2-A0D0-F1A91442DD55}">
  <sheetPr codeName="Sheet8">
    <pageSetUpPr fitToPage="1"/>
  </sheetPr>
  <dimension ref="A1:M39"/>
  <sheetViews>
    <sheetView view="pageBreakPreview" zoomScaleNormal="100" zoomScaleSheetLayoutView="100" workbookViewId="0">
      <selection activeCell="Q21" sqref="Q21"/>
    </sheetView>
  </sheetViews>
  <sheetFormatPr defaultColWidth="8.08203125" defaultRowHeight="13"/>
  <cols>
    <col min="1" max="2" width="15.5" style="1" customWidth="1"/>
    <col min="3" max="7" width="4.58203125" style="1" customWidth="1"/>
    <col min="8" max="9" width="15.5" style="1" customWidth="1"/>
    <col min="10" max="16384" width="8.08203125" style="1"/>
  </cols>
  <sheetData>
    <row r="1" spans="1:13">
      <c r="A1" s="1" t="s">
        <v>135</v>
      </c>
    </row>
    <row r="3" spans="1:13">
      <c r="A3" s="1" t="s">
        <v>136</v>
      </c>
    </row>
    <row r="4" spans="1:13">
      <c r="A4" s="337" t="s">
        <v>137</v>
      </c>
      <c r="B4" s="337" t="s">
        <v>138</v>
      </c>
      <c r="C4" s="337" t="s">
        <v>139</v>
      </c>
      <c r="D4" s="337"/>
      <c r="E4" s="337"/>
      <c r="F4" s="337"/>
      <c r="G4" s="337" t="s">
        <v>140</v>
      </c>
      <c r="H4" s="337" t="s">
        <v>49</v>
      </c>
      <c r="I4" s="337" t="s">
        <v>141</v>
      </c>
    </row>
    <row r="5" spans="1:13">
      <c r="A5" s="337"/>
      <c r="B5" s="337"/>
      <c r="C5" s="110" t="s">
        <v>142</v>
      </c>
      <c r="D5" s="110" t="s">
        <v>143</v>
      </c>
      <c r="E5" s="110" t="s">
        <v>144</v>
      </c>
      <c r="F5" s="110" t="s">
        <v>145</v>
      </c>
      <c r="G5" s="337"/>
      <c r="H5" s="337"/>
      <c r="I5" s="337"/>
    </row>
    <row r="6" spans="1:13" ht="22.5" customHeight="1">
      <c r="A6" s="200"/>
      <c r="B6" s="200"/>
      <c r="C6" s="201"/>
      <c r="D6" s="201"/>
      <c r="E6" s="201"/>
      <c r="F6" s="201"/>
      <c r="G6" s="201"/>
      <c r="H6" s="200"/>
      <c r="I6" s="200"/>
      <c r="J6" s="333" t="s">
        <v>146</v>
      </c>
      <c r="K6" s="336"/>
      <c r="L6" s="336"/>
      <c r="M6" s="336"/>
    </row>
    <row r="7" spans="1:13" ht="22.5" customHeight="1">
      <c r="A7" s="200"/>
      <c r="B7" s="200"/>
      <c r="C7" s="201"/>
      <c r="D7" s="201"/>
      <c r="E7" s="201"/>
      <c r="F7" s="201"/>
      <c r="G7" s="201"/>
      <c r="H7" s="200"/>
      <c r="I7" s="200"/>
      <c r="J7" s="333"/>
      <c r="K7" s="336"/>
      <c r="L7" s="336"/>
      <c r="M7" s="336"/>
    </row>
    <row r="8" spans="1:13" ht="22.5" customHeight="1">
      <c r="A8" s="200"/>
      <c r="B8" s="200"/>
      <c r="C8" s="201"/>
      <c r="D8" s="201"/>
      <c r="E8" s="201"/>
      <c r="F8" s="201"/>
      <c r="G8" s="201"/>
      <c r="H8" s="200"/>
      <c r="I8" s="200"/>
    </row>
    <row r="9" spans="1:13" ht="22.5" customHeight="1">
      <c r="A9" s="200"/>
      <c r="B9" s="200"/>
      <c r="C9" s="201"/>
      <c r="D9" s="201"/>
      <c r="E9" s="201"/>
      <c r="F9" s="201"/>
      <c r="G9" s="201"/>
      <c r="H9" s="200"/>
      <c r="I9" s="200"/>
    </row>
    <row r="10" spans="1:13" ht="22.5" customHeight="1">
      <c r="A10" s="200"/>
      <c r="B10" s="200"/>
      <c r="C10" s="201"/>
      <c r="D10" s="201"/>
      <c r="E10" s="201"/>
      <c r="F10" s="201"/>
      <c r="G10" s="201"/>
      <c r="H10" s="200"/>
      <c r="I10" s="200"/>
    </row>
    <row r="11" spans="1:13" ht="22.5" customHeight="1">
      <c r="A11" s="200"/>
      <c r="B11" s="200"/>
      <c r="C11" s="201"/>
      <c r="D11" s="201"/>
      <c r="E11" s="201"/>
      <c r="F11" s="201"/>
      <c r="G11" s="201"/>
      <c r="H11" s="200"/>
      <c r="I11" s="200"/>
    </row>
    <row r="12" spans="1:13" ht="22.5" customHeight="1">
      <c r="A12" s="200"/>
      <c r="B12" s="200"/>
      <c r="C12" s="201"/>
      <c r="D12" s="201"/>
      <c r="E12" s="201"/>
      <c r="F12" s="201"/>
      <c r="G12" s="201"/>
      <c r="H12" s="200"/>
      <c r="I12" s="200"/>
    </row>
    <row r="13" spans="1:13" ht="22.5" customHeight="1">
      <c r="A13" s="200"/>
      <c r="B13" s="200"/>
      <c r="C13" s="201"/>
      <c r="D13" s="201"/>
      <c r="E13" s="201"/>
      <c r="F13" s="201"/>
      <c r="G13" s="201"/>
      <c r="H13" s="200"/>
      <c r="I13" s="200"/>
    </row>
    <row r="14" spans="1:13" ht="22.5" customHeight="1">
      <c r="A14" s="200"/>
      <c r="B14" s="200"/>
      <c r="C14" s="201"/>
      <c r="D14" s="201"/>
      <c r="E14" s="201"/>
      <c r="F14" s="201"/>
      <c r="G14" s="201"/>
      <c r="H14" s="200"/>
      <c r="I14" s="200"/>
    </row>
    <row r="15" spans="1:13" ht="22.5" customHeight="1">
      <c r="A15" s="200"/>
      <c r="B15" s="200"/>
      <c r="C15" s="201"/>
      <c r="D15" s="201"/>
      <c r="E15" s="201"/>
      <c r="F15" s="201"/>
      <c r="G15" s="201"/>
      <c r="H15" s="200"/>
      <c r="I15" s="200"/>
    </row>
    <row r="16" spans="1:13" ht="22.5" customHeight="1">
      <c r="A16" s="200"/>
      <c r="B16" s="200"/>
      <c r="C16" s="201"/>
      <c r="D16" s="201"/>
      <c r="E16" s="201"/>
      <c r="F16" s="201"/>
      <c r="G16" s="201"/>
      <c r="H16" s="200"/>
      <c r="I16" s="200"/>
    </row>
    <row r="17" spans="1:9" ht="22.5" customHeight="1">
      <c r="A17" s="200"/>
      <c r="B17" s="200"/>
      <c r="C17" s="201"/>
      <c r="D17" s="201"/>
      <c r="E17" s="201"/>
      <c r="F17" s="201"/>
      <c r="G17" s="201"/>
      <c r="H17" s="200"/>
      <c r="I17" s="200"/>
    </row>
    <row r="18" spans="1:9" ht="22.5" customHeight="1">
      <c r="A18" s="200"/>
      <c r="B18" s="200"/>
      <c r="C18" s="201"/>
      <c r="D18" s="201"/>
      <c r="E18" s="201"/>
      <c r="F18" s="201"/>
      <c r="G18" s="201"/>
      <c r="H18" s="200"/>
      <c r="I18" s="200"/>
    </row>
    <row r="19" spans="1:9" ht="22.5" customHeight="1">
      <c r="A19" s="200"/>
      <c r="B19" s="200"/>
      <c r="C19" s="201"/>
      <c r="D19" s="201"/>
      <c r="E19" s="201"/>
      <c r="F19" s="201"/>
      <c r="G19" s="201"/>
      <c r="H19" s="200"/>
      <c r="I19" s="200"/>
    </row>
    <row r="20" spans="1:9" ht="22.5" customHeight="1">
      <c r="A20" s="200"/>
      <c r="B20" s="200"/>
      <c r="C20" s="201"/>
      <c r="D20" s="201"/>
      <c r="E20" s="201"/>
      <c r="F20" s="201"/>
      <c r="G20" s="201"/>
      <c r="H20" s="200"/>
      <c r="I20" s="200"/>
    </row>
    <row r="21" spans="1:9" ht="22.5" customHeight="1">
      <c r="A21" s="200"/>
      <c r="B21" s="200"/>
      <c r="C21" s="201"/>
      <c r="D21" s="201"/>
      <c r="E21" s="201"/>
      <c r="F21" s="201"/>
      <c r="G21" s="201"/>
      <c r="H21" s="200"/>
      <c r="I21" s="200"/>
    </row>
    <row r="22" spans="1:9" ht="22.5" customHeight="1">
      <c r="A22" s="200"/>
      <c r="B22" s="200"/>
      <c r="C22" s="201"/>
      <c r="D22" s="201"/>
      <c r="E22" s="201"/>
      <c r="F22" s="201"/>
      <c r="G22" s="201"/>
      <c r="H22" s="200"/>
      <c r="I22" s="200"/>
    </row>
    <row r="23" spans="1:9" ht="22.5" customHeight="1">
      <c r="A23" s="200"/>
      <c r="B23" s="200"/>
      <c r="C23" s="201"/>
      <c r="D23" s="201"/>
      <c r="E23" s="201"/>
      <c r="F23" s="201"/>
      <c r="G23" s="201"/>
      <c r="H23" s="200"/>
      <c r="I23" s="200"/>
    </row>
    <row r="24" spans="1:9" ht="22.5" customHeight="1">
      <c r="A24" s="200"/>
      <c r="B24" s="200"/>
      <c r="C24" s="201"/>
      <c r="D24" s="201"/>
      <c r="E24" s="201"/>
      <c r="F24" s="201"/>
      <c r="G24" s="201"/>
      <c r="H24" s="200"/>
      <c r="I24" s="200"/>
    </row>
    <row r="25" spans="1:9" ht="22.5" customHeight="1">
      <c r="A25" s="200"/>
      <c r="B25" s="200"/>
      <c r="C25" s="201"/>
      <c r="D25" s="201"/>
      <c r="E25" s="201"/>
      <c r="F25" s="201"/>
      <c r="G25" s="201"/>
      <c r="H25" s="200"/>
      <c r="I25" s="200"/>
    </row>
    <row r="26" spans="1:9" ht="22.5" customHeight="1">
      <c r="A26" s="200"/>
      <c r="B26" s="200"/>
      <c r="C26" s="201"/>
      <c r="D26" s="201"/>
      <c r="E26" s="201"/>
      <c r="F26" s="201"/>
      <c r="G26" s="201"/>
      <c r="H26" s="200"/>
      <c r="I26" s="200"/>
    </row>
    <row r="27" spans="1:9" ht="22.5" customHeight="1">
      <c r="A27" s="200"/>
      <c r="B27" s="200"/>
      <c r="C27" s="201"/>
      <c r="D27" s="201"/>
      <c r="E27" s="201"/>
      <c r="F27" s="201"/>
      <c r="G27" s="201"/>
      <c r="H27" s="200"/>
      <c r="I27" s="200"/>
    </row>
    <row r="28" spans="1:9" ht="22.5" customHeight="1">
      <c r="A28" s="200"/>
      <c r="B28" s="200"/>
      <c r="C28" s="201"/>
      <c r="D28" s="201"/>
      <c r="E28" s="201"/>
      <c r="F28" s="201"/>
      <c r="G28" s="201"/>
      <c r="H28" s="200"/>
      <c r="I28" s="200"/>
    </row>
    <row r="29" spans="1:9" ht="22.5" customHeight="1">
      <c r="A29" s="200"/>
      <c r="B29" s="200"/>
      <c r="C29" s="201"/>
      <c r="D29" s="201"/>
      <c r="E29" s="201"/>
      <c r="F29" s="201"/>
      <c r="G29" s="201"/>
      <c r="H29" s="200"/>
      <c r="I29" s="200"/>
    </row>
    <row r="30" spans="1:9" ht="22.5" customHeight="1">
      <c r="A30" s="200"/>
      <c r="B30" s="200"/>
      <c r="C30" s="201"/>
      <c r="D30" s="201"/>
      <c r="E30" s="201"/>
      <c r="F30" s="201"/>
      <c r="G30" s="201"/>
      <c r="H30" s="200"/>
      <c r="I30" s="200"/>
    </row>
    <row r="31" spans="1:9" ht="22.5" customHeight="1">
      <c r="A31" s="200"/>
      <c r="B31" s="200"/>
      <c r="C31" s="201"/>
      <c r="D31" s="201"/>
      <c r="E31" s="201"/>
      <c r="F31" s="201"/>
      <c r="G31" s="201"/>
      <c r="H31" s="200"/>
      <c r="I31" s="200"/>
    </row>
    <row r="33" spans="1:9">
      <c r="A33" s="1" t="s">
        <v>147</v>
      </c>
    </row>
    <row r="34" spans="1:9" ht="13.5" customHeight="1">
      <c r="A34" s="336" t="s">
        <v>148</v>
      </c>
      <c r="B34" s="336"/>
      <c r="C34" s="336"/>
      <c r="D34" s="336"/>
      <c r="E34" s="336"/>
      <c r="F34" s="336"/>
      <c r="G34" s="336"/>
      <c r="H34" s="336"/>
      <c r="I34" s="336"/>
    </row>
    <row r="35" spans="1:9">
      <c r="A35" s="336"/>
      <c r="B35" s="336"/>
      <c r="C35" s="336"/>
      <c r="D35" s="336"/>
      <c r="E35" s="336"/>
      <c r="F35" s="336"/>
      <c r="G35" s="336"/>
      <c r="H35" s="336"/>
      <c r="I35" s="336"/>
    </row>
    <row r="36" spans="1:9">
      <c r="A36" s="336"/>
      <c r="B36" s="336"/>
      <c r="C36" s="336"/>
      <c r="D36" s="336"/>
      <c r="E36" s="336"/>
      <c r="F36" s="336"/>
      <c r="G36" s="336"/>
      <c r="H36" s="336"/>
      <c r="I36" s="336"/>
    </row>
    <row r="37" spans="1:9">
      <c r="A37" s="336"/>
      <c r="B37" s="336"/>
      <c r="C37" s="336"/>
      <c r="D37" s="336"/>
      <c r="E37" s="336"/>
      <c r="F37" s="336"/>
      <c r="G37" s="336"/>
      <c r="H37" s="336"/>
      <c r="I37" s="336"/>
    </row>
    <row r="38" spans="1:9">
      <c r="A38" s="336"/>
      <c r="B38" s="336"/>
      <c r="C38" s="336"/>
      <c r="D38" s="336"/>
      <c r="E38" s="336"/>
      <c r="F38" s="336"/>
      <c r="G38" s="336"/>
      <c r="H38" s="336"/>
      <c r="I38" s="336"/>
    </row>
    <row r="39" spans="1:9">
      <c r="A39" s="336"/>
      <c r="B39" s="336"/>
      <c r="C39" s="336"/>
      <c r="D39" s="336"/>
      <c r="E39" s="336"/>
      <c r="F39" s="336"/>
      <c r="G39" s="336"/>
      <c r="H39" s="336"/>
      <c r="I39" s="336"/>
    </row>
  </sheetData>
  <mergeCells count="8">
    <mergeCell ref="J6:M7"/>
    <mergeCell ref="A34:I39"/>
    <mergeCell ref="A4:A5"/>
    <mergeCell ref="B4:B5"/>
    <mergeCell ref="C4:F4"/>
    <mergeCell ref="G4:G5"/>
    <mergeCell ref="H4:H5"/>
    <mergeCell ref="I4:I5"/>
  </mergeCells>
  <phoneticPr fontId="7"/>
  <dataValidations count="4">
    <dataValidation type="list" allowBlank="1" showInputMessage="1" showErrorMessage="1" sqref="C6:C31" xr:uid="{10BBEA78-FA92-4E78-A43F-2E6D80D80519}">
      <formula1>"T,S,H"</formula1>
    </dataValidation>
    <dataValidation type="list" allowBlank="1" showInputMessage="1" showErrorMessage="1" sqref="G6:G31" xr:uid="{B69F09C4-1182-4A29-8FEA-A31FB2B00407}">
      <formula1>"M,F"</formula1>
    </dataValidation>
    <dataValidation imeMode="halfKatakana" allowBlank="1" showInputMessage="1" showErrorMessage="1" sqref="A6:A31" xr:uid="{94B3B9FB-76A0-4028-98D6-796861B1A983}"/>
    <dataValidation imeMode="hiragana" allowBlank="1" showInputMessage="1" showErrorMessage="1" sqref="B6:B31 H6:I31" xr:uid="{4500D2BC-418E-445A-A587-432AAFAB4B31}"/>
  </dataValidations>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BAB9-FD4C-4F99-9122-9F1E71071E41}">
  <sheetPr codeName="Sheet9">
    <pageSetUpPr fitToPage="1"/>
  </sheetPr>
  <dimension ref="A1:K84"/>
  <sheetViews>
    <sheetView showGridLines="0" view="pageBreakPreview" topLeftCell="A37" zoomScale="70" zoomScaleNormal="70" zoomScaleSheetLayoutView="70" workbookViewId="0">
      <selection activeCell="B36" sqref="B36"/>
    </sheetView>
  </sheetViews>
  <sheetFormatPr defaultColWidth="8.08203125" defaultRowHeight="12"/>
  <cols>
    <col min="1" max="1" width="3.4140625" style="111" customWidth="1"/>
    <col min="2" max="2" width="23.5" style="111" customWidth="1"/>
    <col min="3" max="3" width="15.08203125" style="111" customWidth="1"/>
    <col min="4" max="4" width="14.08203125" style="111" customWidth="1"/>
    <col min="5" max="5" width="15.5" style="111" customWidth="1"/>
    <col min="6" max="6" width="21.5" style="111" customWidth="1"/>
    <col min="7" max="7" width="18.08203125" style="111" customWidth="1"/>
    <col min="8" max="8" width="31.08203125" style="111" customWidth="1"/>
    <col min="9" max="9" width="2.9140625" style="111" customWidth="1"/>
    <col min="10" max="10" width="8.08203125" style="112"/>
    <col min="11" max="16384" width="8.08203125" style="111"/>
  </cols>
  <sheetData>
    <row r="1" spans="1:11" ht="45" customHeight="1"/>
    <row r="2" spans="1:11" ht="19.5" customHeight="1">
      <c r="B2" s="186" t="s">
        <v>149</v>
      </c>
      <c r="C2" s="176"/>
      <c r="D2" s="176"/>
      <c r="E2" s="176"/>
      <c r="F2" s="176"/>
      <c r="G2" s="176"/>
      <c r="H2" s="187" t="s">
        <v>150</v>
      </c>
    </row>
    <row r="3" spans="1:11" ht="7.5" customHeight="1">
      <c r="B3" s="176"/>
      <c r="C3" s="176"/>
      <c r="D3" s="176"/>
      <c r="E3" s="176"/>
      <c r="F3" s="176"/>
      <c r="G3" s="176"/>
      <c r="H3" s="188"/>
    </row>
    <row r="4" spans="1:11" ht="25.5">
      <c r="B4" s="350" t="s">
        <v>151</v>
      </c>
      <c r="C4" s="350"/>
      <c r="D4" s="350"/>
      <c r="E4" s="350"/>
      <c r="F4" s="350"/>
      <c r="G4" s="350"/>
      <c r="H4" s="350"/>
    </row>
    <row r="5" spans="1:11" ht="17.25" customHeight="1">
      <c r="B5" s="177"/>
      <c r="C5" s="351" t="s">
        <v>152</v>
      </c>
      <c r="D5" s="351"/>
      <c r="E5" s="351"/>
      <c r="F5" s="351"/>
      <c r="G5" s="351"/>
      <c r="H5" s="177"/>
    </row>
    <row r="6" spans="1:11" ht="33" customHeight="1">
      <c r="B6" s="189" t="s">
        <v>153</v>
      </c>
      <c r="C6" s="177"/>
      <c r="D6" s="177"/>
      <c r="E6" s="177"/>
      <c r="F6" s="177"/>
      <c r="G6" s="177"/>
      <c r="H6" s="177"/>
    </row>
    <row r="7" spans="1:11" ht="42.75" customHeight="1">
      <c r="E7" s="112"/>
      <c r="F7" s="178" t="s">
        <v>154</v>
      </c>
      <c r="G7" s="352">
        <f>'別添１　事業者基本情報【幹事社、コンソーシアム参加事業者】'!C4</f>
        <v>0</v>
      </c>
      <c r="H7" s="352"/>
      <c r="J7" s="113" t="s">
        <v>112</v>
      </c>
      <c r="K7" s="114"/>
    </row>
    <row r="8" spans="1:11" ht="35.25" customHeight="1">
      <c r="C8" s="179"/>
      <c r="E8" s="112"/>
      <c r="F8" s="180" t="s">
        <v>155</v>
      </c>
      <c r="G8" s="353">
        <f>'別添１　事業者基本情報【幹事社、コンソーシアム参加事業者】'!C3</f>
        <v>0</v>
      </c>
      <c r="H8" s="353"/>
      <c r="J8" s="113" t="s">
        <v>156</v>
      </c>
      <c r="K8" s="114"/>
    </row>
    <row r="9" spans="1:11" ht="35.25" customHeight="1">
      <c r="C9" s="179"/>
      <c r="E9" s="112"/>
      <c r="F9" s="180" t="s">
        <v>157</v>
      </c>
      <c r="G9" s="354" t="s">
        <v>233</v>
      </c>
      <c r="H9" s="354"/>
      <c r="K9" s="114"/>
    </row>
    <row r="10" spans="1:11" ht="48" customHeight="1">
      <c r="C10" s="179"/>
      <c r="F10" s="181"/>
      <c r="G10" s="182"/>
      <c r="H10" s="190"/>
      <c r="J10" s="113"/>
      <c r="K10" s="114"/>
    </row>
    <row r="11" spans="1:11" ht="23.5">
      <c r="B11" s="355" t="s">
        <v>116</v>
      </c>
      <c r="C11" s="355"/>
      <c r="D11" s="355"/>
      <c r="E11" s="355"/>
      <c r="F11" s="355"/>
      <c r="G11" s="355"/>
      <c r="H11" s="355"/>
      <c r="J11" s="113"/>
      <c r="K11" s="114"/>
    </row>
    <row r="12" spans="1:11" ht="19">
      <c r="C12" s="179"/>
      <c r="F12" s="181"/>
      <c r="G12" s="183"/>
      <c r="H12" s="182"/>
      <c r="J12" s="113" t="s">
        <v>158</v>
      </c>
      <c r="K12" s="114"/>
    </row>
    <row r="13" spans="1:11" ht="19.5" customHeight="1">
      <c r="B13" s="191" t="s">
        <v>159</v>
      </c>
      <c r="E13" s="184"/>
      <c r="J13" s="113"/>
      <c r="K13" s="114"/>
    </row>
    <row r="14" spans="1:11" ht="9.75" customHeight="1">
      <c r="J14" s="113"/>
      <c r="K14" s="114"/>
    </row>
    <row r="15" spans="1:11" ht="19.5" customHeight="1" thickBot="1">
      <c r="B15" s="252" t="s">
        <v>160</v>
      </c>
      <c r="C15" s="115" t="s">
        <v>161</v>
      </c>
      <c r="D15" s="115" t="s">
        <v>162</v>
      </c>
      <c r="E15" s="115" t="s">
        <v>163</v>
      </c>
      <c r="F15" s="356" t="s">
        <v>5</v>
      </c>
      <c r="G15" s="357"/>
      <c r="H15" s="357"/>
      <c r="J15" s="113"/>
      <c r="K15" s="114"/>
    </row>
    <row r="16" spans="1:11" s="119" customFormat="1" ht="19.5" customHeight="1" thickTop="1">
      <c r="A16" s="116" t="str">
        <f>IF(COUNTA(B16)&lt;1,"",COUNTA($B$16:B16))</f>
        <v/>
      </c>
      <c r="B16" s="237"/>
      <c r="C16" s="236"/>
      <c r="D16" s="236"/>
      <c r="E16" s="117" t="str">
        <f>IF(OR(C16="",D16=""),"",IF(AND(D16&lt;4,0&lt;D16),VLOOKUP($C16,等級単価一覧表!$A:$K,7,FALSE),(VLOOKUP($C16,等級単価一覧表!$A:$K,6,FALSE))))</f>
        <v/>
      </c>
      <c r="F16" s="358"/>
      <c r="G16" s="359"/>
      <c r="H16" s="360"/>
      <c r="I16" s="111"/>
      <c r="J16" s="113" t="s">
        <v>164</v>
      </c>
      <c r="K16" s="118"/>
    </row>
    <row r="17" spans="1:11" s="119" customFormat="1" ht="19.5" customHeight="1">
      <c r="A17" s="116" t="str">
        <f>IF(COUNTA(B17)&lt;1,"",COUNTA($B$16:B17))</f>
        <v/>
      </c>
      <c r="B17" s="253"/>
      <c r="C17" s="238"/>
      <c r="D17" s="238"/>
      <c r="E17" s="117" t="str">
        <f>IF(OR(C17="",D17=""),"",IF(AND(D17&lt;4,0&lt;D17),VLOOKUP($C17,等級単価一覧表!$A:$K,7,FALSE),(VLOOKUP($C17,等級単価一覧表!$A:$K,6,FALSE))))</f>
        <v/>
      </c>
      <c r="F17" s="361"/>
      <c r="G17" s="362"/>
      <c r="H17" s="363"/>
      <c r="J17" s="120" t="s">
        <v>165</v>
      </c>
      <c r="K17" s="118"/>
    </row>
    <row r="18" spans="1:11" s="119" customFormat="1" ht="19.5" customHeight="1">
      <c r="A18" s="116" t="str">
        <f>IF(COUNTA(B18)&lt;1,"",COUNTA($B$16:B18))</f>
        <v/>
      </c>
      <c r="B18" s="237"/>
      <c r="C18" s="238"/>
      <c r="D18" s="238"/>
      <c r="E18" s="117" t="str">
        <f>IF(OR(C18="",D18=""),"",IF(AND(D18&lt;4,0&lt;D18),VLOOKUP($C18,等級単価一覧表!$A:$K,7,FALSE),(VLOOKUP($C18,等級単価一覧表!$A:$K,6,FALSE))))</f>
        <v/>
      </c>
      <c r="F18" s="347"/>
      <c r="G18" s="348"/>
      <c r="H18" s="349"/>
      <c r="J18" s="121"/>
      <c r="K18" s="118"/>
    </row>
    <row r="19" spans="1:11" s="119" customFormat="1" ht="19.5" customHeight="1">
      <c r="A19" s="116" t="str">
        <f>IF(COUNTA(B19)&lt;1,"",COUNTA($B$16:B19))</f>
        <v/>
      </c>
      <c r="B19" s="239"/>
      <c r="C19" s="240"/>
      <c r="D19" s="240"/>
      <c r="E19" s="117" t="str">
        <f>IF(OR(C19="",D19=""),"",IF(AND(D19&lt;4,0&lt;D19),VLOOKUP($C19,等級単価一覧表!$A:$K,7,FALSE),(VLOOKUP($C19,等級単価一覧表!$A:$K,6,FALSE))))</f>
        <v/>
      </c>
      <c r="F19" s="347"/>
      <c r="G19" s="348"/>
      <c r="H19" s="349"/>
      <c r="J19" s="122" t="s">
        <v>166</v>
      </c>
      <c r="K19" s="118"/>
    </row>
    <row r="20" spans="1:11" s="119" customFormat="1" ht="19.5" customHeight="1">
      <c r="A20" s="116" t="str">
        <f>IF(COUNTA(B20)&lt;1,"",COUNTA($B$16:B20))</f>
        <v/>
      </c>
      <c r="B20" s="239"/>
      <c r="C20" s="240"/>
      <c r="D20" s="240"/>
      <c r="E20" s="117" t="str">
        <f>IF(OR(C20="",D20=""),"",IF(AND(D20&lt;4,0&lt;D20),VLOOKUP($C20,等級単価一覧表!$A:$K,7,FALSE),(VLOOKUP($C20,等級単価一覧表!$A:$K,6,FALSE))))</f>
        <v/>
      </c>
      <c r="F20" s="347"/>
      <c r="G20" s="348"/>
      <c r="H20" s="349"/>
      <c r="J20" s="121"/>
      <c r="K20" s="118"/>
    </row>
    <row r="21" spans="1:11" s="119" customFormat="1" ht="19.5" customHeight="1">
      <c r="A21" s="116" t="str">
        <f>IF(COUNTA(B21)&lt;1,"",COUNTA($B$16:B21))</f>
        <v/>
      </c>
      <c r="B21" s="239"/>
      <c r="C21" s="240"/>
      <c r="D21" s="240"/>
      <c r="E21" s="117" t="str">
        <f>IF(OR(C21="",D21=""),"",IF(AND(D21&lt;4,0&lt;D21),VLOOKUP($C21,等級単価一覧表!$A:$K,7,FALSE),(VLOOKUP($C21,等級単価一覧表!$A:$K,6,FALSE))))</f>
        <v/>
      </c>
      <c r="F21" s="347"/>
      <c r="G21" s="348"/>
      <c r="H21" s="349"/>
      <c r="J21" s="121"/>
      <c r="K21" s="118"/>
    </row>
    <row r="22" spans="1:11" s="119" customFormat="1" ht="19.5" customHeight="1">
      <c r="A22" s="116" t="str">
        <f>IF(COUNTA(B22)&lt;1,"",COUNTA($B$16:B22))</f>
        <v/>
      </c>
      <c r="B22" s="239"/>
      <c r="C22" s="240"/>
      <c r="D22" s="240"/>
      <c r="E22" s="117" t="str">
        <f>IF(OR(C22="",D22=""),"",IF(AND(D22&lt;4,0&lt;D22),VLOOKUP($C22,等級単価一覧表!$A:$K,7,FALSE),(VLOOKUP($C22,等級単価一覧表!$A:$K,6,FALSE))))</f>
        <v/>
      </c>
      <c r="F22" s="343"/>
      <c r="G22" s="343"/>
      <c r="H22" s="343"/>
      <c r="J22" s="121"/>
      <c r="K22" s="118"/>
    </row>
    <row r="23" spans="1:11" s="119" customFormat="1" ht="19.5" customHeight="1">
      <c r="A23" s="116" t="str">
        <f>IF(COUNTA(B23)&lt;1,"",COUNTA($B$16:B23))</f>
        <v/>
      </c>
      <c r="B23" s="239"/>
      <c r="C23" s="240"/>
      <c r="D23" s="240"/>
      <c r="E23" s="117" t="str">
        <f>IF(OR(C23="",D23=""),"",IF(AND(D23&lt;4,0&lt;D23),VLOOKUP($C23,等級単価一覧表!$A:$K,7,FALSE),(VLOOKUP($C23,等級単価一覧表!$A:$K,6,FALSE))))</f>
        <v/>
      </c>
      <c r="F23" s="343"/>
      <c r="G23" s="343"/>
      <c r="H23" s="343"/>
      <c r="J23" s="121"/>
      <c r="K23" s="118"/>
    </row>
    <row r="24" spans="1:11" s="119" customFormat="1" ht="19.5" customHeight="1">
      <c r="A24" s="116" t="str">
        <f>IF(COUNTA(B24)&lt;1,"",COUNTA($B$16:B24))</f>
        <v/>
      </c>
      <c r="B24" s="239"/>
      <c r="C24" s="240"/>
      <c r="D24" s="240"/>
      <c r="E24" s="117" t="str">
        <f>IF(OR(C24="",D24=""),"",IF(AND(D24&lt;4,0&lt;D24),VLOOKUP($C24,等級単価一覧表!$A:$K,7,FALSE),(VLOOKUP($C24,等級単価一覧表!$A:$K,6,FALSE))))</f>
        <v/>
      </c>
      <c r="F24" s="343"/>
      <c r="G24" s="343"/>
      <c r="H24" s="343"/>
      <c r="J24" s="121"/>
      <c r="K24" s="118"/>
    </row>
    <row r="25" spans="1:11" s="119" customFormat="1" ht="19.5" customHeight="1">
      <c r="A25" s="116" t="str">
        <f>IF(COUNTA(B25)&lt;1,"",COUNTA($B$16:B25))</f>
        <v/>
      </c>
      <c r="B25" s="239"/>
      <c r="C25" s="240"/>
      <c r="D25" s="240"/>
      <c r="E25" s="117" t="str">
        <f>IF(OR(C25="",D25=""),"",IF(AND(D25&lt;4,0&lt;D25),VLOOKUP($C25,等級単価一覧表!$A:$K,7,FALSE),(VLOOKUP($C25,等級単価一覧表!$A:$K,6,FALSE))))</f>
        <v/>
      </c>
      <c r="F25" s="343"/>
      <c r="G25" s="343"/>
      <c r="H25" s="343"/>
      <c r="J25" s="121"/>
      <c r="K25" s="118"/>
    </row>
    <row r="26" spans="1:11" s="119" customFormat="1" ht="19.5" customHeight="1">
      <c r="A26" s="116" t="str">
        <f>IF(COUNTA(B26)&lt;1,"",COUNTA($B$16:B26))</f>
        <v/>
      </c>
      <c r="B26" s="239"/>
      <c r="C26" s="240"/>
      <c r="D26" s="240"/>
      <c r="E26" s="117" t="str">
        <f>IF(OR(C26="",D26=""),"",IF(AND(D26&lt;4,0&lt;D26),VLOOKUP($C26,等級単価一覧表!$A:$K,7,FALSE),(VLOOKUP($C26,等級単価一覧表!$A:$K,6,FALSE))))</f>
        <v/>
      </c>
      <c r="F26" s="343"/>
      <c r="G26" s="343"/>
      <c r="H26" s="343"/>
      <c r="J26" s="121"/>
      <c r="K26" s="118"/>
    </row>
    <row r="27" spans="1:11" s="119" customFormat="1" ht="19.5" customHeight="1">
      <c r="A27" s="116" t="str">
        <f>IF(COUNTA(B27)&lt;1,"",COUNTA($B$16:B27))</f>
        <v/>
      </c>
      <c r="B27" s="239"/>
      <c r="C27" s="240"/>
      <c r="D27" s="240"/>
      <c r="E27" s="117" t="str">
        <f>IF(OR(C27="",D27=""),"",IF(AND(D27&lt;4,0&lt;D27),VLOOKUP($C27,等級単価一覧表!$A:$K,7,FALSE),(VLOOKUP($C27,等級単価一覧表!$A:$K,6,FALSE))))</f>
        <v/>
      </c>
      <c r="F27" s="343"/>
      <c r="G27" s="343"/>
      <c r="H27" s="343"/>
      <c r="J27" s="121"/>
      <c r="K27" s="118"/>
    </row>
    <row r="28" spans="1:11" s="119" customFormat="1" ht="19.5" customHeight="1">
      <c r="A28" s="116" t="str">
        <f>IF(COUNTA(B28)&lt;1,"",COUNTA($B$16:B28))</f>
        <v/>
      </c>
      <c r="B28" s="239"/>
      <c r="C28" s="240"/>
      <c r="D28" s="240"/>
      <c r="E28" s="117" t="str">
        <f>IF(OR(C28="",D28=""),"",IF(AND(D28&lt;4,0&lt;D28),VLOOKUP($C28,等級単価一覧表!$A:$K,7,FALSE),(VLOOKUP($C28,等級単価一覧表!$A:$K,6,FALSE))))</f>
        <v/>
      </c>
      <c r="F28" s="343"/>
      <c r="G28" s="343"/>
      <c r="H28" s="343"/>
      <c r="J28" s="121"/>
      <c r="K28" s="118"/>
    </row>
    <row r="29" spans="1:11" s="119" customFormat="1" ht="19.5" customHeight="1">
      <c r="A29" s="116" t="str">
        <f>IF(COUNTA(B29)&lt;1,"",COUNTA($B$16:B29))</f>
        <v/>
      </c>
      <c r="B29" s="239"/>
      <c r="C29" s="240"/>
      <c r="D29" s="240"/>
      <c r="E29" s="117" t="str">
        <f>IF(OR(C29="",D29=""),"",IF(AND(D29&lt;4,0&lt;D29),VLOOKUP($C29,等級単価一覧表!$A:$K,11,FALSE)))</f>
        <v/>
      </c>
      <c r="F29" s="343"/>
      <c r="G29" s="343"/>
      <c r="H29" s="343"/>
      <c r="J29" s="121"/>
      <c r="K29" s="118"/>
    </row>
    <row r="30" spans="1:11" s="119" customFormat="1" ht="19.5" customHeight="1">
      <c r="A30" s="116" t="str">
        <f>IF(COUNTA(B30)&lt;1,"",COUNTA($B$16:B30))</f>
        <v/>
      </c>
      <c r="B30" s="239"/>
      <c r="C30" s="240"/>
      <c r="D30" s="240"/>
      <c r="E30" s="117" t="str">
        <f>IF(OR(C30="",D30=""),"",IF(AND(D30&lt;4,0&lt;D30),VLOOKUP($C30,等級単価一覧表!$A:$K,11,FALSE)))</f>
        <v/>
      </c>
      <c r="F30" s="347"/>
      <c r="G30" s="348"/>
      <c r="H30" s="349"/>
      <c r="J30" s="121"/>
      <c r="K30" s="118"/>
    </row>
    <row r="31" spans="1:11" s="119" customFormat="1" ht="19.5" customHeight="1">
      <c r="A31" s="116" t="str">
        <f>IF(COUNTA(B31)&lt;1,"",COUNTA($B$16:B31))</f>
        <v/>
      </c>
      <c r="B31" s="239"/>
      <c r="C31" s="240"/>
      <c r="D31" s="240"/>
      <c r="E31" s="117" t="str">
        <f>IF(OR(C31="",D31=""),"",IF(AND(D31&lt;4,0&lt;D31),VLOOKUP($C31,等級単価一覧表!$A:$K,11,FALSE)))</f>
        <v/>
      </c>
      <c r="F31" s="347"/>
      <c r="G31" s="348"/>
      <c r="H31" s="349"/>
      <c r="J31" s="121"/>
      <c r="K31" s="118"/>
    </row>
    <row r="32" spans="1:11" s="119" customFormat="1" ht="19.5" customHeight="1">
      <c r="A32" s="116" t="str">
        <f>IF(COUNTA(B32)&lt;1,"",COUNTA($B$16:B32))</f>
        <v/>
      </c>
      <c r="B32" s="239"/>
      <c r="C32" s="240"/>
      <c r="D32" s="240"/>
      <c r="E32" s="117" t="str">
        <f>IF(OR(C32="",D32=""),"",IF(AND(D32&lt;4,0&lt;D32),VLOOKUP($C32,等級単価一覧表!$A:$K,7,FALSE),(VLOOKUP($C32,等級単価一覧表!$A:$K,6,FALSE))))</f>
        <v/>
      </c>
      <c r="F32" s="347"/>
      <c r="G32" s="348"/>
      <c r="H32" s="349"/>
      <c r="J32" s="121"/>
      <c r="K32" s="118"/>
    </row>
    <row r="33" spans="1:11" ht="7.5" customHeight="1">
      <c r="J33" s="113"/>
      <c r="K33" s="114"/>
    </row>
    <row r="34" spans="1:11" ht="19.5" customHeight="1">
      <c r="B34" s="113" t="s">
        <v>167</v>
      </c>
      <c r="C34" s="113"/>
      <c r="D34" s="113"/>
      <c r="E34" s="113"/>
      <c r="F34" s="113"/>
      <c r="G34" s="185"/>
      <c r="H34" s="112"/>
      <c r="J34" s="113"/>
      <c r="K34" s="114"/>
    </row>
    <row r="35" spans="1:11" ht="14">
      <c r="B35" s="344" t="s">
        <v>168</v>
      </c>
      <c r="C35" s="344"/>
      <c r="D35" s="344"/>
      <c r="E35" s="344"/>
      <c r="F35" s="344"/>
      <c r="G35" s="112"/>
      <c r="H35" s="112"/>
      <c r="J35" s="113"/>
      <c r="K35" s="114"/>
    </row>
    <row r="36" spans="1:11" ht="14">
      <c r="B36" s="113" t="s">
        <v>279</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191" t="s">
        <v>169</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67" t="s">
        <v>160</v>
      </c>
      <c r="C40" s="115" t="s">
        <v>170</v>
      </c>
      <c r="D40" s="123" t="s">
        <v>161</v>
      </c>
      <c r="E40" s="115" t="s">
        <v>163</v>
      </c>
      <c r="F40" s="345" t="s">
        <v>171</v>
      </c>
      <c r="G40" s="345"/>
      <c r="H40" s="346"/>
      <c r="J40" s="120" t="s">
        <v>172</v>
      </c>
      <c r="K40" s="114"/>
    </row>
    <row r="41" spans="1:11" s="119" customFormat="1" ht="19.5" customHeight="1" thickTop="1">
      <c r="A41" s="116" t="str">
        <f>IF(COUNTA(B41)&lt;1,"",COUNTA($B$16:$B$32)+COUNTA($B$41:B41))</f>
        <v/>
      </c>
      <c r="B41" s="235"/>
      <c r="C41" s="236"/>
      <c r="D41" s="270" t="str">
        <f>IF(C41="","",VLOOKUP(C41,等級単価一覧表!$H$6:$L$55,5))</f>
        <v/>
      </c>
      <c r="E41" s="117" t="str">
        <f>IF(D41="","",VLOOKUP(D41,等級単価一覧表!$A:$K,11,TRUE))</f>
        <v/>
      </c>
      <c r="F41" s="341"/>
      <c r="G41" s="341"/>
      <c r="H41" s="341"/>
      <c r="I41" s="111"/>
      <c r="J41" s="113" t="s">
        <v>173</v>
      </c>
      <c r="K41" s="118"/>
    </row>
    <row r="42" spans="1:11" s="119" customFormat="1" ht="19.5" customHeight="1">
      <c r="A42" s="116" t="str">
        <f>IF(COUNTA(B42)&lt;1,"",COUNTA($B$16:$B$32)+COUNTA($B$41:B42))</f>
        <v/>
      </c>
      <c r="B42" s="237"/>
      <c r="C42" s="238"/>
      <c r="D42" s="271" t="str">
        <f>IF(C42="","",VLOOKUP(C42,等級単価一覧表!$H$6:$L$55,5))</f>
        <v/>
      </c>
      <c r="E42" s="117" t="str">
        <f>IF(D42="","",VLOOKUP(D42,等級単価一覧表!$A:$K,11,FALSE))</f>
        <v/>
      </c>
      <c r="F42" s="342"/>
      <c r="G42" s="342"/>
      <c r="H42" s="342"/>
      <c r="J42" s="113"/>
      <c r="K42" s="118"/>
    </row>
    <row r="43" spans="1:11" s="119" customFormat="1" ht="19.5" customHeight="1">
      <c r="A43" s="116" t="str">
        <f>IF(COUNTA(B43)&lt;1,"",COUNTA($B$16:$B$32)+COUNTA($B$41:B43))</f>
        <v/>
      </c>
      <c r="B43" s="239"/>
      <c r="C43" s="240"/>
      <c r="D43" s="271" t="str">
        <f>IF(C43="","",VLOOKUP(C43,等級単価一覧表!$H$6:$L$55,5))</f>
        <v/>
      </c>
      <c r="E43" s="117" t="str">
        <f>IF(D43="","",VLOOKUP(D43,等級単価一覧表!$A:$K,11,FALSE))</f>
        <v/>
      </c>
      <c r="F43" s="343"/>
      <c r="G43" s="343"/>
      <c r="H43" s="343"/>
      <c r="J43" s="121"/>
      <c r="K43" s="118"/>
    </row>
    <row r="44" spans="1:11" s="119" customFormat="1" ht="19.5" customHeight="1">
      <c r="A44" s="116" t="str">
        <f>IF(COUNTA(B44)&lt;1,"",COUNTA($B$16:$B$32)+COUNTA($B$41:B44))</f>
        <v/>
      </c>
      <c r="B44" s="239"/>
      <c r="C44" s="240"/>
      <c r="D44" s="271" t="str">
        <f>IF(C44="","",VLOOKUP(C44,等級単価一覧表!$H$6:$L$55,5))</f>
        <v/>
      </c>
      <c r="E44" s="117" t="str">
        <f>IF(D44="","",VLOOKUP(D44,等級単価一覧表!$A:$K,11,FALSE))</f>
        <v/>
      </c>
      <c r="F44" s="343"/>
      <c r="G44" s="343"/>
      <c r="H44" s="343"/>
      <c r="J44" s="121"/>
      <c r="K44" s="118"/>
    </row>
    <row r="45" spans="1:11" s="119" customFormat="1" ht="19.5" customHeight="1">
      <c r="A45" s="116" t="str">
        <f>IF(COUNTA(B45)&lt;1,"",COUNTA($B$16:$B$32)+COUNTA($B$41:B45))</f>
        <v/>
      </c>
      <c r="B45" s="239"/>
      <c r="C45" s="240"/>
      <c r="D45" s="271" t="str">
        <f>IF(C45="","",VLOOKUP(C45,等級単価一覧表!$H$6:$L$55,5))</f>
        <v/>
      </c>
      <c r="E45" s="117" t="str">
        <f>IF(D45="","",VLOOKUP(D45,等級単価一覧表!$A:$K,11,FALSE))</f>
        <v/>
      </c>
      <c r="F45" s="343"/>
      <c r="G45" s="343"/>
      <c r="H45" s="343"/>
      <c r="J45" s="121"/>
      <c r="K45" s="118"/>
    </row>
    <row r="46" spans="1:11" s="119" customFormat="1" ht="19.5" customHeight="1">
      <c r="A46" s="116" t="str">
        <f>IF(COUNTA(B46)&lt;1,"",COUNTA($B$16:$B$32)+COUNTA($B$41:B46))</f>
        <v/>
      </c>
      <c r="B46" s="239"/>
      <c r="C46" s="240"/>
      <c r="D46" s="271" t="str">
        <f>IF(C46="","",VLOOKUP(C46,等級単価一覧表!$H$6:$L$55,5))</f>
        <v/>
      </c>
      <c r="E46" s="117" t="str">
        <f>IF(D46="","",VLOOKUP(D46,等級単価一覧表!$A:$K,11,FALSE))</f>
        <v/>
      </c>
      <c r="F46" s="343"/>
      <c r="G46" s="343"/>
      <c r="H46" s="343"/>
      <c r="J46" s="121"/>
      <c r="K46" s="118"/>
    </row>
    <row r="47" spans="1:11" s="119" customFormat="1" ht="19.5" customHeight="1">
      <c r="A47" s="116" t="str">
        <f>IF(COUNTA(B47)&lt;1,"",COUNTA($B$16:$B$32)+COUNTA($B$41:B47))</f>
        <v/>
      </c>
      <c r="B47" s="239"/>
      <c r="C47" s="240"/>
      <c r="D47" s="271" t="str">
        <f>IF(C47="","",VLOOKUP(C47,等級単価一覧表!$H$6:$L$55,5))</f>
        <v/>
      </c>
      <c r="E47" s="117" t="str">
        <f>IF(D47="","",VLOOKUP(D47,等級単価一覧表!$A:$K,11,FALSE))</f>
        <v/>
      </c>
      <c r="F47" s="343"/>
      <c r="G47" s="343"/>
      <c r="H47" s="343"/>
      <c r="J47" s="121"/>
      <c r="K47" s="118"/>
    </row>
    <row r="48" spans="1:11" s="119" customFormat="1" ht="19.5" customHeight="1">
      <c r="A48" s="116" t="str">
        <f>IF(COUNTA(B48)&lt;1,"",COUNTA($B$16:$B$32)+COUNTA($B$41:B48))</f>
        <v/>
      </c>
      <c r="B48" s="239"/>
      <c r="C48" s="240"/>
      <c r="D48" s="271" t="str">
        <f>IF(C48="","",VLOOKUP(C48,等級単価一覧表!$H$6:$L$55,5))</f>
        <v/>
      </c>
      <c r="E48" s="117" t="str">
        <f>IF(D48="","",VLOOKUP(D48,等級単価一覧表!$A:$K,11,FALSE))</f>
        <v/>
      </c>
      <c r="F48" s="343"/>
      <c r="G48" s="343"/>
      <c r="H48" s="343"/>
      <c r="J48" s="121"/>
      <c r="K48" s="118"/>
    </row>
    <row r="49" spans="1:11" s="119" customFormat="1" ht="19.5" customHeight="1">
      <c r="A49" s="116" t="str">
        <f>IF(COUNTA(B49)&lt;1,"",COUNTA($B$16:$B$32)+COUNTA($B$41:B49))</f>
        <v/>
      </c>
      <c r="B49" s="239"/>
      <c r="C49" s="240"/>
      <c r="D49" s="271" t="str">
        <f>IF(C49="","",VLOOKUP(C49,等級単価一覧表!$H$6:$L$55,5))</f>
        <v/>
      </c>
      <c r="E49" s="117" t="str">
        <f>IF(D49="","",VLOOKUP(D49,等級単価一覧表!$A:$K,11,FALSE))</f>
        <v/>
      </c>
      <c r="F49" s="343"/>
      <c r="G49" s="343"/>
      <c r="H49" s="343"/>
      <c r="J49" s="121"/>
      <c r="K49" s="118"/>
    </row>
    <row r="50" spans="1:11" s="119" customFormat="1" ht="19.5" customHeight="1">
      <c r="A50" s="116" t="str">
        <f>IF(COUNTA(B50)&lt;1,"",COUNTA($B$16:$B$32)+COUNTA($B$41:B50))</f>
        <v/>
      </c>
      <c r="B50" s="239"/>
      <c r="C50" s="240"/>
      <c r="D50" s="271" t="str">
        <f>IF(C50="","",VLOOKUP(C50,等級単価一覧表!$H$6:$L$55,5))</f>
        <v/>
      </c>
      <c r="E50" s="117" t="str">
        <f>IF(D50="","",VLOOKUP(D50,等級単価一覧表!$A:$K,11,FALSE))</f>
        <v/>
      </c>
      <c r="F50" s="343"/>
      <c r="G50" s="343"/>
      <c r="H50" s="343"/>
      <c r="J50" s="121"/>
      <c r="K50" s="118"/>
    </row>
    <row r="51" spans="1:11" ht="19.5" customHeight="1">
      <c r="J51" s="113"/>
      <c r="K51" s="114"/>
    </row>
    <row r="52" spans="1:11" ht="14">
      <c r="B52" s="113" t="s">
        <v>174</v>
      </c>
      <c r="C52" s="112"/>
      <c r="D52" s="112"/>
      <c r="E52" s="112"/>
      <c r="F52" s="112"/>
      <c r="G52" s="112"/>
      <c r="H52" s="112"/>
      <c r="J52" s="113"/>
      <c r="K52" s="114"/>
    </row>
    <row r="53" spans="1:11" ht="14">
      <c r="B53" s="113" t="s">
        <v>175</v>
      </c>
      <c r="C53" s="112"/>
      <c r="D53" s="112"/>
      <c r="E53" s="112"/>
      <c r="F53" s="112"/>
      <c r="G53" s="112"/>
      <c r="H53" s="112"/>
      <c r="J53" s="113"/>
      <c r="K53" s="114"/>
    </row>
    <row r="54" spans="1:11" ht="19.5" customHeight="1">
      <c r="J54" s="113"/>
      <c r="K54" s="114"/>
    </row>
    <row r="55" spans="1:11" ht="19.5" customHeight="1">
      <c r="B55" s="191" t="s">
        <v>176</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67" t="s">
        <v>160</v>
      </c>
      <c r="C57" s="115" t="s">
        <v>177</v>
      </c>
      <c r="D57" s="115" t="s">
        <v>178</v>
      </c>
      <c r="E57" s="115" t="s">
        <v>179</v>
      </c>
      <c r="F57" s="339" t="s">
        <v>5</v>
      </c>
      <c r="G57" s="339"/>
      <c r="H57" s="340"/>
      <c r="J57" s="120" t="s">
        <v>172</v>
      </c>
      <c r="K57" s="114"/>
    </row>
    <row r="58" spans="1:11" ht="19.5" customHeight="1" thickTop="1">
      <c r="A58" s="116" t="str">
        <f>IF(COUNTA(B58)&lt;1,"",COUNTA($B$16:$B$32)+COUNTA($B$41:$B$50)+COUNTA($B$58:B58))</f>
        <v/>
      </c>
      <c r="B58" s="237"/>
      <c r="C58" s="241"/>
      <c r="D58" s="241"/>
      <c r="E58" s="117" t="str">
        <f>IF(D58="","",INT(C58/D58))</f>
        <v/>
      </c>
      <c r="F58" s="341"/>
      <c r="G58" s="341"/>
      <c r="H58" s="341"/>
      <c r="J58" s="113" t="s">
        <v>180</v>
      </c>
      <c r="K58" s="114"/>
    </row>
    <row r="59" spans="1:11" ht="19.5" customHeight="1">
      <c r="A59" s="116" t="str">
        <f>IF(COUNTA(B59)&lt;1,"",COUNTA($B$16:$B$32)+COUNTA($B$41:$B$50)+COUNTA($B$58:B59))</f>
        <v/>
      </c>
      <c r="B59" s="237"/>
      <c r="C59" s="241"/>
      <c r="D59" s="241"/>
      <c r="E59" s="117" t="str">
        <f t="shared" ref="E59:E67" si="0">IF(D59="","",INT(C59/D59))</f>
        <v/>
      </c>
      <c r="F59" s="342"/>
      <c r="G59" s="342"/>
      <c r="H59" s="342"/>
      <c r="J59" s="113"/>
      <c r="K59" s="114"/>
    </row>
    <row r="60" spans="1:11" ht="19.5" customHeight="1">
      <c r="A60" s="116" t="str">
        <f>IF(COUNTA(B60)&lt;1,"",COUNTA($B$16:$B$32)+COUNTA($B$41:$B$50)+COUNTA($B$58:B60))</f>
        <v/>
      </c>
      <c r="B60" s="239"/>
      <c r="C60" s="240"/>
      <c r="D60" s="240"/>
      <c r="E60" s="117" t="str">
        <f t="shared" si="0"/>
        <v/>
      </c>
      <c r="F60" s="343"/>
      <c r="G60" s="343"/>
      <c r="H60" s="343"/>
      <c r="J60" s="113"/>
      <c r="K60" s="114"/>
    </row>
    <row r="61" spans="1:11" ht="19.5" customHeight="1">
      <c r="A61" s="116" t="str">
        <f>IF(COUNTA(B61)&lt;1,"",COUNTA($B$16:$B$32)+COUNTA($B$41:$B$50)+COUNTA($B$58:B61))</f>
        <v/>
      </c>
      <c r="B61" s="239"/>
      <c r="C61" s="240"/>
      <c r="D61" s="240"/>
      <c r="E61" s="117" t="str">
        <f t="shared" si="0"/>
        <v/>
      </c>
      <c r="F61" s="343"/>
      <c r="G61" s="343"/>
      <c r="H61" s="343"/>
      <c r="J61" s="113"/>
      <c r="K61" s="114"/>
    </row>
    <row r="62" spans="1:11" ht="19.5" customHeight="1">
      <c r="A62" s="116" t="str">
        <f>IF(COUNTA(B62)&lt;1,"",COUNTA($B$16:$B$32)+COUNTA($B$41:$B$50)+COUNTA($B$58:B62))</f>
        <v/>
      </c>
      <c r="B62" s="239"/>
      <c r="C62" s="240"/>
      <c r="D62" s="240"/>
      <c r="E62" s="117" t="str">
        <f t="shared" si="0"/>
        <v/>
      </c>
      <c r="F62" s="343"/>
      <c r="G62" s="343"/>
      <c r="H62" s="343"/>
      <c r="J62" s="113"/>
      <c r="K62" s="114"/>
    </row>
    <row r="63" spans="1:11" ht="19.5" customHeight="1">
      <c r="A63" s="116" t="str">
        <f>IF(COUNTA(B63)&lt;1,"",COUNTA($B$16:$B$32)+COUNTA($B$41:$B$50)+COUNTA($B$58:B63))</f>
        <v/>
      </c>
      <c r="B63" s="239"/>
      <c r="C63" s="240"/>
      <c r="D63" s="240"/>
      <c r="E63" s="117" t="str">
        <f t="shared" si="0"/>
        <v/>
      </c>
      <c r="F63" s="343"/>
      <c r="G63" s="343"/>
      <c r="H63" s="343"/>
      <c r="J63" s="113"/>
      <c r="K63" s="114"/>
    </row>
    <row r="64" spans="1:11" ht="19.5" customHeight="1">
      <c r="A64" s="116" t="str">
        <f>IF(COUNTA(B64)&lt;1,"",COUNTA($B$16:$B$32)+COUNTA($B$41:$B$50)+COUNTA($B$58:B64))</f>
        <v/>
      </c>
      <c r="B64" s="239"/>
      <c r="C64" s="240"/>
      <c r="D64" s="240"/>
      <c r="E64" s="117" t="str">
        <f t="shared" si="0"/>
        <v/>
      </c>
      <c r="F64" s="343"/>
      <c r="G64" s="343"/>
      <c r="H64" s="343"/>
      <c r="J64" s="113"/>
      <c r="K64" s="114"/>
    </row>
    <row r="65" spans="1:11" ht="19.5" customHeight="1">
      <c r="A65" s="116" t="str">
        <f>IF(COUNTA(B65)&lt;1,"",COUNTA($B$16:$B$32)+COUNTA($B$41:$B$50)+COUNTA($B$58:B65))</f>
        <v/>
      </c>
      <c r="B65" s="239"/>
      <c r="C65" s="240"/>
      <c r="D65" s="240"/>
      <c r="E65" s="117" t="str">
        <f t="shared" si="0"/>
        <v/>
      </c>
      <c r="F65" s="343"/>
      <c r="G65" s="343"/>
      <c r="H65" s="343"/>
      <c r="J65" s="113"/>
      <c r="K65" s="114"/>
    </row>
    <row r="66" spans="1:11" ht="19.5" customHeight="1">
      <c r="A66" s="116" t="str">
        <f>IF(COUNTA(B66)&lt;1,"",COUNTA($B$16:$B$32)+COUNTA($B$41:$B$50)+COUNTA($B$58:B66))</f>
        <v/>
      </c>
      <c r="B66" s="239"/>
      <c r="C66" s="240"/>
      <c r="D66" s="240"/>
      <c r="E66" s="117" t="str">
        <f t="shared" si="0"/>
        <v/>
      </c>
      <c r="F66" s="343"/>
      <c r="G66" s="343"/>
      <c r="H66" s="343"/>
      <c r="J66" s="113"/>
      <c r="K66" s="114"/>
    </row>
    <row r="67" spans="1:11" ht="19.5" customHeight="1">
      <c r="A67" s="116" t="str">
        <f>IF(COUNTA(B67)&lt;1,"",COUNTA($B$16:$B$32)+COUNTA($B$41:$B$50)+COUNTA($B$58:B67))</f>
        <v/>
      </c>
      <c r="B67" s="239"/>
      <c r="C67" s="240"/>
      <c r="D67" s="240"/>
      <c r="E67" s="117" t="str">
        <f t="shared" si="0"/>
        <v/>
      </c>
      <c r="F67" s="343"/>
      <c r="G67" s="343"/>
      <c r="H67" s="343"/>
      <c r="J67" s="113"/>
      <c r="K67" s="114"/>
    </row>
    <row r="68" spans="1:11" ht="14">
      <c r="J68" s="113"/>
      <c r="K68" s="114"/>
    </row>
    <row r="69" spans="1:11" ht="50.4" customHeight="1">
      <c r="B69" s="338" t="s">
        <v>181</v>
      </c>
      <c r="C69" s="338"/>
      <c r="D69" s="338"/>
      <c r="E69" s="338"/>
      <c r="F69" s="338"/>
      <c r="G69" s="338"/>
      <c r="H69" s="338"/>
      <c r="J69" s="113"/>
      <c r="K69" s="114"/>
    </row>
    <row r="70" spans="1:11" ht="19.5" customHeight="1">
      <c r="B70" s="113" t="s">
        <v>182</v>
      </c>
      <c r="C70" s="113"/>
      <c r="D70" s="113"/>
      <c r="E70" s="113"/>
      <c r="F70" s="113"/>
      <c r="G70" s="113"/>
      <c r="H70" s="113"/>
      <c r="J70" s="113"/>
      <c r="K70" s="114"/>
    </row>
    <row r="71" spans="1:11" ht="19.5" customHeight="1">
      <c r="A71" s="124"/>
      <c r="B71" s="113" t="s">
        <v>183</v>
      </c>
      <c r="C71" s="113"/>
      <c r="D71" s="113"/>
      <c r="E71" s="113"/>
      <c r="F71" s="113"/>
      <c r="G71" s="113"/>
      <c r="H71" s="113"/>
      <c r="J71" s="113"/>
      <c r="K71" s="114"/>
    </row>
    <row r="72" spans="1:11" ht="14">
      <c r="A72" s="124"/>
      <c r="B72" s="113" t="s">
        <v>184</v>
      </c>
      <c r="C72" s="113"/>
      <c r="D72" s="113"/>
      <c r="E72" s="113"/>
      <c r="F72" s="113"/>
      <c r="G72" s="113"/>
      <c r="H72" s="113"/>
      <c r="J72" s="113"/>
      <c r="K72" s="114"/>
    </row>
    <row r="73" spans="1:11" ht="14">
      <c r="A73" s="124"/>
      <c r="B73" s="113"/>
      <c r="C73" s="113"/>
      <c r="D73" s="113"/>
      <c r="E73" s="113"/>
      <c r="F73" s="113"/>
      <c r="G73" s="113"/>
      <c r="H73" s="113"/>
      <c r="J73" s="113"/>
      <c r="K73" s="114"/>
    </row>
    <row r="74" spans="1:11" ht="14">
      <c r="A74" s="124"/>
      <c r="B74" s="113" t="s">
        <v>185</v>
      </c>
      <c r="C74" s="113"/>
      <c r="D74" s="113"/>
      <c r="E74" s="113"/>
      <c r="F74" s="113"/>
      <c r="G74" s="113"/>
      <c r="H74" s="113"/>
      <c r="J74" s="113"/>
      <c r="K74" s="114"/>
    </row>
    <row r="75" spans="1:11" ht="14">
      <c r="A75" s="124"/>
      <c r="B75" s="114"/>
      <c r="C75" s="114"/>
      <c r="D75" s="114"/>
      <c r="E75" s="114"/>
      <c r="F75" s="114"/>
      <c r="G75" s="114"/>
      <c r="H75" s="114"/>
      <c r="J75" s="113"/>
      <c r="K75" s="114"/>
    </row>
    <row r="76" spans="1:11" ht="16.5">
      <c r="B76" s="125"/>
      <c r="C76" s="125"/>
      <c r="D76" s="125"/>
      <c r="E76" s="125"/>
      <c r="F76" s="125"/>
      <c r="G76" s="125"/>
      <c r="H76" s="125"/>
    </row>
    <row r="77" spans="1:11" ht="16.5">
      <c r="B77" s="125"/>
      <c r="C77" s="126"/>
      <c r="D77" s="126"/>
      <c r="E77" s="126"/>
      <c r="F77" s="127"/>
      <c r="G77" s="127"/>
      <c r="H77" s="125"/>
    </row>
    <row r="78" spans="1:11" ht="32.25" customHeight="1">
      <c r="C78" s="124"/>
      <c r="D78" s="124"/>
    </row>
    <row r="79" spans="1:11" ht="3" customHeight="1">
      <c r="C79" s="124"/>
      <c r="D79" s="124"/>
    </row>
    <row r="80" spans="1:11" ht="32.25" customHeight="1"/>
    <row r="81" spans="2:2" ht="3" customHeight="1"/>
    <row r="82" spans="2:2" ht="32.25" customHeight="1"/>
    <row r="84" spans="2:2" ht="16.5">
      <c r="B84" s="128"/>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41:C50">
    <cfRule type="cellIs" dxfId="14" priority="10" operator="equal">
      <formula>""</formula>
    </cfRule>
  </conditionalFormatting>
  <conditionalFormatting sqref="B16:D32">
    <cfRule type="cellIs" dxfId="13" priority="1" operator="equal">
      <formula>""</formula>
    </cfRule>
  </conditionalFormatting>
  <conditionalFormatting sqref="B58:D67">
    <cfRule type="cellIs" dxfId="12" priority="6" operator="equal">
      <formula>""</formula>
    </cfRule>
  </conditionalFormatting>
  <conditionalFormatting sqref="F16:H32">
    <cfRule type="cellIs" dxfId="11" priority="12" operator="equal">
      <formula>""</formula>
    </cfRule>
  </conditionalFormatting>
  <conditionalFormatting sqref="F41:H50">
    <cfRule type="cellIs" dxfId="10" priority="8" operator="equal">
      <formula>""</formula>
    </cfRule>
  </conditionalFormatting>
  <conditionalFormatting sqref="F58:H67">
    <cfRule type="cellIs" dxfId="9" priority="4" operator="equal">
      <formula>""</formula>
    </cfRule>
  </conditionalFormatting>
  <conditionalFormatting sqref="G9:H9">
    <cfRule type="cellIs" dxfId="8" priority="17" operator="equal">
      <formula>""</formula>
    </cfRule>
  </conditionalFormatting>
  <dataValidations count="1">
    <dataValidation type="whole" imeMode="off" operator="greaterThanOrEqual" allowBlank="1" showInputMessage="1" showErrorMessage="1" sqref="C41:C50 C58:D67 C16:D32" xr:uid="{696C68C5-8E75-4EAA-BF51-ADE59D758FED}">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提出書類一覧</vt:lpstr>
      <vt:lpstr>別添１　事業者基本情報【幹事社、コンソーシアム参加事業者】</vt:lpstr>
      <vt:lpstr>別添１　事業者基本情報【共同申請参加事業者】</vt:lpstr>
      <vt:lpstr>別添２　支出計画書</vt:lpstr>
      <vt:lpstr>様式第１　交付申請書【コンソーシアム申請用】</vt:lpstr>
      <vt:lpstr>様式第１　交付申請書【共同申請用】</vt:lpstr>
      <vt:lpstr>別添　役員名簿【幹事社、コンソーシアム参加事業者】</vt:lpstr>
      <vt:lpstr>別添　役員名簿【共同申請参加事業者】</vt:lpstr>
      <vt:lpstr>別添２－１人件費単価計算書【幹事社、コンソーシアム参加事業者】</vt:lpstr>
      <vt:lpstr>別添２－１　人件費単価計算書【共同申請参加事業者】</vt:lpstr>
      <vt:lpstr>Sheet1</vt:lpstr>
      <vt:lpstr>別添２－２　人件費計算根拠【幹事社、コンソーシアム参加事業者】</vt:lpstr>
      <vt:lpstr>別添２－２　人件費計算根拠【共同申請参加事業者】</vt:lpstr>
      <vt:lpstr>別添3-1　コンソーシアム登録申請書</vt:lpstr>
      <vt:lpstr>別添3-2　コンソーシアム参加確認書</vt:lpstr>
      <vt:lpstr>等級単価一覧表</vt:lpstr>
      <vt:lpstr>提出書類一覧!Print_Area</vt:lpstr>
      <vt:lpstr>'別添　役員名簿【幹事社、コンソーシアム参加事業者】'!Print_Area</vt:lpstr>
      <vt:lpstr>'別添　役員名簿【共同申請参加事業者】'!Print_Area</vt:lpstr>
      <vt:lpstr>'別添１　事業者基本情報【幹事社、コンソーシアム参加事業者】'!Print_Area</vt:lpstr>
      <vt:lpstr>'別添１　事業者基本情報【共同申請参加事業者】'!Print_Area</vt:lpstr>
      <vt:lpstr>'別添２　支出計画書'!Print_Area</vt:lpstr>
      <vt:lpstr>'別添２－１　人件費単価計算書【共同申請参加事業者】'!Print_Area</vt:lpstr>
      <vt:lpstr>'別添２－１人件費単価計算書【幹事社、コンソーシアム参加事業者】'!Print_Area</vt:lpstr>
      <vt:lpstr>'別添２－２　人件費計算根拠【幹事社、コンソーシアム参加事業者】'!Print_Area</vt:lpstr>
      <vt:lpstr>'別添２－２　人件費計算根拠【共同申請参加事業者】'!Print_Area</vt:lpstr>
      <vt:lpstr>'別添3-1　コンソーシアム登録申請書'!Print_Area</vt:lpstr>
      <vt:lpstr>'別添3-2　コンソーシアム参加確認書'!Print_Area</vt:lpstr>
      <vt:lpstr>'様式第１　交付申請書【コンソーシアム申請用】'!Print_Area</vt:lpstr>
      <vt:lpstr>'様式第１　交付申請書【共同申請用】'!Print_Area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木村 珠唯</cp:lastModifiedBy>
  <cp:lastPrinted>2024-07-01T00:07:02Z</cp:lastPrinted>
  <dcterms:created xsi:type="dcterms:W3CDTF">2022-04-04T06:16:26Z</dcterms:created>
  <dcterms:modified xsi:type="dcterms:W3CDTF">2024-07-01T08:05:26Z</dcterms:modified>
</cp:coreProperties>
</file>