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3649jq\Desktop\02 介護ロボット・ICT関連事業バックアップ\01_ロボット等介護機器導入促進事業（H30～)\R6年度\01介護ロボット・ICT導入支援事業\04要綱改正\02改正後\"/>
    </mc:Choice>
  </mc:AlternateContent>
  <bookViews>
    <workbookView xWindow="0" yWindow="0" windowWidth="20490" windowHeight="7530"/>
  </bookViews>
  <sheets>
    <sheet name="1(1-1)" sheetId="7" r:id="rId1"/>
    <sheet name="1(1-2)" sheetId="8" r:id="rId2"/>
    <sheet name="1(2)" sheetId="6" r:id="rId3"/>
    <sheet name="1(3)" sheetId="9" r:id="rId4"/>
    <sheet name="5(1-1)" sheetId="4" r:id="rId5"/>
    <sheet name="5(2)" sheetId="10" r:id="rId6"/>
  </sheets>
  <externalReferences>
    <externalReference r:id="rId7"/>
  </externalReferences>
  <definedNames>
    <definedName name="_xlnm.Print_Area" localSheetId="0">'1(1-1)'!$A$1:$H$34</definedName>
    <definedName name="_xlnm.Print_Area" localSheetId="2">'1(2)'!$A$1:$F$71</definedName>
    <definedName name="_xlnm.Print_Area" localSheetId="3">'1(3)'!$A$1:$O$27</definedName>
    <definedName name="_xlnm.Print_Area" localSheetId="4">'5(1-1)'!$A$1:$H$24</definedName>
    <definedName name="_xlnm.Print_Area" localSheetId="5">'5(2)'!$A$1:$O$27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0" l="1"/>
  <c r="I18" i="10"/>
  <c r="H18" i="10"/>
  <c r="V17" i="10"/>
  <c r="U17" i="10"/>
  <c r="S17" i="10"/>
  <c r="T17" i="10" s="1"/>
  <c r="J17" i="10"/>
  <c r="L17" i="10" s="1"/>
  <c r="M17" i="10" s="1"/>
  <c r="V16" i="10"/>
  <c r="W16" i="10" s="1"/>
  <c r="X16" i="10" s="1"/>
  <c r="U16" i="10"/>
  <c r="S16" i="10"/>
  <c r="T16" i="10" s="1"/>
  <c r="J16" i="10"/>
  <c r="L16" i="10" s="1"/>
  <c r="M16" i="10" s="1"/>
  <c r="V15" i="10"/>
  <c r="W15" i="10" s="1"/>
  <c r="X15" i="10" s="1"/>
  <c r="U15" i="10"/>
  <c r="T15" i="10"/>
  <c r="S15" i="10"/>
  <c r="J15" i="10"/>
  <c r="L15" i="10" s="1"/>
  <c r="M15" i="10" s="1"/>
  <c r="V14" i="10"/>
  <c r="U14" i="10"/>
  <c r="S14" i="10"/>
  <c r="T14" i="10" s="1"/>
  <c r="W14" i="10" s="1"/>
  <c r="X14" i="10" s="1"/>
  <c r="L14" i="10"/>
  <c r="M14" i="10" s="1"/>
  <c r="J14" i="10"/>
  <c r="V13" i="10"/>
  <c r="W13" i="10" s="1"/>
  <c r="X13" i="10" s="1"/>
  <c r="U13" i="10"/>
  <c r="T13" i="10"/>
  <c r="S13" i="10"/>
  <c r="J13" i="10"/>
  <c r="L13" i="10" s="1"/>
  <c r="M13" i="10" s="1"/>
  <c r="V12" i="10"/>
  <c r="U12" i="10"/>
  <c r="W12" i="10" s="1"/>
  <c r="X12" i="10" s="1"/>
  <c r="T12" i="10"/>
  <c r="S12" i="10"/>
  <c r="L12" i="10"/>
  <c r="M12" i="10" s="1"/>
  <c r="J12" i="10"/>
  <c r="V11" i="10"/>
  <c r="U11" i="10"/>
  <c r="W11" i="10" s="1"/>
  <c r="X11" i="10" s="1"/>
  <c r="T11" i="10"/>
  <c r="S11" i="10"/>
  <c r="M11" i="10"/>
  <c r="L11" i="10"/>
  <c r="J11" i="10"/>
  <c r="J18" i="10" s="1"/>
  <c r="V10" i="10"/>
  <c r="U10" i="10"/>
  <c r="S10" i="10"/>
  <c r="T10" i="10" s="1"/>
  <c r="W10" i="10" s="1"/>
  <c r="X10" i="10" s="1"/>
  <c r="L10" i="10"/>
  <c r="M10" i="10" s="1"/>
  <c r="J10" i="10"/>
  <c r="V9" i="10"/>
  <c r="U9" i="10"/>
  <c r="S9" i="10"/>
  <c r="T9" i="10" s="1"/>
  <c r="J9" i="10"/>
  <c r="L9" i="10" s="1"/>
  <c r="M9" i="10" s="1"/>
  <c r="V8" i="10"/>
  <c r="U8" i="10"/>
  <c r="S8" i="10"/>
  <c r="T8" i="10" s="1"/>
  <c r="J8" i="10"/>
  <c r="L8" i="10" s="1"/>
  <c r="M8" i="10" s="1"/>
  <c r="K18" i="9"/>
  <c r="I18" i="9"/>
  <c r="H18" i="9"/>
  <c r="V17" i="9"/>
  <c r="U17" i="9"/>
  <c r="S17" i="9"/>
  <c r="T17" i="9" s="1"/>
  <c r="J17" i="9"/>
  <c r="L17" i="9" s="1"/>
  <c r="M17" i="9" s="1"/>
  <c r="V16" i="9"/>
  <c r="W16" i="9" s="1"/>
  <c r="X16" i="9" s="1"/>
  <c r="U16" i="9"/>
  <c r="T16" i="9"/>
  <c r="S16" i="9"/>
  <c r="J16" i="9"/>
  <c r="L16" i="9" s="1"/>
  <c r="M16" i="9" s="1"/>
  <c r="W15" i="9"/>
  <c r="X15" i="9" s="1"/>
  <c r="V15" i="9"/>
  <c r="U15" i="9"/>
  <c r="T15" i="9"/>
  <c r="S15" i="9"/>
  <c r="L15" i="9"/>
  <c r="M15" i="9" s="1"/>
  <c r="J15" i="9"/>
  <c r="V14" i="9"/>
  <c r="U14" i="9"/>
  <c r="W14" i="9" s="1"/>
  <c r="X14" i="9" s="1"/>
  <c r="T14" i="9"/>
  <c r="S14" i="9"/>
  <c r="L14" i="9"/>
  <c r="M14" i="9" s="1"/>
  <c r="J14" i="9"/>
  <c r="V13" i="9"/>
  <c r="U13" i="9"/>
  <c r="S13" i="9"/>
  <c r="T13" i="9" s="1"/>
  <c r="L13" i="9"/>
  <c r="M13" i="9" s="1"/>
  <c r="J13" i="9"/>
  <c r="V12" i="9"/>
  <c r="W12" i="9" s="1"/>
  <c r="X12" i="9" s="1"/>
  <c r="U12" i="9"/>
  <c r="S12" i="9"/>
  <c r="T12" i="9" s="1"/>
  <c r="J12" i="9"/>
  <c r="L12" i="9" s="1"/>
  <c r="M12" i="9" s="1"/>
  <c r="V11" i="9"/>
  <c r="U11" i="9"/>
  <c r="S11" i="9"/>
  <c r="T11" i="9" s="1"/>
  <c r="J11" i="9"/>
  <c r="L11" i="9" s="1"/>
  <c r="M11" i="9" s="1"/>
  <c r="V10" i="9"/>
  <c r="W10" i="9" s="1"/>
  <c r="X10" i="9" s="1"/>
  <c r="U10" i="9"/>
  <c r="S10" i="9"/>
  <c r="T10" i="9" s="1"/>
  <c r="J10" i="9"/>
  <c r="L10" i="9" s="1"/>
  <c r="M10" i="9" s="1"/>
  <c r="V9" i="9"/>
  <c r="U9" i="9"/>
  <c r="S9" i="9"/>
  <c r="T9" i="9" s="1"/>
  <c r="J9" i="9"/>
  <c r="L9" i="9" s="1"/>
  <c r="M9" i="9" s="1"/>
  <c r="V8" i="9"/>
  <c r="W8" i="9" s="1"/>
  <c r="X8" i="9" s="1"/>
  <c r="U8" i="9"/>
  <c r="T8" i="9"/>
  <c r="S8" i="9"/>
  <c r="J8" i="9"/>
  <c r="L8" i="9" s="1"/>
  <c r="L18" i="10" l="1"/>
  <c r="W9" i="10"/>
  <c r="X9" i="10" s="1"/>
  <c r="N9" i="10" s="1"/>
  <c r="O9" i="10" s="1"/>
  <c r="W17" i="10"/>
  <c r="X17" i="10" s="1"/>
  <c r="W8" i="10"/>
  <c r="X8" i="10" s="1"/>
  <c r="N13" i="10" s="1"/>
  <c r="O13" i="10" s="1"/>
  <c r="M18" i="10"/>
  <c r="W17" i="9"/>
  <c r="X17" i="9" s="1"/>
  <c r="N17" i="9" s="1"/>
  <c r="O17" i="9" s="1"/>
  <c r="L18" i="9"/>
  <c r="M8" i="9"/>
  <c r="W9" i="9"/>
  <c r="X9" i="9" s="1"/>
  <c r="N15" i="9" s="1"/>
  <c r="O15" i="9" s="1"/>
  <c r="W11" i="9"/>
  <c r="X11" i="9" s="1"/>
  <c r="W13" i="9"/>
  <c r="X13" i="9" s="1"/>
  <c r="J18" i="9"/>
  <c r="N8" i="10" l="1"/>
  <c r="O8" i="10" s="1"/>
  <c r="N10" i="10"/>
  <c r="O10" i="10" s="1"/>
  <c r="N16" i="10"/>
  <c r="O16" i="10" s="1"/>
  <c r="N17" i="10"/>
  <c r="O17" i="10" s="1"/>
  <c r="N14" i="10"/>
  <c r="O14" i="10" s="1"/>
  <c r="N15" i="10"/>
  <c r="O15" i="10" s="1"/>
  <c r="N11" i="10"/>
  <c r="N12" i="10"/>
  <c r="O12" i="10" s="1"/>
  <c r="N14" i="9"/>
  <c r="O14" i="9" s="1"/>
  <c r="N12" i="9"/>
  <c r="O12" i="9" s="1"/>
  <c r="N8" i="9"/>
  <c r="N18" i="9" s="1"/>
  <c r="N11" i="9"/>
  <c r="O11" i="9" s="1"/>
  <c r="N13" i="9"/>
  <c r="O13" i="9" s="1"/>
  <c r="M18" i="9"/>
  <c r="N9" i="9"/>
  <c r="O9" i="9" s="1"/>
  <c r="N10" i="9"/>
  <c r="O10" i="9" s="1"/>
  <c r="N16" i="9"/>
  <c r="O16" i="9" s="1"/>
  <c r="N18" i="10" l="1"/>
  <c r="O11" i="10"/>
  <c r="O18" i="10" s="1"/>
  <c r="O8" i="9"/>
  <c r="O18" i="9" s="1"/>
</calcChain>
</file>

<file path=xl/sharedStrings.xml><?xml version="1.0" encoding="utf-8"?>
<sst xmlns="http://schemas.openxmlformats.org/spreadsheetml/2006/main" count="341" uniqueCount="260">
  <si>
    <t>様式第１号別紙（1－1）</t>
    <rPh sb="0" eb="2">
      <t>ヨウシキ</t>
    </rPh>
    <rPh sb="2" eb="3">
      <t>ダイ</t>
    </rPh>
    <rPh sb="4" eb="5">
      <t>ゴウ</t>
    </rPh>
    <rPh sb="5" eb="7">
      <t>ベッシ</t>
    </rPh>
    <phoneticPr fontId="1"/>
  </si>
  <si>
    <t>令和　　年度介護ロボット・ICT導入支援事業計画書（１）</t>
    <rPh sb="0" eb="2">
      <t>レイワ</t>
    </rPh>
    <rPh sb="22" eb="25">
      <t>ケイカクショ</t>
    </rPh>
    <phoneticPr fontId="1"/>
  </si>
  <si>
    <t>担当者名</t>
    <rPh sb="0" eb="3">
      <t>タントウシャ</t>
    </rPh>
    <rPh sb="3" eb="4">
      <t>メイ</t>
    </rPh>
    <phoneticPr fontId="1"/>
  </si>
  <si>
    <t>担当者連絡先</t>
    <rPh sb="0" eb="3">
      <t>タントウシャ</t>
    </rPh>
    <rPh sb="3" eb="6">
      <t>レンラクサキ</t>
    </rPh>
    <phoneticPr fontId="1"/>
  </si>
  <si>
    <t>メールアドレス</t>
    <phoneticPr fontId="1"/>
  </si>
  <si>
    <t>法人名</t>
    <rPh sb="0" eb="2">
      <t>ホウジン</t>
    </rPh>
    <rPh sb="2" eb="3">
      <t>メイ</t>
    </rPh>
    <phoneticPr fontId="1"/>
  </si>
  <si>
    <t>事業所番号</t>
    <rPh sb="0" eb="3">
      <t>ジギョウショ</t>
    </rPh>
    <rPh sb="3" eb="5">
      <t>バンゴウ</t>
    </rPh>
    <phoneticPr fontId="1"/>
  </si>
  <si>
    <t>介護サービス事業所名</t>
    <rPh sb="0" eb="2">
      <t>カイゴ</t>
    </rPh>
    <rPh sb="6" eb="9">
      <t>ジギョウショ</t>
    </rPh>
    <rPh sb="9" eb="10">
      <t>メイ</t>
    </rPh>
    <phoneticPr fontId="1"/>
  </si>
  <si>
    <t>介護サービスの種別</t>
    <rPh sb="0" eb="2">
      <t>カイゴ</t>
    </rPh>
    <rPh sb="7" eb="9">
      <t>シュベツ</t>
    </rPh>
    <phoneticPr fontId="1"/>
  </si>
  <si>
    <t>定員数</t>
    <rPh sb="0" eb="2">
      <t>テイイン</t>
    </rPh>
    <rPh sb="2" eb="3">
      <t>スウ</t>
    </rPh>
    <phoneticPr fontId="1"/>
  </si>
  <si>
    <t>リース・レンタルの場合の契約（予定）期間
（工事を要する場合の契約（予定）期間）</t>
    <rPh sb="9" eb="11">
      <t>バアイ</t>
    </rPh>
    <rPh sb="12" eb="14">
      <t>ケイヤク</t>
    </rPh>
    <rPh sb="15" eb="17">
      <t>ヨテイ</t>
    </rPh>
    <rPh sb="18" eb="20">
      <t>キカン</t>
    </rPh>
    <rPh sb="22" eb="24">
      <t>コウジ</t>
    </rPh>
    <rPh sb="25" eb="26">
      <t>ヨウ</t>
    </rPh>
    <rPh sb="28" eb="30">
      <t>バアイ</t>
    </rPh>
    <rPh sb="31" eb="33">
      <t>ケイヤク</t>
    </rPh>
    <rPh sb="34" eb="36">
      <t>ヨテイ</t>
    </rPh>
    <rPh sb="37" eb="39">
      <t>キカン</t>
    </rPh>
    <phoneticPr fontId="1"/>
  </si>
  <si>
    <t>在宅</t>
    <rPh sb="0" eb="2">
      <t>ザイタク</t>
    </rPh>
    <phoneticPr fontId="1"/>
  </si>
  <si>
    <t>購入　　リース・レンタル</t>
    <phoneticPr fontId="1"/>
  </si>
  <si>
    <t>令和　　年　　月　　～令和　　年　　月　　</t>
    <rPh sb="0" eb="2">
      <t>レイワ</t>
    </rPh>
    <rPh sb="4" eb="5">
      <t>ネン</t>
    </rPh>
    <rPh sb="7" eb="8">
      <t>ガツ</t>
    </rPh>
    <rPh sb="11" eb="13">
      <t>レイワ</t>
    </rPh>
    <rPh sb="15" eb="16">
      <t>ネン</t>
    </rPh>
    <rPh sb="18" eb="19">
      <t>ツキ</t>
    </rPh>
    <phoneticPr fontId="1"/>
  </si>
  <si>
    <t>購入　　リース・レンタル
工事</t>
    <rPh sb="14" eb="16">
      <t>コウジ</t>
    </rPh>
    <phoneticPr fontId="1"/>
  </si>
  <si>
    <t>　　　　令和　　年　　月　　～令和　　年　　月　
　　　（令和　　年　　月　　～令和　　年　　月　　）</t>
    <rPh sb="4" eb="6">
      <t>レイワ</t>
    </rPh>
    <rPh sb="8" eb="9">
      <t>ネン</t>
    </rPh>
    <rPh sb="11" eb="12">
      <t>ガツ</t>
    </rPh>
    <rPh sb="15" eb="17">
      <t>レイワ</t>
    </rPh>
    <rPh sb="19" eb="20">
      <t>ネン</t>
    </rPh>
    <rPh sb="22" eb="23">
      <t>ツキ</t>
    </rPh>
    <phoneticPr fontId="1"/>
  </si>
  <si>
    <t>対象機器名</t>
    <rPh sb="0" eb="2">
      <t>タイショウ</t>
    </rPh>
    <rPh sb="2" eb="4">
      <t>キキ</t>
    </rPh>
    <rPh sb="4" eb="5">
      <t>メイ</t>
    </rPh>
    <phoneticPr fontId="1"/>
  </si>
  <si>
    <t>事業の着手日（予定）</t>
    <rPh sb="0" eb="2">
      <t>ジギョウ</t>
    </rPh>
    <rPh sb="3" eb="5">
      <t>チャクシュ</t>
    </rPh>
    <rPh sb="5" eb="6">
      <t>ビ</t>
    </rPh>
    <rPh sb="7" eb="9">
      <t>ヨテイ</t>
    </rPh>
    <phoneticPr fontId="1"/>
  </si>
  <si>
    <t>事業の完了日（予定日）</t>
    <rPh sb="0" eb="2">
      <t>ジギョウ</t>
    </rPh>
    <rPh sb="3" eb="6">
      <t>カンリョウビ</t>
    </rPh>
    <rPh sb="7" eb="10">
      <t>ヨテイビ</t>
    </rPh>
    <phoneticPr fontId="1"/>
  </si>
  <si>
    <t>　　　　　　　　　　　　　　　　　　　　　　　　　　　　　　　　</t>
    <phoneticPr fontId="1"/>
  </si>
  <si>
    <t>令和　　年　　月　　日</t>
    <rPh sb="0" eb="2">
      <t>レイワ</t>
    </rPh>
    <rPh sb="4" eb="5">
      <t>ネン</t>
    </rPh>
    <rPh sb="7" eb="8">
      <t>ツキ</t>
    </rPh>
    <rPh sb="10" eb="11">
      <t>ニチ</t>
    </rPh>
    <phoneticPr fontId="1"/>
  </si>
  <si>
    <t>【効率化】</t>
    <rPh sb="1" eb="4">
      <t>コウリツカ</t>
    </rPh>
    <phoneticPr fontId="1"/>
  </si>
  <si>
    <t>【ケアの質の向上】</t>
    <rPh sb="4" eb="5">
      <t>シツ</t>
    </rPh>
    <rPh sb="6" eb="8">
      <t>コウジョウ</t>
    </rPh>
    <phoneticPr fontId="1"/>
  </si>
  <si>
    <t>効果検証を行う体制を整備しているか。</t>
    <rPh sb="0" eb="2">
      <t>コウカ</t>
    </rPh>
    <rPh sb="2" eb="4">
      <t>ケンショウ</t>
    </rPh>
    <rPh sb="5" eb="6">
      <t>オコナ</t>
    </rPh>
    <rPh sb="7" eb="9">
      <t>タイセイ</t>
    </rPh>
    <rPh sb="10" eb="12">
      <t>セイビ</t>
    </rPh>
    <phoneticPr fontId="1"/>
  </si>
  <si>
    <t>質問８</t>
    <rPh sb="0" eb="2">
      <t>シツモン</t>
    </rPh>
    <phoneticPr fontId="1"/>
  </si>
  <si>
    <t>効果検証の指標を具体的に設定しているか。</t>
    <rPh sb="0" eb="2">
      <t>コウカ</t>
    </rPh>
    <rPh sb="2" eb="4">
      <t>ケンショウ</t>
    </rPh>
    <rPh sb="5" eb="7">
      <t>シヒョウ</t>
    </rPh>
    <rPh sb="8" eb="11">
      <t>グタイテキ</t>
    </rPh>
    <rPh sb="12" eb="14">
      <t>セッテイ</t>
    </rPh>
    <phoneticPr fontId="1"/>
  </si>
  <si>
    <t>効果を確認し、必要に応じて使用計画を修正できる体制となっているか。</t>
    <rPh sb="0" eb="2">
      <t>コウカ</t>
    </rPh>
    <rPh sb="3" eb="5">
      <t>カクニン</t>
    </rPh>
    <rPh sb="7" eb="9">
      <t>ヒツヨウ</t>
    </rPh>
    <rPh sb="10" eb="11">
      <t>オウ</t>
    </rPh>
    <rPh sb="13" eb="15">
      <t>シヨウ</t>
    </rPh>
    <rPh sb="15" eb="17">
      <t>ケイカク</t>
    </rPh>
    <rPh sb="18" eb="20">
      <t>シュウセイ</t>
    </rPh>
    <rPh sb="23" eb="25">
      <t>タイセイ</t>
    </rPh>
    <phoneticPr fontId="1"/>
  </si>
  <si>
    <t>導入後のランニング</t>
    <rPh sb="0" eb="2">
      <t>ドウニュウ</t>
    </rPh>
    <rPh sb="2" eb="3">
      <t>アト</t>
    </rPh>
    <phoneticPr fontId="1"/>
  </si>
  <si>
    <t>質問７</t>
    <rPh sb="0" eb="2">
      <t>シツモン</t>
    </rPh>
    <phoneticPr fontId="1"/>
  </si>
  <si>
    <t>機器の使用方法を職員に普及させるための具体的な計画を策定しているか。</t>
    <rPh sb="0" eb="2">
      <t>キキ</t>
    </rPh>
    <rPh sb="3" eb="5">
      <t>シヨウ</t>
    </rPh>
    <rPh sb="5" eb="7">
      <t>ホウホウ</t>
    </rPh>
    <rPh sb="8" eb="10">
      <t>ショクイン</t>
    </rPh>
    <rPh sb="11" eb="13">
      <t>フキュウ</t>
    </rPh>
    <rPh sb="19" eb="22">
      <t>グタイテキ</t>
    </rPh>
    <rPh sb="23" eb="25">
      <t>ケイカク</t>
    </rPh>
    <rPh sb="26" eb="28">
      <t>サクテイ</t>
    </rPh>
    <phoneticPr fontId="1"/>
  </si>
  <si>
    <t>職員への普及を計画できているか。</t>
    <rPh sb="0" eb="2">
      <t>ショクイン</t>
    </rPh>
    <rPh sb="4" eb="6">
      <t>フキュウ</t>
    </rPh>
    <rPh sb="7" eb="9">
      <t>ケイカク</t>
    </rPh>
    <phoneticPr fontId="1"/>
  </si>
  <si>
    <t>活用に向けた体制整備</t>
    <rPh sb="0" eb="2">
      <t>カツヨウ</t>
    </rPh>
    <rPh sb="3" eb="4">
      <t>ム</t>
    </rPh>
    <rPh sb="6" eb="8">
      <t>タイセイ</t>
    </rPh>
    <rPh sb="8" eb="10">
      <t>セイビ</t>
    </rPh>
    <phoneticPr fontId="1"/>
  </si>
  <si>
    <t>質問６</t>
    <rPh sb="0" eb="2">
      <t>シツモン</t>
    </rPh>
    <phoneticPr fontId="1"/>
  </si>
  <si>
    <t>職員の意見が計画に反映されているか。</t>
    <rPh sb="0" eb="2">
      <t>ショクイン</t>
    </rPh>
    <rPh sb="3" eb="5">
      <t>イケン</t>
    </rPh>
    <rPh sb="6" eb="8">
      <t>ケイカク</t>
    </rPh>
    <rPh sb="9" eb="11">
      <t>ハンエイ</t>
    </rPh>
    <phoneticPr fontId="1"/>
  </si>
  <si>
    <t>質問５</t>
    <rPh sb="0" eb="2">
      <t>シツモン</t>
    </rPh>
    <phoneticPr fontId="1"/>
  </si>
  <si>
    <t>導入前に、機器を使用する職員の意見を聴取しているか。</t>
    <rPh sb="0" eb="2">
      <t>ドウニュウ</t>
    </rPh>
    <rPh sb="2" eb="3">
      <t>マエ</t>
    </rPh>
    <rPh sb="5" eb="7">
      <t>キキ</t>
    </rPh>
    <rPh sb="8" eb="10">
      <t>シヨウ</t>
    </rPh>
    <rPh sb="12" eb="14">
      <t>ショクイン</t>
    </rPh>
    <rPh sb="15" eb="17">
      <t>イケン</t>
    </rPh>
    <rPh sb="18" eb="20">
      <t>チョウシュ</t>
    </rPh>
    <phoneticPr fontId="1"/>
  </si>
  <si>
    <t>現場に合った使い方の機器を選択しているか。</t>
    <rPh sb="0" eb="2">
      <t>ゲンバ</t>
    </rPh>
    <rPh sb="3" eb="4">
      <t>ア</t>
    </rPh>
    <rPh sb="6" eb="7">
      <t>ツカ</t>
    </rPh>
    <rPh sb="8" eb="9">
      <t>カタ</t>
    </rPh>
    <rPh sb="10" eb="12">
      <t>キキ</t>
    </rPh>
    <rPh sb="13" eb="15">
      <t>センタク</t>
    </rPh>
    <phoneticPr fontId="1"/>
  </si>
  <si>
    <t>質問４</t>
    <rPh sb="0" eb="2">
      <t>シツモン</t>
    </rPh>
    <phoneticPr fontId="1"/>
  </si>
  <si>
    <t>複数のメーカー・機器を検討の上選定しているか。</t>
    <rPh sb="0" eb="2">
      <t>フクスウ</t>
    </rPh>
    <rPh sb="8" eb="10">
      <t>キキ</t>
    </rPh>
    <rPh sb="11" eb="13">
      <t>ケントウ</t>
    </rPh>
    <rPh sb="14" eb="15">
      <t>ウエ</t>
    </rPh>
    <rPh sb="15" eb="17">
      <t>センテイ</t>
    </rPh>
    <phoneticPr fontId="1"/>
  </si>
  <si>
    <t>質問３</t>
    <rPh sb="0" eb="2">
      <t>シツモン</t>
    </rPh>
    <phoneticPr fontId="1"/>
  </si>
  <si>
    <t>導入前にデモンストレーションを行っているか。</t>
    <rPh sb="0" eb="2">
      <t>ドウニュウ</t>
    </rPh>
    <rPh sb="2" eb="3">
      <t>マエ</t>
    </rPh>
    <rPh sb="15" eb="16">
      <t>オコナ</t>
    </rPh>
    <phoneticPr fontId="1"/>
  </si>
  <si>
    <t>機器等の選択方法は適切か。</t>
    <rPh sb="0" eb="2">
      <t>キキ</t>
    </rPh>
    <rPh sb="2" eb="3">
      <t>トウ</t>
    </rPh>
    <rPh sb="4" eb="6">
      <t>センタク</t>
    </rPh>
    <rPh sb="6" eb="8">
      <t>ホウホウ</t>
    </rPh>
    <rPh sb="9" eb="11">
      <t>テキセツ</t>
    </rPh>
    <phoneticPr fontId="1"/>
  </si>
  <si>
    <t>適切な機器等の選択</t>
    <rPh sb="0" eb="2">
      <t>テキセツ</t>
    </rPh>
    <rPh sb="3" eb="5">
      <t>キキ</t>
    </rPh>
    <rPh sb="5" eb="6">
      <t>トウ</t>
    </rPh>
    <rPh sb="7" eb="9">
      <t>センタク</t>
    </rPh>
    <phoneticPr fontId="1"/>
  </si>
  <si>
    <t>質問２</t>
    <rPh sb="0" eb="2">
      <t>シツモン</t>
    </rPh>
    <phoneticPr fontId="1"/>
  </si>
  <si>
    <t>課題設定において外部評価を受けているか、又は内部の検討委員会を設置しているか。</t>
    <rPh sb="0" eb="2">
      <t>カダイ</t>
    </rPh>
    <rPh sb="2" eb="4">
      <t>セッテイ</t>
    </rPh>
    <rPh sb="8" eb="10">
      <t>ガイブ</t>
    </rPh>
    <rPh sb="10" eb="12">
      <t>ヒョウカ</t>
    </rPh>
    <rPh sb="13" eb="14">
      <t>ウ</t>
    </rPh>
    <rPh sb="20" eb="21">
      <t>マタ</t>
    </rPh>
    <rPh sb="22" eb="24">
      <t>ナイブ</t>
    </rPh>
    <rPh sb="25" eb="27">
      <t>ケントウ</t>
    </rPh>
    <rPh sb="27" eb="30">
      <t>イインカイ</t>
    </rPh>
    <rPh sb="31" eb="33">
      <t>セッチ</t>
    </rPh>
    <phoneticPr fontId="1"/>
  </si>
  <si>
    <t>事業所内の課題が明確化されているか。</t>
  </si>
  <si>
    <t>課題把握</t>
    <rPh sb="0" eb="2">
      <t>カダイ</t>
    </rPh>
    <rPh sb="2" eb="4">
      <t>ハアク</t>
    </rPh>
    <phoneticPr fontId="1"/>
  </si>
  <si>
    <t>質問１</t>
    <rPh sb="0" eb="2">
      <t>シツモン</t>
    </rPh>
    <phoneticPr fontId="1"/>
  </si>
  <si>
    <t>質問項目</t>
    <rPh sb="0" eb="2">
      <t>シツモン</t>
    </rPh>
    <rPh sb="2" eb="4">
      <t>コウモク</t>
    </rPh>
    <phoneticPr fontId="1"/>
  </si>
  <si>
    <t>確認内容</t>
    <rPh sb="0" eb="2">
      <t>カクニン</t>
    </rPh>
    <rPh sb="2" eb="4">
      <t>ナイヨウ</t>
    </rPh>
    <phoneticPr fontId="1"/>
  </si>
  <si>
    <t>大項目</t>
    <rPh sb="0" eb="3">
      <t>ダイコウモク</t>
    </rPh>
    <phoneticPr fontId="1"/>
  </si>
  <si>
    <t>備考</t>
    <rPh sb="0" eb="2">
      <t>ビコウ</t>
    </rPh>
    <phoneticPr fontId="1"/>
  </si>
  <si>
    <t>提出書類</t>
    <rPh sb="0" eb="2">
      <t>テイシュツ</t>
    </rPh>
    <rPh sb="2" eb="4">
      <t>ショルイ</t>
    </rPh>
    <phoneticPr fontId="1"/>
  </si>
  <si>
    <t>記載欄</t>
    <rPh sb="0" eb="2">
      <t>キサイ</t>
    </rPh>
    <rPh sb="2" eb="3">
      <t>ラン</t>
    </rPh>
    <phoneticPr fontId="1"/>
  </si>
  <si>
    <t>記載事項</t>
    <rPh sb="0" eb="2">
      <t>キサイ</t>
    </rPh>
    <rPh sb="2" eb="4">
      <t>ジコウ</t>
    </rPh>
    <phoneticPr fontId="1"/>
  </si>
  <si>
    <t>指標</t>
    <rPh sb="0" eb="2">
      <t>シヒョウ</t>
    </rPh>
    <phoneticPr fontId="1"/>
  </si>
  <si>
    <t>質問Ｎｏ.</t>
    <rPh sb="0" eb="2">
      <t>シツモン</t>
    </rPh>
    <phoneticPr fontId="1"/>
  </si>
  <si>
    <t>※WiFi環境整備の場合は「WiFi環境整備」と記入願います。</t>
    <rPh sb="5" eb="7">
      <t>カンキョウ</t>
    </rPh>
    <rPh sb="7" eb="9">
      <t>セイビ</t>
    </rPh>
    <rPh sb="10" eb="12">
      <t>バアイ</t>
    </rPh>
    <rPh sb="24" eb="26">
      <t>キニュウ</t>
    </rPh>
    <rPh sb="26" eb="27">
      <t>ネガ</t>
    </rPh>
    <phoneticPr fontId="1"/>
  </si>
  <si>
    <t>導入機器等名称※</t>
    <rPh sb="0" eb="2">
      <t>ドウニュウ</t>
    </rPh>
    <rPh sb="2" eb="4">
      <t>キキ</t>
    </rPh>
    <rPh sb="4" eb="5">
      <t>トウ</t>
    </rPh>
    <rPh sb="5" eb="7">
      <t>メイショウ</t>
    </rPh>
    <phoneticPr fontId="1"/>
  </si>
  <si>
    <t>記入者氏名</t>
    <rPh sb="0" eb="3">
      <t>キニュウシャ</t>
    </rPh>
    <rPh sb="3" eb="5">
      <t>シメイ</t>
    </rPh>
    <phoneticPr fontId="1"/>
  </si>
  <si>
    <t>施設（事業所）名</t>
    <rPh sb="0" eb="2">
      <t>シセツ</t>
    </rPh>
    <rPh sb="3" eb="6">
      <t>ジギョウショ</t>
    </rPh>
    <rPh sb="7" eb="8">
      <t>メイ</t>
    </rPh>
    <phoneticPr fontId="1"/>
  </si>
  <si>
    <t>令和　　年度介護ロボット・ICT導入支援事業補助金　事業計画書（２）</t>
    <rPh sb="0" eb="2">
      <t>レイワ</t>
    </rPh>
    <rPh sb="4" eb="6">
      <t>ネンド</t>
    </rPh>
    <rPh sb="6" eb="8">
      <t>カイゴ</t>
    </rPh>
    <rPh sb="16" eb="18">
      <t>ドウニュウ</t>
    </rPh>
    <rPh sb="18" eb="20">
      <t>シエン</t>
    </rPh>
    <rPh sb="20" eb="22">
      <t>ジギョウ</t>
    </rPh>
    <rPh sb="22" eb="25">
      <t>ホジョキン</t>
    </rPh>
    <rPh sb="26" eb="28">
      <t>ジギョウ</t>
    </rPh>
    <rPh sb="28" eb="30">
      <t>ケイカク</t>
    </rPh>
    <rPh sb="30" eb="31">
      <t>ショ</t>
    </rPh>
    <phoneticPr fontId="1"/>
  </si>
  <si>
    <t>様式第１号別紙（1－2）</t>
    <rPh sb="0" eb="2">
      <t>ヨウシキ</t>
    </rPh>
    <rPh sb="2" eb="3">
      <t>ダイ</t>
    </rPh>
    <rPh sb="4" eb="5">
      <t>ゴウ</t>
    </rPh>
    <rPh sb="5" eb="7">
      <t>ベッシ</t>
    </rPh>
    <phoneticPr fontId="1"/>
  </si>
  <si>
    <t>その他</t>
    <rPh sb="2" eb="3">
      <t>タ</t>
    </rPh>
    <phoneticPr fontId="1"/>
  </si>
  <si>
    <t>居宅療養管理指導（介護予防を含む）</t>
    <rPh sb="0" eb="2">
      <t>キョタク</t>
    </rPh>
    <rPh sb="2" eb="4">
      <t>リョウヨウ</t>
    </rPh>
    <rPh sb="4" eb="6">
      <t>カンリ</t>
    </rPh>
    <rPh sb="6" eb="8">
      <t>シドウ</t>
    </rPh>
    <rPh sb="9" eb="11">
      <t>カイゴ</t>
    </rPh>
    <rPh sb="11" eb="13">
      <t>ヨボウ</t>
    </rPh>
    <rPh sb="14" eb="15">
      <t>フク</t>
    </rPh>
    <phoneticPr fontId="1"/>
  </si>
  <si>
    <t>看護小規模多機能型居宅介護</t>
    <phoneticPr fontId="1"/>
  </si>
  <si>
    <t>定期巡回・随時対応型訪問介護看護</t>
    <phoneticPr fontId="1"/>
  </si>
  <si>
    <t>小規模多機能型居宅介護</t>
    <phoneticPr fontId="1"/>
  </si>
  <si>
    <t>介護医療院</t>
    <phoneticPr fontId="1"/>
  </si>
  <si>
    <t>介護療養型医療施設</t>
    <phoneticPr fontId="1"/>
  </si>
  <si>
    <t>介護老人保健施設</t>
    <phoneticPr fontId="1"/>
  </si>
  <si>
    <t>介護老人福祉施設・地域密着型介護老人福祉施設入所者生活介護（介護予防を含む）</t>
    <rPh sb="9" eb="11">
      <t>チイキ</t>
    </rPh>
    <rPh sb="11" eb="14">
      <t>ミッチャクガタ</t>
    </rPh>
    <rPh sb="14" eb="16">
      <t>カイゴ</t>
    </rPh>
    <rPh sb="16" eb="18">
      <t>ロウジン</t>
    </rPh>
    <rPh sb="18" eb="20">
      <t>フクシ</t>
    </rPh>
    <rPh sb="20" eb="22">
      <t>シセツ</t>
    </rPh>
    <rPh sb="22" eb="25">
      <t>ニュウショシャ</t>
    </rPh>
    <rPh sb="25" eb="27">
      <t>セイカツ</t>
    </rPh>
    <rPh sb="27" eb="29">
      <t>カイゴ</t>
    </rPh>
    <phoneticPr fontId="1"/>
  </si>
  <si>
    <t>（注）</t>
    <rPh sb="1" eb="2">
      <t>チュウ</t>
    </rPh>
    <phoneticPr fontId="1"/>
  </si>
  <si>
    <t>居宅介護支援・介護予防支援</t>
    <rPh sb="7" eb="9">
      <t>カイゴ</t>
    </rPh>
    <rPh sb="9" eb="11">
      <t>ヨボウ</t>
    </rPh>
    <rPh sb="11" eb="13">
      <t>シエン</t>
    </rPh>
    <phoneticPr fontId="1"/>
  </si>
  <si>
    <t>特定施設入居者生活介護・地域密着型特定施設入居者生活介護</t>
    <rPh sb="9" eb="11">
      <t>カイゴ</t>
    </rPh>
    <rPh sb="12" eb="14">
      <t>チイキ</t>
    </rPh>
    <rPh sb="14" eb="17">
      <t>ミッチャクガタ</t>
    </rPh>
    <rPh sb="17" eb="19">
      <t>トクテイ</t>
    </rPh>
    <rPh sb="19" eb="21">
      <t>シセツ</t>
    </rPh>
    <rPh sb="21" eb="24">
      <t>ニュウキョシャ</t>
    </rPh>
    <rPh sb="24" eb="26">
      <t>セイカツ</t>
    </rPh>
    <rPh sb="26" eb="28">
      <t>カイゴ</t>
    </rPh>
    <phoneticPr fontId="1"/>
  </si>
  <si>
    <t>合計</t>
    <rPh sb="0" eb="2">
      <t>ゴウケイ</t>
    </rPh>
    <phoneticPr fontId="1"/>
  </si>
  <si>
    <t>認知症対応型共同生活介護</t>
    <phoneticPr fontId="1"/>
  </si>
  <si>
    <t>短期入所生活介護・短期入所療養介護（介護予防を含む）</t>
    <rPh sb="9" eb="11">
      <t>タンキ</t>
    </rPh>
    <rPh sb="11" eb="13">
      <t>ニュウショ</t>
    </rPh>
    <rPh sb="13" eb="15">
      <t>リョウヨウ</t>
    </rPh>
    <rPh sb="15" eb="17">
      <t>カイゴ</t>
    </rPh>
    <phoneticPr fontId="1"/>
  </si>
  <si>
    <t>福祉用具貸与・特定福祉用具販売（介護予防を含む）</t>
    <rPh sb="7" eb="9">
      <t>トクテイ</t>
    </rPh>
    <rPh sb="9" eb="11">
      <t>フクシ</t>
    </rPh>
    <rPh sb="11" eb="13">
      <t>ヨウグ</t>
    </rPh>
    <rPh sb="13" eb="15">
      <t>ハンバイ</t>
    </rPh>
    <phoneticPr fontId="1"/>
  </si>
  <si>
    <t>通所リハビリテーション（介護予防を含む）</t>
    <phoneticPr fontId="1"/>
  </si>
  <si>
    <t>名称</t>
    <rPh sb="0" eb="2">
      <t>メイショウ</t>
    </rPh>
    <phoneticPr fontId="1"/>
  </si>
  <si>
    <t>種別</t>
    <rPh sb="0" eb="2">
      <t>シュベツ</t>
    </rPh>
    <phoneticPr fontId="1"/>
  </si>
  <si>
    <t>通所介護・療養通所介護・地域密着型通所介護</t>
    <rPh sb="5" eb="7">
      <t>リョウヨウ</t>
    </rPh>
    <rPh sb="7" eb="9">
      <t>ツウショ</t>
    </rPh>
    <rPh sb="9" eb="11">
      <t>カイゴ</t>
    </rPh>
    <rPh sb="12" eb="14">
      <t>チイキ</t>
    </rPh>
    <rPh sb="14" eb="17">
      <t>ミッチャクガタ</t>
    </rPh>
    <rPh sb="17" eb="19">
      <t>ツウショ</t>
    </rPh>
    <rPh sb="19" eb="21">
      <t>カイゴ</t>
    </rPh>
    <phoneticPr fontId="1"/>
  </si>
  <si>
    <t>常勤換算の職員数（人）
B</t>
    <rPh sb="0" eb="2">
      <t>ジョウキン</t>
    </rPh>
    <rPh sb="2" eb="4">
      <t>カンサン</t>
    </rPh>
    <rPh sb="5" eb="8">
      <t>ショクインスウ</t>
    </rPh>
    <rPh sb="9" eb="10">
      <t>ニン</t>
    </rPh>
    <phoneticPr fontId="1"/>
  </si>
  <si>
    <t>定員数（人）
A</t>
    <rPh sb="0" eb="3">
      <t>テイインスウ</t>
    </rPh>
    <rPh sb="4" eb="5">
      <t>ニン</t>
    </rPh>
    <phoneticPr fontId="1"/>
  </si>
  <si>
    <t>介護サービス事業所の種別・名称</t>
    <rPh sb="0" eb="2">
      <t>カイゴ</t>
    </rPh>
    <rPh sb="6" eb="9">
      <t>ジギョウショ</t>
    </rPh>
    <rPh sb="10" eb="12">
      <t>シュベツ</t>
    </rPh>
    <rPh sb="13" eb="15">
      <t>メイショウ</t>
    </rPh>
    <phoneticPr fontId="1"/>
  </si>
  <si>
    <t>訪問リハビリテーション（介護予防を含む）</t>
    <phoneticPr fontId="1"/>
  </si>
  <si>
    <t>単位（円）</t>
    <rPh sb="0" eb="2">
      <t>タンイ</t>
    </rPh>
    <rPh sb="3" eb="4">
      <t>エン</t>
    </rPh>
    <phoneticPr fontId="1"/>
  </si>
  <si>
    <t>訪問看護（介護予防を含む）</t>
    <phoneticPr fontId="1"/>
  </si>
  <si>
    <t>法人（事業者）名</t>
    <rPh sb="0" eb="2">
      <t>ホウジン</t>
    </rPh>
    <rPh sb="3" eb="6">
      <t>ジギョウシャ</t>
    </rPh>
    <rPh sb="7" eb="8">
      <t>メイ</t>
    </rPh>
    <phoneticPr fontId="1"/>
  </si>
  <si>
    <t>訪問入浴介護（介護予防を含む）</t>
    <rPh sb="7" eb="9">
      <t>カイゴ</t>
    </rPh>
    <rPh sb="9" eb="11">
      <t>ヨボウ</t>
    </rPh>
    <rPh sb="12" eb="13">
      <t>フク</t>
    </rPh>
    <phoneticPr fontId="1"/>
  </si>
  <si>
    <t>訪問介護・夜間対応型訪問介護</t>
    <rPh sb="5" eb="7">
      <t>ヤカン</t>
    </rPh>
    <rPh sb="7" eb="10">
      <t>タイオウガタ</t>
    </rPh>
    <rPh sb="10" eb="12">
      <t>ホウモン</t>
    </rPh>
    <rPh sb="12" eb="14">
      <t>カイゴ</t>
    </rPh>
    <phoneticPr fontId="1"/>
  </si>
  <si>
    <t>令和　　年度介護ロボット・ICT導入支援事業補助金所要額調書</t>
    <rPh sb="0" eb="2">
      <t>レイワ</t>
    </rPh>
    <rPh sb="4" eb="5">
      <t>ネン</t>
    </rPh>
    <rPh sb="5" eb="6">
      <t>ド</t>
    </rPh>
    <rPh sb="6" eb="8">
      <t>カイゴ</t>
    </rPh>
    <rPh sb="16" eb="18">
      <t>ドウニュウ</t>
    </rPh>
    <rPh sb="18" eb="20">
      <t>シエン</t>
    </rPh>
    <rPh sb="20" eb="22">
      <t>ジギョウ</t>
    </rPh>
    <rPh sb="22" eb="24">
      <t>ホジョ</t>
    </rPh>
    <rPh sb="24" eb="25">
      <t>キン</t>
    </rPh>
    <rPh sb="25" eb="27">
      <t>ショヨウ</t>
    </rPh>
    <rPh sb="27" eb="28">
      <t>ガク</t>
    </rPh>
    <rPh sb="28" eb="30">
      <t>チョウショ</t>
    </rPh>
    <phoneticPr fontId="1"/>
  </si>
  <si>
    <t>サービス種別</t>
    <rPh sb="4" eb="6">
      <t>シュベツ</t>
    </rPh>
    <phoneticPr fontId="1"/>
  </si>
  <si>
    <t>様式第１号別紙（２）</t>
    <rPh sb="0" eb="2">
      <t>ヨウシキ</t>
    </rPh>
    <rPh sb="2" eb="3">
      <t>ダイ</t>
    </rPh>
    <rPh sb="4" eb="5">
      <t>ゴウ</t>
    </rPh>
    <rPh sb="5" eb="7">
      <t>ベッシ</t>
    </rPh>
    <phoneticPr fontId="1"/>
  </si>
  <si>
    <t>導入後の課題と対応策</t>
    <rPh sb="0" eb="2">
      <t>ドウニュウ</t>
    </rPh>
    <rPh sb="2" eb="3">
      <t>ゴ</t>
    </rPh>
    <rPh sb="4" eb="6">
      <t>カダイ</t>
    </rPh>
    <rPh sb="7" eb="10">
      <t>タイオウサク</t>
    </rPh>
    <phoneticPr fontId="1"/>
  </si>
  <si>
    <t>機器の使用により当該業務に係る職員１人当たりの介護時間は
どの程度短縮されましたか。　⇒１日当たり約（　　　　　）分</t>
    <rPh sb="0" eb="2">
      <t>キキ</t>
    </rPh>
    <rPh sb="3" eb="5">
      <t>シヨウ</t>
    </rPh>
    <rPh sb="8" eb="10">
      <t>トウガイ</t>
    </rPh>
    <rPh sb="10" eb="12">
      <t>ギョウム</t>
    </rPh>
    <rPh sb="13" eb="14">
      <t>カカ</t>
    </rPh>
    <rPh sb="15" eb="17">
      <t>ショクイン</t>
    </rPh>
    <rPh sb="18" eb="19">
      <t>ニン</t>
    </rPh>
    <rPh sb="19" eb="20">
      <t>ア</t>
    </rPh>
    <rPh sb="31" eb="33">
      <t>テイド</t>
    </rPh>
    <rPh sb="33" eb="35">
      <t>タンシュク</t>
    </rPh>
    <rPh sb="45" eb="46">
      <t>ニチ</t>
    </rPh>
    <rPh sb="46" eb="47">
      <t>ア</t>
    </rPh>
    <rPh sb="49" eb="50">
      <t>ヤク</t>
    </rPh>
    <rPh sb="57" eb="58">
      <t>フン</t>
    </rPh>
    <phoneticPr fontId="1"/>
  </si>
  <si>
    <t>導入効果※</t>
    <rPh sb="0" eb="2">
      <t>ドウニュウ</t>
    </rPh>
    <rPh sb="2" eb="4">
      <t>コウカ</t>
    </rPh>
    <phoneticPr fontId="1"/>
  </si>
  <si>
    <t xml:space="preserve">使用状況
</t>
    <rPh sb="0" eb="2">
      <t>シヨウ</t>
    </rPh>
    <rPh sb="2" eb="4">
      <t>ジョウキョウ</t>
    </rPh>
    <phoneticPr fontId="1"/>
  </si>
  <si>
    <t>導入効果の報告</t>
    <rPh sb="0" eb="2">
      <t>ドウニュウ</t>
    </rPh>
    <rPh sb="2" eb="4">
      <t>コウカ</t>
    </rPh>
    <rPh sb="5" eb="7">
      <t>ホウコク</t>
    </rPh>
    <phoneticPr fontId="1"/>
  </si>
  <si>
    <t>導入時期</t>
    <rPh sb="0" eb="2">
      <t>ドウニュウ</t>
    </rPh>
    <rPh sb="2" eb="4">
      <t>ジキ</t>
    </rPh>
    <phoneticPr fontId="1"/>
  </si>
  <si>
    <t>導入台数</t>
    <rPh sb="0" eb="2">
      <t>ドウニュウ</t>
    </rPh>
    <rPh sb="2" eb="4">
      <t>ダイスウ</t>
    </rPh>
    <phoneticPr fontId="1"/>
  </si>
  <si>
    <t>対象機器名</t>
    <rPh sb="0" eb="2">
      <t>タイショウ</t>
    </rPh>
    <rPh sb="2" eb="5">
      <t>キキメイ</t>
    </rPh>
    <phoneticPr fontId="1"/>
  </si>
  <si>
    <t>令和　　年度介護ロボット・ICT導入支援事業実績報告</t>
    <rPh sb="0" eb="2">
      <t>レイワ</t>
    </rPh>
    <rPh sb="22" eb="24">
      <t>ジッセキ</t>
    </rPh>
    <rPh sb="24" eb="26">
      <t>ホウコク</t>
    </rPh>
    <phoneticPr fontId="1"/>
  </si>
  <si>
    <t>様式第５号別紙（１－１）</t>
    <rPh sb="0" eb="2">
      <t>ヨウシキ</t>
    </rPh>
    <rPh sb="2" eb="3">
      <t>ダイ</t>
    </rPh>
    <rPh sb="4" eb="5">
      <t>ゴウ</t>
    </rPh>
    <rPh sb="5" eb="7">
      <t>ベッシ</t>
    </rPh>
    <phoneticPr fontId="1"/>
  </si>
  <si>
    <t>※導入によって得られた効果に関するデータを客観的な評価指標に基づいて示すこと。
例）介護時間の短縮、直接・間接負担の軽減効果、介護従事者の満足度、日々の活用状況が確認出来る日誌等を用いるなど他の介護施設等の参考となるべき内容</t>
    <phoneticPr fontId="1"/>
  </si>
  <si>
    <t>令和　　年度介護ロボット・ICT導入支援事業補助金所要額精算調書</t>
    <rPh sb="0" eb="2">
      <t>レイワ</t>
    </rPh>
    <rPh sb="4" eb="5">
      <t>ネン</t>
    </rPh>
    <rPh sb="5" eb="6">
      <t>ド</t>
    </rPh>
    <rPh sb="6" eb="8">
      <t>カイゴ</t>
    </rPh>
    <rPh sb="16" eb="18">
      <t>ドウニュウ</t>
    </rPh>
    <rPh sb="18" eb="20">
      <t>シエン</t>
    </rPh>
    <rPh sb="20" eb="22">
      <t>ジギョウ</t>
    </rPh>
    <rPh sb="22" eb="24">
      <t>ホジョ</t>
    </rPh>
    <rPh sb="24" eb="25">
      <t>キン</t>
    </rPh>
    <rPh sb="25" eb="27">
      <t>ショヨウ</t>
    </rPh>
    <rPh sb="27" eb="28">
      <t>ガク</t>
    </rPh>
    <rPh sb="28" eb="30">
      <t>セイサン</t>
    </rPh>
    <rPh sb="30" eb="32">
      <t>チョウショ</t>
    </rPh>
    <phoneticPr fontId="1"/>
  </si>
  <si>
    <t>様式第５号別紙（２）</t>
    <rPh sb="0" eb="2">
      <t>ヨウシキ</t>
    </rPh>
    <rPh sb="2" eb="3">
      <t>ダイ</t>
    </rPh>
    <rPh sb="4" eb="5">
      <t>ゴウ</t>
    </rPh>
    <rPh sb="5" eb="7">
      <t>ベッシ</t>
    </rPh>
    <phoneticPr fontId="1"/>
  </si>
  <si>
    <t>⇒該当する選択肢の横に○印をつけてください</t>
    <rPh sb="1" eb="3">
      <t>ガイトウ</t>
    </rPh>
    <rPh sb="5" eb="8">
      <t>センタクシ</t>
    </rPh>
    <rPh sb="9" eb="10">
      <t>ヨコ</t>
    </rPh>
    <rPh sb="12" eb="13">
      <t>シルシ</t>
    </rPh>
    <phoneticPr fontId="11"/>
  </si>
  <si>
    <t>⇒プルダウンメニューから該当する選択肢を1つ選んでください</t>
    <rPh sb="12" eb="14">
      <t>ガイトウ</t>
    </rPh>
    <rPh sb="16" eb="19">
      <t>センタクシ</t>
    </rPh>
    <rPh sb="22" eb="23">
      <t>エラ</t>
    </rPh>
    <phoneticPr fontId="11"/>
  </si>
  <si>
    <t>⇒文字等を直接入力してください</t>
    <rPh sb="1" eb="3">
      <t>モジ</t>
    </rPh>
    <rPh sb="3" eb="4">
      <t>トウ</t>
    </rPh>
    <rPh sb="5" eb="7">
      <t>チョクセツ</t>
    </rPh>
    <rPh sb="7" eb="9">
      <t>ニュウリョク</t>
    </rPh>
    <phoneticPr fontId="11"/>
  </si>
  <si>
    <t>※どちらかに○を付けてください。</t>
    <phoneticPr fontId="1"/>
  </si>
  <si>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</si>
  <si>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</si>
  <si>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</si>
  <si>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</si>
  <si>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</si>
  <si>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(2)</t>
  </si>
  <si>
    <t>事業所名</t>
    <rPh sb="0" eb="4">
      <t>ジギョウショメイ</t>
    </rPh>
    <phoneticPr fontId="1"/>
  </si>
  <si>
    <t>(3)</t>
  </si>
  <si>
    <t>事業所所在都道府県</t>
    <rPh sb="0" eb="3">
      <t>ジギョウショ</t>
    </rPh>
    <rPh sb="3" eb="9">
      <t>ショザイトドウフケン</t>
    </rPh>
    <phoneticPr fontId="1"/>
  </si>
  <si>
    <t>(4)</t>
  </si>
  <si>
    <t>事業所所在住所</t>
    <rPh sb="0" eb="3">
      <t>ジギョウショ</t>
    </rPh>
    <rPh sb="3" eb="5">
      <t>ショザイ</t>
    </rPh>
    <rPh sb="5" eb="7">
      <t>ジュウショ</t>
    </rPh>
    <phoneticPr fontId="1"/>
  </si>
  <si>
    <t>(5)</t>
  </si>
  <si>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</si>
  <si>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</si>
  <si>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</si>
  <si>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</si>
  <si>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</si>
  <si>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</si>
  <si>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</si>
  <si>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</si>
  <si>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</si>
  <si>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</si>
  <si>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</si>
  <si>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</si>
  <si>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</si>
  <si>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</si>
  <si>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（自由記述）</t>
    <rPh sb="1" eb="3">
      <t>ジユウ</t>
    </rPh>
    <rPh sb="3" eb="5">
      <t>キジュツ</t>
    </rPh>
    <phoneticPr fontId="1"/>
  </si>
  <si>
    <t>①-2　導入する機器等</t>
    <rPh sb="4" eb="6">
      <t>ドウニュウ</t>
    </rPh>
    <rPh sb="8" eb="10">
      <t>キキ</t>
    </rPh>
    <rPh sb="10" eb="11">
      <t>トウ</t>
    </rPh>
    <phoneticPr fontId="1"/>
  </si>
  <si>
    <t>介護ソフト等</t>
    <rPh sb="0" eb="2">
      <t>カイゴ</t>
    </rPh>
    <rPh sb="5" eb="6">
      <t>トウ</t>
    </rPh>
    <phoneticPr fontId="1"/>
  </si>
  <si>
    <t>モバイルPC</t>
    <phoneticPr fontId="1"/>
  </si>
  <si>
    <t>※導入済み機器は「●」を、
　 今年度導入予定機器は「○」を入力ください</t>
    <rPh sb="16" eb="19">
      <t>コンネンド</t>
    </rPh>
    <phoneticPr fontId="1"/>
  </si>
  <si>
    <t>タブレット情報端末</t>
    <rPh sb="5" eb="7">
      <t>ジョウホウ</t>
    </rPh>
    <rPh sb="7" eb="9">
      <t>タンマツ</t>
    </rPh>
    <phoneticPr fontId="1"/>
  </si>
  <si>
    <t>スマートフォン</t>
    <phoneticPr fontId="1"/>
  </si>
  <si>
    <t>通信環境機器等</t>
    <rPh sb="0" eb="2">
      <t>ツウシン</t>
    </rPh>
    <rPh sb="2" eb="4">
      <t>カンキョウ</t>
    </rPh>
    <rPh sb="4" eb="6">
      <t>キキ</t>
    </rPh>
    <rPh sb="6" eb="7">
      <t>トウ</t>
    </rPh>
    <phoneticPr fontId="4"/>
  </si>
  <si>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</si>
  <si>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</si>
  <si>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</si>
  <si>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</si>
  <si>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</si>
  <si>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</si>
  <si>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</si>
  <si>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</si>
  <si>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</si>
  <si>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</si>
  <si>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</si>
  <si>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</si>
  <si>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</si>
  <si>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</si>
  <si>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</si>
  <si>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</si>
  <si>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</si>
  <si>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</si>
  <si>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</si>
  <si>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</si>
  <si>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</si>
  <si>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</si>
  <si>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</si>
  <si>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　（例：アセスメントシート、サービス担当者会議録）</t>
    <rPh sb="20" eb="21">
      <t>レイ</t>
    </rPh>
    <rPh sb="36" eb="39">
      <t>タントウシャ</t>
    </rPh>
    <rPh sb="39" eb="42">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</si>
  <si>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</si>
  <si>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</si>
  <si>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</si>
  <si>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</si>
  <si>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⑥　　ケアプランデータ連携システム等の利用</t>
    <rPh sb="11" eb="13">
      <t>レンケイ</t>
    </rPh>
    <rPh sb="17" eb="18">
      <t>トウ</t>
    </rPh>
    <rPh sb="19" eb="21">
      <t>リヨウ</t>
    </rPh>
    <phoneticPr fontId="1"/>
  </si>
  <si>
    <t>データの連携方法</t>
    <rPh sb="4" eb="6">
      <t>レンケイ</t>
    </rPh>
    <rPh sb="6" eb="8">
      <t>ホウホウ</t>
    </rPh>
    <phoneticPr fontId="1"/>
  </si>
  <si>
    <t>データ連携の内容</t>
    <rPh sb="3" eb="5">
      <t>レンケイ</t>
    </rPh>
    <rPh sb="6" eb="8">
      <t>ナイヨウ</t>
    </rPh>
    <phoneticPr fontId="1"/>
  </si>
  <si>
    <t>主なデータ連携先</t>
    <rPh sb="0" eb="1">
      <t>オモ</t>
    </rPh>
    <rPh sb="5" eb="7">
      <t>レンケイ</t>
    </rPh>
    <rPh sb="7" eb="8">
      <t>サキ</t>
    </rPh>
    <phoneticPr fontId="1"/>
  </si>
  <si>
    <t>（自由記述）</t>
    <phoneticPr fontId="1"/>
  </si>
  <si>
    <t>⑦-1　LIFEの利用</t>
    <rPh sb="9" eb="11">
      <t>リヨウ</t>
    </rPh>
    <phoneticPr fontId="1"/>
  </si>
  <si>
    <t>択一</t>
    <rPh sb="0" eb="2">
      <t>タクイツ</t>
    </rPh>
    <phoneticPr fontId="1"/>
  </si>
  <si>
    <t>⑦-2　データ登録している方法</t>
    <rPh sb="7" eb="9">
      <t>トウロク</t>
    </rPh>
    <rPh sb="13" eb="15">
      <t>ホウホウ</t>
    </rPh>
    <phoneticPr fontId="1"/>
  </si>
  <si>
    <t>インポート（ＣＳＶ取込）機能の活用</t>
    <phoneticPr fontId="1"/>
  </si>
  <si>
    <t>LIFE上での直接入力</t>
    <rPh sb="4" eb="5">
      <t>ウエ</t>
    </rPh>
    <rPh sb="7" eb="9">
      <t>チョクセツ</t>
    </rPh>
    <rPh sb="9" eb="11">
      <t>ニュウリョク</t>
    </rPh>
    <phoneticPr fontId="1"/>
  </si>
  <si>
    <t>⑧　セキュリティ対策</t>
    <rPh sb="8" eb="10">
      <t>タイサク</t>
    </rPh>
    <phoneticPr fontId="1"/>
  </si>
  <si>
    <t>「ＳＥＣＹＲＩＴＹ　ＡＣＴＩＯＮ」宣言　　　択一</t>
    <rPh sb="17" eb="19">
      <t>センゲン</t>
    </rPh>
    <rPh sb="22" eb="24">
      <t>タクイツ</t>
    </rPh>
    <phoneticPr fontId="1"/>
  </si>
  <si>
    <t>個人情報保護のセキュリティ対策　　　択一</t>
    <rPh sb="0" eb="2">
      <t>コジン</t>
    </rPh>
    <rPh sb="2" eb="4">
      <t>ジョウホウ</t>
    </rPh>
    <rPh sb="4" eb="6">
      <t>ホゴ</t>
    </rPh>
    <rPh sb="13" eb="15">
      <t>タイサク</t>
    </rPh>
    <rPh sb="18" eb="20">
      <t>タクイツ</t>
    </rPh>
    <phoneticPr fontId="1"/>
  </si>
  <si>
    <t>訪問入浴介護（介護予防含む）</t>
    <rPh sb="7" eb="9">
      <t>カイゴ</t>
    </rPh>
    <rPh sb="9" eb="11">
      <t>ヨボウ</t>
    </rPh>
    <rPh sb="11" eb="12">
      <t>フク</t>
    </rPh>
    <phoneticPr fontId="1"/>
  </si>
  <si>
    <t>訪問リハビリテーション（介護予防含む）</t>
    <phoneticPr fontId="1"/>
  </si>
  <si>
    <t>通所リハビリテーション（介護予防含む）</t>
    <phoneticPr fontId="1"/>
  </si>
  <si>
    <t>認知症対応型共同生活介護（介護予防含む）</t>
    <rPh sb="13" eb="15">
      <t>カイゴ</t>
    </rPh>
    <rPh sb="15" eb="17">
      <t>ヨボウ</t>
    </rPh>
    <rPh sb="17" eb="18">
      <t>フク</t>
    </rPh>
    <phoneticPr fontId="1"/>
  </si>
  <si>
    <t>訪問看護（介護予防含む）、療養通所介護</t>
    <rPh sb="13" eb="15">
      <t>リョウヨウ</t>
    </rPh>
    <rPh sb="15" eb="17">
      <t>ツウショ</t>
    </rPh>
    <rPh sb="17" eb="19">
      <t>カイゴ</t>
    </rPh>
    <phoneticPr fontId="1"/>
  </si>
  <si>
    <t>通所介護、認知症対応型通所介護（介護予防含む）、地域密着型通所介護</t>
    <rPh sb="5" eb="11">
      <t>ニンチショウタイオウガタ</t>
    </rPh>
    <rPh sb="11" eb="15">
      <t>ツウショカイゴ</t>
    </rPh>
    <rPh sb="16" eb="20">
      <t>カイゴヨボウ</t>
    </rPh>
    <rPh sb="20" eb="21">
      <t>フク</t>
    </rPh>
    <rPh sb="24" eb="26">
      <t>チイキ</t>
    </rPh>
    <rPh sb="26" eb="29">
      <t>ミッチャクガタ</t>
    </rPh>
    <rPh sb="29" eb="31">
      <t>ツウショ</t>
    </rPh>
    <rPh sb="31" eb="33">
      <t>カイゴ</t>
    </rPh>
    <phoneticPr fontId="1"/>
  </si>
  <si>
    <t>訪問介護、夜間対応型訪問介護</t>
    <rPh sb="5" eb="7">
      <t>ヤカン</t>
    </rPh>
    <rPh sb="7" eb="10">
      <t>タイオウガタ</t>
    </rPh>
    <rPh sb="10" eb="12">
      <t>ホウモン</t>
    </rPh>
    <rPh sb="12" eb="14">
      <t>カイゴ</t>
    </rPh>
    <phoneticPr fontId="1"/>
  </si>
  <si>
    <t>特定施設入居者生活介護（介護予防含む）、地域密着型特定施設入居者生活介護</t>
    <rPh sb="9" eb="11">
      <t>カイゴ</t>
    </rPh>
    <rPh sb="12" eb="17">
      <t>カイゴヨボウフク</t>
    </rPh>
    <rPh sb="20" eb="22">
      <t>チイキ</t>
    </rPh>
    <rPh sb="22" eb="25">
      <t>ミッチャクガタ</t>
    </rPh>
    <rPh sb="25" eb="27">
      <t>トクテイ</t>
    </rPh>
    <rPh sb="27" eb="29">
      <t>シセツ</t>
    </rPh>
    <rPh sb="29" eb="32">
      <t>ニュウキョシャ</t>
    </rPh>
    <rPh sb="32" eb="34">
      <t>セイカツ</t>
    </rPh>
    <rPh sb="34" eb="36">
      <t>カイゴ</t>
    </rPh>
    <phoneticPr fontId="1"/>
  </si>
  <si>
    <t>福祉用具貸与、特定福祉用具販売（介護予防含む）</t>
    <rPh sb="7" eb="9">
      <t>トクテイ</t>
    </rPh>
    <rPh sb="9" eb="11">
      <t>フクシ</t>
    </rPh>
    <rPh sb="11" eb="13">
      <t>ヨウグ</t>
    </rPh>
    <rPh sb="13" eb="15">
      <t>ハンバイ</t>
    </rPh>
    <phoneticPr fontId="1"/>
  </si>
  <si>
    <t>小規模多機能型居宅介護（介護予防含む）</t>
    <rPh sb="12" eb="17">
      <t>カイゴヨボウフク</t>
    </rPh>
    <phoneticPr fontId="1"/>
  </si>
  <si>
    <t>居宅介護支援、介護予防支援</t>
    <rPh sb="7" eb="9">
      <t>カイゴ</t>
    </rPh>
    <rPh sb="9" eb="11">
      <t>ヨボウ</t>
    </rPh>
    <rPh sb="11" eb="13">
      <t>シエン</t>
    </rPh>
    <phoneticPr fontId="1"/>
  </si>
  <si>
    <t>介護老人保健施設、短期入所療養介護（介護予防含む）</t>
    <rPh sb="9" eb="11">
      <t>タンキ</t>
    </rPh>
    <rPh sb="11" eb="13">
      <t>ニュウショ</t>
    </rPh>
    <rPh sb="13" eb="15">
      <t>リョウヨウ</t>
    </rPh>
    <rPh sb="15" eb="17">
      <t>カイゴ</t>
    </rPh>
    <phoneticPr fontId="1"/>
  </si>
  <si>
    <t>居宅療養管理指導（介護予防含む）</t>
    <rPh sb="0" eb="2">
      <t>キョタク</t>
    </rPh>
    <rPh sb="2" eb="4">
      <t>リョウヨウ</t>
    </rPh>
    <rPh sb="4" eb="6">
      <t>カンリ</t>
    </rPh>
    <rPh sb="6" eb="8">
      <t>シドウ</t>
    </rPh>
    <rPh sb="9" eb="11">
      <t>カイゴ</t>
    </rPh>
    <rPh sb="11" eb="13">
      <t>ヨボウ</t>
    </rPh>
    <rPh sb="13" eb="14">
      <t>フク</t>
    </rPh>
    <phoneticPr fontId="1"/>
  </si>
  <si>
    <t>※本書は法人で１枚作成願います。</t>
    <rPh sb="1" eb="3">
      <t>ホンショ</t>
    </rPh>
    <rPh sb="4" eb="6">
      <t>ホウジン</t>
    </rPh>
    <rPh sb="8" eb="9">
      <t>マイ</t>
    </rPh>
    <rPh sb="9" eb="11">
      <t>サクセイ</t>
    </rPh>
    <rPh sb="11" eb="12">
      <t>ネガ</t>
    </rPh>
    <phoneticPr fontId="1"/>
  </si>
  <si>
    <t>実施内容</t>
    <rPh sb="0" eb="2">
      <t>ジッシ</t>
    </rPh>
    <rPh sb="2" eb="4">
      <t>ナイヨウ</t>
    </rPh>
    <phoneticPr fontId="1"/>
  </si>
  <si>
    <t>①評価の実施の有無
②評価方法（外部評価又は内部評価）
③評価の結果
※外部及び内部いずれも実施した場合は両方について記載すること。</t>
    <rPh sb="1" eb="3">
      <t>ヒョウカ</t>
    </rPh>
    <rPh sb="4" eb="6">
      <t>ジッシ</t>
    </rPh>
    <rPh sb="7" eb="9">
      <t>ウム</t>
    </rPh>
    <rPh sb="11" eb="13">
      <t>ヒョウカ</t>
    </rPh>
    <rPh sb="13" eb="15">
      <t>ホウホウ</t>
    </rPh>
    <rPh sb="16" eb="18">
      <t>ガイブ</t>
    </rPh>
    <rPh sb="18" eb="20">
      <t>ヒョウカ</t>
    </rPh>
    <rPh sb="20" eb="21">
      <t>マタ</t>
    </rPh>
    <rPh sb="22" eb="24">
      <t>ナイブ</t>
    </rPh>
    <rPh sb="24" eb="26">
      <t>ヒョウカ</t>
    </rPh>
    <rPh sb="29" eb="31">
      <t>ヒョウカ</t>
    </rPh>
    <rPh sb="32" eb="34">
      <t>ケッカ</t>
    </rPh>
    <rPh sb="36" eb="38">
      <t>ガイブ</t>
    </rPh>
    <rPh sb="38" eb="39">
      <t>オヨ</t>
    </rPh>
    <rPh sb="40" eb="42">
      <t>ナイブ</t>
    </rPh>
    <rPh sb="46" eb="48">
      <t>ジッシ</t>
    </rPh>
    <rPh sb="50" eb="52">
      <t>バアイ</t>
    </rPh>
    <rPh sb="53" eb="55">
      <t>リョウホウ</t>
    </rPh>
    <rPh sb="59" eb="61">
      <t>キサイ</t>
    </rPh>
    <phoneticPr fontId="1"/>
  </si>
  <si>
    <t>①聴取した職員の職名及び人数
②聴取した日付</t>
    <rPh sb="1" eb="3">
      <t>チョウシュ</t>
    </rPh>
    <rPh sb="5" eb="7">
      <t>ショクイン</t>
    </rPh>
    <rPh sb="8" eb="10">
      <t>ショクメイ</t>
    </rPh>
    <rPh sb="10" eb="11">
      <t>オヨ</t>
    </rPh>
    <rPh sb="12" eb="14">
      <t>ニンズウ</t>
    </rPh>
    <rPh sb="16" eb="18">
      <t>チョウシュ</t>
    </rPh>
    <rPh sb="20" eb="22">
      <t>ヒヅケ</t>
    </rPh>
    <phoneticPr fontId="1"/>
  </si>
  <si>
    <t>①聴取した意見
②反映させた内容</t>
    <rPh sb="1" eb="3">
      <t>チョウシュ</t>
    </rPh>
    <rPh sb="5" eb="7">
      <t>イケン</t>
    </rPh>
    <rPh sb="9" eb="11">
      <t>ハンエイ</t>
    </rPh>
    <rPh sb="14" eb="16">
      <t>ナイヨウ</t>
    </rPh>
    <phoneticPr fontId="1"/>
  </si>
  <si>
    <t>①効果検証を行う人員体制の内容
②検証時期</t>
    <rPh sb="1" eb="3">
      <t>コウカ</t>
    </rPh>
    <rPh sb="3" eb="5">
      <t>ケンショウ</t>
    </rPh>
    <rPh sb="6" eb="7">
      <t>オコナ</t>
    </rPh>
    <rPh sb="8" eb="10">
      <t>ジンイン</t>
    </rPh>
    <rPh sb="10" eb="12">
      <t>タイセイ</t>
    </rPh>
    <rPh sb="13" eb="15">
      <t>ナイヨウ</t>
    </rPh>
    <rPh sb="17" eb="19">
      <t>ケンショウ</t>
    </rPh>
    <rPh sb="19" eb="21">
      <t>ジキ</t>
    </rPh>
    <phoneticPr fontId="1"/>
  </si>
  <si>
    <t>事業区分
C</t>
    <rPh sb="0" eb="4">
      <t>ジギョウクブン</t>
    </rPh>
    <phoneticPr fontId="1"/>
  </si>
  <si>
    <t>②達成するべき目標
（１年後、２年後、３年後に達成するべき目標）</t>
    <rPh sb="1" eb="3">
      <t>タッセイ</t>
    </rPh>
    <rPh sb="7" eb="9">
      <t>モクヒョウ</t>
    </rPh>
    <phoneticPr fontId="1"/>
  </si>
  <si>
    <t>【職員の心理的・身体的負担軽減】
○心理的負担…
○身体的負担…</t>
    <rPh sb="1" eb="3">
      <t>ショクイン</t>
    </rPh>
    <rPh sb="4" eb="7">
      <t>シンリテキ</t>
    </rPh>
    <rPh sb="8" eb="11">
      <t>シンタイテキ</t>
    </rPh>
    <rPh sb="11" eb="13">
      <t>フタン</t>
    </rPh>
    <rPh sb="13" eb="15">
      <t>ケイゲン</t>
    </rPh>
    <rPh sb="18" eb="21">
      <t>シンリテキ</t>
    </rPh>
    <rPh sb="21" eb="23">
      <t>フタン</t>
    </rPh>
    <rPh sb="26" eb="29">
      <t>シンタイテキ</t>
    </rPh>
    <rPh sb="29" eb="31">
      <t>フタン</t>
    </rPh>
    <phoneticPr fontId="1"/>
  </si>
  <si>
    <t>事業区分（４）の具体的な事業内容（「上記以外の支援」に丸を付けた場合）</t>
    <rPh sb="0" eb="4">
      <t>ジギョウクブン</t>
    </rPh>
    <rPh sb="8" eb="11">
      <t>グタイテキ</t>
    </rPh>
    <rPh sb="12" eb="14">
      <t>ジギョウ</t>
    </rPh>
    <rPh sb="14" eb="16">
      <t>ナイヨウ</t>
    </rPh>
    <rPh sb="18" eb="20">
      <t>ジョウキ</t>
    </rPh>
    <rPh sb="20" eb="22">
      <t>イガイ</t>
    </rPh>
    <rPh sb="23" eb="25">
      <t>シエン</t>
    </rPh>
    <rPh sb="27" eb="28">
      <t>マル</t>
    </rPh>
    <rPh sb="29" eb="30">
      <t>ツ</t>
    </rPh>
    <rPh sb="32" eb="34">
      <t>バアイ</t>
    </rPh>
    <phoneticPr fontId="1"/>
  </si>
  <si>
    <t>補助要件の達成状況</t>
    <rPh sb="0" eb="4">
      <t>ホジョヨウケン</t>
    </rPh>
    <rPh sb="5" eb="7">
      <t>タッセイ</t>
    </rPh>
    <rPh sb="7" eb="9">
      <t>ジョウキョウ</t>
    </rPh>
    <phoneticPr fontId="1"/>
  </si>
  <si>
    <t>①「SECURITY ACTION」の宣言状況</t>
    <phoneticPr fontId="1"/>
  </si>
  <si>
    <t>②LIFEの利用申請の有無</t>
    <rPh sb="6" eb="8">
      <t>リヨウ</t>
    </rPh>
    <rPh sb="8" eb="10">
      <t>シンセイ</t>
    </rPh>
    <rPh sb="11" eb="13">
      <t>ウム</t>
    </rPh>
    <phoneticPr fontId="1"/>
  </si>
  <si>
    <t>　→無の場合：申請予定時期</t>
    <rPh sb="2" eb="3">
      <t>ム</t>
    </rPh>
    <rPh sb="4" eb="6">
      <t>バアイ</t>
    </rPh>
    <rPh sb="7" eb="9">
      <t>シンセイ</t>
    </rPh>
    <rPh sb="9" eb="11">
      <t>ヨテイ</t>
    </rPh>
    <rPh sb="11" eb="13">
      <t>ジキ</t>
    </rPh>
    <phoneticPr fontId="1"/>
  </si>
  <si>
    <t>策定している／策定していない
※策定している場合はその資料を添付すること（任意様式）
　策定していない場合はその理由を記載</t>
    <rPh sb="0" eb="2">
      <t>サクテイ</t>
    </rPh>
    <rPh sb="7" eb="9">
      <t>サクテイ</t>
    </rPh>
    <rPh sb="22" eb="24">
      <t>バアイ</t>
    </rPh>
    <rPh sb="27" eb="29">
      <t>シリョウ</t>
    </rPh>
    <rPh sb="30" eb="32">
      <t>テンプ</t>
    </rPh>
    <rPh sb="37" eb="41">
      <t>ニンイヨウシキ</t>
    </rPh>
    <rPh sb="44" eb="46">
      <t>サクテイ</t>
    </rPh>
    <rPh sb="51" eb="53">
      <t>バアイ</t>
    </rPh>
    <rPh sb="56" eb="58">
      <t>リユウ</t>
    </rPh>
    <rPh sb="59" eb="61">
      <t>キサイ</t>
    </rPh>
    <phoneticPr fontId="1"/>
  </si>
  <si>
    <t>設定している／設定していない
※設定している場合はその資料を添付すること（任意様式）
　設定していない場合はその理由を記載</t>
    <rPh sb="22" eb="24">
      <t>バアイ</t>
    </rPh>
    <rPh sb="27" eb="29">
      <t>シリョウ</t>
    </rPh>
    <rPh sb="30" eb="32">
      <t>テンプ</t>
    </rPh>
    <rPh sb="37" eb="41">
      <t>ニンイヨウシキ</t>
    </rPh>
    <rPh sb="51" eb="53">
      <t>バアイ</t>
    </rPh>
    <rPh sb="56" eb="58">
      <t>リユウ</t>
    </rPh>
    <rPh sb="59" eb="61">
      <t>キサイ</t>
    </rPh>
    <phoneticPr fontId="1"/>
  </si>
  <si>
    <t>参考①</t>
    <rPh sb="0" eb="2">
      <t>サンコウ</t>
    </rPh>
    <phoneticPr fontId="1"/>
  </si>
  <si>
    <t>参考②</t>
    <rPh sb="0" eb="2">
      <t>サンコウ</t>
    </rPh>
    <phoneticPr fontId="1"/>
  </si>
  <si>
    <t>参考③</t>
    <rPh sb="0" eb="2">
      <t>サンコウ</t>
    </rPh>
    <phoneticPr fontId="1"/>
  </si>
  <si>
    <t>参考④</t>
    <rPh sb="0" eb="2">
      <t>サンコウ</t>
    </rPh>
    <phoneticPr fontId="1"/>
  </si>
  <si>
    <t>参考⑤</t>
    <rPh sb="0" eb="2">
      <t>サンコウ</t>
    </rPh>
    <phoneticPr fontId="1"/>
  </si>
  <si>
    <t>参考⑥</t>
    <rPh sb="0" eb="2">
      <t>サンコウ</t>
    </rPh>
    <phoneticPr fontId="1"/>
  </si>
  <si>
    <t>介護ロボット（移乗介助・入浴支援）
その他に該当する機器</t>
    <rPh sb="0" eb="2">
      <t>カイゴ</t>
    </rPh>
    <rPh sb="7" eb="11">
      <t>イジョウカイジョ</t>
    </rPh>
    <rPh sb="12" eb="16">
      <t>ニュウヨクシエン</t>
    </rPh>
    <rPh sb="20" eb="21">
      <t>タ</t>
    </rPh>
    <rPh sb="22" eb="24">
      <t>ガイトウ</t>
    </rPh>
    <rPh sb="26" eb="28">
      <t>キキ</t>
    </rPh>
    <phoneticPr fontId="1"/>
  </si>
  <si>
    <t>介護ロボット（見守り機器等）</t>
    <rPh sb="0" eb="2">
      <t>カイゴ</t>
    </rPh>
    <rPh sb="7" eb="9">
      <t>ミマモ</t>
    </rPh>
    <rPh sb="10" eb="13">
      <t>キキトウ</t>
    </rPh>
    <phoneticPr fontId="1"/>
  </si>
  <si>
    <t>ICT等導入</t>
    <rPh sb="3" eb="4">
      <t>トウ</t>
    </rPh>
    <rPh sb="4" eb="6">
      <t>ドウニュウ</t>
    </rPh>
    <phoneticPr fontId="1"/>
  </si>
  <si>
    <t>パッケージ型導入</t>
    <rPh sb="5" eb="6">
      <t>ガタ</t>
    </rPh>
    <rPh sb="6" eb="8">
      <t>ドウニュウ</t>
    </rPh>
    <phoneticPr fontId="1"/>
  </si>
  <si>
    <t>業務改善支援</t>
    <rPh sb="0" eb="6">
      <t>ギョウムカイゼンシエン</t>
    </rPh>
    <phoneticPr fontId="1"/>
  </si>
  <si>
    <t>※本書は介護サービス事業所ごとに作成願います。</t>
    <rPh sb="1" eb="3">
      <t>ホンショ</t>
    </rPh>
    <rPh sb="4" eb="6">
      <t>カイゴ</t>
    </rPh>
    <rPh sb="10" eb="13">
      <t>ジギョウショ</t>
    </rPh>
    <rPh sb="16" eb="18">
      <t>サクセイ</t>
    </rPh>
    <rPh sb="18" eb="19">
      <t>ネガ</t>
    </rPh>
    <phoneticPr fontId="1"/>
  </si>
  <si>
    <t>事業区分</t>
    <rPh sb="0" eb="2">
      <t>ジギョウ</t>
    </rPh>
    <rPh sb="2" eb="4">
      <t>クブン</t>
    </rPh>
    <phoneticPr fontId="1"/>
  </si>
  <si>
    <t>購入　リース・レンタルの別
（いずれかに○）</t>
    <rPh sb="0" eb="2">
      <t>コウニュウ</t>
    </rPh>
    <rPh sb="12" eb="13">
      <t>ベツ</t>
    </rPh>
    <phoneticPr fontId="1"/>
  </si>
  <si>
    <t>（１）介護職員の負担軽減に資する介護ロボ
　　　ット等を導入する事業</t>
    <rPh sb="3" eb="5">
      <t>カイゴ</t>
    </rPh>
    <rPh sb="5" eb="7">
      <t>ショクイン</t>
    </rPh>
    <rPh sb="8" eb="10">
      <t>フタン</t>
    </rPh>
    <rPh sb="10" eb="12">
      <t>ケイゲン</t>
    </rPh>
    <rPh sb="13" eb="14">
      <t>シ</t>
    </rPh>
    <rPh sb="16" eb="18">
      <t>カイゴ</t>
    </rPh>
    <rPh sb="26" eb="27">
      <t>トウ</t>
    </rPh>
    <rPh sb="28" eb="30">
      <t>ドウニュウ</t>
    </rPh>
    <rPh sb="32" eb="34">
      <t>ジギョウ</t>
    </rPh>
    <phoneticPr fontId="1"/>
  </si>
  <si>
    <t>（２）介護記録、情報共有、請求業務等の業務の効率化を図るICT機器等を介護サービス事業所に導入する事業</t>
    <rPh sb="3" eb="5">
      <t>カイゴ</t>
    </rPh>
    <rPh sb="5" eb="7">
      <t>キロク</t>
    </rPh>
    <rPh sb="8" eb="10">
      <t>ジョウホウ</t>
    </rPh>
    <rPh sb="10" eb="12">
      <t>キョウユウ</t>
    </rPh>
    <rPh sb="13" eb="15">
      <t>セイキュウ</t>
    </rPh>
    <rPh sb="15" eb="17">
      <t>ギョウム</t>
    </rPh>
    <rPh sb="17" eb="18">
      <t>トウ</t>
    </rPh>
    <rPh sb="19" eb="21">
      <t>ギョウム</t>
    </rPh>
    <rPh sb="22" eb="24">
      <t>コウリツ</t>
    </rPh>
    <rPh sb="24" eb="25">
      <t>カ</t>
    </rPh>
    <rPh sb="26" eb="27">
      <t>ハカ</t>
    </rPh>
    <rPh sb="31" eb="33">
      <t>キキ</t>
    </rPh>
    <rPh sb="33" eb="34">
      <t>トウ</t>
    </rPh>
    <rPh sb="35" eb="37">
      <t>カイゴ</t>
    </rPh>
    <rPh sb="41" eb="44">
      <t>ジギョウショ</t>
    </rPh>
    <rPh sb="45" eb="47">
      <t>ドウニュウ</t>
    </rPh>
    <rPh sb="49" eb="51">
      <t>ジギョウ</t>
    </rPh>
    <phoneticPr fontId="1"/>
  </si>
  <si>
    <t>（３）介護ロボット等やICT機器等を複数組み合わせて介護サービス事業所に導入する事業</t>
    <phoneticPr fontId="1"/>
  </si>
  <si>
    <t>（４）導入と一体的に行う業務改善支援を介護サービス事業所で利用する事業</t>
    <rPh sb="3" eb="5">
      <t>ドウニュウ</t>
    </rPh>
    <rPh sb="6" eb="8">
      <t>イッタイ</t>
    </rPh>
    <rPh sb="8" eb="9">
      <t>テキ</t>
    </rPh>
    <rPh sb="10" eb="11">
      <t>オコナ</t>
    </rPh>
    <rPh sb="12" eb="14">
      <t>ギョウム</t>
    </rPh>
    <rPh sb="14" eb="16">
      <t>カイゼン</t>
    </rPh>
    <rPh sb="16" eb="18">
      <t>シエン</t>
    </rPh>
    <rPh sb="19" eb="21">
      <t>カイゴ</t>
    </rPh>
    <rPh sb="25" eb="28">
      <t>ジギョウショ</t>
    </rPh>
    <rPh sb="29" eb="31">
      <t>リヨウ</t>
    </rPh>
    <rPh sb="33" eb="34">
      <t>コト</t>
    </rPh>
    <rPh sb="34" eb="35">
      <t>ギョウ</t>
    </rPh>
    <phoneticPr fontId="1"/>
  </si>
  <si>
    <t>　・厚生労働省「デジタル中核人材育成研修」の受講
　・厚生労働省「介護現場の生産性向上ビギナーセミナー」オンデマンド配信の視聴
　・上記以外の支援</t>
    <rPh sb="2" eb="7">
      <t>コウセイロウドウショウ</t>
    </rPh>
    <rPh sb="12" eb="14">
      <t>チュウカク</t>
    </rPh>
    <rPh sb="14" eb="16">
      <t>ジンザイ</t>
    </rPh>
    <rPh sb="16" eb="20">
      <t>イクセイケンシュウ</t>
    </rPh>
    <rPh sb="22" eb="24">
      <t>ジュコウ</t>
    </rPh>
    <rPh sb="28" eb="33">
      <t>コウセイロウドウショウ</t>
    </rPh>
    <rPh sb="34" eb="38">
      <t>カイゴゲンバ</t>
    </rPh>
    <rPh sb="39" eb="42">
      <t>セイサンセイ</t>
    </rPh>
    <rPh sb="42" eb="44">
      <t>コウジョウ</t>
    </rPh>
    <rPh sb="59" eb="61">
      <t>ハイシン</t>
    </rPh>
    <rPh sb="62" eb="64">
      <t>シチョウ</t>
    </rPh>
    <rPh sb="68" eb="70">
      <t>ジョウキ</t>
    </rPh>
    <rPh sb="70" eb="72">
      <t>イガイ</t>
    </rPh>
    <rPh sb="73" eb="75">
      <t>シエン</t>
    </rPh>
    <phoneticPr fontId="1"/>
  </si>
  <si>
    <r>
      <t>①現状の問題点や解決するべき課題</t>
    </r>
    <r>
      <rPr>
        <u/>
        <sz val="11"/>
        <color rgb="FFFF0000"/>
        <rFont val="ＭＳ Ｐゴシック"/>
        <family val="3"/>
        <charset val="128"/>
      </rPr>
      <t/>
    </r>
    <rPh sb="1" eb="3">
      <t>ゲンジョウ</t>
    </rPh>
    <rPh sb="4" eb="7">
      <t>モンダイテン</t>
    </rPh>
    <rPh sb="8" eb="10">
      <t>カイケツ</t>
    </rPh>
    <rPh sb="14" eb="16">
      <t>カダイ</t>
    </rPh>
    <phoneticPr fontId="1"/>
  </si>
  <si>
    <t>③目標達成のために導入すべき機器の内容等
（目標達成のために活用する機器に必要な機能や特徴）</t>
    <rPh sb="1" eb="3">
      <t>モクヒョウ</t>
    </rPh>
    <rPh sb="3" eb="5">
      <t>タッセイ</t>
    </rPh>
    <rPh sb="9" eb="11">
      <t>ドウニュウ</t>
    </rPh>
    <rPh sb="14" eb="16">
      <t>キキ</t>
    </rPh>
    <rPh sb="17" eb="19">
      <t>ナイヨウ</t>
    </rPh>
    <rPh sb="19" eb="20">
      <t>トウ</t>
    </rPh>
    <rPh sb="22" eb="26">
      <t>モクヒョウタッセイ</t>
    </rPh>
    <rPh sb="30" eb="32">
      <t>カツヨウ</t>
    </rPh>
    <rPh sb="34" eb="36">
      <t>キキ</t>
    </rPh>
    <rPh sb="37" eb="39">
      <t>ヒツヨウ</t>
    </rPh>
    <rPh sb="40" eb="42">
      <t>キノウ</t>
    </rPh>
    <rPh sb="43" eb="45">
      <t>トクチョウ</t>
    </rPh>
    <phoneticPr fontId="1"/>
  </si>
  <si>
    <t>④期待される効果等</t>
    <rPh sb="1" eb="3">
      <t>キタイ</t>
    </rPh>
    <rPh sb="6" eb="8">
      <t>コウカ</t>
    </rPh>
    <rPh sb="8" eb="9">
      <t>トウ</t>
    </rPh>
    <phoneticPr fontId="1"/>
  </si>
  <si>
    <r>
      <t>事業区分（１）～（３）の具体的な事業内容（</t>
    </r>
    <r>
      <rPr>
        <b/>
        <sz val="11"/>
        <rFont val="ＭＳ Ｐゴシック"/>
        <family val="3"/>
        <charset val="128"/>
      </rPr>
      <t>機器導入後３年間について</t>
    </r>
    <r>
      <rPr>
        <sz val="11"/>
        <rFont val="ＭＳ Ｐゴシック"/>
        <family val="3"/>
        <charset val="128"/>
      </rPr>
      <t>）</t>
    </r>
    <rPh sb="0" eb="4">
      <t>ジギョウクブン</t>
    </rPh>
    <rPh sb="12" eb="15">
      <t>グタイテキ</t>
    </rPh>
    <rPh sb="16" eb="18">
      <t>ジギョウ</t>
    </rPh>
    <rPh sb="18" eb="20">
      <t>ナイヨウ</t>
    </rPh>
    <rPh sb="21" eb="23">
      <t>キキ</t>
    </rPh>
    <rPh sb="23" eb="25">
      <t>ドウニュウ</t>
    </rPh>
    <rPh sb="25" eb="26">
      <t>ゴ</t>
    </rPh>
    <rPh sb="27" eb="29">
      <t>ネンカン</t>
    </rPh>
    <phoneticPr fontId="1"/>
  </si>
  <si>
    <t>機器のデモンストレーションの
①実施場所
②立ち会った職員の職名及び人数
③実施結果
④デモンストレーションを未実施の場合は、その理由を詳細に記載</t>
    <rPh sb="0" eb="2">
      <t>キキ</t>
    </rPh>
    <rPh sb="16" eb="18">
      <t>ジッシ</t>
    </rPh>
    <rPh sb="18" eb="20">
      <t>バショ</t>
    </rPh>
    <rPh sb="22" eb="23">
      <t>タ</t>
    </rPh>
    <rPh sb="24" eb="25">
      <t>ア</t>
    </rPh>
    <rPh sb="27" eb="29">
      <t>ショクイン</t>
    </rPh>
    <rPh sb="30" eb="32">
      <t>ショクメイ</t>
    </rPh>
    <rPh sb="32" eb="33">
      <t>オヨ</t>
    </rPh>
    <rPh sb="34" eb="36">
      <t>ニンズウ</t>
    </rPh>
    <rPh sb="38" eb="40">
      <t>ジッシ</t>
    </rPh>
    <rPh sb="40" eb="42">
      <t>ケッカ</t>
    </rPh>
    <rPh sb="55" eb="58">
      <t>ミジッシ</t>
    </rPh>
    <rPh sb="59" eb="61">
      <t>バアイ</t>
    </rPh>
    <rPh sb="65" eb="67">
      <t>リユウ</t>
    </rPh>
    <rPh sb="68" eb="70">
      <t>ショウサイ</t>
    </rPh>
    <rPh sb="71" eb="73">
      <t>キサイ</t>
    </rPh>
    <phoneticPr fontId="1"/>
  </si>
  <si>
    <t>①検討した全てのメーカー及び機器の名称
②検討方法
③比較検討を未実施の場合は、その理由を詳細に記載</t>
    <rPh sb="1" eb="3">
      <t>ケントウ</t>
    </rPh>
    <rPh sb="5" eb="6">
      <t>スベ</t>
    </rPh>
    <rPh sb="12" eb="13">
      <t>オヨ</t>
    </rPh>
    <rPh sb="14" eb="16">
      <t>キキ</t>
    </rPh>
    <rPh sb="17" eb="19">
      <t>メイショウ</t>
    </rPh>
    <rPh sb="21" eb="23">
      <t>ケントウ</t>
    </rPh>
    <rPh sb="23" eb="25">
      <t>ホウホウ</t>
    </rPh>
    <rPh sb="27" eb="31">
      <t>ヒカクケントウ</t>
    </rPh>
    <rPh sb="32" eb="35">
      <t>ミジッシ</t>
    </rPh>
    <rPh sb="36" eb="38">
      <t>バアイ</t>
    </rPh>
    <rPh sb="42" eb="44">
      <t>リユウ</t>
    </rPh>
    <rPh sb="45" eb="47">
      <t>ショウサイ</t>
    </rPh>
    <rPh sb="48" eb="50">
      <t>キサイ</t>
    </rPh>
    <phoneticPr fontId="1"/>
  </si>
  <si>
    <t>様式第１号別紙（３）</t>
    <rPh sb="0" eb="2">
      <t>ヨウシキ</t>
    </rPh>
    <rPh sb="2" eb="3">
      <t>ダイ</t>
    </rPh>
    <rPh sb="4" eb="5">
      <t>ゴウ</t>
    </rPh>
    <rPh sb="5" eb="7">
      <t>ベッシ</t>
    </rPh>
    <phoneticPr fontId="1"/>
  </si>
  <si>
    <t>機器名
D</t>
    <rPh sb="0" eb="2">
      <t>キキ</t>
    </rPh>
    <rPh sb="2" eb="3">
      <t>メイ</t>
    </rPh>
    <phoneticPr fontId="1"/>
  </si>
  <si>
    <t>導入台数
E</t>
    <rPh sb="0" eb="2">
      <t>ドウニュウ</t>
    </rPh>
    <rPh sb="2" eb="4">
      <t>ダイスウ</t>
    </rPh>
    <phoneticPr fontId="1"/>
  </si>
  <si>
    <t>総事業費
F</t>
    <rPh sb="0" eb="3">
      <t>ソウジギョウ</t>
    </rPh>
    <rPh sb="3" eb="4">
      <t>ヒ</t>
    </rPh>
    <phoneticPr fontId="1"/>
  </si>
  <si>
    <t>寄付金その他の収入額
G</t>
    <rPh sb="0" eb="3">
      <t>キフキン</t>
    </rPh>
    <rPh sb="5" eb="6">
      <t>タ</t>
    </rPh>
    <rPh sb="7" eb="10">
      <t>シュウニュウガク</t>
    </rPh>
    <phoneticPr fontId="1"/>
  </si>
  <si>
    <t>差引額
H（F－G）</t>
    <rPh sb="0" eb="3">
      <t>サシヒキガク</t>
    </rPh>
    <phoneticPr fontId="1"/>
  </si>
  <si>
    <t>対象経費の
支出額
I</t>
    <rPh sb="0" eb="2">
      <t>タイショウ</t>
    </rPh>
    <rPh sb="2" eb="4">
      <t>ケイヒ</t>
    </rPh>
    <rPh sb="6" eb="8">
      <t>シシュツ</t>
    </rPh>
    <phoneticPr fontId="1"/>
  </si>
  <si>
    <t>補助基本額
J</t>
    <rPh sb="0" eb="2">
      <t>ホジョ</t>
    </rPh>
    <rPh sb="2" eb="5">
      <t>キホンガク</t>
    </rPh>
    <phoneticPr fontId="1"/>
  </si>
  <si>
    <t>J欄の額に
補助率（3/4）を
乗じた額
K</t>
    <phoneticPr fontId="1"/>
  </si>
  <si>
    <t>補助上限
L</t>
    <rPh sb="0" eb="2">
      <t>ホジョ</t>
    </rPh>
    <rPh sb="2" eb="4">
      <t>ジョウゲン</t>
    </rPh>
    <phoneticPr fontId="1"/>
  </si>
  <si>
    <t>補助所要額
M</t>
    <rPh sb="0" eb="2">
      <t>ホジョ</t>
    </rPh>
    <rPh sb="2" eb="5">
      <t>ショヨウガク</t>
    </rPh>
    <phoneticPr fontId="1"/>
  </si>
  <si>
    <t>１　介護サービス事業所ごと、複数の事業区分で申請する場合はさらに事業区分ごとに、行を分けて記入すること。</t>
    <rPh sb="2" eb="4">
      <t>カイゴ</t>
    </rPh>
    <rPh sb="8" eb="11">
      <t>ジギョウショ</t>
    </rPh>
    <rPh sb="14" eb="16">
      <t>フクスウ</t>
    </rPh>
    <rPh sb="17" eb="21">
      <t>ジギョウクブン</t>
    </rPh>
    <rPh sb="22" eb="24">
      <t>シンセイ</t>
    </rPh>
    <rPh sb="26" eb="28">
      <t>バアイ</t>
    </rPh>
    <rPh sb="32" eb="36">
      <t>ジギョウクブン</t>
    </rPh>
    <rPh sb="40" eb="41">
      <t>ギョウ</t>
    </rPh>
    <rPh sb="42" eb="43">
      <t>ワ</t>
    </rPh>
    <rPh sb="45" eb="47">
      <t>キニュウ</t>
    </rPh>
    <phoneticPr fontId="1"/>
  </si>
  <si>
    <t>２　１つの事業区分で複数の分類の機器等を導入する場合、１行にまとめて記入すること。</t>
    <rPh sb="5" eb="9">
      <t>ジギョウクブン</t>
    </rPh>
    <rPh sb="10" eb="12">
      <t>フクスウ</t>
    </rPh>
    <rPh sb="13" eb="15">
      <t>ブンルイ</t>
    </rPh>
    <rPh sb="16" eb="18">
      <t>キキ</t>
    </rPh>
    <rPh sb="18" eb="19">
      <t>トウ</t>
    </rPh>
    <rPh sb="20" eb="22">
      <t>ドウニュウ</t>
    </rPh>
    <rPh sb="24" eb="26">
      <t>バアイ</t>
    </rPh>
    <rPh sb="28" eb="29">
      <t>ギョウ</t>
    </rPh>
    <rPh sb="34" eb="36">
      <t>キニュウ</t>
    </rPh>
    <phoneticPr fontId="1"/>
  </si>
  <si>
    <t>３　J欄にはH欄とI欄を比較していずれか少ない方の額を記載することとし、千円未満の端数が生じた場合は切り捨てること。</t>
    <rPh sb="3" eb="4">
      <t>ラン</t>
    </rPh>
    <rPh sb="7" eb="8">
      <t>ラン</t>
    </rPh>
    <rPh sb="10" eb="11">
      <t>ラン</t>
    </rPh>
    <rPh sb="12" eb="14">
      <t>ヒカク</t>
    </rPh>
    <rPh sb="20" eb="21">
      <t>スク</t>
    </rPh>
    <rPh sb="23" eb="24">
      <t>ホウ</t>
    </rPh>
    <rPh sb="25" eb="26">
      <t>ガク</t>
    </rPh>
    <rPh sb="27" eb="29">
      <t>キサイ</t>
    </rPh>
    <rPh sb="36" eb="38">
      <t>センエン</t>
    </rPh>
    <rPh sb="38" eb="40">
      <t>ミマン</t>
    </rPh>
    <rPh sb="41" eb="43">
      <t>ハスウ</t>
    </rPh>
    <rPh sb="44" eb="45">
      <t>ショウ</t>
    </rPh>
    <rPh sb="47" eb="49">
      <t>バアイ</t>
    </rPh>
    <rPh sb="50" eb="51">
      <t>キ</t>
    </rPh>
    <rPh sb="52" eb="53">
      <t>ス</t>
    </rPh>
    <phoneticPr fontId="1"/>
  </si>
  <si>
    <t>４　K欄に千円未満の端数が生じた場合は切り捨てること。</t>
    <rPh sb="3" eb="4">
      <t>ラン</t>
    </rPh>
    <rPh sb="5" eb="7">
      <t>センエン</t>
    </rPh>
    <rPh sb="7" eb="9">
      <t>ミマン</t>
    </rPh>
    <rPh sb="10" eb="12">
      <t>ハスウ</t>
    </rPh>
    <rPh sb="13" eb="14">
      <t>ショウ</t>
    </rPh>
    <rPh sb="16" eb="18">
      <t>バアイ</t>
    </rPh>
    <rPh sb="19" eb="20">
      <t>キ</t>
    </rPh>
    <rPh sb="21" eb="22">
      <t>ス</t>
    </rPh>
    <phoneticPr fontId="1"/>
  </si>
  <si>
    <t>５　L欄には、要綱第２条第２項第１号に掲げる事業については、１機器（台）あたりの補助上限額×導入台数を記載すること。同項第２号に掲げる事業については、要綱別表第２に定める職員数に応じた補助上限額を記載すること。</t>
    <rPh sb="3" eb="4">
      <t>ラン</t>
    </rPh>
    <rPh sb="7" eb="9">
      <t>ヨウコウ</t>
    </rPh>
    <rPh sb="9" eb="10">
      <t>ダイ</t>
    </rPh>
    <rPh sb="11" eb="12">
      <t>ジョウ</t>
    </rPh>
    <rPh sb="12" eb="13">
      <t>ダイ</t>
    </rPh>
    <rPh sb="14" eb="15">
      <t>コウ</t>
    </rPh>
    <rPh sb="15" eb="16">
      <t>ダイ</t>
    </rPh>
    <rPh sb="17" eb="18">
      <t>ゴウ</t>
    </rPh>
    <rPh sb="19" eb="20">
      <t>カカ</t>
    </rPh>
    <rPh sb="22" eb="24">
      <t>ジギョウ</t>
    </rPh>
    <rPh sb="31" eb="33">
      <t>キキ</t>
    </rPh>
    <rPh sb="34" eb="35">
      <t>ダイ</t>
    </rPh>
    <rPh sb="40" eb="42">
      <t>ホジョ</t>
    </rPh>
    <rPh sb="42" eb="44">
      <t>ジョウゲン</t>
    </rPh>
    <rPh sb="44" eb="45">
      <t>ガク</t>
    </rPh>
    <rPh sb="46" eb="48">
      <t>ドウニュウ</t>
    </rPh>
    <rPh sb="48" eb="50">
      <t>ダイスウ</t>
    </rPh>
    <rPh sb="58" eb="59">
      <t>ドウ</t>
    </rPh>
    <rPh sb="59" eb="60">
      <t>コウ</t>
    </rPh>
    <rPh sb="60" eb="61">
      <t>ダイ</t>
    </rPh>
    <rPh sb="62" eb="63">
      <t>ゴウ</t>
    </rPh>
    <rPh sb="64" eb="65">
      <t>カカ</t>
    </rPh>
    <rPh sb="67" eb="69">
      <t>ジギョウ</t>
    </rPh>
    <rPh sb="75" eb="77">
      <t>ヨウコウ</t>
    </rPh>
    <rPh sb="77" eb="79">
      <t>ベッピョウ</t>
    </rPh>
    <rPh sb="79" eb="80">
      <t>ダイ</t>
    </rPh>
    <rPh sb="82" eb="83">
      <t>サダ</t>
    </rPh>
    <rPh sb="85" eb="88">
      <t>ショクインスウ</t>
    </rPh>
    <rPh sb="89" eb="90">
      <t>オウ</t>
    </rPh>
    <rPh sb="92" eb="97">
      <t>ホジョジョウゲンガク</t>
    </rPh>
    <rPh sb="98" eb="100">
      <t>キサイ</t>
    </rPh>
    <phoneticPr fontId="1"/>
  </si>
  <si>
    <t>　　同項第３号に掲げる事業については１０，０００千円、同項第４号に掲げる事業については４５０千円をそれぞれ記載すること。</t>
    <rPh sb="2" eb="3">
      <t>ドウ</t>
    </rPh>
    <rPh sb="8" eb="9">
      <t>カカ</t>
    </rPh>
    <rPh sb="11" eb="13">
      <t>ジギョウ</t>
    </rPh>
    <rPh sb="24" eb="25">
      <t>チ</t>
    </rPh>
    <rPh sb="25" eb="26">
      <t>エン</t>
    </rPh>
    <rPh sb="27" eb="28">
      <t>ドウ</t>
    </rPh>
    <rPh sb="28" eb="29">
      <t>コウ</t>
    </rPh>
    <rPh sb="29" eb="30">
      <t>ダイ</t>
    </rPh>
    <rPh sb="31" eb="32">
      <t>ゴウ</t>
    </rPh>
    <rPh sb="33" eb="34">
      <t>カカ</t>
    </rPh>
    <rPh sb="36" eb="38">
      <t>ジギョウ</t>
    </rPh>
    <rPh sb="46" eb="47">
      <t>チ</t>
    </rPh>
    <rPh sb="47" eb="48">
      <t>エン</t>
    </rPh>
    <rPh sb="53" eb="55">
      <t>キサイ</t>
    </rPh>
    <phoneticPr fontId="1"/>
  </si>
  <si>
    <r>
      <t>６　M欄にはK欄の額とJ欄の額を比較していずれか少ない方の額を記載すること。</t>
    </r>
    <r>
      <rPr>
        <u/>
        <sz val="9"/>
        <color rgb="FFFF0000"/>
        <rFont val="ＭＳ Ｐゴシック"/>
        <family val="3"/>
        <charset val="128"/>
      </rPr>
      <t/>
    </r>
    <rPh sb="3" eb="4">
      <t>ラン</t>
    </rPh>
    <rPh sb="7" eb="8">
      <t>ラン</t>
    </rPh>
    <rPh sb="9" eb="10">
      <t>ガク</t>
    </rPh>
    <rPh sb="12" eb="13">
      <t>ラン</t>
    </rPh>
    <rPh sb="14" eb="15">
      <t>ガク</t>
    </rPh>
    <rPh sb="16" eb="18">
      <t>ヒカク</t>
    </rPh>
    <rPh sb="24" eb="25">
      <t>スク</t>
    </rPh>
    <rPh sb="27" eb="28">
      <t>ホウ</t>
    </rPh>
    <rPh sb="29" eb="30">
      <t>ガク</t>
    </rPh>
    <rPh sb="31" eb="33">
      <t>キサイ</t>
    </rPh>
    <phoneticPr fontId="1"/>
  </si>
  <si>
    <t>※本書は介護サービス事業所ごとに作成願います。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</si>
</sst>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1"/>
      <name val="ＭＳ Ｐゴシック"/>
      <family val="3"/>
      <charset val="128"/>
    </font>
    <font>
      <sz val="9"/>
      <name val="ＭＳ Ｐゴシック"/>
      <family val="3"/>
      <charset val="128"/>
    </font>
    <font>
      <sz val="10"/>
      <color rgb="FF000000"/>
      <name val="Times New Roman"/>
      <family val="1"/>
    </font>
    <font>
      <sz val="10"/>
      <name val="游ゴシック"/>
      <family val="3"/>
      <charset val="128"/>
      <scheme val="minor"/>
    </font>
    <font>
      <b/>
      <sz val="10"/>
      <name val="游ゴシック"/>
      <family val="3"/>
      <charset val="128"/>
      <scheme val="minor"/>
    </font>
    <font>
      <sz val="6"/>
      <name val="ＭＳ Ｐゴシック"/>
      <family val="3"/>
      <charset val="128"/>
    </font>
    <font>
      <b/>
      <sz val="10"/>
      <color theme="1"/>
      <name val="ＭＳ Ｐゴシック"/>
      <family val="3"/>
      <charset val="128"/>
    </font>
    <font>
      <b/>
      <sz val="12"/>
      <color theme="1"/>
      <name val="ＭＳ Ｐゴシック"/>
      <family val="3"/>
      <charset val="128"/>
    </font>
    <font>
      <b/>
      <sz val="11"/>
      <color rgb="FFFF0000"/>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name val="ＭＳ Ｐゴシック"/>
      <family val="3"/>
      <charset val="128"/>
    </font>
    <font>
      <u/>
      <sz val="11"/>
      <color rgb="FFFF0000"/>
      <name val="ＭＳ Ｐゴシック"/>
      <family val="3"/>
      <charset val="128"/>
    </font>
    <font>
      <u/>
      <sz val="9"/>
      <color rgb="FFFF0000"/>
      <name val="ＭＳ Ｐゴシック"/>
      <family val="3"/>
      <charset val="128"/>
    </font>
    <font>
      <sz val="11"/>
      <color theme="1"/>
      <name val="游ゴシック"/>
      <family val="2"/>
      <charset val="128"/>
      <scheme val="minor"/>
    </font>
    <font>
      <sz val="11"/>
      <name val="HG丸ｺﾞｼｯｸM-PRO"/>
      <family val="3"/>
      <charset val="128"/>
    </font>
    <font>
      <sz val="9"/>
      <name val="HG丸ｺﾞｼｯｸM-PRO"/>
      <family val="3"/>
      <charset val="128"/>
    </font>
    <font>
      <sz val="8"/>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sz val="8"/>
      <name val="HG丸ｺﾞｼｯｸM-PRO"/>
      <family val="3"/>
      <charset val="128"/>
    </font>
  </fonts>
  <fills count="10">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s>
  <cellStyleXfs count="3">
    <xf numFmtId="0" fontId="0" fillId="0" borderId="0">
      <alignment vertical="center"/>
    </xf>
    <xf numFmtId="0" fontId="8" fillId="0" borderId="0"/>
    <xf numFmtId="38" fontId="23" fillId="0" borderId="0" applyFont="0" applyFill="0" applyBorder="0" applyAlignment="0" applyProtection="0">
      <alignment vertical="center"/>
    </xf>
  </cellStyleXfs>
  <cellXfs count="263">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xf>
    <xf numFmtId="0" fontId="6" fillId="3" borderId="1" xfId="0" applyFont="1" applyFill="1" applyBorder="1">
      <alignment vertical="center"/>
    </xf>
    <xf numFmtId="0" fontId="6" fillId="3" borderId="19" xfId="0" applyFont="1" applyFill="1" applyBorder="1">
      <alignment vertical="center"/>
    </xf>
    <xf numFmtId="0" fontId="6" fillId="0" borderId="17" xfId="0" applyFont="1" applyBorder="1">
      <alignment vertical="center"/>
    </xf>
    <xf numFmtId="0" fontId="7" fillId="0" borderId="0" xfId="0" applyFont="1" applyAlignment="1">
      <alignment horizontal="right" vertical="center"/>
    </xf>
    <xf numFmtId="0" fontId="7" fillId="0" borderId="0" xfId="0" applyFont="1">
      <alignment vertical="center"/>
    </xf>
    <xf numFmtId="0" fontId="6" fillId="0" borderId="0" xfId="0" applyFont="1" applyAlignment="1">
      <alignment vertical="center" wrapText="1"/>
    </xf>
    <xf numFmtId="0" fontId="9" fillId="4" borderId="0" xfId="1" applyFont="1" applyFill="1" applyAlignment="1">
      <alignment vertical="center"/>
    </xf>
    <xf numFmtId="0" fontId="10" fillId="0" borderId="0" xfId="1" applyFont="1" applyAlignment="1">
      <alignment vertical="center"/>
    </xf>
    <xf numFmtId="0" fontId="12" fillId="0" borderId="0" xfId="0" applyFont="1">
      <alignment vertical="center"/>
    </xf>
    <xf numFmtId="0" fontId="3" fillId="0" borderId="0" xfId="0" applyFont="1">
      <alignment vertical="center"/>
    </xf>
    <xf numFmtId="0" fontId="13" fillId="0" borderId="0" xfId="0" applyFont="1">
      <alignment vertical="center"/>
    </xf>
    <xf numFmtId="176" fontId="9" fillId="3" borderId="0" xfId="1" applyNumberFormat="1" applyFont="1" applyFill="1" applyAlignment="1">
      <alignment horizontal="right" vertical="center"/>
    </xf>
    <xf numFmtId="0" fontId="9" fillId="5" borderId="0" xfId="1" applyFont="1" applyFill="1" applyAlignment="1">
      <alignment vertical="center"/>
    </xf>
    <xf numFmtId="0" fontId="14" fillId="0" borderId="0" xfId="0" applyFont="1" applyAlignment="1"/>
    <xf numFmtId="0" fontId="15" fillId="4" borderId="1" xfId="0" applyFont="1" applyFill="1" applyBorder="1" applyAlignment="1">
      <alignment horizontal="center" vertical="center"/>
    </xf>
    <xf numFmtId="0" fontId="16" fillId="0" borderId="0" xfId="0" applyFont="1">
      <alignment vertical="center"/>
    </xf>
    <xf numFmtId="0" fontId="15" fillId="0" borderId="0" xfId="0" applyFont="1">
      <alignment vertical="center"/>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5" fillId="0" borderId="12" xfId="0" applyFont="1" applyBorder="1">
      <alignment vertical="center"/>
    </xf>
    <xf numFmtId="0" fontId="5" fillId="0" borderId="1" xfId="0" quotePrefix="1" applyFont="1" applyBorder="1">
      <alignment vertical="center"/>
    </xf>
    <xf numFmtId="0" fontId="18" fillId="0" borderId="1" xfId="0" applyFont="1" applyBorder="1">
      <alignment vertical="center"/>
    </xf>
    <xf numFmtId="0" fontId="5" fillId="0" borderId="1" xfId="0" applyFont="1" applyBorder="1">
      <alignment vertical="center"/>
    </xf>
    <xf numFmtId="0" fontId="5" fillId="0" borderId="6" xfId="0" applyFont="1" applyBorder="1">
      <alignment vertical="center"/>
    </xf>
    <xf numFmtId="0" fontId="18" fillId="0" borderId="0" xfId="0" applyFont="1">
      <alignment vertical="center"/>
    </xf>
    <xf numFmtId="0" fontId="18" fillId="0" borderId="12" xfId="0" applyFont="1" applyBorder="1">
      <alignment vertical="center"/>
    </xf>
    <xf numFmtId="0" fontId="18" fillId="0" borderId="10" xfId="0" applyFont="1" applyBorder="1" applyAlignment="1">
      <alignment horizontal="right" vertical="center" wrapText="1"/>
    </xf>
    <xf numFmtId="0" fontId="19" fillId="4" borderId="2" xfId="0" applyFont="1" applyFill="1" applyBorder="1" applyAlignment="1">
      <alignment horizontal="center" vertical="center" wrapText="1"/>
    </xf>
    <xf numFmtId="0" fontId="18" fillId="7" borderId="2" xfId="0" applyFont="1" applyFill="1" applyBorder="1" applyAlignment="1">
      <alignment vertical="center" wrapText="1"/>
    </xf>
    <xf numFmtId="0" fontId="18" fillId="4" borderId="2" xfId="0" applyFont="1" applyFill="1" applyBorder="1" applyAlignment="1">
      <alignment horizontal="center" vertical="center" wrapText="1"/>
    </xf>
    <xf numFmtId="0" fontId="18" fillId="0" borderId="1" xfId="0" applyFont="1" applyBorder="1" applyAlignment="1">
      <alignment vertical="center" wrapText="1"/>
    </xf>
    <xf numFmtId="0" fontId="18" fillId="0" borderId="10" xfId="0" applyFont="1" applyBorder="1" applyAlignment="1">
      <alignment vertical="center" wrapText="1"/>
    </xf>
    <xf numFmtId="0" fontId="18" fillId="0" borderId="0" xfId="0" applyFont="1" applyAlignment="1">
      <alignment horizontal="center" vertical="center"/>
    </xf>
    <xf numFmtId="0" fontId="18" fillId="0" borderId="2" xfId="0" applyFont="1" applyBorder="1" applyAlignment="1">
      <alignment vertical="center" wrapText="1"/>
    </xf>
    <xf numFmtId="0" fontId="18" fillId="4" borderId="2" xfId="0" applyFont="1" applyFill="1" applyBorder="1" applyAlignment="1">
      <alignment vertical="center" wrapText="1"/>
    </xf>
    <xf numFmtId="0" fontId="18" fillId="0" borderId="0" xfId="0" applyFont="1" applyAlignment="1">
      <alignment horizontal="left" vertical="center"/>
    </xf>
    <xf numFmtId="0" fontId="18" fillId="0" borderId="2" xfId="0" applyFont="1" applyBorder="1">
      <alignment vertical="center"/>
    </xf>
    <xf numFmtId="0" fontId="18" fillId="4" borderId="1" xfId="0" applyFont="1" applyFill="1" applyBorder="1" applyAlignment="1">
      <alignment horizontal="center"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19" fillId="4" borderId="1" xfId="0" applyFont="1" applyFill="1" applyBorder="1" applyAlignment="1">
      <alignment horizontal="center" vertical="center" wrapText="1"/>
    </xf>
    <xf numFmtId="0" fontId="5" fillId="0" borderId="1" xfId="0" applyFont="1" applyBorder="1" applyAlignment="1">
      <alignment vertical="center" wrapText="1"/>
    </xf>
    <xf numFmtId="0" fontId="19" fillId="0" borderId="0" xfId="0" applyFont="1" applyAlignment="1">
      <alignment horizontal="center" vertical="center"/>
    </xf>
    <xf numFmtId="0" fontId="5" fillId="0" borderId="10" xfId="0" applyFont="1" applyBorder="1" applyAlignment="1">
      <alignment horizontal="right" vertical="center" wrapText="1"/>
    </xf>
    <xf numFmtId="0" fontId="5" fillId="4" borderId="1" xfId="0" applyFont="1" applyFill="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right" vertical="center" wrapText="1"/>
    </xf>
    <xf numFmtId="0" fontId="5" fillId="4" borderId="2" xfId="0" applyFont="1" applyFill="1" applyBorder="1" applyAlignment="1">
      <alignment vertical="center" wrapText="1"/>
    </xf>
    <xf numFmtId="0" fontId="5" fillId="0" borderId="2" xfId="0" applyFont="1" applyBorder="1" applyAlignment="1">
      <alignment vertical="center" wrapText="1"/>
    </xf>
    <xf numFmtId="0" fontId="5" fillId="4" borderId="1" xfId="0" applyFont="1" applyFill="1" applyBorder="1" applyAlignment="1">
      <alignment vertical="center" wrapText="1"/>
    </xf>
    <xf numFmtId="0" fontId="5" fillId="8" borderId="0" xfId="0" applyFont="1" applyFill="1">
      <alignment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24" fillId="0" borderId="0" xfId="0" applyFont="1" applyAlignment="1">
      <alignment horizontal="center" vertical="center"/>
    </xf>
    <xf numFmtId="0" fontId="24" fillId="0" borderId="0" xfId="0" applyFont="1">
      <alignment vertical="center"/>
    </xf>
    <xf numFmtId="0" fontId="24" fillId="3" borderId="0" xfId="0" applyFont="1" applyFill="1" applyBorder="1" applyAlignment="1">
      <alignment vertical="center"/>
    </xf>
    <xf numFmtId="0" fontId="6" fillId="0" borderId="0" xfId="0" applyFont="1" applyAlignment="1">
      <alignment horizontal="right" vertical="center"/>
    </xf>
    <xf numFmtId="0" fontId="25" fillId="0" borderId="0" xfId="0" applyFont="1" applyBorder="1" applyAlignment="1">
      <alignment horizontal="center" vertical="center" wrapText="1"/>
    </xf>
    <xf numFmtId="0" fontId="24" fillId="0" borderId="0" xfId="0" applyFont="1" applyAlignment="1">
      <alignment vertical="center"/>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shrinkToFit="1"/>
    </xf>
    <xf numFmtId="38" fontId="6" fillId="3" borderId="1" xfId="2" applyFont="1" applyFill="1" applyBorder="1">
      <alignment vertical="center"/>
    </xf>
    <xf numFmtId="38" fontId="6" fillId="0" borderId="1" xfId="2" applyFont="1" applyBorder="1">
      <alignment vertical="center"/>
    </xf>
    <xf numFmtId="38" fontId="6" fillId="0" borderId="2" xfId="2" applyFont="1" applyBorder="1">
      <alignment vertical="center"/>
    </xf>
    <xf numFmtId="38" fontId="6" fillId="0" borderId="2" xfId="2" applyFont="1" applyFill="1" applyBorder="1" applyAlignment="1">
      <alignment vertical="center" shrinkToFit="1"/>
    </xf>
    <xf numFmtId="38" fontId="6" fillId="0" borderId="20" xfId="2" applyFont="1" applyBorder="1">
      <alignment vertical="center"/>
    </xf>
    <xf numFmtId="3" fontId="24" fillId="0" borderId="0" xfId="0" applyNumberFormat="1" applyFont="1" applyBorder="1">
      <alignment vertical="center"/>
    </xf>
    <xf numFmtId="0" fontId="24" fillId="0" borderId="1" xfId="0" applyFont="1" applyBorder="1" applyAlignment="1">
      <alignment horizontal="center" vertical="center" shrinkToFit="1"/>
    </xf>
    <xf numFmtId="0" fontId="24" fillId="9" borderId="1" xfId="0" applyFont="1" applyFill="1" applyBorder="1" applyAlignment="1">
      <alignment horizontal="center" vertical="center"/>
    </xf>
    <xf numFmtId="0" fontId="24" fillId="0" borderId="1" xfId="0" applyFont="1" applyBorder="1" applyAlignment="1">
      <alignment horizontal="center" vertical="center"/>
    </xf>
    <xf numFmtId="0" fontId="6" fillId="3" borderId="19" xfId="0" applyFont="1" applyFill="1" applyBorder="1" applyAlignment="1">
      <alignment horizontal="center" vertical="center" wrapText="1"/>
    </xf>
    <xf numFmtId="0" fontId="26" fillId="3" borderId="19" xfId="0" applyFont="1" applyFill="1" applyBorder="1" applyAlignment="1">
      <alignment horizontal="center" vertical="center" wrapText="1" shrinkToFit="1"/>
    </xf>
    <xf numFmtId="38" fontId="6" fillId="3" borderId="19" xfId="2" applyFont="1" applyFill="1" applyBorder="1">
      <alignment vertical="center"/>
    </xf>
    <xf numFmtId="38" fontId="6" fillId="0" borderId="19" xfId="2" applyFont="1" applyBorder="1">
      <alignment vertical="center"/>
    </xf>
    <xf numFmtId="38" fontId="6" fillId="0" borderId="5" xfId="2" applyFont="1" applyFill="1" applyBorder="1" applyAlignment="1">
      <alignment vertical="center" shrinkToFit="1"/>
    </xf>
    <xf numFmtId="38" fontId="6" fillId="0" borderId="18" xfId="2" applyFont="1" applyBorder="1">
      <alignment vertical="center"/>
    </xf>
    <xf numFmtId="38" fontId="6" fillId="0" borderId="14" xfId="2" applyFont="1" applyBorder="1">
      <alignment vertical="center"/>
    </xf>
    <xf numFmtId="38" fontId="6" fillId="0" borderId="11" xfId="2" applyFont="1" applyBorder="1">
      <alignment vertical="center"/>
    </xf>
    <xf numFmtId="38" fontId="6" fillId="0" borderId="22" xfId="2" applyFont="1" applyBorder="1">
      <alignment vertical="center"/>
    </xf>
    <xf numFmtId="38" fontId="6" fillId="0" borderId="16" xfId="2" applyFont="1" applyBorder="1">
      <alignment vertical="center"/>
    </xf>
    <xf numFmtId="0" fontId="24" fillId="0" borderId="0" xfId="0" applyFont="1" applyBorder="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0" borderId="1"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0" xfId="0" applyFont="1" applyAlignment="1">
      <alignment horizontal="right"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5" fillId="0" borderId="0" xfId="0" applyFont="1" applyAlignment="1">
      <alignment horizontal="left" vertical="center"/>
    </xf>
    <xf numFmtId="0" fontId="17" fillId="6" borderId="2" xfId="0" applyFont="1" applyFill="1" applyBorder="1" applyAlignment="1">
      <alignment horizontal="left" vertical="center"/>
    </xf>
    <xf numFmtId="0" fontId="17" fillId="6" borderId="3" xfId="0" applyFont="1" applyFill="1" applyBorder="1" applyAlignment="1">
      <alignment horizontal="left" vertical="center"/>
    </xf>
    <xf numFmtId="0" fontId="19" fillId="5" borderId="2" xfId="0" applyFont="1" applyFill="1" applyBorder="1" applyAlignment="1">
      <alignment horizontal="left"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8" fillId="5" borderId="2"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18" fillId="5" borderId="2" xfId="0" applyFont="1" applyFill="1" applyBorder="1" applyAlignment="1">
      <alignment vertical="center" wrapText="1"/>
    </xf>
    <xf numFmtId="0" fontId="18" fillId="5" borderId="4" xfId="0" applyFont="1" applyFill="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right" vertical="center" wrapText="1"/>
    </xf>
    <xf numFmtId="0" fontId="5" fillId="0" borderId="10" xfId="0" applyFont="1" applyBorder="1" applyAlignment="1">
      <alignment horizontal="right" vertical="center" wrapText="1"/>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0" fontId="5" fillId="5" borderId="2" xfId="0" applyFont="1" applyFill="1" applyBorder="1" applyAlignment="1">
      <alignment vertical="center" wrapText="1"/>
    </xf>
    <xf numFmtId="0" fontId="5" fillId="5" borderId="4" xfId="0" applyFont="1" applyFill="1" applyBorder="1" applyAlignment="1">
      <alignmen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8" borderId="0" xfId="0" applyFont="1" applyFill="1" applyAlignment="1">
      <alignment horizontal="left" vertical="center" indent="8"/>
    </xf>
    <xf numFmtId="0" fontId="5" fillId="0" borderId="0" xfId="0" applyFont="1" applyAlignment="1">
      <alignment horizontal="right" wrapText="1"/>
    </xf>
    <xf numFmtId="0" fontId="5" fillId="0" borderId="10" xfId="0" applyFont="1" applyBorder="1" applyAlignment="1">
      <alignment horizontal="right" wrapText="1"/>
    </xf>
    <xf numFmtId="0" fontId="25" fillId="9" borderId="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6" fillId="0" borderId="14" xfId="0" applyFont="1" applyBorder="1" applyAlignment="1">
      <alignment horizontal="center" vertical="center"/>
    </xf>
    <xf numFmtId="0" fontId="7" fillId="0" borderId="21" xfId="0" applyFont="1" applyBorder="1" applyAlignment="1">
      <alignment horizontal="center" vertical="center" wrapText="1"/>
    </xf>
    <xf numFmtId="0" fontId="7" fillId="0" borderId="20" xfId="0" applyFont="1" applyBorder="1" applyAlignment="1">
      <alignment horizontal="center" vertical="center" wrapText="1"/>
    </xf>
    <xf numFmtId="0" fontId="25" fillId="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0" borderId="3" xfId="0" applyFont="1" applyBorder="1" applyAlignment="1">
      <alignment horizontal="center" vertical="center"/>
    </xf>
    <xf numFmtId="0" fontId="26"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0" xfId="0" applyFont="1" applyAlignment="1">
      <alignment horizontal="lef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6" fillId="0" borderId="3" xfId="0" applyFont="1" applyBorder="1" applyAlignment="1">
      <alignment horizontal="left" vertical="center" wrapText="1"/>
    </xf>
    <xf numFmtId="0" fontId="20" fillId="0" borderId="8"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left" vertical="top"/>
    </xf>
    <xf numFmtId="0" fontId="6" fillId="0" borderId="1" xfId="0" applyFont="1" applyBorder="1" applyAlignment="1">
      <alignment horizontal="center" vertical="top"/>
    </xf>
    <xf numFmtId="0" fontId="20" fillId="0" borderId="2"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8" fillId="0" borderId="0" xfId="0" applyFont="1" applyAlignment="1">
      <alignment horizontal="left" vertical="center"/>
    </xf>
    <xf numFmtId="0" fontId="18" fillId="0" borderId="0" xfId="0" applyFont="1" applyAlignment="1">
      <alignment horizontal="right" vertical="center"/>
    </xf>
    <xf numFmtId="0" fontId="29" fillId="0" borderId="0" xfId="0" applyFont="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8" fillId="0" borderId="0" xfId="0" applyFont="1">
      <alignment vertical="center"/>
    </xf>
    <xf numFmtId="0" fontId="18" fillId="2" borderId="8" xfId="0" applyFont="1" applyFill="1" applyBorder="1" applyAlignment="1">
      <alignment horizontal="center" vertical="center"/>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18" fillId="2" borderId="14" xfId="0" applyFont="1" applyFill="1" applyBorder="1" applyAlignment="1">
      <alignment horizontal="center" vertical="center"/>
    </xf>
    <xf numFmtId="0" fontId="28" fillId="2" borderId="1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18" fillId="0" borderId="1" xfId="0" applyFont="1" applyBorder="1" applyAlignment="1">
      <alignment horizontal="center" vertical="center"/>
    </xf>
    <xf numFmtId="0" fontId="28" fillId="0" borderId="14" xfId="0" applyFont="1" applyBorder="1" applyAlignment="1">
      <alignment horizontal="left" vertical="center" wrapText="1"/>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28" fillId="0" borderId="1" xfId="0" applyFont="1" applyBorder="1" applyAlignment="1">
      <alignmen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 xfId="0" applyFont="1" applyBorder="1" applyAlignment="1">
      <alignment vertical="center" wrapText="1"/>
    </xf>
    <xf numFmtId="0" fontId="28" fillId="0" borderId="8" xfId="0" applyFont="1" applyBorder="1" applyAlignment="1">
      <alignment horizontal="left" vertical="center" wrapText="1"/>
    </xf>
    <xf numFmtId="0" fontId="28" fillId="0" borderId="1" xfId="0" applyFont="1" applyBorder="1" applyAlignment="1">
      <alignment horizontal="left" vertical="center" wrapText="1"/>
    </xf>
    <xf numFmtId="0" fontId="28" fillId="0" borderId="15" xfId="0" applyFont="1" applyBorder="1" applyAlignment="1">
      <alignment horizontal="left" vertical="center" wrapText="1"/>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4" xfId="0" applyFont="1" applyBorder="1" applyAlignment="1">
      <alignment horizontal="left" vertical="center" wrapText="1"/>
    </xf>
    <xf numFmtId="0" fontId="28" fillId="0" borderId="11" xfId="0" applyFont="1" applyBorder="1" applyAlignment="1">
      <alignment horizontal="left" vertical="center" wrapText="1"/>
    </xf>
    <xf numFmtId="0" fontId="28" fillId="0" borderId="13" xfId="0" applyFont="1" applyBorder="1" applyAlignment="1">
      <alignment horizontal="left" vertical="center" wrapText="1"/>
    </xf>
    <xf numFmtId="0" fontId="28" fillId="0" borderId="5" xfId="0" applyFont="1" applyBorder="1" applyAlignment="1">
      <alignment horizontal="left" vertical="center" wrapText="1"/>
    </xf>
    <xf numFmtId="0" fontId="28" fillId="0" borderId="7" xfId="0" applyFont="1" applyBorder="1" applyAlignment="1">
      <alignment horizontal="left" vertical="center" wrapText="1"/>
    </xf>
    <xf numFmtId="0" fontId="30" fillId="0" borderId="0" xfId="0" applyFont="1" applyAlignment="1">
      <alignment vertical="center"/>
    </xf>
    <xf numFmtId="0" fontId="30" fillId="0" borderId="0" xfId="0" applyFont="1" applyAlignment="1">
      <alignment horizontal="center" vertical="center"/>
    </xf>
    <xf numFmtId="0" fontId="24" fillId="0" borderId="0" xfId="0" applyNumberFormat="1" applyFont="1" applyBorder="1" applyAlignment="1">
      <alignment horizontal="center" vertical="center"/>
    </xf>
    <xf numFmtId="0" fontId="26" fillId="0" borderId="0" xfId="0" applyFont="1" applyAlignment="1">
      <alignment horizontal="right" vertical="center"/>
    </xf>
    <xf numFmtId="0" fontId="20" fillId="0" borderId="0" xfId="0" applyFont="1" applyAlignment="1">
      <alignment horizontal="right" vertical="center"/>
    </xf>
    <xf numFmtId="0" fontId="6" fillId="0" borderId="8" xfId="0" applyFont="1" applyBorder="1" applyAlignment="1">
      <alignment horizontal="center"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7" fillId="0" borderId="0" xfId="0" applyFont="1" applyAlignment="1">
      <alignment horizontal="left" vertical="top"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13649jq/Desktop/02%20&#20171;&#35703;&#12525;&#12508;&#12483;&#12488;&#12539;ICT&#38306;&#36899;&#20107;&#26989;&#12496;&#12483;&#12463;&#12450;&#12483;&#12503;/01_&#12525;&#12508;&#12483;&#12488;&#31561;&#20171;&#35703;&#27231;&#22120;&#23566;&#20837;&#20419;&#36914;&#20107;&#26989;&#65288;H30&#65374;)/R6&#24180;&#24230;/01&#20171;&#35703;&#12525;&#12508;&#12483;&#12488;&#12539;ICT&#23566;&#20837;&#25903;&#25588;&#20107;&#26989;/03&#22269;&#24235;&#35036;&#21161;&#21332;&#35696;/01&#22269;&#12363;&#12425;/02_01_&#21029;&#28155;&#65297;&#8215;&#20171;&#35703;&#12486;&#12463;&#12494;&#12525;&#12472;&#12540;&#23566;&#20837;&#12539;&#23450;&#30528;&#25903;&#25588;&#20107;&#26989;&#12288;&#26989;&#21209;&#25913;&#21892;&#35336;&#3001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様式サンプルver2"/>
      <sheetName val="記入見本"/>
      <sheetName val="データセット"/>
    </sheetNames>
    <sheetDataSet>
      <sheetData sheetId="0"/>
      <sheetData sheetId="1" refreshError="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tabSelected="1" view="pageBreakPreview" zoomScaleNormal="100" zoomScaleSheetLayoutView="100" workbookViewId="0"/>
  </sheetViews>
  <sheetFormatPr defaultRowHeight="13.5" x14ac:dyDescent="0.4"/>
  <cols>
    <col min="1" max="1" width="9" style="2"/>
    <col min="2" max="2" width="19.125" style="2" customWidth="1"/>
    <col min="3" max="3" width="11.625" style="2" customWidth="1"/>
    <col min="4" max="4" width="20.75" style="2" customWidth="1"/>
    <col min="5" max="5" width="7.375" style="2" customWidth="1"/>
    <col min="6" max="7" width="10.375" style="2" customWidth="1"/>
    <col min="8" max="8" width="9.375" style="2" customWidth="1"/>
    <col min="9" max="9" width="9" style="2"/>
    <col min="10" max="10" width="0" style="2" hidden="1" customWidth="1"/>
    <col min="11" max="16384" width="9" style="2"/>
  </cols>
  <sheetData>
    <row r="1" spans="1:10" x14ac:dyDescent="0.4">
      <c r="A1" s="2" t="s">
        <v>0</v>
      </c>
      <c r="D1" s="154" t="s">
        <v>227</v>
      </c>
      <c r="E1" s="154"/>
      <c r="F1" s="154"/>
      <c r="G1" s="154"/>
      <c r="H1" s="154"/>
    </row>
    <row r="2" spans="1:10" x14ac:dyDescent="0.4">
      <c r="A2" s="148" t="s">
        <v>1</v>
      </c>
      <c r="B2" s="148"/>
      <c r="C2" s="148"/>
      <c r="D2" s="148"/>
      <c r="E2" s="148"/>
      <c r="F2" s="148"/>
      <c r="G2" s="148"/>
      <c r="H2" s="148"/>
    </row>
    <row r="4" spans="1:10" x14ac:dyDescent="0.4">
      <c r="F4" s="2" t="s">
        <v>2</v>
      </c>
    </row>
    <row r="5" spans="1:10" x14ac:dyDescent="0.4">
      <c r="F5" s="2" t="s">
        <v>3</v>
      </c>
    </row>
    <row r="6" spans="1:10" x14ac:dyDescent="0.4">
      <c r="F6" s="2" t="s">
        <v>4</v>
      </c>
    </row>
    <row r="8" spans="1:10" ht="18.75" customHeight="1" x14ac:dyDescent="0.4">
      <c r="A8" s="155" t="s">
        <v>5</v>
      </c>
      <c r="B8" s="155"/>
      <c r="C8" s="149" t="s">
        <v>7</v>
      </c>
      <c r="D8" s="150"/>
      <c r="E8" s="149" t="s">
        <v>8</v>
      </c>
      <c r="F8" s="153"/>
      <c r="G8" s="150"/>
      <c r="H8" s="156" t="s">
        <v>9</v>
      </c>
      <c r="I8" s="3"/>
    </row>
    <row r="9" spans="1:10" ht="36.75" customHeight="1" x14ac:dyDescent="0.4">
      <c r="A9" s="90"/>
      <c r="B9" s="90"/>
      <c r="C9" s="149"/>
      <c r="D9" s="150"/>
      <c r="E9" s="149"/>
      <c r="F9" s="153"/>
      <c r="G9" s="150"/>
      <c r="H9" s="157"/>
    </row>
    <row r="10" spans="1:10" ht="10.5" customHeight="1" x14ac:dyDescent="0.4">
      <c r="A10" s="158"/>
      <c r="B10" s="158"/>
      <c r="C10" s="158"/>
      <c r="D10" s="158"/>
      <c r="E10" s="158"/>
      <c r="F10" s="56"/>
      <c r="G10" s="56"/>
      <c r="H10" s="3"/>
    </row>
    <row r="11" spans="1:10" ht="30" customHeight="1" x14ac:dyDescent="0.4">
      <c r="A11" s="149" t="s">
        <v>228</v>
      </c>
      <c r="B11" s="153"/>
      <c r="C11" s="150"/>
      <c r="D11" s="159" t="s">
        <v>229</v>
      </c>
      <c r="E11" s="160" t="s">
        <v>10</v>
      </c>
      <c r="F11" s="161"/>
      <c r="G11" s="161"/>
      <c r="H11" s="161"/>
      <c r="J11" s="2" t="s">
        <v>11</v>
      </c>
    </row>
    <row r="12" spans="1:10" ht="37.5" customHeight="1" x14ac:dyDescent="0.4">
      <c r="A12" s="162" t="s">
        <v>230</v>
      </c>
      <c r="B12" s="163"/>
      <c r="C12" s="164"/>
      <c r="D12" s="165" t="s">
        <v>12</v>
      </c>
      <c r="E12" s="166" t="s">
        <v>13</v>
      </c>
      <c r="F12" s="167"/>
      <c r="G12" s="167"/>
      <c r="H12" s="168"/>
    </row>
    <row r="13" spans="1:10" ht="44.25" customHeight="1" x14ac:dyDescent="0.4">
      <c r="A13" s="162" t="s">
        <v>231</v>
      </c>
      <c r="B13" s="163"/>
      <c r="C13" s="164"/>
      <c r="D13" s="165" t="s">
        <v>12</v>
      </c>
      <c r="E13" s="166" t="s">
        <v>13</v>
      </c>
      <c r="F13" s="167"/>
      <c r="G13" s="167"/>
      <c r="H13" s="168"/>
    </row>
    <row r="14" spans="1:10" ht="49.5" customHeight="1" x14ac:dyDescent="0.4">
      <c r="A14" s="162" t="s">
        <v>232</v>
      </c>
      <c r="B14" s="163"/>
      <c r="C14" s="164"/>
      <c r="D14" s="159" t="s">
        <v>14</v>
      </c>
      <c r="E14" s="169" t="s">
        <v>15</v>
      </c>
      <c r="F14" s="170"/>
      <c r="G14" s="170"/>
      <c r="H14" s="171"/>
    </row>
    <row r="15" spans="1:10" ht="70.5" customHeight="1" x14ac:dyDescent="0.4">
      <c r="A15" s="162" t="s">
        <v>233</v>
      </c>
      <c r="B15" s="163"/>
      <c r="C15" s="164"/>
      <c r="D15" s="194" t="s">
        <v>234</v>
      </c>
      <c r="E15" s="195"/>
      <c r="F15" s="195"/>
      <c r="G15" s="195"/>
      <c r="H15" s="196"/>
      <c r="J15" s="2" t="s">
        <v>11</v>
      </c>
    </row>
    <row r="16" spans="1:10" ht="14.25" customHeight="1" x14ac:dyDescent="0.4">
      <c r="A16" s="172"/>
      <c r="B16" s="172"/>
      <c r="C16" s="172"/>
      <c r="D16" s="55"/>
      <c r="E16" s="55"/>
      <c r="F16" s="55"/>
      <c r="G16" s="55"/>
      <c r="H16" s="55"/>
    </row>
    <row r="17" spans="1:8" ht="19.5" customHeight="1" x14ac:dyDescent="0.4">
      <c r="A17" s="155" t="s">
        <v>16</v>
      </c>
      <c r="B17" s="155"/>
      <c r="C17" s="155"/>
      <c r="D17" s="155"/>
      <c r="E17" s="161" t="s">
        <v>17</v>
      </c>
      <c r="F17" s="161"/>
      <c r="G17" s="161" t="s">
        <v>18</v>
      </c>
      <c r="H17" s="161"/>
    </row>
    <row r="18" spans="1:8" ht="30" customHeight="1" x14ac:dyDescent="0.4">
      <c r="A18" s="90" t="s">
        <v>19</v>
      </c>
      <c r="B18" s="90"/>
      <c r="C18" s="90"/>
      <c r="D18" s="90"/>
      <c r="E18" s="173" t="s">
        <v>20</v>
      </c>
      <c r="F18" s="173"/>
      <c r="G18" s="173" t="s">
        <v>20</v>
      </c>
      <c r="H18" s="173"/>
    </row>
    <row r="19" spans="1:8" ht="18.75" customHeight="1" x14ac:dyDescent="0.4">
      <c r="A19" s="90" t="s">
        <v>238</v>
      </c>
      <c r="B19" s="90"/>
      <c r="C19" s="90"/>
      <c r="D19" s="90"/>
      <c r="E19" s="90"/>
      <c r="F19" s="90"/>
      <c r="G19" s="90"/>
      <c r="H19" s="90"/>
    </row>
    <row r="20" spans="1:8" ht="40.5" customHeight="1" x14ac:dyDescent="0.4">
      <c r="A20" s="174" t="s">
        <v>235</v>
      </c>
      <c r="B20" s="175"/>
      <c r="C20" s="176"/>
      <c r="D20" s="90"/>
      <c r="E20" s="90"/>
      <c r="F20" s="90"/>
      <c r="G20" s="90"/>
      <c r="H20" s="90"/>
    </row>
    <row r="21" spans="1:8" ht="40.5" customHeight="1" x14ac:dyDescent="0.4">
      <c r="A21" s="177"/>
      <c r="B21" s="178"/>
      <c r="C21" s="179"/>
      <c r="D21" s="90"/>
      <c r="E21" s="90"/>
      <c r="F21" s="90"/>
      <c r="G21" s="90"/>
      <c r="H21" s="90"/>
    </row>
    <row r="22" spans="1:8" ht="40.5" customHeight="1" x14ac:dyDescent="0.4">
      <c r="A22" s="174" t="s">
        <v>207</v>
      </c>
      <c r="B22" s="180"/>
      <c r="C22" s="181"/>
      <c r="D22" s="90"/>
      <c r="E22" s="90"/>
      <c r="F22" s="90"/>
      <c r="G22" s="90"/>
      <c r="H22" s="90"/>
    </row>
    <row r="23" spans="1:8" ht="40.5" customHeight="1" x14ac:dyDescent="0.4">
      <c r="A23" s="182"/>
      <c r="B23" s="183"/>
      <c r="C23" s="184"/>
      <c r="D23" s="90"/>
      <c r="E23" s="90"/>
      <c r="F23" s="90"/>
      <c r="G23" s="90"/>
      <c r="H23" s="90"/>
    </row>
    <row r="24" spans="1:8" ht="40.5" customHeight="1" x14ac:dyDescent="0.4">
      <c r="A24" s="174" t="s">
        <v>236</v>
      </c>
      <c r="B24" s="180"/>
      <c r="C24" s="181"/>
      <c r="D24" s="90"/>
      <c r="E24" s="90"/>
      <c r="F24" s="90"/>
      <c r="G24" s="90"/>
      <c r="H24" s="90"/>
    </row>
    <row r="25" spans="1:8" ht="40.5" customHeight="1" x14ac:dyDescent="0.4">
      <c r="A25" s="182"/>
      <c r="B25" s="183"/>
      <c r="C25" s="184"/>
      <c r="D25" s="90"/>
      <c r="E25" s="90"/>
      <c r="F25" s="90"/>
      <c r="G25" s="90"/>
      <c r="H25" s="90"/>
    </row>
    <row r="26" spans="1:8" ht="60" customHeight="1" x14ac:dyDescent="0.4">
      <c r="A26" s="185" t="s">
        <v>237</v>
      </c>
      <c r="B26" s="180"/>
      <c r="C26" s="181"/>
      <c r="D26" s="186" t="s">
        <v>208</v>
      </c>
      <c r="E26" s="187"/>
      <c r="F26" s="187"/>
      <c r="G26" s="187"/>
      <c r="H26" s="188"/>
    </row>
    <row r="27" spans="1:8" ht="62.25" customHeight="1" x14ac:dyDescent="0.4">
      <c r="A27" s="189"/>
      <c r="B27" s="190"/>
      <c r="C27" s="191"/>
      <c r="D27" s="192" t="s">
        <v>21</v>
      </c>
      <c r="E27" s="187"/>
      <c r="F27" s="187"/>
      <c r="G27" s="187"/>
      <c r="H27" s="188"/>
    </row>
    <row r="28" spans="1:8" ht="62.25" customHeight="1" x14ac:dyDescent="0.4">
      <c r="A28" s="182"/>
      <c r="B28" s="183"/>
      <c r="C28" s="184"/>
      <c r="D28" s="192" t="s">
        <v>22</v>
      </c>
      <c r="E28" s="187"/>
      <c r="F28" s="187"/>
      <c r="G28" s="187"/>
      <c r="H28" s="188"/>
    </row>
    <row r="29" spans="1:8" ht="18.75" customHeight="1" x14ac:dyDescent="0.4">
      <c r="A29" s="90" t="s">
        <v>209</v>
      </c>
      <c r="B29" s="90"/>
      <c r="C29" s="90"/>
      <c r="D29" s="90"/>
      <c r="E29" s="90"/>
      <c r="F29" s="90"/>
      <c r="G29" s="90"/>
      <c r="H29" s="90"/>
    </row>
    <row r="30" spans="1:8" ht="62.25" customHeight="1" x14ac:dyDescent="0.4">
      <c r="A30" s="155" t="s">
        <v>201</v>
      </c>
      <c r="B30" s="155"/>
      <c r="C30" s="155"/>
      <c r="D30" s="193"/>
      <c r="E30" s="193"/>
      <c r="F30" s="193"/>
      <c r="G30" s="193"/>
      <c r="H30" s="193"/>
    </row>
    <row r="31" spans="1:8" ht="18.75" customHeight="1" x14ac:dyDescent="0.4">
      <c r="A31" s="90" t="s">
        <v>210</v>
      </c>
      <c r="B31" s="90"/>
      <c r="C31" s="90"/>
      <c r="D31" s="90"/>
      <c r="E31" s="90"/>
      <c r="F31" s="90"/>
      <c r="G31" s="90"/>
      <c r="H31" s="90"/>
    </row>
    <row r="32" spans="1:8" ht="18.75" customHeight="1" x14ac:dyDescent="0.4">
      <c r="A32" s="90" t="s">
        <v>211</v>
      </c>
      <c r="B32" s="90"/>
      <c r="C32" s="90"/>
      <c r="D32" s="90"/>
      <c r="E32" s="90"/>
      <c r="F32" s="90"/>
      <c r="G32" s="90"/>
      <c r="H32" s="90"/>
    </row>
    <row r="33" spans="1:8" ht="18.75" customHeight="1" x14ac:dyDescent="0.4">
      <c r="A33" s="90" t="s">
        <v>212</v>
      </c>
      <c r="B33" s="90"/>
      <c r="C33" s="90"/>
      <c r="D33" s="90"/>
      <c r="E33" s="90"/>
      <c r="F33" s="90"/>
      <c r="G33" s="90"/>
      <c r="H33" s="90"/>
    </row>
    <row r="34" spans="1:8" ht="18.75" customHeight="1" x14ac:dyDescent="0.4">
      <c r="A34" s="90" t="s">
        <v>213</v>
      </c>
      <c r="B34" s="90"/>
      <c r="C34" s="90"/>
      <c r="D34" s="90"/>
      <c r="E34" s="90"/>
      <c r="F34" s="90"/>
      <c r="G34" s="90"/>
      <c r="H34" s="90"/>
    </row>
  </sheetData>
  <mergeCells count="45">
    <mergeCell ref="A9:B9"/>
    <mergeCell ref="C9:D9"/>
    <mergeCell ref="E9:G9"/>
    <mergeCell ref="D1:H1"/>
    <mergeCell ref="A2:H2"/>
    <mergeCell ref="A8:B8"/>
    <mergeCell ref="C8:D8"/>
    <mergeCell ref="E8:G8"/>
    <mergeCell ref="A11:C11"/>
    <mergeCell ref="E11:H11"/>
    <mergeCell ref="A12:C12"/>
    <mergeCell ref="E12:H12"/>
    <mergeCell ref="A13:C13"/>
    <mergeCell ref="E13:H13"/>
    <mergeCell ref="A14:C14"/>
    <mergeCell ref="E14:H14"/>
    <mergeCell ref="A15:C15"/>
    <mergeCell ref="D15:H15"/>
    <mergeCell ref="A17:D17"/>
    <mergeCell ref="E17:F17"/>
    <mergeCell ref="G17:H17"/>
    <mergeCell ref="A18:D18"/>
    <mergeCell ref="E18:F18"/>
    <mergeCell ref="G18:H18"/>
    <mergeCell ref="A19:H19"/>
    <mergeCell ref="A20:C21"/>
    <mergeCell ref="D20:H21"/>
    <mergeCell ref="A22:C23"/>
    <mergeCell ref="D22:H23"/>
    <mergeCell ref="A24:C25"/>
    <mergeCell ref="D24:H25"/>
    <mergeCell ref="A26:C28"/>
    <mergeCell ref="D26:H26"/>
    <mergeCell ref="D27:H27"/>
    <mergeCell ref="D28:H28"/>
    <mergeCell ref="A33:C33"/>
    <mergeCell ref="D33:H33"/>
    <mergeCell ref="A34:C34"/>
    <mergeCell ref="D34:H34"/>
    <mergeCell ref="A29:H29"/>
    <mergeCell ref="A30:C30"/>
    <mergeCell ref="D30:H30"/>
    <mergeCell ref="A31:H31"/>
    <mergeCell ref="A32:C32"/>
    <mergeCell ref="D32:H32"/>
  </mergeCells>
  <phoneticPr fontId="1"/>
  <printOptions horizontalCentered="1"/>
  <pageMargins left="0.25" right="0.25"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
  <sheetViews>
    <sheetView showGridLines="0" zoomScale="60" zoomScaleNormal="60" workbookViewId="0">
      <selection sqref="A1:E1"/>
    </sheetView>
  </sheetViews>
  <sheetFormatPr defaultRowHeight="14.25" x14ac:dyDescent="0.4"/>
  <cols>
    <col min="1" max="1" width="13" style="36" customWidth="1"/>
    <col min="2" max="2" width="20.5" style="28" customWidth="1"/>
    <col min="3" max="4" width="12" style="28" customWidth="1"/>
    <col min="5" max="8" width="9" style="28"/>
    <col min="9" max="15" width="9" style="28" customWidth="1"/>
    <col min="16" max="22" width="9" style="28"/>
    <col min="23" max="23" width="12.375" style="28" customWidth="1"/>
    <col min="24" max="24" width="17" style="28" customWidth="1"/>
    <col min="25" max="16384" width="9" style="28"/>
  </cols>
  <sheetData>
    <row r="1" spans="1:24" ht="17.25" x14ac:dyDescent="0.4">
      <c r="A1" s="197" t="s">
        <v>62</v>
      </c>
      <c r="B1" s="197"/>
      <c r="C1" s="197"/>
      <c r="D1" s="197"/>
      <c r="E1" s="197"/>
      <c r="P1" s="198" t="s">
        <v>227</v>
      </c>
      <c r="Q1" s="198"/>
      <c r="R1" s="198"/>
      <c r="S1" s="198"/>
      <c r="T1" s="198"/>
      <c r="U1" s="198"/>
      <c r="V1" s="198"/>
      <c r="W1" s="198"/>
      <c r="X1" s="198"/>
    </row>
    <row r="2" spans="1:24" ht="21" x14ac:dyDescent="0.4">
      <c r="A2" s="199" t="s">
        <v>61</v>
      </c>
      <c r="B2" s="199"/>
      <c r="C2" s="199"/>
      <c r="D2" s="199"/>
      <c r="E2" s="199"/>
      <c r="F2" s="199"/>
      <c r="G2" s="199"/>
      <c r="H2" s="199"/>
      <c r="I2" s="199"/>
      <c r="J2" s="199"/>
      <c r="K2" s="199"/>
      <c r="L2" s="199"/>
      <c r="M2" s="199"/>
      <c r="N2" s="199"/>
      <c r="O2" s="199"/>
      <c r="P2" s="199"/>
      <c r="Q2" s="199"/>
      <c r="R2" s="199"/>
      <c r="S2" s="199"/>
      <c r="T2" s="199"/>
      <c r="U2" s="199"/>
      <c r="V2" s="199"/>
      <c r="W2" s="199"/>
      <c r="X2" s="199"/>
    </row>
    <row r="3" spans="1:24" x14ac:dyDescent="0.4">
      <c r="B3" s="36"/>
      <c r="C3" s="36"/>
      <c r="D3" s="36"/>
      <c r="E3" s="36"/>
      <c r="F3" s="36"/>
      <c r="G3" s="36"/>
      <c r="H3" s="36"/>
      <c r="I3" s="36"/>
      <c r="J3" s="36"/>
      <c r="K3" s="36"/>
      <c r="L3" s="36"/>
      <c r="M3" s="36"/>
      <c r="N3" s="36"/>
      <c r="O3" s="36"/>
      <c r="P3" s="36"/>
      <c r="Q3" s="36"/>
      <c r="R3" s="36"/>
      <c r="S3" s="36"/>
      <c r="T3" s="36"/>
      <c r="U3" s="36"/>
      <c r="V3" s="36"/>
      <c r="W3" s="36"/>
    </row>
    <row r="4" spans="1:24" ht="17.25" x14ac:dyDescent="0.4">
      <c r="B4" s="36"/>
      <c r="C4" s="36"/>
      <c r="D4" s="36"/>
      <c r="E4" s="36"/>
      <c r="F4" s="36"/>
      <c r="G4" s="36"/>
      <c r="H4" s="36"/>
      <c r="S4" s="200" t="s">
        <v>60</v>
      </c>
      <c r="T4" s="201"/>
      <c r="U4" s="202"/>
      <c r="V4" s="203"/>
      <c r="W4" s="204"/>
      <c r="X4" s="205"/>
    </row>
    <row r="5" spans="1:24" ht="17.25" x14ac:dyDescent="0.4">
      <c r="S5" s="200" t="s">
        <v>59</v>
      </c>
      <c r="T5" s="201"/>
      <c r="U5" s="202"/>
      <c r="V5" s="206"/>
      <c r="W5" s="206"/>
      <c r="X5" s="206"/>
    </row>
    <row r="6" spans="1:24" ht="17.25" x14ac:dyDescent="0.4">
      <c r="S6" s="200" t="s">
        <v>58</v>
      </c>
      <c r="T6" s="201"/>
      <c r="U6" s="202"/>
      <c r="V6" s="206"/>
      <c r="W6" s="206"/>
      <c r="X6" s="206"/>
    </row>
    <row r="7" spans="1:24" ht="17.25" x14ac:dyDescent="0.4">
      <c r="S7" s="207" t="s">
        <v>57</v>
      </c>
      <c r="T7" s="207"/>
      <c r="U7" s="207"/>
      <c r="V7" s="207"/>
      <c r="W7" s="207"/>
      <c r="X7" s="207"/>
    </row>
    <row r="9" spans="1:24" ht="33.75" customHeight="1" x14ac:dyDescent="0.4">
      <c r="A9" s="208" t="s">
        <v>56</v>
      </c>
      <c r="B9" s="209" t="s">
        <v>55</v>
      </c>
      <c r="C9" s="209"/>
      <c r="D9" s="209"/>
      <c r="E9" s="209"/>
      <c r="F9" s="209"/>
      <c r="G9" s="209"/>
      <c r="H9" s="209"/>
      <c r="I9" s="210" t="s">
        <v>54</v>
      </c>
      <c r="J9" s="211"/>
      <c r="K9" s="211"/>
      <c r="L9" s="211"/>
      <c r="M9" s="211"/>
      <c r="N9" s="211"/>
      <c r="O9" s="212"/>
      <c r="P9" s="210" t="s">
        <v>53</v>
      </c>
      <c r="Q9" s="211"/>
      <c r="R9" s="211"/>
      <c r="S9" s="211"/>
      <c r="T9" s="211"/>
      <c r="U9" s="211"/>
      <c r="V9" s="212"/>
      <c r="W9" s="213" t="s">
        <v>52</v>
      </c>
      <c r="X9" s="213" t="s">
        <v>51</v>
      </c>
    </row>
    <row r="10" spans="1:24" ht="33.75" customHeight="1" x14ac:dyDescent="0.4">
      <c r="A10" s="214"/>
      <c r="B10" s="215" t="s">
        <v>50</v>
      </c>
      <c r="C10" s="216" t="s">
        <v>49</v>
      </c>
      <c r="D10" s="217"/>
      <c r="E10" s="216" t="s">
        <v>48</v>
      </c>
      <c r="F10" s="218"/>
      <c r="G10" s="218"/>
      <c r="H10" s="217"/>
      <c r="I10" s="219"/>
      <c r="J10" s="220"/>
      <c r="K10" s="220"/>
      <c r="L10" s="220"/>
      <c r="M10" s="220"/>
      <c r="N10" s="220"/>
      <c r="O10" s="221"/>
      <c r="P10" s="219"/>
      <c r="Q10" s="220"/>
      <c r="R10" s="220"/>
      <c r="S10" s="220"/>
      <c r="T10" s="220"/>
      <c r="U10" s="220"/>
      <c r="V10" s="221"/>
      <c r="W10" s="222"/>
      <c r="X10" s="222"/>
    </row>
    <row r="11" spans="1:24" ht="165" customHeight="1" x14ac:dyDescent="0.4">
      <c r="A11" s="223" t="s">
        <v>47</v>
      </c>
      <c r="B11" s="224" t="s">
        <v>46</v>
      </c>
      <c r="C11" s="225" t="s">
        <v>45</v>
      </c>
      <c r="D11" s="226"/>
      <c r="E11" s="225" t="s">
        <v>44</v>
      </c>
      <c r="F11" s="227"/>
      <c r="G11" s="227"/>
      <c r="H11" s="226"/>
      <c r="I11" s="228" t="s">
        <v>202</v>
      </c>
      <c r="J11" s="228"/>
      <c r="K11" s="228"/>
      <c r="L11" s="228"/>
      <c r="M11" s="228"/>
      <c r="N11" s="228"/>
      <c r="O11" s="228"/>
      <c r="P11" s="229"/>
      <c r="Q11" s="230"/>
      <c r="R11" s="230"/>
      <c r="S11" s="230"/>
      <c r="T11" s="230"/>
      <c r="U11" s="230"/>
      <c r="V11" s="231"/>
      <c r="W11" s="232"/>
      <c r="X11" s="232"/>
    </row>
    <row r="12" spans="1:24" ht="99.95" customHeight="1" x14ac:dyDescent="0.4">
      <c r="A12" s="223" t="s">
        <v>43</v>
      </c>
      <c r="B12" s="233" t="s">
        <v>42</v>
      </c>
      <c r="C12" s="234" t="s">
        <v>41</v>
      </c>
      <c r="D12" s="234"/>
      <c r="E12" s="225" t="s">
        <v>40</v>
      </c>
      <c r="F12" s="227"/>
      <c r="G12" s="227"/>
      <c r="H12" s="226"/>
      <c r="I12" s="228" t="s">
        <v>239</v>
      </c>
      <c r="J12" s="228"/>
      <c r="K12" s="228"/>
      <c r="L12" s="228"/>
      <c r="M12" s="228"/>
      <c r="N12" s="228"/>
      <c r="O12" s="228"/>
      <c r="P12" s="229"/>
      <c r="Q12" s="230"/>
      <c r="R12" s="230"/>
      <c r="S12" s="230"/>
      <c r="T12" s="230"/>
      <c r="U12" s="230"/>
      <c r="V12" s="231"/>
      <c r="W12" s="232"/>
      <c r="X12" s="232"/>
    </row>
    <row r="13" spans="1:24" ht="99.95" customHeight="1" x14ac:dyDescent="0.4">
      <c r="A13" s="223" t="s">
        <v>39</v>
      </c>
      <c r="B13" s="235"/>
      <c r="C13" s="234"/>
      <c r="D13" s="234"/>
      <c r="E13" s="225" t="s">
        <v>38</v>
      </c>
      <c r="F13" s="227"/>
      <c r="G13" s="227"/>
      <c r="H13" s="226"/>
      <c r="I13" s="228" t="s">
        <v>240</v>
      </c>
      <c r="J13" s="228"/>
      <c r="K13" s="228"/>
      <c r="L13" s="228"/>
      <c r="M13" s="228"/>
      <c r="N13" s="228"/>
      <c r="O13" s="228"/>
      <c r="P13" s="229"/>
      <c r="Q13" s="230"/>
      <c r="R13" s="230"/>
      <c r="S13" s="230"/>
      <c r="T13" s="230"/>
      <c r="U13" s="230"/>
      <c r="V13" s="231"/>
      <c r="W13" s="232"/>
      <c r="X13" s="232"/>
    </row>
    <row r="14" spans="1:24" ht="99.95" customHeight="1" x14ac:dyDescent="0.4">
      <c r="A14" s="223" t="s">
        <v>37</v>
      </c>
      <c r="B14" s="235"/>
      <c r="C14" s="236" t="s">
        <v>36</v>
      </c>
      <c r="D14" s="237"/>
      <c r="E14" s="225" t="s">
        <v>35</v>
      </c>
      <c r="F14" s="227"/>
      <c r="G14" s="227"/>
      <c r="H14" s="226"/>
      <c r="I14" s="228" t="s">
        <v>203</v>
      </c>
      <c r="J14" s="228"/>
      <c r="K14" s="228"/>
      <c r="L14" s="228"/>
      <c r="M14" s="228"/>
      <c r="N14" s="228"/>
      <c r="O14" s="228"/>
      <c r="P14" s="229"/>
      <c r="Q14" s="230"/>
      <c r="R14" s="230"/>
      <c r="S14" s="230"/>
      <c r="T14" s="230"/>
      <c r="U14" s="230"/>
      <c r="V14" s="231"/>
      <c r="W14" s="232"/>
      <c r="X14" s="232"/>
    </row>
    <row r="15" spans="1:24" ht="99.95" customHeight="1" x14ac:dyDescent="0.4">
      <c r="A15" s="223" t="s">
        <v>34</v>
      </c>
      <c r="B15" s="238"/>
      <c r="C15" s="239"/>
      <c r="D15" s="240"/>
      <c r="E15" s="225" t="s">
        <v>33</v>
      </c>
      <c r="F15" s="227"/>
      <c r="G15" s="227"/>
      <c r="H15" s="226"/>
      <c r="I15" s="228" t="s">
        <v>204</v>
      </c>
      <c r="J15" s="228"/>
      <c r="K15" s="228"/>
      <c r="L15" s="228"/>
      <c r="M15" s="228"/>
      <c r="N15" s="228"/>
      <c r="O15" s="228"/>
      <c r="P15" s="229"/>
      <c r="Q15" s="230"/>
      <c r="R15" s="230"/>
      <c r="S15" s="230"/>
      <c r="T15" s="230"/>
      <c r="U15" s="230"/>
      <c r="V15" s="231"/>
      <c r="W15" s="232"/>
      <c r="X15" s="232"/>
    </row>
    <row r="16" spans="1:24" ht="99.95" customHeight="1" x14ac:dyDescent="0.4">
      <c r="A16" s="223" t="s">
        <v>32</v>
      </c>
      <c r="B16" s="232" t="s">
        <v>31</v>
      </c>
      <c r="C16" s="225" t="s">
        <v>30</v>
      </c>
      <c r="D16" s="226"/>
      <c r="E16" s="225" t="s">
        <v>29</v>
      </c>
      <c r="F16" s="227"/>
      <c r="G16" s="227"/>
      <c r="H16" s="226"/>
      <c r="I16" s="228" t="s">
        <v>214</v>
      </c>
      <c r="J16" s="228"/>
      <c r="K16" s="228"/>
      <c r="L16" s="228"/>
      <c r="M16" s="228"/>
      <c r="N16" s="228"/>
      <c r="O16" s="228"/>
      <c r="P16" s="229"/>
      <c r="Q16" s="230"/>
      <c r="R16" s="230"/>
      <c r="S16" s="230"/>
      <c r="T16" s="230"/>
      <c r="U16" s="230"/>
      <c r="V16" s="231"/>
      <c r="W16" s="232"/>
      <c r="X16" s="232"/>
    </row>
    <row r="17" spans="1:24" ht="99.95" customHeight="1" x14ac:dyDescent="0.4">
      <c r="A17" s="223" t="s">
        <v>28</v>
      </c>
      <c r="B17" s="233" t="s">
        <v>27</v>
      </c>
      <c r="C17" s="241" t="s">
        <v>26</v>
      </c>
      <c r="D17" s="242"/>
      <c r="E17" s="225" t="s">
        <v>25</v>
      </c>
      <c r="F17" s="227"/>
      <c r="G17" s="227"/>
      <c r="H17" s="226"/>
      <c r="I17" s="228" t="s">
        <v>215</v>
      </c>
      <c r="J17" s="228"/>
      <c r="K17" s="228"/>
      <c r="L17" s="228"/>
      <c r="M17" s="228"/>
      <c r="N17" s="228"/>
      <c r="O17" s="228"/>
      <c r="P17" s="229"/>
      <c r="Q17" s="230"/>
      <c r="R17" s="230"/>
      <c r="S17" s="230"/>
      <c r="T17" s="230"/>
      <c r="U17" s="230"/>
      <c r="V17" s="231"/>
      <c r="W17" s="232"/>
      <c r="X17" s="232"/>
    </row>
    <row r="18" spans="1:24" ht="99.95" customHeight="1" x14ac:dyDescent="0.4">
      <c r="A18" s="223" t="s">
        <v>24</v>
      </c>
      <c r="B18" s="238"/>
      <c r="C18" s="239"/>
      <c r="D18" s="240"/>
      <c r="E18" s="225" t="s">
        <v>23</v>
      </c>
      <c r="F18" s="227"/>
      <c r="G18" s="227"/>
      <c r="H18" s="226"/>
      <c r="I18" s="228" t="s">
        <v>205</v>
      </c>
      <c r="J18" s="228"/>
      <c r="K18" s="228"/>
      <c r="L18" s="228"/>
      <c r="M18" s="228"/>
      <c r="N18" s="228"/>
      <c r="O18" s="228"/>
      <c r="P18" s="229"/>
      <c r="Q18" s="230"/>
      <c r="R18" s="230"/>
      <c r="S18" s="230"/>
      <c r="T18" s="230"/>
      <c r="U18" s="230"/>
      <c r="V18" s="231"/>
      <c r="W18" s="232"/>
      <c r="X18" s="232"/>
    </row>
  </sheetData>
  <mergeCells count="48">
    <mergeCell ref="S5:U5"/>
    <mergeCell ref="V5:X5"/>
    <mergeCell ref="A1:E1"/>
    <mergeCell ref="P1:X1"/>
    <mergeCell ref="A2:X2"/>
    <mergeCell ref="S4:U4"/>
    <mergeCell ref="V4:X4"/>
    <mergeCell ref="S6:U6"/>
    <mergeCell ref="V6:X6"/>
    <mergeCell ref="A9:A10"/>
    <mergeCell ref="B9:H9"/>
    <mergeCell ref="I9:O10"/>
    <mergeCell ref="P9:V10"/>
    <mergeCell ref="W9:W10"/>
    <mergeCell ref="X9:X10"/>
    <mergeCell ref="C10:D10"/>
    <mergeCell ref="E10:H10"/>
    <mergeCell ref="C11:D11"/>
    <mergeCell ref="E11:H11"/>
    <mergeCell ref="I11:O11"/>
    <mergeCell ref="P11:V11"/>
    <mergeCell ref="B12:B15"/>
    <mergeCell ref="C12:D13"/>
    <mergeCell ref="E12:H12"/>
    <mergeCell ref="I12:O12"/>
    <mergeCell ref="P12:V12"/>
    <mergeCell ref="E13:H13"/>
    <mergeCell ref="I13:O13"/>
    <mergeCell ref="P13:V13"/>
    <mergeCell ref="C14:D15"/>
    <mergeCell ref="E14:H14"/>
    <mergeCell ref="I14:O14"/>
    <mergeCell ref="P14:V14"/>
    <mergeCell ref="E15:H15"/>
    <mergeCell ref="I15:O15"/>
    <mergeCell ref="P15:V15"/>
    <mergeCell ref="B17:B18"/>
    <mergeCell ref="C17:D18"/>
    <mergeCell ref="E17:H17"/>
    <mergeCell ref="I17:O17"/>
    <mergeCell ref="P17:V17"/>
    <mergeCell ref="E18:H18"/>
    <mergeCell ref="I18:O18"/>
    <mergeCell ref="P18:V18"/>
    <mergeCell ref="C16:D16"/>
    <mergeCell ref="E16:H16"/>
    <mergeCell ref="I16:O16"/>
    <mergeCell ref="P16:V16"/>
  </mergeCells>
  <phoneticPr fontId="1"/>
  <pageMargins left="0.7" right="0.7" top="0.75" bottom="0.75" header="0.3" footer="0.3"/>
  <pageSetup paperSize="8"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showGridLines="0" view="pageBreakPreview" zoomScale="85" zoomScaleNormal="100" zoomScaleSheetLayoutView="85" workbookViewId="0"/>
  </sheetViews>
  <sheetFormatPr defaultColWidth="8.75" defaultRowHeight="14.25" x14ac:dyDescent="0.4"/>
  <cols>
    <col min="1" max="1" width="8.75" style="1"/>
    <col min="2" max="2" width="30.75" style="1" customWidth="1"/>
    <col min="3" max="3" width="4.875" style="1" customWidth="1"/>
    <col min="4" max="4" width="33.875" style="1" customWidth="1"/>
    <col min="5" max="5" width="4.875" style="1" customWidth="1"/>
    <col min="6" max="6" width="33.875" style="1" customWidth="1"/>
    <col min="7" max="16384" width="8.75" style="1"/>
  </cols>
  <sheetData>
    <row r="1" spans="1:6" x14ac:dyDescent="0.4">
      <c r="A1" s="28" t="s">
        <v>94</v>
      </c>
    </row>
    <row r="2" spans="1:6" ht="16.5" x14ac:dyDescent="0.4">
      <c r="A2" s="10"/>
      <c r="B2" s="11" t="s">
        <v>108</v>
      </c>
      <c r="C2" s="12"/>
      <c r="D2" s="13"/>
      <c r="E2" s="14"/>
    </row>
    <row r="3" spans="1:6" ht="16.5" x14ac:dyDescent="0.4">
      <c r="A3" s="15"/>
      <c r="B3" s="11" t="s">
        <v>109</v>
      </c>
      <c r="C3" s="12"/>
      <c r="D3" s="13"/>
      <c r="E3" s="14"/>
    </row>
    <row r="4" spans="1:6" ht="16.5" x14ac:dyDescent="0.4">
      <c r="A4" s="16"/>
      <c r="B4" s="11" t="s">
        <v>110</v>
      </c>
      <c r="C4" s="12"/>
      <c r="D4" s="13"/>
      <c r="E4" s="14"/>
    </row>
    <row r="5" spans="1:6" ht="22.5" customHeight="1" x14ac:dyDescent="0.15">
      <c r="A5" s="17" t="s">
        <v>111</v>
      </c>
      <c r="B5" s="14"/>
      <c r="C5" s="14"/>
      <c r="E5" s="14"/>
    </row>
    <row r="6" spans="1:6" ht="22.5" customHeight="1" x14ac:dyDescent="0.4">
      <c r="A6" s="18"/>
      <c r="B6" s="19" t="s">
        <v>112</v>
      </c>
      <c r="C6" s="20"/>
      <c r="D6" s="98" t="s">
        <v>113</v>
      </c>
      <c r="E6" s="14"/>
    </row>
    <row r="7" spans="1:6" ht="22.5" customHeight="1" x14ac:dyDescent="0.4">
      <c r="A7" s="18"/>
      <c r="B7" s="19" t="s">
        <v>114</v>
      </c>
      <c r="C7" s="20"/>
      <c r="D7" s="98"/>
      <c r="E7" s="14"/>
    </row>
    <row r="8" spans="1:6" x14ac:dyDescent="0.4">
      <c r="A8" s="14"/>
      <c r="B8" s="14"/>
      <c r="C8" s="14"/>
      <c r="E8" s="14"/>
    </row>
    <row r="9" spans="1:6" x14ac:dyDescent="0.4">
      <c r="A9" s="99" t="s">
        <v>115</v>
      </c>
      <c r="B9" s="100"/>
      <c r="C9" s="100"/>
      <c r="D9" s="100"/>
      <c r="E9" s="21"/>
      <c r="F9" s="22"/>
    </row>
    <row r="10" spans="1:6" x14ac:dyDescent="0.4">
      <c r="A10" s="23"/>
      <c r="B10" s="23"/>
      <c r="C10" s="23"/>
      <c r="D10" s="23"/>
      <c r="E10" s="23"/>
      <c r="F10" s="23"/>
    </row>
    <row r="11" spans="1:6" x14ac:dyDescent="0.4">
      <c r="A11" s="24" t="s">
        <v>116</v>
      </c>
      <c r="B11" s="25" t="s">
        <v>6</v>
      </c>
      <c r="C11" s="101"/>
      <c r="D11" s="102"/>
      <c r="E11" s="102"/>
      <c r="F11" s="103"/>
    </row>
    <row r="12" spans="1:6" x14ac:dyDescent="0.4">
      <c r="A12" s="24" t="s">
        <v>117</v>
      </c>
      <c r="B12" s="25" t="s">
        <v>118</v>
      </c>
      <c r="C12" s="95"/>
      <c r="D12" s="96"/>
      <c r="E12" s="96"/>
      <c r="F12" s="97"/>
    </row>
    <row r="13" spans="1:6" x14ac:dyDescent="0.4">
      <c r="A13" s="24" t="s">
        <v>119</v>
      </c>
      <c r="B13" s="25" t="s">
        <v>120</v>
      </c>
      <c r="C13" s="95"/>
      <c r="D13" s="96"/>
      <c r="E13" s="96"/>
      <c r="F13" s="97"/>
    </row>
    <row r="14" spans="1:6" x14ac:dyDescent="0.4">
      <c r="A14" s="24" t="s">
        <v>121</v>
      </c>
      <c r="B14" s="26" t="s">
        <v>122</v>
      </c>
      <c r="C14" s="95"/>
      <c r="D14" s="96"/>
      <c r="E14" s="96"/>
      <c r="F14" s="97"/>
    </row>
    <row r="15" spans="1:6" x14ac:dyDescent="0.4">
      <c r="A15" s="24" t="s">
        <v>123</v>
      </c>
      <c r="B15" s="26" t="s">
        <v>93</v>
      </c>
      <c r="C15" s="107"/>
      <c r="D15" s="108"/>
      <c r="E15" s="108"/>
      <c r="F15" s="109"/>
    </row>
    <row r="16" spans="1:6" x14ac:dyDescent="0.4">
      <c r="A16" s="24" t="s">
        <v>124</v>
      </c>
      <c r="B16" s="26" t="s">
        <v>125</v>
      </c>
      <c r="C16" s="107"/>
      <c r="D16" s="108"/>
      <c r="E16" s="108"/>
      <c r="F16" s="109"/>
    </row>
    <row r="17" spans="1:9" x14ac:dyDescent="0.4">
      <c r="A17" s="24" t="s">
        <v>126</v>
      </c>
      <c r="B17" s="26" t="s">
        <v>127</v>
      </c>
      <c r="C17" s="107"/>
      <c r="D17" s="108"/>
      <c r="E17" s="108"/>
      <c r="F17" s="109"/>
    </row>
    <row r="18" spans="1:9" x14ac:dyDescent="0.4">
      <c r="A18" s="27"/>
      <c r="B18" s="27"/>
      <c r="C18" s="27"/>
      <c r="D18" s="27"/>
      <c r="E18" s="27"/>
      <c r="F18" s="27"/>
    </row>
    <row r="19" spans="1:9" x14ac:dyDescent="0.4">
      <c r="A19" s="99" t="s">
        <v>128</v>
      </c>
      <c r="B19" s="100"/>
      <c r="C19" s="100"/>
      <c r="D19" s="100"/>
      <c r="E19" s="21"/>
      <c r="F19" s="22"/>
    </row>
    <row r="20" spans="1:9" x14ac:dyDescent="0.4">
      <c r="A20" s="28" t="s">
        <v>129</v>
      </c>
      <c r="B20" s="28"/>
      <c r="C20" s="28"/>
      <c r="D20" s="28"/>
      <c r="E20" s="29"/>
      <c r="F20" s="29"/>
    </row>
    <row r="21" spans="1:9" x14ac:dyDescent="0.4">
      <c r="A21" s="28"/>
      <c r="B21" s="30" t="s">
        <v>130</v>
      </c>
      <c r="C21" s="31"/>
      <c r="D21" s="32" t="s">
        <v>131</v>
      </c>
      <c r="E21" s="33"/>
      <c r="F21" s="34" t="s">
        <v>132</v>
      </c>
    </row>
    <row r="22" spans="1:9" x14ac:dyDescent="0.4">
      <c r="A22" s="28"/>
      <c r="B22" s="35"/>
      <c r="C22" s="31"/>
      <c r="D22" s="32" t="s">
        <v>133</v>
      </c>
      <c r="E22" s="33"/>
      <c r="F22" s="34" t="s">
        <v>134</v>
      </c>
    </row>
    <row r="23" spans="1:9" x14ac:dyDescent="0.4">
      <c r="A23" s="28"/>
      <c r="B23" s="35"/>
      <c r="C23" s="31"/>
      <c r="D23" s="32" t="s">
        <v>135</v>
      </c>
      <c r="E23" s="33"/>
      <c r="F23" s="34" t="s">
        <v>136</v>
      </c>
    </row>
    <row r="24" spans="1:9" x14ac:dyDescent="0.4">
      <c r="A24" s="28"/>
      <c r="B24" s="35"/>
      <c r="C24" s="31"/>
      <c r="D24" s="32" t="s">
        <v>137</v>
      </c>
      <c r="E24" s="33"/>
      <c r="F24" s="34"/>
    </row>
    <row r="25" spans="1:9" x14ac:dyDescent="0.4">
      <c r="A25" s="28"/>
      <c r="B25" s="35"/>
      <c r="C25" s="31"/>
      <c r="D25" s="32" t="s">
        <v>63</v>
      </c>
      <c r="E25" s="110" t="s">
        <v>138</v>
      </c>
      <c r="F25" s="111"/>
    </row>
    <row r="26" spans="1:9" x14ac:dyDescent="0.4">
      <c r="A26" s="28" t="s">
        <v>139</v>
      </c>
      <c r="B26" s="28"/>
      <c r="C26" s="36"/>
      <c r="D26" s="29"/>
      <c r="E26" s="28"/>
      <c r="F26" s="29"/>
    </row>
    <row r="27" spans="1:9" x14ac:dyDescent="0.4">
      <c r="B27" s="30" t="s">
        <v>130</v>
      </c>
      <c r="C27" s="31"/>
      <c r="D27" s="37" t="s">
        <v>140</v>
      </c>
      <c r="E27" s="38"/>
      <c r="F27" s="34" t="s">
        <v>141</v>
      </c>
      <c r="I27" s="39"/>
    </row>
    <row r="28" spans="1:9" ht="14.25" customHeight="1" x14ac:dyDescent="0.4">
      <c r="A28" s="112" t="s">
        <v>142</v>
      </c>
      <c r="B28" s="113"/>
      <c r="C28" s="31"/>
      <c r="D28" s="37" t="s">
        <v>143</v>
      </c>
      <c r="E28" s="38"/>
      <c r="F28" s="34" t="s">
        <v>144</v>
      </c>
    </row>
    <row r="29" spans="1:9" x14ac:dyDescent="0.4">
      <c r="A29" s="112"/>
      <c r="B29" s="113"/>
      <c r="C29" s="31"/>
      <c r="D29" s="40" t="s">
        <v>145</v>
      </c>
      <c r="E29" s="38"/>
      <c r="F29" s="34" t="s">
        <v>146</v>
      </c>
    </row>
    <row r="30" spans="1:9" x14ac:dyDescent="0.4">
      <c r="A30" s="28"/>
      <c r="B30" s="30"/>
      <c r="C30" s="31"/>
      <c r="D30" s="37" t="s">
        <v>147</v>
      </c>
      <c r="E30" s="38"/>
      <c r="F30" s="34" t="s">
        <v>148</v>
      </c>
    </row>
    <row r="31" spans="1:9" x14ac:dyDescent="0.4">
      <c r="A31" s="28"/>
      <c r="B31" s="30"/>
      <c r="C31" s="33"/>
      <c r="D31" s="34" t="s">
        <v>63</v>
      </c>
      <c r="E31" s="114" t="s">
        <v>138</v>
      </c>
      <c r="F31" s="115"/>
    </row>
    <row r="32" spans="1:9" x14ac:dyDescent="0.4">
      <c r="A32" s="28" t="s">
        <v>149</v>
      </c>
      <c r="B32" s="28"/>
      <c r="C32" s="36"/>
      <c r="D32" s="29"/>
      <c r="E32" s="28"/>
      <c r="F32" s="29"/>
    </row>
    <row r="33" spans="1:6" x14ac:dyDescent="0.4">
      <c r="A33" s="28"/>
      <c r="B33" s="30" t="s">
        <v>130</v>
      </c>
      <c r="C33" s="31"/>
      <c r="D33" s="104" t="s">
        <v>150</v>
      </c>
      <c r="E33" s="105"/>
      <c r="F33" s="106"/>
    </row>
    <row r="34" spans="1:6" x14ac:dyDescent="0.4">
      <c r="A34" s="28"/>
      <c r="B34" s="30"/>
      <c r="C34" s="31"/>
      <c r="D34" s="104" t="s">
        <v>151</v>
      </c>
      <c r="E34" s="105"/>
      <c r="F34" s="106"/>
    </row>
    <row r="35" spans="1:6" x14ac:dyDescent="0.4">
      <c r="A35" s="28"/>
      <c r="B35" s="30"/>
      <c r="C35" s="31"/>
      <c r="D35" s="104" t="s">
        <v>152</v>
      </c>
      <c r="E35" s="105"/>
      <c r="F35" s="106"/>
    </row>
    <row r="36" spans="1:6" x14ac:dyDescent="0.4">
      <c r="A36" s="28"/>
      <c r="B36" s="30"/>
      <c r="C36" s="31"/>
      <c r="D36" s="104" t="s">
        <v>153</v>
      </c>
      <c r="E36" s="105"/>
      <c r="F36" s="106"/>
    </row>
    <row r="37" spans="1:6" x14ac:dyDescent="0.4">
      <c r="A37" s="28"/>
      <c r="B37" s="30"/>
      <c r="C37" s="31"/>
      <c r="D37" s="104" t="s">
        <v>154</v>
      </c>
      <c r="E37" s="105"/>
      <c r="F37" s="106"/>
    </row>
    <row r="38" spans="1:6" x14ac:dyDescent="0.4">
      <c r="A38" s="28"/>
      <c r="B38" s="30"/>
      <c r="C38" s="31"/>
      <c r="D38" s="104" t="s">
        <v>155</v>
      </c>
      <c r="E38" s="105"/>
      <c r="F38" s="106"/>
    </row>
    <row r="39" spans="1:6" x14ac:dyDescent="0.4">
      <c r="A39" s="28"/>
      <c r="B39" s="35"/>
      <c r="C39" s="41"/>
      <c r="D39" s="34" t="s">
        <v>63</v>
      </c>
      <c r="E39" s="114" t="s">
        <v>138</v>
      </c>
      <c r="F39" s="115"/>
    </row>
    <row r="40" spans="1:6" x14ac:dyDescent="0.4">
      <c r="A40" s="28" t="s">
        <v>156</v>
      </c>
      <c r="B40" s="28"/>
      <c r="C40" s="36"/>
      <c r="D40" s="29"/>
      <c r="E40" s="28"/>
      <c r="F40" s="29"/>
    </row>
    <row r="41" spans="1:6" ht="30" customHeight="1" x14ac:dyDescent="0.4">
      <c r="A41" s="28"/>
      <c r="B41" s="30" t="s">
        <v>130</v>
      </c>
      <c r="C41" s="33"/>
      <c r="D41" s="104" t="s">
        <v>157</v>
      </c>
      <c r="E41" s="105"/>
      <c r="F41" s="106"/>
    </row>
    <row r="42" spans="1:6" ht="26.25" customHeight="1" x14ac:dyDescent="0.4">
      <c r="A42" s="28"/>
      <c r="B42" s="30"/>
      <c r="C42" s="31"/>
      <c r="D42" s="104" t="s">
        <v>158</v>
      </c>
      <c r="E42" s="105"/>
      <c r="F42" s="106"/>
    </row>
    <row r="43" spans="1:6" x14ac:dyDescent="0.4">
      <c r="A43" s="28"/>
      <c r="B43" s="30"/>
      <c r="C43" s="33"/>
      <c r="D43" s="104" t="s">
        <v>159</v>
      </c>
      <c r="E43" s="105"/>
      <c r="F43" s="106"/>
    </row>
    <row r="44" spans="1:6" x14ac:dyDescent="0.4">
      <c r="A44" s="28"/>
      <c r="B44" s="35"/>
      <c r="C44" s="41"/>
      <c r="D44" s="34" t="s">
        <v>63</v>
      </c>
      <c r="E44" s="114" t="s">
        <v>138</v>
      </c>
      <c r="F44" s="115"/>
    </row>
    <row r="45" spans="1:6" x14ac:dyDescent="0.4">
      <c r="A45" s="28" t="s">
        <v>160</v>
      </c>
      <c r="B45" s="28"/>
      <c r="C45" s="36"/>
      <c r="D45" s="28"/>
      <c r="E45" s="29"/>
      <c r="F45" s="28"/>
    </row>
    <row r="46" spans="1:6" x14ac:dyDescent="0.4">
      <c r="A46" s="28"/>
      <c r="B46" s="30" t="s">
        <v>130</v>
      </c>
      <c r="C46" s="31"/>
      <c r="D46" s="104" t="s">
        <v>161</v>
      </c>
      <c r="E46" s="105"/>
      <c r="F46" s="106"/>
    </row>
    <row r="47" spans="1:6" x14ac:dyDescent="0.4">
      <c r="A47" s="28"/>
      <c r="B47" s="35"/>
      <c r="C47" s="31"/>
      <c r="D47" s="104" t="s">
        <v>162</v>
      </c>
      <c r="E47" s="105"/>
      <c r="F47" s="106"/>
    </row>
    <row r="48" spans="1:6" x14ac:dyDescent="0.4">
      <c r="A48" s="28"/>
      <c r="B48" s="35"/>
      <c r="C48" s="31"/>
      <c r="D48" s="104" t="s">
        <v>163</v>
      </c>
      <c r="E48" s="105"/>
      <c r="F48" s="106"/>
    </row>
    <row r="49" spans="1:6" x14ac:dyDescent="0.4">
      <c r="A49" s="28"/>
      <c r="B49" s="35"/>
      <c r="C49" s="31"/>
      <c r="D49" s="104" t="s">
        <v>164</v>
      </c>
      <c r="E49" s="105"/>
      <c r="F49" s="106"/>
    </row>
    <row r="50" spans="1:6" x14ac:dyDescent="0.4">
      <c r="A50" s="28"/>
      <c r="B50" s="35"/>
      <c r="C50" s="31"/>
      <c r="D50" s="104" t="s">
        <v>165</v>
      </c>
      <c r="E50" s="105"/>
      <c r="F50" s="106"/>
    </row>
    <row r="51" spans="1:6" x14ac:dyDescent="0.4">
      <c r="B51" s="42"/>
      <c r="C51" s="31"/>
      <c r="D51" s="116" t="s">
        <v>166</v>
      </c>
      <c r="E51" s="117"/>
      <c r="F51" s="118"/>
    </row>
    <row r="52" spans="1:6" x14ac:dyDescent="0.4">
      <c r="B52" s="42"/>
      <c r="C52" s="31"/>
      <c r="D52" s="116" t="s">
        <v>167</v>
      </c>
      <c r="E52" s="117"/>
      <c r="F52" s="118"/>
    </row>
    <row r="53" spans="1:6" x14ac:dyDescent="0.4">
      <c r="B53" s="43"/>
      <c r="C53" s="44"/>
      <c r="D53" s="45" t="s">
        <v>63</v>
      </c>
      <c r="E53" s="124" t="s">
        <v>138</v>
      </c>
      <c r="F53" s="125"/>
    </row>
    <row r="54" spans="1:6" x14ac:dyDescent="0.4">
      <c r="A54" s="1" t="s">
        <v>168</v>
      </c>
      <c r="C54" s="46"/>
      <c r="D54" s="23"/>
      <c r="F54" s="23"/>
    </row>
    <row r="55" spans="1:6" x14ac:dyDescent="0.4">
      <c r="B55" s="47" t="s">
        <v>130</v>
      </c>
      <c r="C55" s="31"/>
      <c r="D55" s="91" t="s">
        <v>169</v>
      </c>
      <c r="E55" s="92"/>
      <c r="F55" s="93"/>
    </row>
    <row r="56" spans="1:6" x14ac:dyDescent="0.4">
      <c r="B56" s="42"/>
      <c r="C56" s="31"/>
      <c r="D56" s="116" t="s">
        <v>170</v>
      </c>
      <c r="E56" s="117"/>
      <c r="F56" s="118"/>
    </row>
    <row r="57" spans="1:6" x14ac:dyDescent="0.4">
      <c r="B57" s="42"/>
      <c r="C57" s="31"/>
      <c r="D57" s="116" t="s">
        <v>171</v>
      </c>
      <c r="E57" s="117"/>
      <c r="F57" s="118"/>
    </row>
    <row r="58" spans="1:6" x14ac:dyDescent="0.4">
      <c r="B58" s="42"/>
      <c r="C58" s="31"/>
      <c r="D58" s="116" t="s">
        <v>172</v>
      </c>
      <c r="E58" s="117"/>
      <c r="F58" s="118"/>
    </row>
    <row r="59" spans="1:6" ht="14.25" customHeight="1" x14ac:dyDescent="0.4">
      <c r="C59" s="48"/>
      <c r="D59" s="45" t="s">
        <v>63</v>
      </c>
      <c r="E59" s="124" t="s">
        <v>138</v>
      </c>
      <c r="F59" s="125"/>
    </row>
    <row r="60" spans="1:6" ht="14.25" customHeight="1" x14ac:dyDescent="0.4">
      <c r="B60" s="49" t="s">
        <v>173</v>
      </c>
      <c r="C60" s="126"/>
      <c r="D60" s="127"/>
      <c r="E60" s="127"/>
      <c r="F60" s="128"/>
    </row>
    <row r="61" spans="1:6" x14ac:dyDescent="0.4">
      <c r="A61" s="1" t="s">
        <v>174</v>
      </c>
    </row>
    <row r="62" spans="1:6" x14ac:dyDescent="0.4">
      <c r="B62" s="50" t="s">
        <v>175</v>
      </c>
      <c r="C62" s="129"/>
      <c r="D62" s="130"/>
      <c r="E62" s="130"/>
      <c r="F62" s="131"/>
    </row>
    <row r="63" spans="1:6" x14ac:dyDescent="0.4">
      <c r="A63" s="119" t="s">
        <v>176</v>
      </c>
      <c r="B63" s="120"/>
      <c r="C63" s="132"/>
      <c r="D63" s="133"/>
      <c r="E63" s="133"/>
      <c r="F63" s="134"/>
    </row>
    <row r="64" spans="1:6" x14ac:dyDescent="0.4">
      <c r="A64" s="119" t="s">
        <v>177</v>
      </c>
      <c r="B64" s="120"/>
      <c r="C64" s="121" t="s">
        <v>178</v>
      </c>
      <c r="D64" s="122"/>
      <c r="E64" s="122"/>
      <c r="F64" s="123"/>
    </row>
    <row r="65" spans="1:6" ht="13.15" customHeight="1" x14ac:dyDescent="0.4">
      <c r="A65" s="1" t="s">
        <v>179</v>
      </c>
      <c r="D65" s="23"/>
      <c r="F65" s="23"/>
    </row>
    <row r="66" spans="1:6" x14ac:dyDescent="0.4">
      <c r="B66" s="50" t="s">
        <v>180</v>
      </c>
      <c r="C66" s="129"/>
      <c r="D66" s="130"/>
      <c r="E66" s="130"/>
      <c r="F66" s="131"/>
    </row>
    <row r="67" spans="1:6" ht="12.75" customHeight="1" x14ac:dyDescent="0.4">
      <c r="A67" s="135" t="s">
        <v>181</v>
      </c>
      <c r="B67" s="135"/>
      <c r="C67" s="51"/>
      <c r="D67" s="52" t="s">
        <v>182</v>
      </c>
      <c r="E67" s="53"/>
      <c r="F67" s="45" t="s">
        <v>183</v>
      </c>
    </row>
    <row r="68" spans="1:6" ht="13.5" customHeight="1" x14ac:dyDescent="0.4">
      <c r="A68" s="54" t="s">
        <v>184</v>
      </c>
    </row>
    <row r="69" spans="1:6" ht="18.75" customHeight="1" x14ac:dyDescent="0.15">
      <c r="A69" s="136" t="s">
        <v>185</v>
      </c>
      <c r="B69" s="137"/>
      <c r="C69" s="129"/>
      <c r="D69" s="130"/>
      <c r="E69" s="130"/>
      <c r="F69" s="131"/>
    </row>
    <row r="70" spans="1:6" x14ac:dyDescent="0.4">
      <c r="A70" s="94" t="s">
        <v>186</v>
      </c>
      <c r="B70" s="94"/>
      <c r="C70" s="129"/>
      <c r="D70" s="130"/>
      <c r="E70" s="130"/>
      <c r="F70" s="131"/>
    </row>
  </sheetData>
  <mergeCells count="49">
    <mergeCell ref="C66:F66"/>
    <mergeCell ref="A67:B67"/>
    <mergeCell ref="A69:B69"/>
    <mergeCell ref="C69:F69"/>
    <mergeCell ref="A70:B70"/>
    <mergeCell ref="C70:F70"/>
    <mergeCell ref="A64:B64"/>
    <mergeCell ref="C64:F64"/>
    <mergeCell ref="D52:F52"/>
    <mergeCell ref="E53:F53"/>
    <mergeCell ref="D55:F55"/>
    <mergeCell ref="D56:F56"/>
    <mergeCell ref="D57:F57"/>
    <mergeCell ref="D58:F58"/>
    <mergeCell ref="E59:F59"/>
    <mergeCell ref="C60:F60"/>
    <mergeCell ref="C62:F62"/>
    <mergeCell ref="A63:B63"/>
    <mergeCell ref="C63:F63"/>
    <mergeCell ref="D51:F51"/>
    <mergeCell ref="D38:F38"/>
    <mergeCell ref="E39:F39"/>
    <mergeCell ref="D41:F41"/>
    <mergeCell ref="D42:F42"/>
    <mergeCell ref="D43:F43"/>
    <mergeCell ref="E44:F44"/>
    <mergeCell ref="D46:F46"/>
    <mergeCell ref="D47:F47"/>
    <mergeCell ref="D48:F48"/>
    <mergeCell ref="D49:F49"/>
    <mergeCell ref="D50:F50"/>
    <mergeCell ref="D37:F37"/>
    <mergeCell ref="C15:F15"/>
    <mergeCell ref="C16:F16"/>
    <mergeCell ref="C17:F17"/>
    <mergeCell ref="A19:D19"/>
    <mergeCell ref="E25:F25"/>
    <mergeCell ref="A28:B29"/>
    <mergeCell ref="E31:F31"/>
    <mergeCell ref="D33:F33"/>
    <mergeCell ref="D34:F34"/>
    <mergeCell ref="D35:F35"/>
    <mergeCell ref="D36:F36"/>
    <mergeCell ref="C14:F14"/>
    <mergeCell ref="D6:D7"/>
    <mergeCell ref="A9:D9"/>
    <mergeCell ref="C11:F11"/>
    <mergeCell ref="C12:F12"/>
    <mergeCell ref="C13:F13"/>
  </mergeCells>
  <phoneticPr fontId="1"/>
  <pageMargins left="0" right="0" top="0" bottom="0" header="0.31496062992125984" footer="0.31496062992125984"/>
  <pageSetup paperSize="9" scale="78" fitToHeight="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C60:F60</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C66:F66</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C63:F63</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C70:F70</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C27:C31 E27:E30</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C17</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C16</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C15</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C21:C25 C46:C53 E67 A6:A7 E41:E43 E55:E58 E46:E52 C41:C44 E21:E24 C67 C55:C59 C33:C39</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C13</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C62:F62</xm:sqref>
        </x14:dataValidation>
        <x14:dataValidation type="list" allowBlank="1" showInputMessage="1" showErrorMessage="1">
          <x14:formula1>
            <xm:f>'C:\Users\2013649jq\Desktop\02 介護ロボット・ICT関連事業バックアップ\01_ロボット等介護機器導入促進事業（H30～)\R6年度\01介護ロボット・ICT導入支援事業\03国庫補助協議\01国から\[02_01_別添１‗介護テクノロジー導入・定着支援事業　業務改善計画書様式.xlsx]データセット'!#REF!</xm:f>
          </x14:formula1>
          <xm:sqref>C69:F69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3"/>
  <sheetViews>
    <sheetView showGridLines="0" view="pageBreakPreview" zoomScale="80" zoomScaleNormal="100" zoomScaleSheetLayoutView="80" workbookViewId="0"/>
  </sheetViews>
  <sheetFormatPr defaultRowHeight="13.5" x14ac:dyDescent="0.4"/>
  <cols>
    <col min="1" max="1" width="43.75" style="2" customWidth="1"/>
    <col min="2" max="2" width="21.25" style="2" customWidth="1"/>
    <col min="3" max="4" width="7" style="2" customWidth="1"/>
    <col min="5" max="6" width="21.25" style="2" customWidth="1"/>
    <col min="7" max="7" width="7" style="2" customWidth="1"/>
    <col min="8" max="15" width="11.25" style="2" customWidth="1"/>
    <col min="16" max="16" width="2.5" style="59" customWidth="1"/>
    <col min="17" max="17" width="9" style="59" hidden="1" customWidth="1"/>
    <col min="18" max="18" width="9" style="59" customWidth="1"/>
    <col min="19" max="24" width="10.625" style="58" hidden="1" customWidth="1"/>
    <col min="25" max="27" width="9" style="59"/>
    <col min="28" max="16384" width="9" style="2"/>
  </cols>
  <sheetData>
    <row r="1" spans="1:24" x14ac:dyDescent="0.4">
      <c r="A1" s="2" t="s">
        <v>241</v>
      </c>
      <c r="O1" s="246" t="s">
        <v>200</v>
      </c>
      <c r="P1" s="243"/>
      <c r="Q1" s="243"/>
      <c r="R1" s="243"/>
      <c r="S1" s="244"/>
    </row>
    <row r="2" spans="1:24" x14ac:dyDescent="0.4">
      <c r="A2" s="148" t="s">
        <v>92</v>
      </c>
      <c r="B2" s="148"/>
      <c r="C2" s="148"/>
      <c r="D2" s="148"/>
      <c r="E2" s="148"/>
      <c r="F2" s="148"/>
      <c r="G2" s="148"/>
      <c r="H2" s="148"/>
      <c r="I2" s="148"/>
      <c r="J2" s="148"/>
      <c r="K2" s="148"/>
      <c r="L2" s="148"/>
      <c r="M2" s="148"/>
      <c r="N2" s="148"/>
      <c r="O2" s="148"/>
      <c r="P2" s="58"/>
      <c r="Q2" s="59" t="s">
        <v>193</v>
      </c>
    </row>
    <row r="3" spans="1:24" x14ac:dyDescent="0.4">
      <c r="Q3" s="59" t="s">
        <v>187</v>
      </c>
    </row>
    <row r="4" spans="1:24" ht="24" customHeight="1" x14ac:dyDescent="0.4">
      <c r="H4" s="149" t="s">
        <v>89</v>
      </c>
      <c r="I4" s="150"/>
      <c r="J4" s="151"/>
      <c r="K4" s="151"/>
      <c r="L4" s="151"/>
      <c r="M4" s="151"/>
      <c r="N4" s="151"/>
      <c r="O4" s="152"/>
      <c r="P4" s="60"/>
      <c r="Q4" s="59" t="s">
        <v>191</v>
      </c>
    </row>
    <row r="5" spans="1:24" ht="14.25" thickBot="1" x14ac:dyDescent="0.45">
      <c r="O5" s="61" t="s">
        <v>87</v>
      </c>
      <c r="Q5" s="59" t="s">
        <v>188</v>
      </c>
    </row>
    <row r="6" spans="1:24" ht="48" customHeight="1" x14ac:dyDescent="0.4">
      <c r="A6" s="144" t="s">
        <v>85</v>
      </c>
      <c r="B6" s="144"/>
      <c r="C6" s="145" t="s">
        <v>84</v>
      </c>
      <c r="D6" s="145" t="s">
        <v>83</v>
      </c>
      <c r="E6" s="145" t="s">
        <v>206</v>
      </c>
      <c r="F6" s="144" t="s">
        <v>242</v>
      </c>
      <c r="G6" s="144" t="s">
        <v>243</v>
      </c>
      <c r="H6" s="144" t="s">
        <v>244</v>
      </c>
      <c r="I6" s="144" t="s">
        <v>245</v>
      </c>
      <c r="J6" s="144" t="s">
        <v>246</v>
      </c>
      <c r="K6" s="144" t="s">
        <v>247</v>
      </c>
      <c r="L6" s="144" t="s">
        <v>248</v>
      </c>
      <c r="M6" s="145" t="s">
        <v>249</v>
      </c>
      <c r="N6" s="147" t="s">
        <v>250</v>
      </c>
      <c r="O6" s="141" t="s">
        <v>251</v>
      </c>
      <c r="P6" s="62"/>
      <c r="Q6" s="63" t="s">
        <v>192</v>
      </c>
      <c r="S6" s="143" t="s">
        <v>216</v>
      </c>
      <c r="T6" s="138" t="s">
        <v>217</v>
      </c>
      <c r="U6" s="138" t="s">
        <v>218</v>
      </c>
      <c r="V6" s="138" t="s">
        <v>219</v>
      </c>
      <c r="W6" s="138" t="s">
        <v>220</v>
      </c>
      <c r="X6" s="138" t="s">
        <v>221</v>
      </c>
    </row>
    <row r="7" spans="1:24" ht="18.75" customHeight="1" x14ac:dyDescent="0.4">
      <c r="A7" s="57" t="s">
        <v>81</v>
      </c>
      <c r="B7" s="57" t="s">
        <v>80</v>
      </c>
      <c r="C7" s="146"/>
      <c r="D7" s="146"/>
      <c r="E7" s="146"/>
      <c r="F7" s="144"/>
      <c r="G7" s="144"/>
      <c r="H7" s="144"/>
      <c r="I7" s="144"/>
      <c r="J7" s="144"/>
      <c r="K7" s="144"/>
      <c r="L7" s="144"/>
      <c r="M7" s="146"/>
      <c r="N7" s="147"/>
      <c r="O7" s="142"/>
      <c r="P7" s="62"/>
      <c r="Q7" s="63" t="s">
        <v>189</v>
      </c>
      <c r="S7" s="143"/>
      <c r="T7" s="139"/>
      <c r="U7" s="139"/>
      <c r="V7" s="139"/>
      <c r="W7" s="139"/>
      <c r="X7" s="139"/>
    </row>
    <row r="8" spans="1:24" ht="42" customHeight="1" x14ac:dyDescent="0.4">
      <c r="A8" s="64"/>
      <c r="B8" s="65"/>
      <c r="C8" s="4"/>
      <c r="D8" s="4"/>
      <c r="E8" s="66"/>
      <c r="F8" s="4"/>
      <c r="G8" s="4"/>
      <c r="H8" s="67"/>
      <c r="I8" s="67"/>
      <c r="J8" s="68">
        <f>H8-I8</f>
        <v>0</v>
      </c>
      <c r="K8" s="67"/>
      <c r="L8" s="68">
        <f>ROUNDDOWN(MIN(J8,K8),-3)</f>
        <v>0</v>
      </c>
      <c r="M8" s="69">
        <f>ROUNDDOWN(L8*3/4,-3)</f>
        <v>0</v>
      </c>
      <c r="N8" s="70" t="e">
        <f>IF(COUNTIF(X$8:X$17,X8)&gt;1,IF(COUNTIF(X$8:X8,X8)=1,IF(AND(X8&gt;=111,X8&lt;=149),1000000*G8,IF(AND(X8&gt;=211,X8&lt;=249),300000*G8,IF(AND(X8&gt;=311,X8&lt;=319),1000000,IF(AND(X8&gt;=321,X8&lt;=329),1600000,IF(AND(X8&gt;=331,X8&lt;=339),2000000,IF(AND(X8&gt;=341,X8&lt;=349),2600000,IF(AND(X8&gt;=411,X8&lt;=449),10000000,IF(AND(X8&gt;=511,X8&lt;=549),450000,"入力内容の確認")))))))),"－"),IF(AND(X8&gt;=111,X8&lt;=149),1000000*G8,IF(AND(X8&gt;=211,X8&lt;=249),300000*G8,IF(AND(X8&gt;=311,X8&lt;=319),1000000,IF(AND(X8&gt;=321,X8&lt;=329),1600000,IF(AND(X8&gt;=331,X8&lt;=339),2000000,IF(AND(X8&gt;=341,X8&lt;=349),2600000,IF(AND(X8&gt;=411,X8&lt;=449),10000000,IF(AND(X8&gt;=511,X8&lt;=549),450000,"入力内容の確認")))))))))</f>
        <v>#VALUE!</v>
      </c>
      <c r="O8" s="71" t="e">
        <f>MIN(M8,N8)</f>
        <v>#VALUE!</v>
      </c>
      <c r="P8" s="72"/>
      <c r="Q8" s="59" t="s">
        <v>194</v>
      </c>
      <c r="S8" s="73" t="str">
        <f>CONCATENATE(A8,B8)</f>
        <v/>
      </c>
      <c r="T8" s="74" t="str">
        <f>IF(S8="","",IF(COUNTIF($S$8:S8,S8)=1,MAX($T$7:T7)+1,VLOOKUP(S8,$S$8:$T$17,2,FALSE)))</f>
        <v/>
      </c>
      <c r="U8" s="74" t="str">
        <f>IF(D8=0,"",IF(D8&lt;11,1,IF(D8&lt;21,2,IF(D8&lt;31,3,IF(D8&gt;=31,4)))))</f>
        <v/>
      </c>
      <c r="V8" s="75" t="str">
        <f t="shared" ref="V8:V17" si="0">IFERROR(VLOOKUP(E8,$V$28:$X$32,2,FALSE),"")</f>
        <v/>
      </c>
      <c r="W8" s="75" t="str">
        <f>CONCATENATE(V8,U8,T8)</f>
        <v/>
      </c>
      <c r="X8" s="75" t="e">
        <f>VALUE(W8)</f>
        <v>#VALUE!</v>
      </c>
    </row>
    <row r="9" spans="1:24" ht="42" customHeight="1" x14ac:dyDescent="0.4">
      <c r="A9" s="64"/>
      <c r="B9" s="65"/>
      <c r="C9" s="4"/>
      <c r="D9" s="4"/>
      <c r="E9" s="66"/>
      <c r="F9" s="4"/>
      <c r="G9" s="4"/>
      <c r="H9" s="67"/>
      <c r="I9" s="67"/>
      <c r="J9" s="68">
        <f t="shared" ref="J9:J15" si="1">H9-I9</f>
        <v>0</v>
      </c>
      <c r="K9" s="67"/>
      <c r="L9" s="68">
        <f t="shared" ref="L9:L15" si="2">ROUNDDOWN(MIN(J9,K9),-3)</f>
        <v>0</v>
      </c>
      <c r="M9" s="69">
        <f t="shared" ref="M9:M17" si="3">ROUNDDOWN(L9*3/4,-3)</f>
        <v>0</v>
      </c>
      <c r="N9" s="70" t="str">
        <f>IF(COUNTIF(X$8:X$17,X9)&gt;1,IF(COUNTIF(X$8:X9,X9)=1,IF(AND(X9&gt;=111,X9&lt;=149),1000000*G9,IF(AND(X9&gt;=211,X9&lt;=249),300000*G9,IF(AND(X9&gt;=311,X9&lt;=319),1000000,IF(AND(X9&gt;=321,X9&lt;=329),1600000,IF(AND(X9&gt;=331,X9&lt;=339),2000000,IF(AND(X9&gt;=341,X9&lt;=349),2600000,IF(AND(X9&gt;=411,X9&lt;=449),10000000,IF(AND(X9&gt;=511,X9&lt;=549),450000,"入力内容の確認")))))))),"－"),IF(AND(X9&gt;=111,X9&lt;=149),1000000*G9,IF(AND(X9&gt;=211,X9&lt;=249),300000*G9,IF(AND(X9&gt;=311,X9&lt;=319),1000000,IF(AND(X9&gt;=321,X9&lt;=329),1600000,IF(AND(X9&gt;=331,X9&lt;=339),2000000,IF(AND(X9&gt;=341,X9&lt;=349),2600000,IF(AND(X9&gt;=411,X9&lt;=449),10000000,IF(AND(X9&gt;=511,X9&lt;=549),450000,"入力内容の確認")))))))))</f>
        <v>－</v>
      </c>
      <c r="O9" s="71">
        <f t="shared" ref="O9:O17" si="4">MIN(M9,N9)</f>
        <v>0</v>
      </c>
      <c r="P9" s="72"/>
      <c r="Q9" s="59" t="s">
        <v>195</v>
      </c>
      <c r="S9" s="73" t="str">
        <f t="shared" ref="S9:S17" si="5">CONCATENATE(A9,B9)</f>
        <v/>
      </c>
      <c r="T9" s="74" t="str">
        <f>IF(S9="","",IF(COUNTIF($S$8:S9,S9)=1,MAX($T$7:T8)+1,VLOOKUP(S9,$S$8:$T$17,2,FALSE)))</f>
        <v/>
      </c>
      <c r="U9" s="74" t="str">
        <f t="shared" ref="U9:U17" si="6">IF(D9=0,"",IF(D9&lt;11,1,IF(D9&lt;21,2,IF(D9&lt;31,3,IF(D9&gt;=31,4)))))</f>
        <v/>
      </c>
      <c r="V9" s="75" t="str">
        <f t="shared" si="0"/>
        <v/>
      </c>
      <c r="W9" s="75" t="str">
        <f>CONCATENATE(V9,U9,T9)</f>
        <v/>
      </c>
      <c r="X9" s="75" t="e">
        <f>VALUE(W9)</f>
        <v>#VALUE!</v>
      </c>
    </row>
    <row r="10" spans="1:24" ht="42" customHeight="1" x14ac:dyDescent="0.4">
      <c r="A10" s="64"/>
      <c r="B10" s="65"/>
      <c r="C10" s="4"/>
      <c r="D10" s="4"/>
      <c r="E10" s="66"/>
      <c r="F10" s="4"/>
      <c r="G10" s="4"/>
      <c r="H10" s="67"/>
      <c r="I10" s="67"/>
      <c r="J10" s="68">
        <f t="shared" si="1"/>
        <v>0</v>
      </c>
      <c r="K10" s="67"/>
      <c r="L10" s="68">
        <f t="shared" si="2"/>
        <v>0</v>
      </c>
      <c r="M10" s="69">
        <f t="shared" si="3"/>
        <v>0</v>
      </c>
      <c r="N10" s="70" t="str">
        <f>IF(COUNTIF(X$8:X$17,X10)&gt;1,IF(COUNTIF(X$8:X10,X10)=1,IF(AND(X10&gt;=111,X10&lt;=149),1000000*G10,IF(AND(X10&gt;=211,X10&lt;=249),300000*G10,IF(AND(X10&gt;=311,X10&lt;=319),1000000,IF(AND(X10&gt;=321,X10&lt;=329),1600000,IF(AND(X10&gt;=331,X10&lt;=339),2000000,IF(AND(X10&gt;=341,X10&lt;=349),2600000,IF(AND(X10&gt;=411,X10&lt;=449),10000000,IF(AND(X10&gt;=511,X10&lt;=549),450000,"入力内容の確認")))))))),"－"),IF(AND(X10&gt;=111,X10&lt;=149),1000000*G10,IF(AND(X10&gt;=211,X10&lt;=249),300000*G10,IF(AND(X10&gt;=311,X10&lt;=319),1000000,IF(AND(X10&gt;=321,X10&lt;=329),1600000,IF(AND(X10&gt;=331,X10&lt;=339),2000000,IF(AND(X10&gt;=341,X10&lt;=349),2600000,IF(AND(X10&gt;=411,X10&lt;=449),10000000,IF(AND(X10&gt;=511,X10&lt;=549),450000,"入力内容の確認")))))))))</f>
        <v>－</v>
      </c>
      <c r="O10" s="71">
        <f t="shared" si="4"/>
        <v>0</v>
      </c>
      <c r="P10" s="72"/>
      <c r="Q10" s="59" t="s">
        <v>66</v>
      </c>
      <c r="S10" s="73" t="str">
        <f t="shared" si="5"/>
        <v/>
      </c>
      <c r="T10" s="74" t="str">
        <f>IF(S10="","",IF(COUNTIF($S$8:S10,S10)=1,MAX($T$7:T9)+1,VLOOKUP(S10,$S$8:$T$17,2,FALSE)))</f>
        <v/>
      </c>
      <c r="U10" s="74" t="str">
        <f t="shared" si="6"/>
        <v/>
      </c>
      <c r="V10" s="75" t="str">
        <f t="shared" si="0"/>
        <v/>
      </c>
      <c r="W10" s="75" t="str">
        <f t="shared" ref="W10:W17" si="7">CONCATENATE(V10,U10,T10)</f>
        <v/>
      </c>
      <c r="X10" s="75" t="e">
        <f t="shared" ref="X10:X17" si="8">VALUE(W10)</f>
        <v>#VALUE!</v>
      </c>
    </row>
    <row r="11" spans="1:24" ht="42" customHeight="1" x14ac:dyDescent="0.4">
      <c r="A11" s="64"/>
      <c r="B11" s="65"/>
      <c r="C11" s="4"/>
      <c r="D11" s="4"/>
      <c r="E11" s="66"/>
      <c r="F11" s="4"/>
      <c r="G11" s="4"/>
      <c r="H11" s="67"/>
      <c r="I11" s="67"/>
      <c r="J11" s="68">
        <f t="shared" si="1"/>
        <v>0</v>
      </c>
      <c r="K11" s="67"/>
      <c r="L11" s="68">
        <f t="shared" si="2"/>
        <v>0</v>
      </c>
      <c r="M11" s="69">
        <f t="shared" si="3"/>
        <v>0</v>
      </c>
      <c r="N11" s="70" t="str">
        <f>IF(COUNTIF(X$8:X$17,X11)&gt;1,IF(COUNTIF(X$8:X11,X11)=1,IF(AND(X11&gt;=111,X11&lt;=149),1000000*G11,IF(AND(X11&gt;=211,X11&lt;=249),300000*G11,IF(AND(X11&gt;=311,X11&lt;=319),1000000,IF(AND(X11&gt;=321,X11&lt;=329),1600000,IF(AND(X11&gt;=331,X11&lt;=339),2000000,IF(AND(X11&gt;=341,X11&lt;=349),2600000,IF(AND(X11&gt;=411,X11&lt;=449),10000000,IF(AND(X11&gt;=511,X11&lt;=549),450000,"入力内容の確認")))))))),"－"),IF(AND(X11&gt;=111,X11&lt;=149),1000000*G11,IF(AND(X11&gt;=211,X11&lt;=249),300000*G11,IF(AND(X11&gt;=311,X11&lt;=319),1000000,IF(AND(X11&gt;=321,X11&lt;=329),1600000,IF(AND(X11&gt;=331,X11&lt;=339),2000000,IF(AND(X11&gt;=341,X11&lt;=349),2600000,IF(AND(X11&gt;=411,X11&lt;=449),10000000,IF(AND(X11&gt;=511,X11&lt;=549),450000,"入力内容の確認")))))))))</f>
        <v>－</v>
      </c>
      <c r="O11" s="71">
        <f t="shared" si="4"/>
        <v>0</v>
      </c>
      <c r="P11" s="72"/>
      <c r="Q11" s="59" t="s">
        <v>196</v>
      </c>
      <c r="S11" s="73" t="str">
        <f t="shared" si="5"/>
        <v/>
      </c>
      <c r="T11" s="74" t="str">
        <f>IF(S11="","",IF(COUNTIF($S$8:S11,S11)=1,MAX($T$7:T10)+1,VLOOKUP(S11,$S$8:$T$17,2,FALSE)))</f>
        <v/>
      </c>
      <c r="U11" s="74" t="str">
        <f t="shared" si="6"/>
        <v/>
      </c>
      <c r="V11" s="75" t="str">
        <f t="shared" si="0"/>
        <v/>
      </c>
      <c r="W11" s="75" t="str">
        <f t="shared" si="7"/>
        <v/>
      </c>
      <c r="X11" s="75" t="e">
        <f t="shared" si="8"/>
        <v>#VALUE!</v>
      </c>
    </row>
    <row r="12" spans="1:24" ht="42" customHeight="1" x14ac:dyDescent="0.4">
      <c r="A12" s="64"/>
      <c r="B12" s="65"/>
      <c r="C12" s="4"/>
      <c r="D12" s="4"/>
      <c r="E12" s="66"/>
      <c r="F12" s="4"/>
      <c r="G12" s="4"/>
      <c r="H12" s="67"/>
      <c r="I12" s="67"/>
      <c r="J12" s="68">
        <f t="shared" si="1"/>
        <v>0</v>
      </c>
      <c r="K12" s="67"/>
      <c r="L12" s="68">
        <f t="shared" si="2"/>
        <v>0</v>
      </c>
      <c r="M12" s="69">
        <f t="shared" si="3"/>
        <v>0</v>
      </c>
      <c r="N12" s="70" t="str">
        <f>IF(COUNTIF(X$8:X$17,X12)&gt;1,IF(COUNTIF(X$8:X12,X12)=1,IF(AND(X12&gt;=111,X12&lt;=149),1000000*G12,IF(AND(X12&gt;=211,X12&lt;=249),300000*G12,IF(AND(X12&gt;=311,X12&lt;=319),1000000,IF(AND(X12&gt;=321,X12&lt;=329),1600000,IF(AND(X12&gt;=331,X12&lt;=339),2000000,IF(AND(X12&gt;=341,X12&lt;=349),2600000,IF(AND(X12&gt;=411,X12&lt;=449),10000000,IF(AND(X12&gt;=511,X12&lt;=549),450000,"入力内容の確認")))))))),"－"),IF(AND(X12&gt;=111,X12&lt;=149),1000000*G12,IF(AND(X12&gt;=211,X12&lt;=249),300000*G12,IF(AND(X12&gt;=311,X12&lt;=319),1000000,IF(AND(X12&gt;=321,X12&lt;=329),1600000,IF(AND(X12&gt;=331,X12&lt;=339),2000000,IF(AND(X12&gt;=341,X12&lt;=349),2600000,IF(AND(X12&gt;=411,X12&lt;=449),10000000,IF(AND(X12&gt;=511,X12&lt;=549),450000,"入力内容の確認")))))))))</f>
        <v>－</v>
      </c>
      <c r="O12" s="71">
        <f t="shared" si="4"/>
        <v>0</v>
      </c>
      <c r="P12" s="72"/>
      <c r="Q12" s="59" t="s">
        <v>190</v>
      </c>
      <c r="S12" s="73" t="str">
        <f t="shared" si="5"/>
        <v/>
      </c>
      <c r="T12" s="74" t="str">
        <f>IF(S12="","",IF(COUNTIF($S$8:S12,S12)=1,MAX($T$7:T11)+1,VLOOKUP(S12,$S$8:$T$17,2,FALSE)))</f>
        <v/>
      </c>
      <c r="U12" s="74" t="str">
        <f t="shared" si="6"/>
        <v/>
      </c>
      <c r="V12" s="75" t="str">
        <f t="shared" si="0"/>
        <v/>
      </c>
      <c r="W12" s="75" t="str">
        <f t="shared" si="7"/>
        <v/>
      </c>
      <c r="X12" s="75" t="e">
        <f t="shared" si="8"/>
        <v>#VALUE!</v>
      </c>
    </row>
    <row r="13" spans="1:24" ht="42" customHeight="1" x14ac:dyDescent="0.4">
      <c r="A13" s="64"/>
      <c r="B13" s="65"/>
      <c r="C13" s="4"/>
      <c r="D13" s="4"/>
      <c r="E13" s="66"/>
      <c r="F13" s="4"/>
      <c r="G13" s="4"/>
      <c r="H13" s="67"/>
      <c r="I13" s="67"/>
      <c r="J13" s="68">
        <f t="shared" si="1"/>
        <v>0</v>
      </c>
      <c r="K13" s="67"/>
      <c r="L13" s="68">
        <f t="shared" si="2"/>
        <v>0</v>
      </c>
      <c r="M13" s="69">
        <f t="shared" si="3"/>
        <v>0</v>
      </c>
      <c r="N13" s="70" t="str">
        <f>IF(COUNTIF(X$8:X$17,X13)&gt;1,IF(COUNTIF(X$8:X13,X13)=1,IF(AND(X13&gt;=111,X13&lt;=149),1000000*G13,IF(AND(X13&gt;=211,X13&lt;=249),300000*G13,IF(AND(X13&gt;=311,X13&lt;=319),1000000,IF(AND(X13&gt;=321,X13&lt;=329),1600000,IF(AND(X13&gt;=331,X13&lt;=339),2000000,IF(AND(X13&gt;=341,X13&lt;=349),2600000,IF(AND(X13&gt;=411,X13&lt;=449),10000000,IF(AND(X13&gt;=511,X13&lt;=549),450000,"入力内容の確認")))))))),"－"),IF(AND(X13&gt;=111,X13&lt;=149),1000000*G13,IF(AND(X13&gt;=211,X13&lt;=249),300000*G13,IF(AND(X13&gt;=311,X13&lt;=319),1000000,IF(AND(X13&gt;=321,X13&lt;=329),1600000,IF(AND(X13&gt;=331,X13&lt;=339),2000000,IF(AND(X13&gt;=341,X13&lt;=349),2600000,IF(AND(X13&gt;=411,X13&lt;=449),10000000,IF(AND(X13&gt;=511,X13&lt;=549),450000,"入力内容の確認")))))))))</f>
        <v>－</v>
      </c>
      <c r="O13" s="71">
        <f t="shared" si="4"/>
        <v>0</v>
      </c>
      <c r="P13" s="72"/>
      <c r="Q13" s="59" t="s">
        <v>65</v>
      </c>
      <c r="S13" s="73" t="str">
        <f t="shared" si="5"/>
        <v/>
      </c>
      <c r="T13" s="74" t="str">
        <f>IF(S13="","",IF(COUNTIF($S$8:S13,S13)=1,MAX($T$7:T12)+1,VLOOKUP(S13,$S$8:$T$17,2,FALSE)))</f>
        <v/>
      </c>
      <c r="U13" s="74" t="str">
        <f t="shared" si="6"/>
        <v/>
      </c>
      <c r="V13" s="75" t="str">
        <f t="shared" si="0"/>
        <v/>
      </c>
      <c r="W13" s="75" t="str">
        <f t="shared" si="7"/>
        <v/>
      </c>
      <c r="X13" s="75" t="e">
        <f t="shared" si="8"/>
        <v>#VALUE!</v>
      </c>
    </row>
    <row r="14" spans="1:24" ht="42" customHeight="1" x14ac:dyDescent="0.4">
      <c r="A14" s="64"/>
      <c r="B14" s="65"/>
      <c r="C14" s="4"/>
      <c r="D14" s="4"/>
      <c r="E14" s="66"/>
      <c r="F14" s="4"/>
      <c r="G14" s="4"/>
      <c r="H14" s="67"/>
      <c r="I14" s="67"/>
      <c r="J14" s="68">
        <f t="shared" si="1"/>
        <v>0</v>
      </c>
      <c r="K14" s="67"/>
      <c r="L14" s="68">
        <f t="shared" si="2"/>
        <v>0</v>
      </c>
      <c r="M14" s="69">
        <f t="shared" si="3"/>
        <v>0</v>
      </c>
      <c r="N14" s="70" t="str">
        <f>IF(COUNTIF(X$8:X$17,X14)&gt;1,IF(COUNTIF(X$8:X14,X14)=1,IF(AND(X14&gt;=111,X14&lt;=149),1000000*G14,IF(AND(X14&gt;=211,X14&lt;=249),300000*G14,IF(AND(X14&gt;=311,X14&lt;=319),1000000,IF(AND(X14&gt;=321,X14&lt;=329),1600000,IF(AND(X14&gt;=331,X14&lt;=339),2000000,IF(AND(X14&gt;=341,X14&lt;=349),2600000,IF(AND(X14&gt;=411,X14&lt;=449),10000000,IF(AND(X14&gt;=511,X14&lt;=549),450000,"入力内容の確認")))))))),"－"),IF(AND(X14&gt;=111,X14&lt;=149),1000000*G14,IF(AND(X14&gt;=211,X14&lt;=249),300000*G14,IF(AND(X14&gt;=311,X14&lt;=319),1000000,IF(AND(X14&gt;=321,X14&lt;=329),1600000,IF(AND(X14&gt;=331,X14&lt;=339),2000000,IF(AND(X14&gt;=341,X14&lt;=349),2600000,IF(AND(X14&gt;=411,X14&lt;=449),10000000,IF(AND(X14&gt;=511,X14&lt;=549),450000,"入力内容の確認")))))))))</f>
        <v>－</v>
      </c>
      <c r="O14" s="71">
        <f t="shared" si="4"/>
        <v>0</v>
      </c>
      <c r="P14" s="72"/>
      <c r="Q14" s="59" t="s">
        <v>197</v>
      </c>
      <c r="S14" s="73" t="str">
        <f t="shared" si="5"/>
        <v/>
      </c>
      <c r="T14" s="74" t="str">
        <f>IF(S14="","",IF(COUNTIF($S$8:S14,S14)=1,MAX($T$7:T13)+1,VLOOKUP(S14,$S$8:$T$17,2,FALSE)))</f>
        <v/>
      </c>
      <c r="U14" s="74" t="str">
        <f t="shared" si="6"/>
        <v/>
      </c>
      <c r="V14" s="75" t="str">
        <f t="shared" si="0"/>
        <v/>
      </c>
      <c r="W14" s="75" t="str">
        <f t="shared" si="7"/>
        <v/>
      </c>
      <c r="X14" s="75" t="e">
        <f t="shared" si="8"/>
        <v>#VALUE!</v>
      </c>
    </row>
    <row r="15" spans="1:24" ht="42" customHeight="1" x14ac:dyDescent="0.4">
      <c r="A15" s="64"/>
      <c r="B15" s="65"/>
      <c r="C15" s="4"/>
      <c r="D15" s="4"/>
      <c r="E15" s="66"/>
      <c r="F15" s="4"/>
      <c r="G15" s="4"/>
      <c r="H15" s="67"/>
      <c r="I15" s="67"/>
      <c r="J15" s="68">
        <f t="shared" si="1"/>
        <v>0</v>
      </c>
      <c r="K15" s="67"/>
      <c r="L15" s="68">
        <f t="shared" si="2"/>
        <v>0</v>
      </c>
      <c r="M15" s="69">
        <f t="shared" si="3"/>
        <v>0</v>
      </c>
      <c r="N15" s="70" t="str">
        <f>IF(COUNTIF(X$8:X$17,X15)&gt;1,IF(COUNTIF(X$8:X15,X15)=1,IF(AND(X15&gt;=111,X15&lt;=149),1000000*G15,IF(AND(X15&gt;=211,X15&lt;=249),300000*G15,IF(AND(X15&gt;=311,X15&lt;=319),1000000,IF(AND(X15&gt;=321,X15&lt;=329),1600000,IF(AND(X15&gt;=331,X15&lt;=339),2000000,IF(AND(X15&gt;=341,X15&lt;=349),2600000,IF(AND(X15&gt;=411,X15&lt;=449),10000000,IF(AND(X15&gt;=511,X15&lt;=549),450000,"入力内容の確認")))))))),"－"),IF(AND(X15&gt;=111,X15&lt;=149),1000000*G15,IF(AND(X15&gt;=211,X15&lt;=249),300000*G15,IF(AND(X15&gt;=311,X15&lt;=319),1000000,IF(AND(X15&gt;=321,X15&lt;=329),1600000,IF(AND(X15&gt;=331,X15&lt;=339),2000000,IF(AND(X15&gt;=341,X15&lt;=349),2600000,IF(AND(X15&gt;=411,X15&lt;=449),10000000,IF(AND(X15&gt;=511,X15&lt;=549),450000,"入力内容の確認")))))))))</f>
        <v>－</v>
      </c>
      <c r="O15" s="71">
        <f t="shared" si="4"/>
        <v>0</v>
      </c>
      <c r="P15" s="72"/>
      <c r="Q15" s="59" t="s">
        <v>198</v>
      </c>
      <c r="S15" s="73" t="str">
        <f t="shared" si="5"/>
        <v/>
      </c>
      <c r="T15" s="74" t="str">
        <f>IF(S15="","",IF(COUNTIF($S$8:S15,S15)=1,MAX($T$7:T14)+1,VLOOKUP(S15,$S$8:$T$17,2,FALSE)))</f>
        <v/>
      </c>
      <c r="U15" s="74" t="str">
        <f t="shared" si="6"/>
        <v/>
      </c>
      <c r="V15" s="75" t="str">
        <f t="shared" si="0"/>
        <v/>
      </c>
      <c r="W15" s="75" t="str">
        <f t="shared" si="7"/>
        <v/>
      </c>
      <c r="X15" s="75" t="e">
        <f t="shared" si="8"/>
        <v>#VALUE!</v>
      </c>
    </row>
    <row r="16" spans="1:24" ht="42" customHeight="1" x14ac:dyDescent="0.4">
      <c r="A16" s="65"/>
      <c r="B16" s="65"/>
      <c r="C16" s="4"/>
      <c r="D16" s="4"/>
      <c r="E16" s="66"/>
      <c r="F16" s="4"/>
      <c r="G16" s="4"/>
      <c r="H16" s="67"/>
      <c r="I16" s="67"/>
      <c r="J16" s="68">
        <f>H16-I16</f>
        <v>0</v>
      </c>
      <c r="K16" s="67"/>
      <c r="L16" s="68">
        <f>ROUNDDOWN(MIN(J16,K16),-3)</f>
        <v>0</v>
      </c>
      <c r="M16" s="69">
        <f t="shared" si="3"/>
        <v>0</v>
      </c>
      <c r="N16" s="70" t="str">
        <f>IF(COUNTIF(X$8:X$17,X16)&gt;1,IF(COUNTIF(X$8:X16,X16)=1,IF(AND(X16&gt;=111,X16&lt;=149),1000000*G16,IF(AND(X16&gt;=211,X16&lt;=249),300000*G16,IF(AND(X16&gt;=311,X16&lt;=319),1000000,IF(AND(X16&gt;=321,X16&lt;=329),1600000,IF(AND(X16&gt;=331,X16&lt;=339),2000000,IF(AND(X16&gt;=341,X16&lt;=349),2600000,IF(AND(X16&gt;=411,X16&lt;=449),10000000,IF(AND(X16&gt;=511,X16&lt;=549),450000,"入力内容の確認")))))))),"－"),IF(AND(X16&gt;=111,X16&lt;=149),1000000*G16,IF(AND(X16&gt;=211,X16&lt;=249),300000*G16,IF(AND(X16&gt;=311,X16&lt;=319),1000000,IF(AND(X16&gt;=321,X16&lt;=329),1600000,IF(AND(X16&gt;=331,X16&lt;=339),2000000,IF(AND(X16&gt;=341,X16&lt;=349),2600000,IF(AND(X16&gt;=411,X16&lt;=449),10000000,IF(AND(X16&gt;=511,X16&lt;=549),450000,"入力内容の確認")))))))))</f>
        <v>－</v>
      </c>
      <c r="O16" s="71">
        <f t="shared" si="4"/>
        <v>0</v>
      </c>
      <c r="P16" s="72"/>
      <c r="Q16" s="59" t="s">
        <v>68</v>
      </c>
      <c r="S16" s="73" t="str">
        <f t="shared" si="5"/>
        <v/>
      </c>
      <c r="T16" s="74" t="str">
        <f>IF(S16="","",IF(COUNTIF($S$8:S16,S16)=1,MAX($T$7:T15)+1,VLOOKUP(S16,$S$8:$T$17,2,FALSE)))</f>
        <v/>
      </c>
      <c r="U16" s="74" t="str">
        <f t="shared" si="6"/>
        <v/>
      </c>
      <c r="V16" s="75" t="str">
        <f t="shared" si="0"/>
        <v/>
      </c>
      <c r="W16" s="75" t="str">
        <f t="shared" si="7"/>
        <v/>
      </c>
      <c r="X16" s="75" t="e">
        <f t="shared" si="8"/>
        <v>#VALUE!</v>
      </c>
    </row>
    <row r="17" spans="1:24" ht="42" customHeight="1" thickBot="1" x14ac:dyDescent="0.45">
      <c r="A17" s="76"/>
      <c r="B17" s="76"/>
      <c r="C17" s="5"/>
      <c r="D17" s="5"/>
      <c r="E17" s="77"/>
      <c r="F17" s="5"/>
      <c r="G17" s="5"/>
      <c r="H17" s="78"/>
      <c r="I17" s="78"/>
      <c r="J17" s="79">
        <f>H17-I17</f>
        <v>0</v>
      </c>
      <c r="K17" s="78"/>
      <c r="L17" s="79">
        <f>ROUNDDOWN(MIN(J17,K17),-3)</f>
        <v>0</v>
      </c>
      <c r="M17" s="79">
        <f t="shared" si="3"/>
        <v>0</v>
      </c>
      <c r="N17" s="80" t="str">
        <f>IF(COUNTIF(X$8:X$17,X17)&gt;1,IF(COUNTIF(X$8:X17,X17)=1,IF(AND(X17&gt;=111,X17&lt;=149),1000000*G17,IF(AND(X17&gt;=211,X17&lt;=249),300000*G17,IF(AND(X17&gt;=311,X17&lt;=319),1000000,IF(AND(X17&gt;=321,X17&lt;=329),1600000,IF(AND(X17&gt;=331,X17&lt;=339),2000000,IF(AND(X17&gt;=341,X17&lt;=349),2600000,IF(AND(X17&gt;=411,X17&lt;=449),10000000,IF(AND(X17&gt;=511,X17&lt;=549),450000,"入力内容の確認")))))))),"－"),IF(AND(X17&gt;=111,X17&lt;=149),1000000*G17,IF(AND(X17&gt;=211,X17&lt;=249),300000*G17,IF(AND(X17&gt;=311,X17&lt;=319),1000000,IF(AND(X17&gt;=321,X17&lt;=329),1600000,IF(AND(X17&gt;=331,X17&lt;=339),2000000,IF(AND(X17&gt;=341,X17&lt;=349),2600000,IF(AND(X17&gt;=411,X17&lt;=449),10000000,IF(AND(X17&gt;=511,X17&lt;=549),450000,"入力内容の確認")))))))))</f>
        <v>－</v>
      </c>
      <c r="O17" s="81">
        <f t="shared" si="4"/>
        <v>0</v>
      </c>
      <c r="P17" s="72"/>
      <c r="Q17" s="59" t="s">
        <v>69</v>
      </c>
      <c r="S17" s="73" t="str">
        <f t="shared" si="5"/>
        <v/>
      </c>
      <c r="T17" s="74" t="str">
        <f>IF(S17="","",IF(COUNTIF($S$8:S17,S17)=1,MAX($T$7:T16)+1,VLOOKUP(S17,$S$8:$T$17,2,FALSE)))</f>
        <v/>
      </c>
      <c r="U17" s="74" t="str">
        <f t="shared" si="6"/>
        <v/>
      </c>
      <c r="V17" s="75" t="str">
        <f t="shared" si="0"/>
        <v/>
      </c>
      <c r="W17" s="75" t="str">
        <f t="shared" si="7"/>
        <v/>
      </c>
      <c r="X17" s="75" t="e">
        <f t="shared" si="8"/>
        <v>#VALUE!</v>
      </c>
    </row>
    <row r="18" spans="1:24" ht="37.5" customHeight="1" thickTop="1" thickBot="1" x14ac:dyDescent="0.45">
      <c r="A18" s="140" t="s">
        <v>75</v>
      </c>
      <c r="B18" s="140"/>
      <c r="C18" s="6"/>
      <c r="D18" s="6"/>
      <c r="E18" s="6"/>
      <c r="F18" s="6"/>
      <c r="G18" s="6"/>
      <c r="H18" s="82">
        <f>SUM(H8:H17)</f>
        <v>0</v>
      </c>
      <c r="I18" s="82">
        <f t="shared" ref="I18:K18" si="9">SUM(I8:I17)</f>
        <v>0</v>
      </c>
      <c r="J18" s="82">
        <f t="shared" si="9"/>
        <v>0</v>
      </c>
      <c r="K18" s="83">
        <f t="shared" si="9"/>
        <v>0</v>
      </c>
      <c r="L18" s="83">
        <f>SUM(L8:L17)</f>
        <v>0</v>
      </c>
      <c r="M18" s="83">
        <f>SUM(M8:M17)</f>
        <v>0</v>
      </c>
      <c r="N18" s="84" t="e">
        <f>SUM(N8:N17)</f>
        <v>#VALUE!</v>
      </c>
      <c r="O18" s="85" t="e">
        <f>SUM(O8:O17)</f>
        <v>#VALUE!</v>
      </c>
      <c r="P18" s="86"/>
      <c r="Q18" s="59" t="s">
        <v>199</v>
      </c>
    </row>
    <row r="20" spans="1:24" x14ac:dyDescent="0.4">
      <c r="A20" s="7" t="s">
        <v>72</v>
      </c>
      <c r="B20" s="8" t="s">
        <v>252</v>
      </c>
      <c r="C20" s="8"/>
      <c r="D20" s="8"/>
      <c r="E20" s="8"/>
      <c r="F20" s="8"/>
      <c r="G20" s="8"/>
      <c r="H20" s="8"/>
      <c r="I20" s="8"/>
      <c r="J20" s="8"/>
      <c r="K20" s="8"/>
      <c r="L20" s="8"/>
      <c r="M20" s="8"/>
      <c r="N20" s="8"/>
    </row>
    <row r="21" spans="1:24" x14ac:dyDescent="0.4">
      <c r="A21" s="8"/>
      <c r="B21" s="8" t="s">
        <v>253</v>
      </c>
      <c r="C21" s="8"/>
      <c r="D21" s="8"/>
      <c r="E21" s="8"/>
      <c r="F21" s="8"/>
      <c r="G21" s="8"/>
      <c r="H21" s="8"/>
      <c r="I21" s="8"/>
      <c r="J21" s="8"/>
      <c r="K21" s="8"/>
      <c r="L21" s="8"/>
      <c r="M21" s="8"/>
      <c r="N21" s="8"/>
    </row>
    <row r="22" spans="1:24" x14ac:dyDescent="0.4">
      <c r="A22" s="8"/>
      <c r="B22" s="8" t="s">
        <v>254</v>
      </c>
      <c r="C22" s="8"/>
      <c r="D22" s="8"/>
      <c r="E22" s="8"/>
      <c r="F22" s="8"/>
      <c r="G22" s="8"/>
      <c r="H22" s="8"/>
      <c r="I22" s="8"/>
      <c r="J22" s="8"/>
      <c r="K22" s="8"/>
      <c r="L22" s="8"/>
      <c r="M22" s="8"/>
      <c r="N22" s="8"/>
    </row>
    <row r="23" spans="1:24" x14ac:dyDescent="0.4">
      <c r="A23" s="8"/>
      <c r="B23" s="8" t="s">
        <v>255</v>
      </c>
      <c r="C23" s="8"/>
      <c r="D23" s="8"/>
      <c r="E23" s="8"/>
      <c r="F23" s="8"/>
      <c r="G23" s="8"/>
      <c r="H23" s="8"/>
      <c r="I23" s="8"/>
      <c r="J23" s="8"/>
      <c r="K23" s="8"/>
      <c r="L23" s="8"/>
      <c r="M23" s="8"/>
      <c r="N23" s="8"/>
    </row>
    <row r="24" spans="1:24" x14ac:dyDescent="0.4">
      <c r="A24" s="8"/>
      <c r="B24" s="8" t="s">
        <v>256</v>
      </c>
      <c r="C24" s="8"/>
      <c r="D24" s="8"/>
      <c r="E24" s="8"/>
      <c r="F24" s="8"/>
      <c r="G24" s="8"/>
      <c r="H24" s="8"/>
      <c r="I24" s="8"/>
      <c r="J24" s="8"/>
      <c r="K24" s="8"/>
      <c r="L24" s="8"/>
      <c r="M24" s="8"/>
      <c r="N24" s="8"/>
    </row>
    <row r="25" spans="1:24" x14ac:dyDescent="0.4">
      <c r="B25" s="8" t="s">
        <v>257</v>
      </c>
      <c r="C25" s="8"/>
      <c r="D25" s="8"/>
      <c r="E25" s="8"/>
    </row>
    <row r="26" spans="1:24" x14ac:dyDescent="0.4">
      <c r="B26" s="8" t="s">
        <v>258</v>
      </c>
      <c r="C26" s="8"/>
      <c r="D26" s="8"/>
      <c r="E26" s="8"/>
    </row>
    <row r="28" spans="1:24" x14ac:dyDescent="0.4">
      <c r="V28" s="245" t="s">
        <v>222</v>
      </c>
      <c r="W28" s="245">
        <v>1</v>
      </c>
      <c r="X28" s="245">
        <v>1</v>
      </c>
    </row>
    <row r="29" spans="1:24" x14ac:dyDescent="0.4">
      <c r="V29" s="245" t="s">
        <v>223</v>
      </c>
      <c r="W29" s="245">
        <v>2</v>
      </c>
      <c r="X29" s="245">
        <v>2</v>
      </c>
    </row>
    <row r="30" spans="1:24" x14ac:dyDescent="0.4">
      <c r="V30" s="245" t="s">
        <v>224</v>
      </c>
      <c r="W30" s="245">
        <v>3</v>
      </c>
      <c r="X30" s="245">
        <v>3</v>
      </c>
    </row>
    <row r="31" spans="1:24" x14ac:dyDescent="0.4">
      <c r="V31" s="245" t="s">
        <v>225</v>
      </c>
      <c r="W31" s="245">
        <v>4</v>
      </c>
      <c r="X31" s="245">
        <v>4</v>
      </c>
    </row>
    <row r="32" spans="1:24" x14ac:dyDescent="0.4">
      <c r="V32" s="58" t="s">
        <v>226</v>
      </c>
      <c r="W32" s="245">
        <v>5</v>
      </c>
      <c r="X32" s="245">
        <v>5</v>
      </c>
    </row>
    <row r="33" spans="23:24" x14ac:dyDescent="0.4">
      <c r="W33" s="245"/>
      <c r="X33" s="245"/>
    </row>
  </sheetData>
  <dataConsolidate/>
  <mergeCells count="24">
    <mergeCell ref="A2:O2"/>
    <mergeCell ref="H4:I4"/>
    <mergeCell ref="J4:O4"/>
    <mergeCell ref="A6:B6"/>
    <mergeCell ref="C6:C7"/>
    <mergeCell ref="D6:D7"/>
    <mergeCell ref="E6:E7"/>
    <mergeCell ref="F6:F7"/>
    <mergeCell ref="G6:G7"/>
    <mergeCell ref="H6:H7"/>
    <mergeCell ref="X6:X7"/>
    <mergeCell ref="A18:B18"/>
    <mergeCell ref="O6:O7"/>
    <mergeCell ref="S6:S7"/>
    <mergeCell ref="T6:T7"/>
    <mergeCell ref="U6:U7"/>
    <mergeCell ref="V6:V7"/>
    <mergeCell ref="W6:W7"/>
    <mergeCell ref="I6:I7"/>
    <mergeCell ref="J6:J7"/>
    <mergeCell ref="K6:K7"/>
    <mergeCell ref="L6:L7"/>
    <mergeCell ref="M6:M7"/>
    <mergeCell ref="N6:N7"/>
  </mergeCells>
  <phoneticPr fontId="1"/>
  <dataValidations count="2">
    <dataValidation type="list" allowBlank="1" showInputMessage="1" showErrorMessage="1" sqref="E8:E17">
      <formula1>$V$28:$V$32</formula1>
    </dataValidation>
    <dataValidation type="list" allowBlank="1" showInputMessage="1" showErrorMessage="1" sqref="A8:A17">
      <formula1>$Q$2:$Q$18</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view="pageBreakPreview" zoomScaleNormal="100" zoomScaleSheetLayoutView="100" workbookViewId="0"/>
  </sheetViews>
  <sheetFormatPr defaultRowHeight="13.5" x14ac:dyDescent="0.4"/>
  <cols>
    <col min="1" max="1" width="9" style="2"/>
    <col min="2" max="2" width="10.25" style="2" customWidth="1"/>
    <col min="3" max="3" width="13.875" style="2" customWidth="1"/>
    <col min="4" max="4" width="8" style="2" customWidth="1"/>
    <col min="5" max="5" width="13.25" style="2" customWidth="1"/>
    <col min="6" max="7" width="9" style="2"/>
    <col min="8" max="8" width="14" style="2" customWidth="1"/>
    <col min="9" max="10" width="9" style="2"/>
    <col min="11" max="11" width="0" style="2" hidden="1" customWidth="1"/>
    <col min="12" max="16384" width="9" style="2"/>
  </cols>
  <sheetData>
    <row r="1" spans="1:11" x14ac:dyDescent="0.4">
      <c r="A1" s="2" t="s">
        <v>104</v>
      </c>
      <c r="E1" s="247" t="s">
        <v>259</v>
      </c>
      <c r="F1" s="247"/>
      <c r="G1" s="247"/>
      <c r="H1" s="247"/>
    </row>
    <row r="2" spans="1:11" x14ac:dyDescent="0.4">
      <c r="A2" s="148" t="s">
        <v>103</v>
      </c>
      <c r="B2" s="148"/>
      <c r="C2" s="148"/>
      <c r="D2" s="148"/>
      <c r="E2" s="148"/>
      <c r="F2" s="148"/>
      <c r="G2" s="148"/>
      <c r="H2" s="148"/>
    </row>
    <row r="4" spans="1:11" x14ac:dyDescent="0.4">
      <c r="F4" s="2" t="s">
        <v>2</v>
      </c>
    </row>
    <row r="5" spans="1:11" x14ac:dyDescent="0.4">
      <c r="F5" s="2" t="s">
        <v>3</v>
      </c>
    </row>
    <row r="6" spans="1:11" x14ac:dyDescent="0.4">
      <c r="F6" s="2" t="s">
        <v>4</v>
      </c>
    </row>
    <row r="8" spans="1:11" ht="18.75" customHeight="1" x14ac:dyDescent="0.4">
      <c r="A8" s="155" t="s">
        <v>5</v>
      </c>
      <c r="B8" s="155"/>
      <c r="C8" s="149" t="s">
        <v>7</v>
      </c>
      <c r="D8" s="153"/>
      <c r="E8" s="155" t="s">
        <v>8</v>
      </c>
      <c r="F8" s="155"/>
      <c r="G8" s="155"/>
      <c r="H8" s="156" t="s">
        <v>9</v>
      </c>
      <c r="I8" s="3"/>
    </row>
    <row r="9" spans="1:11" ht="36.75" customHeight="1" x14ac:dyDescent="0.4">
      <c r="A9" s="90"/>
      <c r="B9" s="90"/>
      <c r="C9" s="149"/>
      <c r="D9" s="150"/>
      <c r="E9" s="149"/>
      <c r="F9" s="153"/>
      <c r="G9" s="150"/>
      <c r="H9" s="157"/>
    </row>
    <row r="10" spans="1:11" ht="10.5" customHeight="1" x14ac:dyDescent="0.4">
      <c r="A10" s="158"/>
      <c r="B10" s="158"/>
      <c r="C10" s="158"/>
      <c r="D10" s="158"/>
      <c r="E10" s="158"/>
      <c r="F10" s="56"/>
      <c r="G10" s="56"/>
      <c r="H10" s="3"/>
      <c r="K10" s="2" t="s">
        <v>11</v>
      </c>
    </row>
    <row r="11" spans="1:11" ht="19.5" customHeight="1" x14ac:dyDescent="0.4">
      <c r="A11" s="149" t="s">
        <v>102</v>
      </c>
      <c r="B11" s="153"/>
      <c r="C11" s="153"/>
      <c r="D11" s="150"/>
      <c r="E11" s="149" t="s">
        <v>101</v>
      </c>
      <c r="F11" s="150"/>
      <c r="G11" s="149" t="s">
        <v>100</v>
      </c>
      <c r="H11" s="150"/>
    </row>
    <row r="12" spans="1:11" ht="35.25" customHeight="1" x14ac:dyDescent="0.4">
      <c r="A12" s="155"/>
      <c r="B12" s="155"/>
      <c r="C12" s="155"/>
      <c r="D12" s="155"/>
      <c r="E12" s="248"/>
      <c r="F12" s="248"/>
      <c r="G12" s="248" t="s">
        <v>20</v>
      </c>
      <c r="H12" s="248"/>
    </row>
    <row r="13" spans="1:11" ht="19.5" customHeight="1" x14ac:dyDescent="0.4">
      <c r="A13" s="90" t="s">
        <v>99</v>
      </c>
      <c r="B13" s="90"/>
      <c r="C13" s="90"/>
      <c r="D13" s="90"/>
      <c r="E13" s="90"/>
      <c r="F13" s="90"/>
      <c r="G13" s="90"/>
      <c r="H13" s="90"/>
    </row>
    <row r="14" spans="1:11" ht="35.25" customHeight="1" x14ac:dyDescent="0.4">
      <c r="A14" s="160" t="s">
        <v>98</v>
      </c>
      <c r="B14" s="160"/>
      <c r="C14" s="169"/>
      <c r="D14" s="249"/>
      <c r="E14" s="249"/>
      <c r="F14" s="249"/>
      <c r="G14" s="249"/>
      <c r="H14" s="250"/>
    </row>
    <row r="15" spans="1:11" ht="35.25" customHeight="1" x14ac:dyDescent="0.4">
      <c r="A15" s="160"/>
      <c r="B15" s="160"/>
      <c r="C15" s="251"/>
      <c r="D15" s="252"/>
      <c r="E15" s="252"/>
      <c r="F15" s="252"/>
      <c r="G15" s="252"/>
      <c r="H15" s="113"/>
    </row>
    <row r="16" spans="1:11" ht="35.25" customHeight="1" x14ac:dyDescent="0.4">
      <c r="A16" s="160"/>
      <c r="B16" s="160"/>
      <c r="C16" s="253"/>
      <c r="D16" s="254"/>
      <c r="E16" s="254"/>
      <c r="F16" s="254"/>
      <c r="G16" s="254"/>
      <c r="H16" s="255"/>
    </row>
    <row r="17" spans="1:8" ht="35.25" customHeight="1" x14ac:dyDescent="0.4">
      <c r="A17" s="256" t="s">
        <v>97</v>
      </c>
      <c r="B17" s="257"/>
      <c r="C17" s="169"/>
      <c r="D17" s="249"/>
      <c r="E17" s="249"/>
      <c r="F17" s="249"/>
      <c r="G17" s="249"/>
      <c r="H17" s="250"/>
    </row>
    <row r="18" spans="1:8" ht="35.25" customHeight="1" x14ac:dyDescent="0.4">
      <c r="A18" s="258"/>
      <c r="B18" s="259"/>
      <c r="C18" s="251"/>
      <c r="D18" s="252"/>
      <c r="E18" s="252"/>
      <c r="F18" s="252"/>
      <c r="G18" s="252"/>
      <c r="H18" s="113"/>
    </row>
    <row r="19" spans="1:8" ht="35.25" customHeight="1" x14ac:dyDescent="0.4">
      <c r="A19" s="260"/>
      <c r="B19" s="261"/>
      <c r="C19" s="253" t="s">
        <v>96</v>
      </c>
      <c r="D19" s="254"/>
      <c r="E19" s="254"/>
      <c r="F19" s="254"/>
      <c r="G19" s="254"/>
      <c r="H19" s="255"/>
    </row>
    <row r="20" spans="1:8" ht="35.25" customHeight="1" x14ac:dyDescent="0.4">
      <c r="A20" s="160" t="s">
        <v>95</v>
      </c>
      <c r="B20" s="160"/>
      <c r="C20" s="169"/>
      <c r="D20" s="249"/>
      <c r="E20" s="249"/>
      <c r="F20" s="249"/>
      <c r="G20" s="249"/>
      <c r="H20" s="250"/>
    </row>
    <row r="21" spans="1:8" ht="35.25" customHeight="1" x14ac:dyDescent="0.4">
      <c r="A21" s="160"/>
      <c r="B21" s="160"/>
      <c r="C21" s="251"/>
      <c r="D21" s="252"/>
      <c r="E21" s="252"/>
      <c r="F21" s="252"/>
      <c r="G21" s="252"/>
      <c r="H21" s="113"/>
    </row>
    <row r="22" spans="1:8" ht="35.25" customHeight="1" x14ac:dyDescent="0.4">
      <c r="A22" s="160"/>
      <c r="B22" s="160"/>
      <c r="C22" s="253"/>
      <c r="D22" s="254"/>
      <c r="E22" s="254"/>
      <c r="F22" s="254"/>
      <c r="G22" s="254"/>
      <c r="H22" s="255"/>
    </row>
    <row r="24" spans="1:8" ht="43.5" customHeight="1" x14ac:dyDescent="0.4">
      <c r="A24" s="262" t="s">
        <v>105</v>
      </c>
      <c r="B24" s="262"/>
      <c r="C24" s="262"/>
      <c r="D24" s="262"/>
      <c r="E24" s="262"/>
      <c r="F24" s="262"/>
      <c r="G24" s="262"/>
      <c r="H24" s="262"/>
    </row>
    <row r="25" spans="1:8" ht="64.5" customHeight="1" x14ac:dyDescent="0.4">
      <c r="A25" s="262"/>
      <c r="B25" s="262"/>
      <c r="C25" s="262"/>
      <c r="D25" s="262"/>
      <c r="E25" s="262"/>
      <c r="F25" s="262"/>
      <c r="G25" s="262"/>
      <c r="H25" s="262"/>
    </row>
    <row r="26" spans="1:8" ht="27.75" hidden="1" customHeight="1" x14ac:dyDescent="0.4">
      <c r="A26" s="9"/>
      <c r="B26" s="9"/>
      <c r="C26" s="9"/>
      <c r="D26" s="9"/>
      <c r="E26" s="9"/>
      <c r="F26" s="9"/>
      <c r="G26" s="9"/>
      <c r="H26" s="9"/>
    </row>
  </sheetData>
  <mergeCells count="24">
    <mergeCell ref="E1:H1"/>
    <mergeCell ref="E11:F11"/>
    <mergeCell ref="C8:D8"/>
    <mergeCell ref="A13:H13"/>
    <mergeCell ref="A20:B22"/>
    <mergeCell ref="C20:H22"/>
    <mergeCell ref="A8:B8"/>
    <mergeCell ref="A9:B9"/>
    <mergeCell ref="C14:H16"/>
    <mergeCell ref="C9:D9"/>
    <mergeCell ref="E8:G8"/>
    <mergeCell ref="E9:G9"/>
    <mergeCell ref="C17:H18"/>
    <mergeCell ref="C19:H19"/>
    <mergeCell ref="A25:H25"/>
    <mergeCell ref="A2:H2"/>
    <mergeCell ref="G11:H11"/>
    <mergeCell ref="E12:F12"/>
    <mergeCell ref="G12:H12"/>
    <mergeCell ref="A11:D11"/>
    <mergeCell ref="A12:D12"/>
    <mergeCell ref="A14:B16"/>
    <mergeCell ref="A17:B19"/>
    <mergeCell ref="A24:H24"/>
  </mergeCells>
  <phoneticPr fontId="1"/>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3"/>
  <sheetViews>
    <sheetView showGridLines="0" view="pageBreakPreview" zoomScale="80" zoomScaleNormal="100" zoomScaleSheetLayoutView="80" workbookViewId="0"/>
  </sheetViews>
  <sheetFormatPr defaultRowHeight="13.5" x14ac:dyDescent="0.4"/>
  <cols>
    <col min="1" max="1" width="43.75" style="2" customWidth="1"/>
    <col min="2" max="2" width="21.25" style="2" customWidth="1"/>
    <col min="3" max="4" width="7" style="2" customWidth="1"/>
    <col min="5" max="6" width="21.375" style="2" customWidth="1"/>
    <col min="7" max="7" width="7.125" style="2" customWidth="1"/>
    <col min="8" max="15" width="11.375" style="2" customWidth="1"/>
    <col min="16" max="16" width="2.5" style="2" customWidth="1"/>
    <col min="17" max="17" width="9" style="2" hidden="1" customWidth="1"/>
    <col min="18" max="18" width="9" style="2"/>
    <col min="19" max="24" width="10.625" style="58" hidden="1" customWidth="1"/>
    <col min="25" max="16384" width="9" style="2"/>
  </cols>
  <sheetData>
    <row r="1" spans="1:24" x14ac:dyDescent="0.4">
      <c r="A1" s="2" t="s">
        <v>107</v>
      </c>
      <c r="O1" s="246" t="s">
        <v>200</v>
      </c>
      <c r="Q1" s="2" t="s">
        <v>93</v>
      </c>
      <c r="S1" s="244"/>
    </row>
    <row r="2" spans="1:24" x14ac:dyDescent="0.4">
      <c r="A2" s="148" t="s">
        <v>106</v>
      </c>
      <c r="B2" s="148"/>
      <c r="C2" s="148"/>
      <c r="D2" s="148"/>
      <c r="E2" s="148"/>
      <c r="F2" s="148"/>
      <c r="G2" s="148"/>
      <c r="H2" s="148"/>
      <c r="I2" s="148"/>
      <c r="J2" s="148"/>
      <c r="K2" s="148"/>
      <c r="L2" s="148"/>
      <c r="M2" s="148"/>
      <c r="N2" s="148"/>
      <c r="O2" s="148"/>
      <c r="Q2" s="2" t="s">
        <v>91</v>
      </c>
    </row>
    <row r="3" spans="1:24" x14ac:dyDescent="0.4">
      <c r="Q3" s="2" t="s">
        <v>90</v>
      </c>
    </row>
    <row r="4" spans="1:24" ht="24" customHeight="1" x14ac:dyDescent="0.4">
      <c r="H4" s="149" t="s">
        <v>89</v>
      </c>
      <c r="I4" s="153"/>
      <c r="J4" s="87"/>
      <c r="K4" s="88"/>
      <c r="L4" s="88"/>
      <c r="M4" s="88"/>
      <c r="N4" s="88"/>
      <c r="O4" s="89"/>
      <c r="Q4" s="2" t="s">
        <v>88</v>
      </c>
    </row>
    <row r="5" spans="1:24" ht="14.25" thickBot="1" x14ac:dyDescent="0.45">
      <c r="O5" s="61" t="s">
        <v>87</v>
      </c>
      <c r="Q5" s="2" t="s">
        <v>86</v>
      </c>
    </row>
    <row r="6" spans="1:24" ht="48" customHeight="1" x14ac:dyDescent="0.4">
      <c r="A6" s="144" t="s">
        <v>85</v>
      </c>
      <c r="B6" s="144"/>
      <c r="C6" s="145" t="s">
        <v>84</v>
      </c>
      <c r="D6" s="145" t="s">
        <v>83</v>
      </c>
      <c r="E6" s="145" t="s">
        <v>206</v>
      </c>
      <c r="F6" s="144" t="s">
        <v>242</v>
      </c>
      <c r="G6" s="144" t="s">
        <v>243</v>
      </c>
      <c r="H6" s="144" t="s">
        <v>244</v>
      </c>
      <c r="I6" s="144" t="s">
        <v>245</v>
      </c>
      <c r="J6" s="144" t="s">
        <v>246</v>
      </c>
      <c r="K6" s="144" t="s">
        <v>247</v>
      </c>
      <c r="L6" s="144" t="s">
        <v>248</v>
      </c>
      <c r="M6" s="145" t="s">
        <v>249</v>
      </c>
      <c r="N6" s="147" t="s">
        <v>250</v>
      </c>
      <c r="O6" s="141" t="s">
        <v>251</v>
      </c>
      <c r="P6" s="9"/>
      <c r="Q6" s="3" t="s">
        <v>82</v>
      </c>
      <c r="S6" s="143" t="s">
        <v>216</v>
      </c>
      <c r="T6" s="138" t="s">
        <v>217</v>
      </c>
      <c r="U6" s="138" t="s">
        <v>218</v>
      </c>
      <c r="V6" s="138" t="s">
        <v>219</v>
      </c>
      <c r="W6" s="138" t="s">
        <v>220</v>
      </c>
      <c r="X6" s="138" t="s">
        <v>221</v>
      </c>
    </row>
    <row r="7" spans="1:24" ht="18.75" customHeight="1" x14ac:dyDescent="0.4">
      <c r="A7" s="57" t="s">
        <v>81</v>
      </c>
      <c r="B7" s="57" t="s">
        <v>80</v>
      </c>
      <c r="C7" s="146"/>
      <c r="D7" s="146"/>
      <c r="E7" s="146"/>
      <c r="F7" s="144"/>
      <c r="G7" s="144"/>
      <c r="H7" s="144"/>
      <c r="I7" s="144"/>
      <c r="J7" s="144"/>
      <c r="K7" s="144"/>
      <c r="L7" s="144"/>
      <c r="M7" s="146"/>
      <c r="N7" s="147"/>
      <c r="O7" s="142"/>
      <c r="P7" s="9"/>
      <c r="Q7" s="3" t="s">
        <v>79</v>
      </c>
      <c r="S7" s="143"/>
      <c r="T7" s="139"/>
      <c r="U7" s="139"/>
      <c r="V7" s="139"/>
      <c r="W7" s="139"/>
      <c r="X7" s="139"/>
    </row>
    <row r="8" spans="1:24" ht="42" customHeight="1" x14ac:dyDescent="0.4">
      <c r="A8" s="64"/>
      <c r="B8" s="65"/>
      <c r="C8" s="4"/>
      <c r="D8" s="4"/>
      <c r="E8" s="66"/>
      <c r="F8" s="4"/>
      <c r="G8" s="4"/>
      <c r="H8" s="67"/>
      <c r="I8" s="67"/>
      <c r="J8" s="68">
        <f>H8-I8</f>
        <v>0</v>
      </c>
      <c r="K8" s="67"/>
      <c r="L8" s="68">
        <f>ROUNDDOWN(MIN(J8,K8),-3)</f>
        <v>0</v>
      </c>
      <c r="M8" s="69">
        <f>ROUNDDOWN(L8*3/4,-3)</f>
        <v>0</v>
      </c>
      <c r="N8" s="70" t="e">
        <f>IF(COUNTIF(X$8:X$17,X8)&gt;1,IF(COUNTIF(X$8:X8,X8)=1,IF(AND(X8&gt;=111,X8&lt;=149),1000000*G8,IF(AND(X8&gt;=211,X8&lt;=249),300000*G8,IF(AND(X8&gt;=311,X8&lt;=319),1000000,IF(AND(X8&gt;=321,X8&lt;=329),1600000,IF(AND(X8&gt;=331,X8&lt;=339),2000000,IF(AND(X8&gt;=341,X8&lt;=349),2600000,IF(AND(X8&gt;=411,X8&lt;=449),10000000,IF(AND(X8&gt;=511,X8&lt;=549),450000,"入力内容の確認")))))))),"－"),IF(AND(X8&gt;=111,X8&lt;=149),1000000*G8,IF(AND(X8&gt;=211,X8&lt;=249),300000*G8,IF(AND(X8&gt;=311,X8&lt;=319),1000000,IF(AND(X8&gt;=321,X8&lt;=329),1600000,IF(AND(X8&gt;=331,X8&lt;=339),2000000,IF(AND(X8&gt;=341,X8&lt;=349),2600000,IF(AND(X8&gt;=411,X8&lt;=449),10000000,IF(AND(X8&gt;=511,X8&lt;=549),450000,"入力内容の確認")))))))))</f>
        <v>#VALUE!</v>
      </c>
      <c r="O8" s="71" t="e">
        <f>MIN(M8,N8)</f>
        <v>#VALUE!</v>
      </c>
      <c r="Q8" s="2" t="s">
        <v>78</v>
      </c>
      <c r="S8" s="73" t="str">
        <f t="shared" ref="S8:S17" si="0">CONCATENATE(B8,C8)</f>
        <v/>
      </c>
      <c r="T8" s="74" t="str">
        <f>IF(S8="","",IF(COUNTIF($R$8:S8,S8)=1,MAX($S$7:T7)+1,VLOOKUP(S8,$R$8:$S$17,2,FALSE)))</f>
        <v/>
      </c>
      <c r="U8" s="74" t="str">
        <f t="shared" ref="U8:U17" si="1">IF(E8=0,"",IF(E8&lt;11,1,IF(E8&lt;21,2,IF(E8&lt;31,3,IF(E8&gt;=31,4)))))</f>
        <v/>
      </c>
      <c r="V8" s="75" t="str">
        <f t="shared" ref="V8:V17" si="2">IFERROR(VLOOKUP(F8,$U$28:$W$32,2,FALSE),"")</f>
        <v/>
      </c>
      <c r="W8" s="75" t="str">
        <f>CONCATENATE(V8,U8,T8)</f>
        <v/>
      </c>
      <c r="X8" s="75" t="e">
        <f>VALUE(W8)</f>
        <v>#VALUE!</v>
      </c>
    </row>
    <row r="9" spans="1:24" ht="42" customHeight="1" x14ac:dyDescent="0.4">
      <c r="A9" s="64"/>
      <c r="B9" s="65"/>
      <c r="C9" s="4"/>
      <c r="D9" s="4"/>
      <c r="E9" s="66"/>
      <c r="F9" s="4"/>
      <c r="G9" s="4"/>
      <c r="H9" s="67"/>
      <c r="I9" s="67"/>
      <c r="J9" s="68">
        <f t="shared" ref="J9:J15" si="3">H9-I9</f>
        <v>0</v>
      </c>
      <c r="K9" s="67"/>
      <c r="L9" s="68">
        <f t="shared" ref="L9:L15" si="4">ROUNDDOWN(MIN(J9,K9),-3)</f>
        <v>0</v>
      </c>
      <c r="M9" s="69">
        <f t="shared" ref="M9:M17" si="5">ROUNDDOWN(L9*3/4,-3)</f>
        <v>0</v>
      </c>
      <c r="N9" s="70" t="str">
        <f>IF(COUNTIF(X$8:X$17,X9)&gt;1,IF(COUNTIF(X$8:X9,X9)=1,IF(AND(X9&gt;=111,X9&lt;=149),1000000*G9,IF(AND(X9&gt;=211,X9&lt;=249),300000*G9,IF(AND(X9&gt;=311,X9&lt;=319),1000000,IF(AND(X9&gt;=321,X9&lt;=329),1600000,IF(AND(X9&gt;=331,X9&lt;=339),2000000,IF(AND(X9&gt;=341,X9&lt;=349),2600000,IF(AND(X9&gt;=411,X9&lt;=449),10000000,IF(AND(X9&gt;=511,X9&lt;=549),450000,"入力内容の確認")))))))),"－"),IF(AND(X9&gt;=111,X9&lt;=149),1000000*G9,IF(AND(X9&gt;=211,X9&lt;=249),300000*G9,IF(AND(X9&gt;=311,X9&lt;=319),1000000,IF(AND(X9&gt;=321,X9&lt;=329),1600000,IF(AND(X9&gt;=331,X9&lt;=339),2000000,IF(AND(X9&gt;=341,X9&lt;=349),2600000,IF(AND(X9&gt;=411,X9&lt;=449),10000000,IF(AND(X9&gt;=511,X9&lt;=549),450000,"入力内容の確認")))))))))</f>
        <v>－</v>
      </c>
      <c r="O9" s="71">
        <f t="shared" ref="O9:O17" si="6">MIN(M9,N9)</f>
        <v>0</v>
      </c>
      <c r="Q9" s="2" t="s">
        <v>78</v>
      </c>
      <c r="S9" s="73" t="str">
        <f t="shared" si="0"/>
        <v/>
      </c>
      <c r="T9" s="74" t="str">
        <f>IF(S9="","",IF(COUNTIF($R$8:S9,S9)=1,MAX($S$7:T8)+1,VLOOKUP(S9,$R$8:$S$17,2,FALSE)))</f>
        <v/>
      </c>
      <c r="U9" s="74" t="str">
        <f t="shared" si="1"/>
        <v/>
      </c>
      <c r="V9" s="75" t="str">
        <f t="shared" si="2"/>
        <v/>
      </c>
      <c r="W9" s="75" t="str">
        <f>CONCATENATE(V9,U9,T9)</f>
        <v/>
      </c>
      <c r="X9" s="75" t="e">
        <f>VALUE(W9)</f>
        <v>#VALUE!</v>
      </c>
    </row>
    <row r="10" spans="1:24" ht="42" customHeight="1" x14ac:dyDescent="0.4">
      <c r="A10" s="64"/>
      <c r="B10" s="65"/>
      <c r="C10" s="4"/>
      <c r="D10" s="4"/>
      <c r="E10" s="66"/>
      <c r="F10" s="4"/>
      <c r="G10" s="4"/>
      <c r="H10" s="67"/>
      <c r="I10" s="67"/>
      <c r="J10" s="68">
        <f t="shared" si="3"/>
        <v>0</v>
      </c>
      <c r="K10" s="67"/>
      <c r="L10" s="68">
        <f t="shared" si="4"/>
        <v>0</v>
      </c>
      <c r="M10" s="69">
        <f t="shared" si="5"/>
        <v>0</v>
      </c>
      <c r="N10" s="70" t="str">
        <f>IF(COUNTIF(X$8:X$17,X10)&gt;1,IF(COUNTIF(X$8:X10,X10)=1,IF(AND(X10&gt;=111,X10&lt;=149),1000000*G10,IF(AND(X10&gt;=211,X10&lt;=249),300000*G10,IF(AND(X10&gt;=311,X10&lt;=319),1000000,IF(AND(X10&gt;=321,X10&lt;=329),1600000,IF(AND(X10&gt;=331,X10&lt;=339),2000000,IF(AND(X10&gt;=341,X10&lt;=349),2600000,IF(AND(X10&gt;=411,X10&lt;=449),10000000,IF(AND(X10&gt;=511,X10&lt;=549),450000,"入力内容の確認")))))))),"－"),IF(AND(X10&gt;=111,X10&lt;=149),1000000*G10,IF(AND(X10&gt;=211,X10&lt;=249),300000*G10,IF(AND(X10&gt;=311,X10&lt;=319),1000000,IF(AND(X10&gt;=321,X10&lt;=329),1600000,IF(AND(X10&gt;=331,X10&lt;=339),2000000,IF(AND(X10&gt;=341,X10&lt;=349),2600000,IF(AND(X10&gt;=411,X10&lt;=449),10000000,IF(AND(X10&gt;=511,X10&lt;=549),450000,"入力内容の確認")))))))))</f>
        <v>－</v>
      </c>
      <c r="O10" s="71">
        <f t="shared" si="6"/>
        <v>0</v>
      </c>
      <c r="Q10" s="2" t="s">
        <v>78</v>
      </c>
      <c r="S10" s="73" t="str">
        <f t="shared" si="0"/>
        <v/>
      </c>
      <c r="T10" s="74" t="str">
        <f>IF(S10="","",IF(COUNTIF($R$8:S10,S10)=1,MAX($S$7:T9)+1,VLOOKUP(S10,$R$8:$S$17,2,FALSE)))</f>
        <v/>
      </c>
      <c r="U10" s="74" t="str">
        <f t="shared" si="1"/>
        <v/>
      </c>
      <c r="V10" s="75" t="str">
        <f t="shared" si="2"/>
        <v/>
      </c>
      <c r="W10" s="75" t="str">
        <f t="shared" ref="W10:W17" si="7">CONCATENATE(V10,U10,T10)</f>
        <v/>
      </c>
      <c r="X10" s="75" t="e">
        <f t="shared" ref="X10:X17" si="8">VALUE(W10)</f>
        <v>#VALUE!</v>
      </c>
    </row>
    <row r="11" spans="1:24" ht="42" customHeight="1" x14ac:dyDescent="0.4">
      <c r="A11" s="64"/>
      <c r="B11" s="65"/>
      <c r="C11" s="4"/>
      <c r="D11" s="4"/>
      <c r="E11" s="66"/>
      <c r="F11" s="4"/>
      <c r="G11" s="4"/>
      <c r="H11" s="67"/>
      <c r="I11" s="67"/>
      <c r="J11" s="68">
        <f t="shared" si="3"/>
        <v>0</v>
      </c>
      <c r="K11" s="67"/>
      <c r="L11" s="68">
        <f t="shared" si="4"/>
        <v>0</v>
      </c>
      <c r="M11" s="69">
        <f t="shared" si="5"/>
        <v>0</v>
      </c>
      <c r="N11" s="70" t="str">
        <f>IF(COUNTIF(X$8:X$17,X11)&gt;1,IF(COUNTIF(X$8:X11,X11)=1,IF(AND(X11&gt;=111,X11&lt;=149),1000000*G11,IF(AND(X11&gt;=211,X11&lt;=249),300000*G11,IF(AND(X11&gt;=311,X11&lt;=319),1000000,IF(AND(X11&gt;=321,X11&lt;=329),1600000,IF(AND(X11&gt;=331,X11&lt;=339),2000000,IF(AND(X11&gt;=341,X11&lt;=349),2600000,IF(AND(X11&gt;=411,X11&lt;=449),10000000,IF(AND(X11&gt;=511,X11&lt;=549),450000,"入力内容の確認")))))))),"－"),IF(AND(X11&gt;=111,X11&lt;=149),1000000*G11,IF(AND(X11&gt;=211,X11&lt;=249),300000*G11,IF(AND(X11&gt;=311,X11&lt;=319),1000000,IF(AND(X11&gt;=321,X11&lt;=329),1600000,IF(AND(X11&gt;=331,X11&lt;=339),2000000,IF(AND(X11&gt;=341,X11&lt;=349),2600000,IF(AND(X11&gt;=411,X11&lt;=449),10000000,IF(AND(X11&gt;=511,X11&lt;=549),450000,"入力内容の確認")))))))))</f>
        <v>－</v>
      </c>
      <c r="O11" s="71">
        <f t="shared" si="6"/>
        <v>0</v>
      </c>
      <c r="Q11" s="2" t="s">
        <v>78</v>
      </c>
      <c r="S11" s="73" t="str">
        <f t="shared" si="0"/>
        <v/>
      </c>
      <c r="T11" s="74" t="str">
        <f>IF(S11="","",IF(COUNTIF($R$8:S11,S11)=1,MAX($S$7:T10)+1,VLOOKUP(S11,$R$8:$S$17,2,FALSE)))</f>
        <v/>
      </c>
      <c r="U11" s="74" t="str">
        <f t="shared" si="1"/>
        <v/>
      </c>
      <c r="V11" s="75" t="str">
        <f t="shared" si="2"/>
        <v/>
      </c>
      <c r="W11" s="75" t="str">
        <f t="shared" si="7"/>
        <v/>
      </c>
      <c r="X11" s="75" t="e">
        <f t="shared" si="8"/>
        <v>#VALUE!</v>
      </c>
    </row>
    <row r="12" spans="1:24" ht="42" customHeight="1" x14ac:dyDescent="0.4">
      <c r="A12" s="64"/>
      <c r="B12" s="65"/>
      <c r="C12" s="4"/>
      <c r="D12" s="4"/>
      <c r="E12" s="66"/>
      <c r="F12" s="4"/>
      <c r="G12" s="4"/>
      <c r="H12" s="67"/>
      <c r="I12" s="67"/>
      <c r="J12" s="68">
        <f t="shared" si="3"/>
        <v>0</v>
      </c>
      <c r="K12" s="67"/>
      <c r="L12" s="68">
        <f t="shared" si="4"/>
        <v>0</v>
      </c>
      <c r="M12" s="69">
        <f t="shared" si="5"/>
        <v>0</v>
      </c>
      <c r="N12" s="70" t="str">
        <f>IF(COUNTIF(X$8:X$17,X12)&gt;1,IF(COUNTIF(X$8:X12,X12)=1,IF(AND(X12&gt;=111,X12&lt;=149),1000000*G12,IF(AND(X12&gt;=211,X12&lt;=249),300000*G12,IF(AND(X12&gt;=311,X12&lt;=319),1000000,IF(AND(X12&gt;=321,X12&lt;=329),1600000,IF(AND(X12&gt;=331,X12&lt;=339),2000000,IF(AND(X12&gt;=341,X12&lt;=349),2600000,IF(AND(X12&gt;=411,X12&lt;=449),10000000,IF(AND(X12&gt;=511,X12&lt;=549),450000,"入力内容の確認")))))))),"－"),IF(AND(X12&gt;=111,X12&lt;=149),1000000*G12,IF(AND(X12&gt;=211,X12&lt;=249),300000*G12,IF(AND(X12&gt;=311,X12&lt;=319),1000000,IF(AND(X12&gt;=321,X12&lt;=329),1600000,IF(AND(X12&gt;=331,X12&lt;=339),2000000,IF(AND(X12&gt;=341,X12&lt;=349),2600000,IF(AND(X12&gt;=411,X12&lt;=449),10000000,IF(AND(X12&gt;=511,X12&lt;=549),450000,"入力内容の確認")))))))))</f>
        <v>－</v>
      </c>
      <c r="O12" s="71">
        <f t="shared" si="6"/>
        <v>0</v>
      </c>
      <c r="Q12" s="2" t="s">
        <v>78</v>
      </c>
      <c r="S12" s="73" t="str">
        <f t="shared" si="0"/>
        <v/>
      </c>
      <c r="T12" s="74" t="str">
        <f>IF(S12="","",IF(COUNTIF($R$8:S12,S12)=1,MAX($S$7:T11)+1,VLOOKUP(S12,$R$8:$S$17,2,FALSE)))</f>
        <v/>
      </c>
      <c r="U12" s="74" t="str">
        <f t="shared" si="1"/>
        <v/>
      </c>
      <c r="V12" s="75" t="str">
        <f t="shared" si="2"/>
        <v/>
      </c>
      <c r="W12" s="75" t="str">
        <f t="shared" si="7"/>
        <v/>
      </c>
      <c r="X12" s="75" t="e">
        <f t="shared" si="8"/>
        <v>#VALUE!</v>
      </c>
    </row>
    <row r="13" spans="1:24" ht="42" customHeight="1" x14ac:dyDescent="0.4">
      <c r="A13" s="64"/>
      <c r="B13" s="65"/>
      <c r="C13" s="4"/>
      <c r="D13" s="4"/>
      <c r="E13" s="66"/>
      <c r="F13" s="4"/>
      <c r="G13" s="4"/>
      <c r="H13" s="67"/>
      <c r="I13" s="67"/>
      <c r="J13" s="68">
        <f t="shared" si="3"/>
        <v>0</v>
      </c>
      <c r="K13" s="67"/>
      <c r="L13" s="68">
        <f t="shared" si="4"/>
        <v>0</v>
      </c>
      <c r="M13" s="69">
        <f t="shared" si="5"/>
        <v>0</v>
      </c>
      <c r="N13" s="70" t="str">
        <f>IF(COUNTIF(X$8:X$17,X13)&gt;1,IF(COUNTIF(X$8:X13,X13)=1,IF(AND(X13&gt;=111,X13&lt;=149),1000000*G13,IF(AND(X13&gt;=211,X13&lt;=249),300000*G13,IF(AND(X13&gt;=311,X13&lt;=319),1000000,IF(AND(X13&gt;=321,X13&lt;=329),1600000,IF(AND(X13&gt;=331,X13&lt;=339),2000000,IF(AND(X13&gt;=341,X13&lt;=349),2600000,IF(AND(X13&gt;=411,X13&lt;=449),10000000,IF(AND(X13&gt;=511,X13&lt;=549),450000,"入力内容の確認")))))))),"－"),IF(AND(X13&gt;=111,X13&lt;=149),1000000*G13,IF(AND(X13&gt;=211,X13&lt;=249),300000*G13,IF(AND(X13&gt;=311,X13&lt;=319),1000000,IF(AND(X13&gt;=321,X13&lt;=329),1600000,IF(AND(X13&gt;=331,X13&lt;=339),2000000,IF(AND(X13&gt;=341,X13&lt;=349),2600000,IF(AND(X13&gt;=411,X13&lt;=449),10000000,IF(AND(X13&gt;=511,X13&lt;=549),450000,"入力内容の確認")))))))))</f>
        <v>－</v>
      </c>
      <c r="O13" s="71">
        <f t="shared" si="6"/>
        <v>0</v>
      </c>
      <c r="Q13" s="2" t="s">
        <v>78</v>
      </c>
      <c r="S13" s="73" t="str">
        <f t="shared" si="0"/>
        <v/>
      </c>
      <c r="T13" s="74" t="str">
        <f>IF(S13="","",IF(COUNTIF($R$8:S13,S13)=1,MAX($S$7:T12)+1,VLOOKUP(S13,$R$8:$S$17,2,FALSE)))</f>
        <v/>
      </c>
      <c r="U13" s="74" t="str">
        <f t="shared" si="1"/>
        <v/>
      </c>
      <c r="V13" s="75" t="str">
        <f t="shared" si="2"/>
        <v/>
      </c>
      <c r="W13" s="75" t="str">
        <f t="shared" si="7"/>
        <v/>
      </c>
      <c r="X13" s="75" t="e">
        <f t="shared" si="8"/>
        <v>#VALUE!</v>
      </c>
    </row>
    <row r="14" spans="1:24" ht="42" customHeight="1" x14ac:dyDescent="0.4">
      <c r="A14" s="64"/>
      <c r="B14" s="65"/>
      <c r="C14" s="4"/>
      <c r="D14" s="4"/>
      <c r="E14" s="66"/>
      <c r="F14" s="4"/>
      <c r="G14" s="4"/>
      <c r="H14" s="67"/>
      <c r="I14" s="67"/>
      <c r="J14" s="68">
        <f t="shared" si="3"/>
        <v>0</v>
      </c>
      <c r="K14" s="67"/>
      <c r="L14" s="68">
        <f t="shared" si="4"/>
        <v>0</v>
      </c>
      <c r="M14" s="69">
        <f t="shared" si="5"/>
        <v>0</v>
      </c>
      <c r="N14" s="70" t="str">
        <f>IF(COUNTIF(X$8:X$17,X14)&gt;1,IF(COUNTIF(X$8:X14,X14)=1,IF(AND(X14&gt;=111,X14&lt;=149),1000000*G14,IF(AND(X14&gt;=211,X14&lt;=249),300000*G14,IF(AND(X14&gt;=311,X14&lt;=319),1000000,IF(AND(X14&gt;=321,X14&lt;=329),1600000,IF(AND(X14&gt;=331,X14&lt;=339),2000000,IF(AND(X14&gt;=341,X14&lt;=349),2600000,IF(AND(X14&gt;=411,X14&lt;=449),10000000,IF(AND(X14&gt;=511,X14&lt;=549),450000,"入力内容の確認")))))))),"－"),IF(AND(X14&gt;=111,X14&lt;=149),1000000*G14,IF(AND(X14&gt;=211,X14&lt;=249),300000*G14,IF(AND(X14&gt;=311,X14&lt;=319),1000000,IF(AND(X14&gt;=321,X14&lt;=329),1600000,IF(AND(X14&gt;=331,X14&lt;=339),2000000,IF(AND(X14&gt;=341,X14&lt;=349),2600000,IF(AND(X14&gt;=411,X14&lt;=449),10000000,IF(AND(X14&gt;=511,X14&lt;=549),450000,"入力内容の確認")))))))))</f>
        <v>－</v>
      </c>
      <c r="O14" s="71">
        <f t="shared" si="6"/>
        <v>0</v>
      </c>
      <c r="Q14" s="2" t="s">
        <v>78</v>
      </c>
      <c r="S14" s="73" t="str">
        <f t="shared" si="0"/>
        <v/>
      </c>
      <c r="T14" s="74" t="str">
        <f>IF(S14="","",IF(COUNTIF($R$8:S14,S14)=1,MAX($S$7:T13)+1,VLOOKUP(S14,$R$8:$S$17,2,FALSE)))</f>
        <v/>
      </c>
      <c r="U14" s="74" t="str">
        <f t="shared" si="1"/>
        <v/>
      </c>
      <c r="V14" s="75" t="str">
        <f t="shared" si="2"/>
        <v/>
      </c>
      <c r="W14" s="75" t="str">
        <f t="shared" si="7"/>
        <v/>
      </c>
      <c r="X14" s="75" t="e">
        <f t="shared" si="8"/>
        <v>#VALUE!</v>
      </c>
    </row>
    <row r="15" spans="1:24" ht="42" customHeight="1" x14ac:dyDescent="0.4">
      <c r="A15" s="64"/>
      <c r="B15" s="65"/>
      <c r="C15" s="4"/>
      <c r="D15" s="4"/>
      <c r="E15" s="66"/>
      <c r="F15" s="4"/>
      <c r="G15" s="4"/>
      <c r="H15" s="67"/>
      <c r="I15" s="67"/>
      <c r="J15" s="68">
        <f t="shared" si="3"/>
        <v>0</v>
      </c>
      <c r="K15" s="67"/>
      <c r="L15" s="68">
        <f t="shared" si="4"/>
        <v>0</v>
      </c>
      <c r="M15" s="69">
        <f t="shared" si="5"/>
        <v>0</v>
      </c>
      <c r="N15" s="70" t="str">
        <f>IF(COUNTIF(X$8:X$17,X15)&gt;1,IF(COUNTIF(X$8:X15,X15)=1,IF(AND(X15&gt;=111,X15&lt;=149),1000000*G15,IF(AND(X15&gt;=211,X15&lt;=249),300000*G15,IF(AND(X15&gt;=311,X15&lt;=319),1000000,IF(AND(X15&gt;=321,X15&lt;=329),1600000,IF(AND(X15&gt;=331,X15&lt;=339),2000000,IF(AND(X15&gt;=341,X15&lt;=349),2600000,IF(AND(X15&gt;=411,X15&lt;=449),10000000,IF(AND(X15&gt;=511,X15&lt;=549),450000,"入力内容の確認")))))))),"－"),IF(AND(X15&gt;=111,X15&lt;=149),1000000*G15,IF(AND(X15&gt;=211,X15&lt;=249),300000*G15,IF(AND(X15&gt;=311,X15&lt;=319),1000000,IF(AND(X15&gt;=321,X15&lt;=329),1600000,IF(AND(X15&gt;=331,X15&lt;=339),2000000,IF(AND(X15&gt;=341,X15&lt;=349),2600000,IF(AND(X15&gt;=411,X15&lt;=449),10000000,IF(AND(X15&gt;=511,X15&lt;=549),450000,"入力内容の確認")))))))))</f>
        <v>－</v>
      </c>
      <c r="O15" s="71">
        <f t="shared" si="6"/>
        <v>0</v>
      </c>
      <c r="Q15" s="2" t="s">
        <v>78</v>
      </c>
      <c r="S15" s="73" t="str">
        <f t="shared" si="0"/>
        <v/>
      </c>
      <c r="T15" s="74" t="str">
        <f>IF(S15="","",IF(COUNTIF($R$8:S15,S15)=1,MAX($S$7:T14)+1,VLOOKUP(S15,$R$8:$S$17,2,FALSE)))</f>
        <v/>
      </c>
      <c r="U15" s="74" t="str">
        <f t="shared" si="1"/>
        <v/>
      </c>
      <c r="V15" s="75" t="str">
        <f t="shared" si="2"/>
        <v/>
      </c>
      <c r="W15" s="75" t="str">
        <f t="shared" si="7"/>
        <v/>
      </c>
      <c r="X15" s="75" t="e">
        <f t="shared" si="8"/>
        <v>#VALUE!</v>
      </c>
    </row>
    <row r="16" spans="1:24" ht="42" customHeight="1" x14ac:dyDescent="0.4">
      <c r="A16" s="65"/>
      <c r="B16" s="65"/>
      <c r="C16" s="4"/>
      <c r="D16" s="4"/>
      <c r="E16" s="66"/>
      <c r="F16" s="4"/>
      <c r="G16" s="4"/>
      <c r="H16" s="67"/>
      <c r="I16" s="67"/>
      <c r="J16" s="68">
        <f>H16-I16</f>
        <v>0</v>
      </c>
      <c r="K16" s="67"/>
      <c r="L16" s="68">
        <f>ROUNDDOWN(MIN(J16,K16),-3)</f>
        <v>0</v>
      </c>
      <c r="M16" s="69">
        <f t="shared" si="5"/>
        <v>0</v>
      </c>
      <c r="N16" s="70" t="str">
        <f>IF(COUNTIF(X$8:X$17,X16)&gt;1,IF(COUNTIF(X$8:X16,X16)=1,IF(AND(X16&gt;=111,X16&lt;=149),1000000*G16,IF(AND(X16&gt;=211,X16&lt;=249),300000*G16,IF(AND(X16&gt;=311,X16&lt;=319),1000000,IF(AND(X16&gt;=321,X16&lt;=329),1600000,IF(AND(X16&gt;=331,X16&lt;=339),2000000,IF(AND(X16&gt;=341,X16&lt;=349),2600000,IF(AND(X16&gt;=411,X16&lt;=449),10000000,IF(AND(X16&gt;=511,X16&lt;=549),450000,"入力内容の確認")))))))),"－"),IF(AND(X16&gt;=111,X16&lt;=149),1000000*G16,IF(AND(X16&gt;=211,X16&lt;=249),300000*G16,IF(AND(X16&gt;=311,X16&lt;=319),1000000,IF(AND(X16&gt;=321,X16&lt;=329),1600000,IF(AND(X16&gt;=331,X16&lt;=339),2000000,IF(AND(X16&gt;=341,X16&lt;=349),2600000,IF(AND(X16&gt;=411,X16&lt;=449),10000000,IF(AND(X16&gt;=511,X16&lt;=549),450000,"入力内容の確認")))))))))</f>
        <v>－</v>
      </c>
      <c r="O16" s="71">
        <f t="shared" si="6"/>
        <v>0</v>
      </c>
      <c r="Q16" s="2" t="s">
        <v>77</v>
      </c>
      <c r="S16" s="73" t="str">
        <f t="shared" si="0"/>
        <v/>
      </c>
      <c r="T16" s="74" t="str">
        <f>IF(S16="","",IF(COUNTIF($R$8:S16,S16)=1,MAX($S$7:T15)+1,VLOOKUP(S16,$R$8:$S$17,2,FALSE)))</f>
        <v/>
      </c>
      <c r="U16" s="74" t="str">
        <f t="shared" si="1"/>
        <v/>
      </c>
      <c r="V16" s="75" t="str">
        <f t="shared" si="2"/>
        <v/>
      </c>
      <c r="W16" s="75" t="str">
        <f t="shared" si="7"/>
        <v/>
      </c>
      <c r="X16" s="75" t="e">
        <f t="shared" si="8"/>
        <v>#VALUE!</v>
      </c>
    </row>
    <row r="17" spans="1:24" ht="42" customHeight="1" thickBot="1" x14ac:dyDescent="0.45">
      <c r="A17" s="76"/>
      <c r="B17" s="76"/>
      <c r="C17" s="5"/>
      <c r="D17" s="5"/>
      <c r="E17" s="77"/>
      <c r="F17" s="5"/>
      <c r="G17" s="5"/>
      <c r="H17" s="78"/>
      <c r="I17" s="78"/>
      <c r="J17" s="79">
        <f>H17-I17</f>
        <v>0</v>
      </c>
      <c r="K17" s="78"/>
      <c r="L17" s="79">
        <f>ROUNDDOWN(MIN(J17,K17),-3)</f>
        <v>0</v>
      </c>
      <c r="M17" s="79">
        <f t="shared" si="5"/>
        <v>0</v>
      </c>
      <c r="N17" s="80" t="str">
        <f>IF(COUNTIF(X$8:X$17,X17)&gt;1,IF(COUNTIF(X$8:X17,X17)=1,IF(AND(X17&gt;=111,X17&lt;=149),1000000*G17,IF(AND(X17&gt;=211,X17&lt;=249),300000*G17,IF(AND(X17&gt;=311,X17&lt;=319),1000000,IF(AND(X17&gt;=321,X17&lt;=329),1600000,IF(AND(X17&gt;=331,X17&lt;=339),2000000,IF(AND(X17&gt;=341,X17&lt;=349),2600000,IF(AND(X17&gt;=411,X17&lt;=449),10000000,IF(AND(X17&gt;=511,X17&lt;=549),450000,"入力内容の確認")))))))),"－"),IF(AND(X17&gt;=111,X17&lt;=149),1000000*G17,IF(AND(X17&gt;=211,X17&lt;=249),300000*G17,IF(AND(X17&gt;=311,X17&lt;=319),1000000,IF(AND(X17&gt;=321,X17&lt;=329),1600000,IF(AND(X17&gt;=331,X17&lt;=339),2000000,IF(AND(X17&gt;=341,X17&lt;=349),2600000,IF(AND(X17&gt;=411,X17&lt;=449),10000000,IF(AND(X17&gt;=511,X17&lt;=549),450000,"入力内容の確認")))))))))</f>
        <v>－</v>
      </c>
      <c r="O17" s="81">
        <f t="shared" si="6"/>
        <v>0</v>
      </c>
      <c r="Q17" s="2" t="s">
        <v>76</v>
      </c>
      <c r="S17" s="73" t="str">
        <f t="shared" si="0"/>
        <v/>
      </c>
      <c r="T17" s="74" t="str">
        <f>IF(S17="","",IF(COUNTIF($R$8:S17,S17)=1,MAX($S$7:T16)+1,VLOOKUP(S17,$R$8:$S$17,2,FALSE)))</f>
        <v/>
      </c>
      <c r="U17" s="74" t="str">
        <f t="shared" si="1"/>
        <v/>
      </c>
      <c r="V17" s="75" t="str">
        <f t="shared" si="2"/>
        <v/>
      </c>
      <c r="W17" s="75" t="str">
        <f t="shared" si="7"/>
        <v/>
      </c>
      <c r="X17" s="75" t="e">
        <f t="shared" si="8"/>
        <v>#VALUE!</v>
      </c>
    </row>
    <row r="18" spans="1:24" ht="37.5" customHeight="1" thickTop="1" thickBot="1" x14ac:dyDescent="0.45">
      <c r="A18" s="140" t="s">
        <v>75</v>
      </c>
      <c r="B18" s="140"/>
      <c r="C18" s="6"/>
      <c r="D18" s="6"/>
      <c r="E18" s="6"/>
      <c r="F18" s="6"/>
      <c r="G18" s="6"/>
      <c r="H18" s="82">
        <f t="shared" ref="H18:O18" si="9">SUM(H11:H17)</f>
        <v>0</v>
      </c>
      <c r="I18" s="82">
        <f t="shared" si="9"/>
        <v>0</v>
      </c>
      <c r="J18" s="82">
        <f t="shared" si="9"/>
        <v>0</v>
      </c>
      <c r="K18" s="83">
        <f t="shared" si="9"/>
        <v>0</v>
      </c>
      <c r="L18" s="83">
        <f t="shared" si="9"/>
        <v>0</v>
      </c>
      <c r="M18" s="83">
        <f t="shared" si="9"/>
        <v>0</v>
      </c>
      <c r="N18" s="84">
        <f t="shared" si="9"/>
        <v>0</v>
      </c>
      <c r="O18" s="85">
        <f t="shared" si="9"/>
        <v>0</v>
      </c>
      <c r="Q18" s="2" t="s">
        <v>74</v>
      </c>
    </row>
    <row r="19" spans="1:24" x14ac:dyDescent="0.4">
      <c r="Q19" s="2" t="s">
        <v>73</v>
      </c>
    </row>
    <row r="20" spans="1:24" x14ac:dyDescent="0.4">
      <c r="A20" s="7" t="s">
        <v>72</v>
      </c>
      <c r="B20" s="8" t="s">
        <v>252</v>
      </c>
      <c r="C20" s="8"/>
      <c r="D20" s="8"/>
      <c r="E20" s="8"/>
      <c r="F20" s="8"/>
      <c r="G20" s="8"/>
      <c r="H20" s="8"/>
      <c r="I20" s="8"/>
      <c r="J20" s="8"/>
      <c r="K20" s="8"/>
      <c r="L20" s="8"/>
      <c r="M20" s="8"/>
      <c r="N20" s="8"/>
      <c r="O20" s="8"/>
      <c r="Q20" s="2" t="s">
        <v>71</v>
      </c>
    </row>
    <row r="21" spans="1:24" x14ac:dyDescent="0.4">
      <c r="A21" s="8"/>
      <c r="B21" s="8" t="s">
        <v>253</v>
      </c>
      <c r="C21" s="8"/>
      <c r="D21" s="8"/>
      <c r="E21" s="8"/>
      <c r="F21" s="8"/>
      <c r="G21" s="8"/>
      <c r="H21" s="8"/>
      <c r="I21" s="8"/>
      <c r="J21" s="8"/>
      <c r="K21" s="8"/>
      <c r="L21" s="8"/>
      <c r="M21" s="8"/>
      <c r="N21" s="8"/>
      <c r="O21" s="8"/>
      <c r="Q21" s="2" t="s">
        <v>70</v>
      </c>
    </row>
    <row r="22" spans="1:24" x14ac:dyDescent="0.4">
      <c r="A22" s="8"/>
      <c r="B22" s="8" t="s">
        <v>254</v>
      </c>
      <c r="C22" s="8"/>
      <c r="D22" s="8"/>
      <c r="E22" s="8"/>
      <c r="F22" s="8"/>
      <c r="G22" s="8"/>
      <c r="H22" s="8"/>
      <c r="I22" s="8"/>
      <c r="J22" s="8"/>
      <c r="K22" s="8"/>
      <c r="L22" s="8"/>
      <c r="M22" s="8"/>
      <c r="N22" s="8"/>
      <c r="O22" s="8"/>
      <c r="Q22" s="2" t="s">
        <v>69</v>
      </c>
    </row>
    <row r="23" spans="1:24" x14ac:dyDescent="0.4">
      <c r="A23" s="8"/>
      <c r="B23" s="8" t="s">
        <v>255</v>
      </c>
      <c r="C23" s="8"/>
      <c r="D23" s="8"/>
      <c r="E23" s="8"/>
      <c r="F23" s="8"/>
      <c r="G23" s="8"/>
      <c r="H23" s="8"/>
      <c r="I23" s="8"/>
      <c r="J23" s="8"/>
      <c r="K23" s="8"/>
      <c r="L23" s="8"/>
      <c r="M23" s="8"/>
      <c r="N23" s="8"/>
      <c r="O23" s="8"/>
      <c r="Q23" s="2" t="s">
        <v>68</v>
      </c>
    </row>
    <row r="24" spans="1:24" x14ac:dyDescent="0.4">
      <c r="A24" s="8"/>
      <c r="B24" s="8" t="s">
        <v>256</v>
      </c>
      <c r="C24" s="8"/>
      <c r="D24" s="8"/>
      <c r="E24" s="8"/>
      <c r="F24" s="8"/>
      <c r="G24" s="8"/>
      <c r="H24" s="8"/>
      <c r="I24" s="8"/>
      <c r="J24" s="8"/>
      <c r="K24" s="8"/>
      <c r="L24" s="8"/>
      <c r="M24" s="8"/>
      <c r="N24" s="8"/>
      <c r="O24" s="8"/>
      <c r="Q24" s="2" t="s">
        <v>67</v>
      </c>
    </row>
    <row r="25" spans="1:24" x14ac:dyDescent="0.4">
      <c r="A25" s="8"/>
      <c r="B25" s="8" t="s">
        <v>257</v>
      </c>
      <c r="C25" s="8"/>
      <c r="D25" s="8"/>
      <c r="E25" s="8"/>
      <c r="F25" s="8"/>
      <c r="G25" s="8"/>
      <c r="H25" s="8"/>
      <c r="I25" s="8"/>
      <c r="J25" s="8"/>
      <c r="K25" s="8"/>
      <c r="L25" s="8"/>
      <c r="M25" s="8"/>
      <c r="N25" s="8"/>
      <c r="O25" s="8"/>
      <c r="Q25" s="2" t="s">
        <v>66</v>
      </c>
    </row>
    <row r="26" spans="1:24" x14ac:dyDescent="0.4">
      <c r="B26" s="8" t="s">
        <v>258</v>
      </c>
      <c r="C26" s="8"/>
      <c r="D26" s="8"/>
      <c r="E26" s="8"/>
      <c r="Q26" s="2" t="s">
        <v>65</v>
      </c>
    </row>
    <row r="27" spans="1:24" x14ac:dyDescent="0.4">
      <c r="B27" s="8"/>
      <c r="C27" s="8"/>
      <c r="D27" s="8"/>
      <c r="E27" s="8"/>
      <c r="Q27" s="2" t="s">
        <v>64</v>
      </c>
    </row>
    <row r="28" spans="1:24" x14ac:dyDescent="0.4">
      <c r="Q28" s="2" t="s">
        <v>63</v>
      </c>
      <c r="V28" s="245" t="s">
        <v>222</v>
      </c>
      <c r="W28" s="245">
        <v>1</v>
      </c>
      <c r="X28" s="245">
        <v>1</v>
      </c>
    </row>
    <row r="29" spans="1:24" x14ac:dyDescent="0.4">
      <c r="V29" s="245" t="s">
        <v>223</v>
      </c>
      <c r="W29" s="245">
        <v>2</v>
      </c>
      <c r="X29" s="245">
        <v>2</v>
      </c>
    </row>
    <row r="30" spans="1:24" x14ac:dyDescent="0.4">
      <c r="V30" s="245" t="s">
        <v>224</v>
      </c>
      <c r="W30" s="245">
        <v>3</v>
      </c>
      <c r="X30" s="245">
        <v>3</v>
      </c>
    </row>
    <row r="31" spans="1:24" x14ac:dyDescent="0.4">
      <c r="V31" s="245" t="s">
        <v>225</v>
      </c>
      <c r="W31" s="245">
        <v>4</v>
      </c>
      <c r="X31" s="245">
        <v>4</v>
      </c>
    </row>
    <row r="32" spans="1:24" x14ac:dyDescent="0.4">
      <c r="V32" s="58" t="s">
        <v>226</v>
      </c>
      <c r="W32" s="245">
        <v>5</v>
      </c>
      <c r="X32" s="245">
        <v>5</v>
      </c>
    </row>
    <row r="33" spans="23:24" x14ac:dyDescent="0.4">
      <c r="W33" s="245"/>
      <c r="X33" s="245"/>
    </row>
  </sheetData>
  <dataConsolidate/>
  <mergeCells count="23">
    <mergeCell ref="A2:O2"/>
    <mergeCell ref="H4:I4"/>
    <mergeCell ref="A6:B6"/>
    <mergeCell ref="C6:C7"/>
    <mergeCell ref="D6:D7"/>
    <mergeCell ref="E6:E7"/>
    <mergeCell ref="F6:F7"/>
    <mergeCell ref="G6:G7"/>
    <mergeCell ref="H6:H7"/>
    <mergeCell ref="I6:I7"/>
    <mergeCell ref="W6:W7"/>
    <mergeCell ref="X6:X7"/>
    <mergeCell ref="J6:J7"/>
    <mergeCell ref="K6:K7"/>
    <mergeCell ref="L6:L7"/>
    <mergeCell ref="M6:M7"/>
    <mergeCell ref="N6:N7"/>
    <mergeCell ref="O6:O7"/>
    <mergeCell ref="A18:B18"/>
    <mergeCell ref="S6:S7"/>
    <mergeCell ref="T6:T7"/>
    <mergeCell ref="U6:U7"/>
    <mergeCell ref="V6:V7"/>
  </mergeCells>
  <phoneticPr fontId="1"/>
  <dataValidations count="2">
    <dataValidation type="list" allowBlank="1" showInputMessage="1" showErrorMessage="1" sqref="E8:E17">
      <formula1>$V$28:$V$32</formula1>
    </dataValidation>
    <dataValidation type="list" allowBlank="1" showInputMessage="1" showErrorMessage="1" sqref="A8:A17">
      <formula1>$Q$2:$Q$28</formula1>
    </dataValidation>
  </dataValidations>
  <printOptions horizontalCentered="1" verticalCentered="1"/>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1(1-1)</vt:lpstr>
      <vt:lpstr>1(1-2)</vt:lpstr>
      <vt:lpstr>1(2)</vt:lpstr>
      <vt:lpstr>1(3)</vt:lpstr>
      <vt:lpstr>5(1-1)</vt:lpstr>
      <vt:lpstr>5(2)</vt:lpstr>
      <vt:lpstr>'1(1-1)'!Print_Area</vt:lpstr>
      <vt:lpstr>'1(2)'!Print_Area</vt:lpstr>
      <vt:lpstr>'1(3)'!Print_Area</vt:lpstr>
      <vt:lpstr>'5(1-1)'!Print_Area</vt:lpstr>
      <vt:lpstr>'5(2)'!Print_Area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2024-08-07T05:25:15Z</dcterms:created>
  <dcterms:modified xsi:type="dcterms:W3CDTF">2024-08-19T09:19:43Z</dcterms:modified>
</cp:coreProperties>
</file>