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4.xml" ContentType="application/vnd.openxmlformats-officedocument.spreadsheetml.table+xml"/>
  <Override PartName="/xl/drawings/drawing19.xml" ContentType="application/vnd.openxmlformats-officedocument.drawing+xml"/>
  <Override PartName="/xl/tables/table5.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tables/table6.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tables/table7.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8.xml" ContentType="application/vnd.openxmlformats-officedocument.drawing+xml"/>
  <Override PartName="/xl/tables/table10.xml" ContentType="application/vnd.openxmlformats-officedocument.spreadsheetml.tab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tables/table11.xml" ContentType="application/vnd.openxmlformats-officedocument.spreadsheetml.tab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tables/table12.xml" ContentType="application/vnd.openxmlformats-officedocument.spreadsheetml.table+xml"/>
  <Override PartName="/xl/drawings/drawing37.xml" ContentType="application/vnd.openxmlformats-officedocument.drawing+xml"/>
  <Override PartName="/xl/tables/table13.xml" ContentType="application/vnd.openxmlformats-officedocument.spreadsheetml.table+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150" windowHeight="0" tabRatio="739"/>
  </bookViews>
  <sheets>
    <sheet name="表紙" sheetId="1" r:id="rId1"/>
    <sheet name="1-1.申請者概要" sheetId="51" r:id="rId2"/>
    <sheet name="1-2.助成金利用状況" sheetId="3" r:id="rId3"/>
    <sheet name="1-3.現在利用中の助成金" sheetId="52" r:id="rId4"/>
    <sheet name="1-4.役員・株主" sheetId="4" r:id="rId5"/>
    <sheet name="2-1.実施計画" sheetId="5" r:id="rId6"/>
    <sheet name="2-2.開発・改良内容" sheetId="6" r:id="rId7"/>
    <sheet name="2-3.達成目標（新規性・優秀性）" sheetId="8" r:id="rId8"/>
    <sheet name="2-4.技術的課題と解決方法（製品）" sheetId="9" r:id="rId9"/>
    <sheet name="2-5.ステップアップ目標（新規性・優秀性）" sheetId="31" r:id="rId10"/>
    <sheet name="2-6.事業化に向けた課題と解決方法 (サービス)" sheetId="32" r:id="rId11"/>
    <sheet name="2-7.開発体制" sheetId="10" r:id="rId12"/>
    <sheet name="2-8.市場性" sheetId="7" r:id="rId13"/>
    <sheet name="2-9.フロー・スケジュール" sheetId="11" r:id="rId14"/>
    <sheet name="2-10.産業財産権の確認" sheetId="12" r:id="rId15"/>
    <sheet name="2-11.安全性確保への取り組み" sheetId="43" r:id="rId16"/>
    <sheet name="3.資金計画" sheetId="13" r:id="rId17"/>
    <sheet name="3-(1).原材料・副資材費" sheetId="14" r:id="rId18"/>
    <sheet name="3-(2).機械装置・工具器具備品費" sheetId="15" r:id="rId19"/>
    <sheet name="3-(2)-2機械装置・工具器具購入計画" sheetId="16" r:id="rId20"/>
    <sheet name="3-(3).委託・外注費" sheetId="17" r:id="rId21"/>
    <sheet name="3-(3)-2.委託・外注計画書" sheetId="18" r:id="rId22"/>
    <sheet name="3-(4).産業財産権出願・導入費" sheetId="19" r:id="rId23"/>
    <sheet name="3-(4)-2.産業財産権出願・導入計画書" sheetId="53" r:id="rId24"/>
    <sheet name="3-(5).専門家指導費" sheetId="35" r:id="rId25"/>
    <sheet name="3-(5)-2.専門家指導の計画" sheetId="45" r:id="rId26"/>
    <sheet name="3-(6).直接人件費" sheetId="21" r:id="rId27"/>
    <sheet name="3-(7).規格認証・登録費" sheetId="36" r:id="rId28"/>
    <sheet name="3-(7)-2.規格認証・登録計画書" sheetId="44" r:id="rId29"/>
    <sheet name="3-(8).展示会等参加費" sheetId="28" r:id="rId30"/>
    <sheet name="3-(9).広告宣伝費" sheetId="48" r:id="rId31"/>
    <sheet name="3-(10).機械装置・工具器具備品費" sheetId="49" r:id="rId32"/>
    <sheet name="3-(10)-2.機械装置・工具器具備品購入計画 " sheetId="38" r:id="rId33"/>
    <sheet name="3-(11).店舗新装・改装工事費" sheetId="39" r:id="rId34"/>
    <sheet name="3-(11)-2.店舗新装・改装工事計画書" sheetId="41" r:id="rId35"/>
    <sheet name="3-(12).店舗賃借料" sheetId="24" r:id="rId36"/>
    <sheet name="3-(13).委託・外注費" sheetId="46" r:id="rId37"/>
    <sheet name="3-(13)-2.委託・外注計画書" sheetId="47" r:id="rId38"/>
    <sheet name="3-(14).その他" sheetId="42" r:id="rId39"/>
  </sheets>
  <definedNames>
    <definedName name="__xlchart.v1.0" localSheetId="3" hidden="1">#REF!</definedName>
    <definedName name="__xlchart.v1.0" localSheetId="23" hidden="1">#REF!</definedName>
    <definedName name="__xlchart.v1.0" hidden="1">#REF!</definedName>
    <definedName name="__xlchart.v1.1" localSheetId="3" hidden="1">#REF!</definedName>
    <definedName name="__xlchart.v1.1" localSheetId="23" hidden="1">#REF!</definedName>
    <definedName name="__xlchart.v1.1" hidden="1">#REF!</definedName>
    <definedName name="__xlchart.v1.2" localSheetId="3" hidden="1">#REF!</definedName>
    <definedName name="__xlchart.v1.2" localSheetId="23" hidden="1">#REF!</definedName>
    <definedName name="__xlchart.v1.2" hidden="1">#REF!</definedName>
    <definedName name="__xlchart.v1.3" localSheetId="3" hidden="1">#REF!</definedName>
    <definedName name="__xlchart.v1.3" localSheetId="23" hidden="1">#REF!</definedName>
    <definedName name="__xlchart.v1.3" hidden="1">#REF!</definedName>
    <definedName name="__xlchart.v1.4" localSheetId="3" hidden="1">#REF!</definedName>
    <definedName name="__xlchart.v1.4" localSheetId="23" hidden="1">#REF!</definedName>
    <definedName name="__xlchart.v1.4" hidden="1">#REF!</definedName>
    <definedName name="__xlchart.v1.5" localSheetId="3" hidden="1">#REF!</definedName>
    <definedName name="__xlchart.v1.5" localSheetId="23" hidden="1">#REF!</definedName>
    <definedName name="__xlchart.v1.5" hidden="1">#REF!</definedName>
    <definedName name="__xlchart.v1.6" localSheetId="3" hidden="1">#REF!</definedName>
    <definedName name="__xlchart.v1.6" localSheetId="23" hidden="1">#REF!</definedName>
    <definedName name="__xlchart.v1.6" hidden="1">#REF!</definedName>
    <definedName name="__xlchart.v1.7" localSheetId="3" hidden="1">#REF!</definedName>
    <definedName name="__xlchart.v1.7" localSheetId="23" hidden="1">#REF!</definedName>
    <definedName name="__xlchart.v1.7" hidden="1">#REF!</definedName>
    <definedName name="_9．資金支出明細" localSheetId="1">#REF!</definedName>
    <definedName name="_9．資金支出明細" localSheetId="3">#REF!</definedName>
    <definedName name="_9．資金支出明細" localSheetId="23">#REF!</definedName>
    <definedName name="_9．資金支出明細">#REF!</definedName>
    <definedName name="_xlnm.Print_Area" localSheetId="1">'1-1.申請者概要'!$A$1:$S$37</definedName>
    <definedName name="_xlnm.Print_Area" localSheetId="2">'1-2.助成金利用状況'!$A$1:$G$33</definedName>
    <definedName name="_xlnm.Print_Area" localSheetId="3">'1-3.現在利用中の助成金'!$A$1:$W$36</definedName>
    <definedName name="_xlnm.Print_Area" localSheetId="4">'1-4.役員・株主'!$A$1:$G$30</definedName>
    <definedName name="_xlnm.Print_Area" localSheetId="5">'2-1.実施計画'!$A$1:$V$47</definedName>
    <definedName name="_xlnm.Print_Area" localSheetId="14">'2-10.産業財産権の確認'!$A$1:$R$14</definedName>
    <definedName name="_xlnm.Print_Area" localSheetId="15">'2-11.安全性確保への取り組み'!$A$1:$R$30</definedName>
    <definedName name="_xlnm.Print_Area" localSheetId="6">'2-2.開発・改良内容'!$A$1:$V$82</definedName>
    <definedName name="_xlnm.Print_Area" localSheetId="7">'2-3.達成目標（新規性・優秀性）'!$A$1:$R$28</definedName>
    <definedName name="_xlnm.Print_Area" localSheetId="8">'2-4.技術的課題と解決方法（製品）'!$A$1:$V$22</definedName>
    <definedName name="_xlnm.Print_Area" localSheetId="9">'2-5.ステップアップ目標（新規性・優秀性）'!$A$1:$R$19</definedName>
    <definedName name="_xlnm.Print_Area" localSheetId="10">'2-6.事業化に向けた課題と解決方法 (サービス)'!$A$1:$V$13</definedName>
    <definedName name="_xlnm.Print_Area" localSheetId="11">'2-7.開発体制'!$A$1:$S$66</definedName>
    <definedName name="_xlnm.Print_Area" localSheetId="12">'2-8.市場性'!$A$1:$T$73</definedName>
    <definedName name="_xlnm.Print_Area" localSheetId="13">'2-9.フロー・スケジュール'!$A$1:$X$58</definedName>
    <definedName name="_xlnm.Print_Area" localSheetId="17">'3-(1).原材料・副資材費'!$A$1:$J$26</definedName>
    <definedName name="_xlnm.Print_Area" localSheetId="31">'3-(10).機械装置・工具器具備品費'!$A$1:$K$25</definedName>
    <definedName name="_xlnm.Print_Area" localSheetId="32">'3-(10)-2.機械装置・工具器具備品購入計画 '!$A$1:$AS$40</definedName>
    <definedName name="_xlnm.Print_Area" localSheetId="33">'3-(11).店舗新装・改装工事費'!$A$1:$H$24</definedName>
    <definedName name="_xlnm.Print_Area" localSheetId="34">'3-(11)-2.店舗新装・改装工事計画書'!$A$1:$AK$32</definedName>
    <definedName name="_xlnm.Print_Area" localSheetId="35">'3-(12).店舗賃借料'!$A$1:$H$8</definedName>
    <definedName name="_xlnm.Print_Area" localSheetId="36">'3-(13).委託・外注費'!$A$1:$H$23</definedName>
    <definedName name="_xlnm.Print_Area" localSheetId="37">'3-(13)-2.委託・外注計画書'!$A$1:$AI$32</definedName>
    <definedName name="_xlnm.Print_Area" localSheetId="38">'3-(14).その他'!$A$1:$K$9</definedName>
    <definedName name="_xlnm.Print_Area" localSheetId="18">'3-(2).機械装置・工具器具備品費'!$A$1:$K$25</definedName>
    <definedName name="_xlnm.Print_Area" localSheetId="19">'3-(2)-2機械装置・工具器具購入計画'!$A$1:$AS$40</definedName>
    <definedName name="_xlnm.Print_Area" localSheetId="20">'3-(3).委託・外注費'!$A$1:$H$24</definedName>
    <definedName name="_xlnm.Print_Area" localSheetId="21">'3-(3)-2.委託・外注計画書'!$A$1:$AI$32</definedName>
    <definedName name="_xlnm.Print_Area" localSheetId="22">'3-(4).産業財産権出願・導入費'!$A$1:$H$15</definedName>
    <definedName name="_xlnm.Print_Area" localSheetId="23">'3-(4)-2.産業財産権出願・導入計画書'!$A$1:$AI$32</definedName>
    <definedName name="_xlnm.Print_Area" localSheetId="24">'3-(5).専門家指導費'!$A$1:$I$16</definedName>
    <definedName name="_xlnm.Print_Area" localSheetId="25">'3-(5)-2.専門家指導の計画'!$A$1:$AI$30</definedName>
    <definedName name="_xlnm.Print_Area" localSheetId="26">'3-(6).直接人件費'!$A$1:$J$21</definedName>
    <definedName name="_xlnm.Print_Area" localSheetId="27">'3-(7).規格認証・登録費'!$A$1:$H$27</definedName>
    <definedName name="_xlnm.Print_Area" localSheetId="28">'3-(7)-2.規格認証・登録計画書'!$A$1:$AI$32</definedName>
    <definedName name="_xlnm.Print_Area" localSheetId="29">'3-(8).展示会等参加費'!$A$1:$L$11</definedName>
    <definedName name="_xlnm.Print_Area" localSheetId="30">'3-(9).広告宣伝費'!$A$1:$K$12</definedName>
    <definedName name="_xlnm.Print_Area" localSheetId="16">'3.資金計画'!$A$1:$G$56</definedName>
    <definedName name="_xlnm.Print_Area" localSheetId="0">表紙!$A$1:$AE$52</definedName>
    <definedName name="ｚ" localSheetId="3">#REF!</definedName>
    <definedName name="ｚ" localSheetId="23">#REF!</definedName>
    <definedName name="ｚ">#REF!</definedName>
    <definedName name="サービス" localSheetId="3">#REF!</definedName>
    <definedName name="サービス" localSheetId="23">#REF!</definedName>
    <definedName name="サービス">#REF!</definedName>
    <definedName name="サービス業" localSheetId="1">'1-1.申請者概要'!$X$2:$X$28</definedName>
    <definedName name="サービス業" localSheetId="3">#REF!</definedName>
    <definedName name="サービス業" localSheetId="23">#REF!</definedName>
    <definedName name="サービス業">#REF!</definedName>
    <definedName name="卸売業" localSheetId="1">'1-1.申請者概要'!$W$2:$W$13</definedName>
    <definedName name="卸売業" localSheetId="3">#REF!</definedName>
    <definedName name="卸売業" localSheetId="23">#REF!</definedName>
    <definedName name="卸売業">#REF!</definedName>
    <definedName name="助成事業のフロー・スケジュール" localSheetId="3">#REF!</definedName>
    <definedName name="助成事業のフロー・スケジュール" localSheetId="23">#REF!</definedName>
    <definedName name="助成事業のフロー・スケジュール">#REF!</definedName>
    <definedName name="小売業" localSheetId="1">'1-1.申請者概要'!$Y$2:$Y$8</definedName>
    <definedName name="小売業" localSheetId="3">#REF!</definedName>
    <definedName name="小売業" localSheetId="23">#REF!</definedName>
    <definedName name="小売業">#REF!</definedName>
    <definedName name="製造業その他" localSheetId="1">'1-1.申請者概要'!$V$2:$V$61</definedName>
    <definedName name="製造業その他" localSheetId="3">#REF!</definedName>
    <definedName name="製造業その他" localSheetId="23">#REF!</definedName>
    <definedName name="製造業その他">#REF!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49" l="1"/>
  <c r="J11" i="48"/>
  <c r="J10" i="48"/>
  <c r="J9" i="48"/>
  <c r="J8" i="48"/>
  <c r="J7" i="48"/>
  <c r="I11" i="48"/>
  <c r="I10" i="48"/>
  <c r="I9" i="48"/>
  <c r="I8" i="48"/>
  <c r="I7" i="48"/>
  <c r="M10" i="28" l="1"/>
  <c r="M9" i="28"/>
  <c r="M8" i="28"/>
  <c r="M7" i="28"/>
  <c r="M6" i="28"/>
  <c r="P24" i="52"/>
  <c r="P22" i="52"/>
  <c r="E24" i="52"/>
  <c r="E22" i="52"/>
  <c r="G22" i="46" l="1"/>
  <c r="G21" i="46"/>
  <c r="G20" i="46"/>
  <c r="G18" i="46"/>
  <c r="G17" i="46"/>
  <c r="G16" i="46"/>
  <c r="G15" i="46"/>
  <c r="G14" i="46"/>
  <c r="G13" i="46"/>
  <c r="G12" i="46"/>
  <c r="G11" i="46"/>
  <c r="G10" i="46"/>
  <c r="G9" i="46"/>
  <c r="G8" i="46"/>
  <c r="G7" i="46"/>
  <c r="F22" i="46"/>
  <c r="F21" i="46"/>
  <c r="F20" i="46"/>
  <c r="F19" i="46"/>
  <c r="F18" i="46"/>
  <c r="F17" i="46"/>
  <c r="F16" i="46"/>
  <c r="F15" i="46"/>
  <c r="F14" i="46"/>
  <c r="F13" i="46"/>
  <c r="F12" i="46"/>
  <c r="F11" i="46"/>
  <c r="F10" i="46"/>
  <c r="F9" i="46"/>
  <c r="F8" i="46"/>
  <c r="F7" i="46"/>
  <c r="F6" i="46"/>
  <c r="G6" i="46" s="1"/>
  <c r="G23" i="46" s="1"/>
  <c r="F7" i="24"/>
  <c r="G7" i="24" s="1"/>
  <c r="G8" i="24" s="1"/>
  <c r="G23" i="39"/>
  <c r="G22" i="39"/>
  <c r="G21" i="39"/>
  <c r="G20" i="39"/>
  <c r="G19" i="39"/>
  <c r="G18" i="39"/>
  <c r="G17" i="39"/>
  <c r="G16" i="39"/>
  <c r="G15" i="39"/>
  <c r="G14" i="39"/>
  <c r="G13" i="39"/>
  <c r="G12" i="39"/>
  <c r="G11" i="39"/>
  <c r="G10" i="39"/>
  <c r="F23" i="39"/>
  <c r="F22" i="39"/>
  <c r="F21" i="39"/>
  <c r="F20" i="39"/>
  <c r="F19" i="39"/>
  <c r="F18" i="39"/>
  <c r="F17" i="39"/>
  <c r="F16" i="39"/>
  <c r="F15" i="39"/>
  <c r="F14" i="39"/>
  <c r="F13" i="39"/>
  <c r="F12" i="39"/>
  <c r="F11" i="39"/>
  <c r="F10" i="39"/>
  <c r="F9" i="39"/>
  <c r="G9" i="39" s="1"/>
  <c r="G24" i="39" s="1"/>
  <c r="J24" i="49"/>
  <c r="J23" i="49"/>
  <c r="J22" i="49"/>
  <c r="J21" i="49"/>
  <c r="J20" i="49"/>
  <c r="J19" i="49"/>
  <c r="J18" i="49"/>
  <c r="J17" i="49"/>
  <c r="J16" i="49"/>
  <c r="J15" i="49"/>
  <c r="J14" i="49"/>
  <c r="J12" i="49"/>
  <c r="J10" i="49"/>
  <c r="J9" i="49"/>
  <c r="I24" i="49"/>
  <c r="I23" i="49"/>
  <c r="I22" i="49"/>
  <c r="I21" i="49"/>
  <c r="I20" i="49"/>
  <c r="I19" i="49"/>
  <c r="I18" i="49"/>
  <c r="I17" i="49"/>
  <c r="I16" i="49"/>
  <c r="I15" i="49"/>
  <c r="I14" i="49"/>
  <c r="I13" i="49"/>
  <c r="J13" i="49" s="1"/>
  <c r="I12" i="49"/>
  <c r="I11" i="49"/>
  <c r="J11" i="49" s="1"/>
  <c r="I10" i="49"/>
  <c r="I9" i="49"/>
  <c r="I8" i="49"/>
  <c r="J8" i="49" s="1"/>
  <c r="K10" i="28"/>
  <c r="K9" i="28"/>
  <c r="K8" i="28"/>
  <c r="K7" i="28"/>
  <c r="K6" i="28"/>
  <c r="J10" i="28"/>
  <c r="J9" i="28"/>
  <c r="J8" i="28"/>
  <c r="J7" i="28"/>
  <c r="J6" i="28"/>
  <c r="G26" i="36"/>
  <c r="G25" i="36"/>
  <c r="G24" i="36"/>
  <c r="G23" i="36"/>
  <c r="G22" i="36"/>
  <c r="G21" i="36"/>
  <c r="G20" i="36"/>
  <c r="G19" i="36"/>
  <c r="G18" i="36"/>
  <c r="G17" i="36"/>
  <c r="G16" i="36"/>
  <c r="G15" i="36"/>
  <c r="G14" i="36"/>
  <c r="G13" i="36"/>
  <c r="G12" i="36"/>
  <c r="G11" i="36"/>
  <c r="F26" i="36"/>
  <c r="F25" i="36"/>
  <c r="F24" i="36"/>
  <c r="F23" i="36"/>
  <c r="F22" i="36"/>
  <c r="F21" i="36"/>
  <c r="F20" i="36"/>
  <c r="F19" i="36"/>
  <c r="F18" i="36"/>
  <c r="F17" i="36"/>
  <c r="F16" i="36"/>
  <c r="F15" i="36"/>
  <c r="F14" i="36"/>
  <c r="F13" i="36"/>
  <c r="F12" i="36"/>
  <c r="F11" i="36"/>
  <c r="F10" i="36"/>
  <c r="G10" i="36" s="1"/>
  <c r="G27" i="36" s="1"/>
  <c r="J21" i="21"/>
  <c r="J20" i="21"/>
  <c r="J19" i="21"/>
  <c r="J18" i="21"/>
  <c r="J17" i="21"/>
  <c r="J16" i="21"/>
  <c r="J15" i="21"/>
  <c r="J14" i="21"/>
  <c r="J13" i="21"/>
  <c r="J12" i="21"/>
  <c r="J11" i="21"/>
  <c r="J10" i="21"/>
  <c r="J9" i="21"/>
  <c r="J8" i="21"/>
  <c r="J7" i="21"/>
  <c r="J6" i="21"/>
  <c r="I21" i="21"/>
  <c r="I20" i="21"/>
  <c r="I19" i="21"/>
  <c r="I18" i="21"/>
  <c r="I17" i="21"/>
  <c r="I16" i="21"/>
  <c r="I15" i="21"/>
  <c r="I14" i="21"/>
  <c r="I13" i="21"/>
  <c r="I12" i="21"/>
  <c r="I11" i="21"/>
  <c r="I10" i="21"/>
  <c r="I9" i="21"/>
  <c r="I8" i="21"/>
  <c r="I7" i="21"/>
  <c r="I6" i="21"/>
  <c r="I15" i="35"/>
  <c r="I14" i="35"/>
  <c r="I13" i="35"/>
  <c r="I12" i="35"/>
  <c r="I11" i="35"/>
  <c r="I10" i="35"/>
  <c r="I9" i="35"/>
  <c r="I8" i="35"/>
  <c r="I7" i="35"/>
  <c r="H15" i="35"/>
  <c r="H14" i="35"/>
  <c r="H13" i="35"/>
  <c r="H12" i="35"/>
  <c r="H11" i="35"/>
  <c r="H10" i="35"/>
  <c r="H9" i="35"/>
  <c r="H8" i="35"/>
  <c r="H7" i="35"/>
  <c r="H6" i="35"/>
  <c r="I6" i="35" s="1"/>
  <c r="H14" i="19"/>
  <c r="H13" i="19"/>
  <c r="H12" i="19"/>
  <c r="H11" i="19"/>
  <c r="H10" i="19"/>
  <c r="H9" i="19"/>
  <c r="H8" i="19"/>
  <c r="H7" i="19"/>
  <c r="H6" i="19"/>
  <c r="G15" i="19"/>
  <c r="G14" i="19"/>
  <c r="G13" i="19"/>
  <c r="G12" i="19"/>
  <c r="G11" i="19"/>
  <c r="G10" i="19"/>
  <c r="G9" i="19"/>
  <c r="G8" i="19"/>
  <c r="G7" i="19"/>
  <c r="G6" i="19"/>
  <c r="G5" i="19"/>
  <c r="H5" i="19" s="1"/>
  <c r="G23" i="17"/>
  <c r="G22" i="17"/>
  <c r="G21" i="17"/>
  <c r="G20" i="17"/>
  <c r="G19" i="17"/>
  <c r="G18" i="17"/>
  <c r="G17" i="17"/>
  <c r="G16" i="17"/>
  <c r="G15" i="17"/>
  <c r="G14" i="17"/>
  <c r="G13" i="17"/>
  <c r="G12" i="17"/>
  <c r="G11" i="17"/>
  <c r="G10" i="17"/>
  <c r="G9" i="17"/>
  <c r="F23" i="17"/>
  <c r="F22" i="17"/>
  <c r="F21" i="17"/>
  <c r="F20" i="17"/>
  <c r="F19" i="17"/>
  <c r="F18" i="17"/>
  <c r="F17" i="17"/>
  <c r="F16" i="17"/>
  <c r="F15" i="17"/>
  <c r="F14" i="17"/>
  <c r="F13" i="17"/>
  <c r="F12" i="17"/>
  <c r="F11" i="17"/>
  <c r="F10" i="17"/>
  <c r="F9" i="17"/>
  <c r="F8" i="17"/>
  <c r="G8" i="17" s="1"/>
  <c r="F7" i="17"/>
  <c r="G7" i="17" s="1"/>
  <c r="J24" i="15"/>
  <c r="J23" i="15"/>
  <c r="J22" i="15"/>
  <c r="J21" i="15"/>
  <c r="J20" i="15"/>
  <c r="J19" i="15"/>
  <c r="J18" i="15"/>
  <c r="J17" i="15"/>
  <c r="J16" i="15"/>
  <c r="J15" i="15"/>
  <c r="J14" i="15"/>
  <c r="J13" i="15"/>
  <c r="J12" i="15"/>
  <c r="I24" i="15"/>
  <c r="I23" i="15"/>
  <c r="I22" i="15"/>
  <c r="I21" i="15"/>
  <c r="I20" i="15"/>
  <c r="I19" i="15"/>
  <c r="I18" i="15"/>
  <c r="I17" i="15"/>
  <c r="I16" i="15"/>
  <c r="I15" i="15"/>
  <c r="I14" i="15"/>
  <c r="I13" i="15"/>
  <c r="I12" i="15"/>
  <c r="I11" i="15"/>
  <c r="J11" i="15" s="1"/>
  <c r="I10" i="15"/>
  <c r="J10" i="15" s="1"/>
  <c r="I9" i="15"/>
  <c r="J9" i="15" s="1"/>
  <c r="I8" i="15"/>
  <c r="I25" i="15" s="1"/>
  <c r="I25" i="14"/>
  <c r="I24" i="14"/>
  <c r="I23" i="14"/>
  <c r="I22" i="14"/>
  <c r="I21" i="14"/>
  <c r="I20" i="14"/>
  <c r="I19" i="14"/>
  <c r="I18" i="14"/>
  <c r="I17" i="14"/>
  <c r="I16" i="14"/>
  <c r="I15" i="14"/>
  <c r="I14" i="14"/>
  <c r="I13" i="14"/>
  <c r="I12" i="14"/>
  <c r="H25" i="14"/>
  <c r="H24" i="14"/>
  <c r="H23" i="14"/>
  <c r="H22" i="14"/>
  <c r="H21" i="14"/>
  <c r="H20" i="14"/>
  <c r="H19" i="14"/>
  <c r="H18" i="14"/>
  <c r="H17" i="14"/>
  <c r="H16" i="14"/>
  <c r="H15" i="14"/>
  <c r="H14" i="14"/>
  <c r="H13" i="14"/>
  <c r="H12" i="14"/>
  <c r="H11" i="14"/>
  <c r="H10" i="14"/>
  <c r="H9" i="14"/>
  <c r="F23" i="46" l="1"/>
  <c r="F8" i="24"/>
  <c r="F24" i="39"/>
  <c r="J25" i="49"/>
  <c r="I25" i="49"/>
  <c r="I12" i="48"/>
  <c r="J11" i="28"/>
  <c r="K11" i="28"/>
  <c r="F27" i="36"/>
  <c r="G24" i="17"/>
  <c r="F24" i="17"/>
  <c r="J8" i="15"/>
  <c r="J25" i="15" s="1"/>
  <c r="I9" i="14"/>
  <c r="Q15" i="28" l="1"/>
  <c r="U24" i="7"/>
  <c r="P7" i="52" l="1"/>
  <c r="P5" i="52"/>
  <c r="E7" i="52"/>
  <c r="E5" i="52"/>
  <c r="N19" i="5" l="1"/>
  <c r="I10" i="39" l="1"/>
  <c r="I11" i="39"/>
  <c r="I12" i="39"/>
  <c r="I13" i="39"/>
  <c r="I14" i="39"/>
  <c r="I15" i="39"/>
  <c r="I16" i="39"/>
  <c r="I17" i="39"/>
  <c r="I18" i="39"/>
  <c r="I19" i="39"/>
  <c r="I20" i="39"/>
  <c r="I21" i="39"/>
  <c r="I22" i="39"/>
  <c r="I23" i="39"/>
  <c r="I9" i="39"/>
  <c r="A27" i="6" l="1"/>
  <c r="L4" i="42" l="1"/>
  <c r="I6" i="46"/>
  <c r="I7" i="24"/>
  <c r="I5" i="19"/>
  <c r="I7" i="17"/>
  <c r="K9" i="14"/>
  <c r="L8" i="15"/>
  <c r="D37" i="13"/>
  <c r="E65" i="10"/>
  <c r="S46" i="1"/>
  <c r="W46" i="1"/>
  <c r="O46" i="1"/>
  <c r="B22" i="1"/>
  <c r="V12" i="1"/>
  <c r="V11" i="1"/>
  <c r="S9" i="1"/>
  <c r="S6" i="1"/>
  <c r="F17" i="4"/>
  <c r="G5" i="4" s="1"/>
  <c r="L5" i="42" l="1"/>
  <c r="I4" i="42"/>
  <c r="J4" i="42" s="1"/>
  <c r="I22" i="46"/>
  <c r="A22" i="46"/>
  <c r="I21" i="46"/>
  <c r="A21" i="46"/>
  <c r="I20" i="46"/>
  <c r="A20" i="46"/>
  <c r="I19" i="46"/>
  <c r="G19" i="46"/>
  <c r="A19" i="46"/>
  <c r="I18" i="46"/>
  <c r="A18" i="46"/>
  <c r="I17" i="46"/>
  <c r="A17" i="46"/>
  <c r="I16" i="46"/>
  <c r="A16" i="46"/>
  <c r="I15" i="46"/>
  <c r="A15" i="46"/>
  <c r="I14" i="46"/>
  <c r="A14" i="46"/>
  <c r="I13" i="46"/>
  <c r="A13" i="46"/>
  <c r="I12" i="46"/>
  <c r="A12" i="46"/>
  <c r="I11" i="46"/>
  <c r="A11" i="46"/>
  <c r="I10" i="46"/>
  <c r="A10" i="46"/>
  <c r="I9" i="46"/>
  <c r="A9" i="46"/>
  <c r="I8" i="46"/>
  <c r="A8" i="46"/>
  <c r="I7" i="46"/>
  <c r="A7" i="46"/>
  <c r="A6" i="46"/>
  <c r="L24" i="49" l="1"/>
  <c r="A24" i="49"/>
  <c r="L23" i="49"/>
  <c r="A23" i="49"/>
  <c r="L22" i="49"/>
  <c r="A22" i="49"/>
  <c r="L21" i="49"/>
  <c r="A21" i="49"/>
  <c r="L20" i="49"/>
  <c r="A20" i="49"/>
  <c r="L19" i="49"/>
  <c r="A19" i="49"/>
  <c r="L18" i="49"/>
  <c r="A18" i="49"/>
  <c r="L17" i="49"/>
  <c r="A17" i="49"/>
  <c r="L16" i="49"/>
  <c r="A16" i="49"/>
  <c r="L15" i="49"/>
  <c r="A15" i="49"/>
  <c r="L14" i="49"/>
  <c r="A14" i="49"/>
  <c r="L13" i="49"/>
  <c r="A13" i="49"/>
  <c r="L12" i="49"/>
  <c r="A12" i="49"/>
  <c r="L11" i="49"/>
  <c r="A11" i="49"/>
  <c r="L10" i="49"/>
  <c r="A10" i="49"/>
  <c r="L9" i="49"/>
  <c r="A9" i="49"/>
  <c r="A8" i="49"/>
  <c r="J12" i="48"/>
  <c r="L11" i="48"/>
  <c r="L10" i="48"/>
  <c r="L9" i="48"/>
  <c r="L8" i="48"/>
  <c r="L7" i="48"/>
  <c r="P15" i="48" l="1"/>
  <c r="A10" i="28"/>
  <c r="A9" i="28"/>
  <c r="A8" i="28"/>
  <c r="A7" i="28"/>
  <c r="A6" i="28"/>
  <c r="I11" i="36"/>
  <c r="I12" i="36"/>
  <c r="I13" i="36"/>
  <c r="I14" i="36"/>
  <c r="I15" i="36"/>
  <c r="I16" i="36"/>
  <c r="I17" i="36"/>
  <c r="I18" i="36"/>
  <c r="I19" i="36"/>
  <c r="I20" i="36"/>
  <c r="I21" i="36"/>
  <c r="I22" i="36"/>
  <c r="I23" i="36"/>
  <c r="I24" i="36"/>
  <c r="I25" i="36"/>
  <c r="I26" i="36"/>
  <c r="I10" i="36"/>
  <c r="K6" i="21"/>
  <c r="K7" i="21"/>
  <c r="K8" i="21"/>
  <c r="K9" i="21"/>
  <c r="K10" i="21"/>
  <c r="K11" i="21"/>
  <c r="K12" i="21"/>
  <c r="K13" i="21"/>
  <c r="K14" i="21"/>
  <c r="K15" i="21"/>
  <c r="K16" i="21"/>
  <c r="K17" i="21"/>
  <c r="K18" i="21"/>
  <c r="K19" i="21"/>
  <c r="K20" i="21"/>
  <c r="A20" i="21"/>
  <c r="A19" i="21"/>
  <c r="A18" i="21"/>
  <c r="A17" i="21"/>
  <c r="A16" i="21"/>
  <c r="A15" i="21"/>
  <c r="A14" i="21"/>
  <c r="A13" i="21"/>
  <c r="A12" i="21"/>
  <c r="A11" i="21"/>
  <c r="A10" i="21"/>
  <c r="A9" i="21"/>
  <c r="A8" i="21"/>
  <c r="A7" i="21"/>
  <c r="A6" i="21"/>
  <c r="A15" i="35"/>
  <c r="A14" i="35"/>
  <c r="A13" i="35"/>
  <c r="A12" i="35"/>
  <c r="A11" i="35"/>
  <c r="A10" i="35"/>
  <c r="A9" i="35"/>
  <c r="A8" i="35"/>
  <c r="A7" i="35"/>
  <c r="A6" i="35"/>
  <c r="J15" i="35"/>
  <c r="J14" i="35"/>
  <c r="J13" i="35"/>
  <c r="J12" i="35"/>
  <c r="J11" i="35"/>
  <c r="J10" i="35"/>
  <c r="J9" i="35"/>
  <c r="J8" i="35"/>
  <c r="J7" i="35"/>
  <c r="J6" i="35"/>
  <c r="H16" i="35" l="1"/>
  <c r="I16" i="35"/>
  <c r="I14" i="19"/>
  <c r="A14" i="19"/>
  <c r="I13" i="19"/>
  <c r="A13" i="19"/>
  <c r="I12" i="19"/>
  <c r="A12" i="19"/>
  <c r="I11" i="19"/>
  <c r="A11" i="19"/>
  <c r="I10" i="19"/>
  <c r="A10" i="19"/>
  <c r="I9" i="19"/>
  <c r="A9" i="19"/>
  <c r="I8" i="19"/>
  <c r="A8" i="19"/>
  <c r="I7" i="19"/>
  <c r="A7" i="19"/>
  <c r="I6" i="19"/>
  <c r="A6" i="19"/>
  <c r="A5" i="19"/>
  <c r="I23" i="17"/>
  <c r="A23" i="17"/>
  <c r="I22" i="17"/>
  <c r="A22" i="17"/>
  <c r="I21" i="17"/>
  <c r="A21" i="17"/>
  <c r="I20" i="17"/>
  <c r="A20" i="17"/>
  <c r="I19" i="17"/>
  <c r="A19" i="17"/>
  <c r="I18" i="17"/>
  <c r="A18" i="17"/>
  <c r="I17" i="17"/>
  <c r="A17" i="17"/>
  <c r="I16" i="17"/>
  <c r="A16" i="17"/>
  <c r="I15" i="17"/>
  <c r="A15" i="17"/>
  <c r="I14" i="17"/>
  <c r="A14" i="17"/>
  <c r="I13" i="17"/>
  <c r="A13" i="17"/>
  <c r="I12" i="17"/>
  <c r="A12" i="17"/>
  <c r="I11" i="17"/>
  <c r="A11" i="17"/>
  <c r="I10" i="17"/>
  <c r="A10" i="17"/>
  <c r="I9" i="17"/>
  <c r="A9" i="17"/>
  <c r="I8" i="17"/>
  <c r="A8" i="17"/>
  <c r="A7" i="17"/>
  <c r="L24" i="15"/>
  <c r="A24" i="15"/>
  <c r="L23" i="15"/>
  <c r="A23" i="15"/>
  <c r="L22" i="15"/>
  <c r="A22" i="15"/>
  <c r="L21" i="15"/>
  <c r="A21" i="15"/>
  <c r="L20" i="15"/>
  <c r="A20" i="15"/>
  <c r="L19" i="15"/>
  <c r="A19" i="15"/>
  <c r="L18" i="15"/>
  <c r="A18" i="15"/>
  <c r="L17" i="15"/>
  <c r="A17" i="15"/>
  <c r="L16" i="15"/>
  <c r="A16" i="15"/>
  <c r="L15" i="15"/>
  <c r="A15" i="15"/>
  <c r="L14" i="15"/>
  <c r="A14" i="15"/>
  <c r="L13" i="15"/>
  <c r="A13" i="15"/>
  <c r="L12" i="15"/>
  <c r="A12" i="15"/>
  <c r="L11" i="15"/>
  <c r="A11" i="15"/>
  <c r="L10" i="15"/>
  <c r="A10" i="15"/>
  <c r="L9" i="15"/>
  <c r="A9" i="15"/>
  <c r="A8" i="15"/>
  <c r="A9" i="14"/>
  <c r="A10" i="14"/>
  <c r="A11" i="14"/>
  <c r="A12" i="14"/>
  <c r="A13" i="14"/>
  <c r="A14" i="14"/>
  <c r="A15" i="14"/>
  <c r="A16" i="14"/>
  <c r="A17" i="14"/>
  <c r="A18" i="14"/>
  <c r="A19" i="14"/>
  <c r="A20" i="14"/>
  <c r="A21" i="14"/>
  <c r="A22" i="14"/>
  <c r="A23" i="14"/>
  <c r="A24" i="14"/>
  <c r="A25" i="14"/>
  <c r="K25" i="14"/>
  <c r="K24" i="14"/>
  <c r="K23" i="14"/>
  <c r="K22" i="14"/>
  <c r="K21" i="14"/>
  <c r="K20" i="14"/>
  <c r="K19" i="14"/>
  <c r="K18" i="14"/>
  <c r="K17" i="14"/>
  <c r="K16" i="14"/>
  <c r="K15" i="14"/>
  <c r="K14" i="14"/>
  <c r="K13" i="14"/>
  <c r="K12" i="14"/>
  <c r="K11" i="14"/>
  <c r="I11" i="14"/>
  <c r="K10" i="14"/>
  <c r="E10" i="13" l="1"/>
  <c r="F10" i="13" s="1"/>
  <c r="H15" i="19"/>
  <c r="I10" i="14"/>
  <c r="I26" i="14" s="1"/>
  <c r="D7" i="13" s="1"/>
  <c r="H26" i="14"/>
  <c r="E7" i="13" s="1"/>
  <c r="F7" i="13" s="1"/>
  <c r="D9" i="13"/>
  <c r="D8" i="13"/>
  <c r="E23" i="13"/>
  <c r="F23" i="13" s="1"/>
  <c r="E22" i="13"/>
  <c r="F22" i="13" s="1"/>
  <c r="E21" i="13"/>
  <c r="F21" i="13" s="1"/>
  <c r="D23" i="13"/>
  <c r="D22" i="13"/>
  <c r="D21" i="13"/>
  <c r="E20" i="13"/>
  <c r="F20" i="13" s="1"/>
  <c r="D20" i="13"/>
  <c r="E16" i="13"/>
  <c r="F16" i="13" s="1"/>
  <c r="E15" i="13"/>
  <c r="F15" i="13" s="1"/>
  <c r="D16" i="13"/>
  <c r="D15" i="13"/>
  <c r="E13" i="13"/>
  <c r="F13" i="13" s="1"/>
  <c r="E12" i="13"/>
  <c r="F12" i="13" s="1"/>
  <c r="E11" i="13"/>
  <c r="F11" i="13" s="1"/>
  <c r="D13" i="13"/>
  <c r="D12" i="13"/>
  <c r="D11" i="13"/>
  <c r="E9" i="13"/>
  <c r="F9" i="13" s="1"/>
  <c r="E8" i="13"/>
  <c r="F8" i="13" s="1"/>
  <c r="F24" i="13" l="1"/>
  <c r="F17" i="13"/>
  <c r="D10" i="13"/>
  <c r="D17" i="13" s="1"/>
  <c r="F29" i="13" l="1"/>
  <c r="J35" i="13"/>
  <c r="E24" i="13"/>
  <c r="D24" i="13"/>
  <c r="K41" i="1"/>
  <c r="J29" i="13" l="1"/>
  <c r="E17" i="13"/>
  <c r="E29" i="13" s="1"/>
  <c r="U44" i="7"/>
  <c r="U2" i="7"/>
  <c r="U14" i="7"/>
  <c r="K42" i="1" l="1"/>
  <c r="K40" i="1"/>
  <c r="G16" i="4"/>
  <c r="A10" i="5"/>
  <c r="A4" i="5"/>
  <c r="J5" i="42" l="1"/>
  <c r="J6" i="42"/>
  <c r="J7" i="42"/>
  <c r="J8" i="42"/>
  <c r="I5" i="42"/>
  <c r="I6" i="42"/>
  <c r="I7" i="42"/>
  <c r="I8" i="42"/>
  <c r="A5" i="42"/>
  <c r="A6" i="42"/>
  <c r="A7" i="42"/>
  <c r="A8" i="42"/>
  <c r="A4" i="42"/>
  <c r="L8" i="42"/>
  <c r="L7" i="42"/>
  <c r="L6" i="42"/>
  <c r="J9" i="42" l="1"/>
  <c r="D26" i="13" s="1"/>
  <c r="D29" i="13" s="1"/>
  <c r="I9" i="42"/>
  <c r="J33" i="13" l="1"/>
  <c r="O65" i="10"/>
  <c r="D30" i="13"/>
  <c r="A15" i="6"/>
  <c r="A41" i="5"/>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<sst xmlns="http://schemas.openxmlformats.org/spreadsheetml/2006/main" count="1625" uniqueCount="817">
  <si>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</si>
  <si>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</si>
  <si>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</si>
  <si>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</si>
  <si>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</si>
  <si>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</si>
  <si>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</si>
  <si>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</si>
  <si>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</si>
  <si>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</si>
  <si>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</si>
  <si>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</si>
  <si>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</si>
  <si>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</si>
  <si>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</si>
  <si>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</si>
  <si>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</si>
  <si>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</si>
  <si>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</si>
  <si>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</si>
  <si>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</si>
  <si>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</si>
  <si>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</si>
  <si>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</si>
  <si>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</si>
  <si>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</si>
  <si>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</si>
  <si>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</si>
  <si>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</si>
  <si>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</si>
  <si>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</si>
  <si>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</si>
  <si>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</si>
  <si>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</si>
  <si>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</si>
  <si>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</si>
  <si>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</si>
  <si>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</si>
  <si>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</si>
  <si>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</si>
  <si>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</si>
  <si>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</si>
  <si>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</si>
  <si>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</si>
  <si>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</si>
  <si>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</si>
  <si>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</si>
  <si>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</si>
  <si>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</si>
  <si>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</si>
  <si>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</si>
  <si>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</si>
  <si>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</si>
  <si>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</si>
  <si>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</si>
  <si>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</si>
  <si>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</si>
  <si>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</si>
  <si>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</si>
  <si>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</si>
  <si>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</si>
  <si>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</si>
  <si>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</si>
  <si>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</si>
  <si>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</si>
  <si>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</si>
  <si>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</si>
  <si>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</si>
  <si>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</si>
  <si>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</si>
  <si>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</si>
  <si>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</si>
  <si>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</si>
  <si>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</si>
  <si>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</si>
  <si>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</si>
  <si>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</si>
  <si>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</si>
  <si>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</si>
  <si>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</si>
  <si>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</si>
  <si>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</si>
  <si>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</si>
  <si>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</si>
  <si>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</si>
  <si>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</si>
  <si>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</si>
  <si>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</si>
  <si>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</si>
  <si>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</si>
  <si>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</si>
  <si>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</si>
  <si>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</si>
  <si>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</si>
  <si>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</si>
  <si>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</si>
  <si>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</si>
  <si>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</si>
  <si>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</si>
  <si>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</si>
  <si>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</si>
  <si>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</si>
  <si>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</si>
  <si>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</si>
  <si>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</si>
  <si>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</si>
  <si>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</si>
  <si>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</si>
  <si>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</si>
  <si>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</si>
  <si>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</si>
  <si>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</si>
  <si>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</si>
  <si>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</si>
  <si>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</si>
  <si>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</si>
  <si>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</si>
  <si>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</si>
  <si>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</si>
  <si>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</si>
  <si>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</si>
  <si>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</si>
  <si>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</si>
  <si>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</si>
  <si>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</si>
  <si>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</si>
  <si>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</si>
  <si>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</si>
  <si>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</si>
  <si>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</si>
  <si>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</si>
  <si>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</si>
  <si>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</si>
  <si>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</si>
  <si>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</si>
  <si>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</si>
  <si>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</si>
  <si>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</si>
  <si>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</si>
  <si>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</si>
  <si>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</si>
  <si>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</si>
  <si>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</si>
  <si>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</si>
  <si>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</si>
  <si>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</si>
  <si>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</si>
  <si>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</si>
  <si>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</si>
  <si>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</si>
  <si>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</si>
  <si>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</si>
  <si>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</si>
  <si>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</si>
  <si>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</si>
  <si>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</si>
  <si>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</si>
  <si>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</si>
  <si>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</si>
  <si>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</si>
  <si>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</si>
  <si>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</si>
  <si>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</si>
  <si>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</si>
  <si>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</si>
  <si>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</si>
  <si>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</si>
  <si>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</si>
  <si>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目標
１</t>
    <rPh sb="0" eb="2">
      <t>モクヒョウ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</si>
  <si>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</si>
  <si>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</si>
  <si>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</si>
  <si>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</si>
  <si>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</si>
  <si>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</si>
  <si>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</si>
  <si>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</si>
  <si>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t>目標
２</t>
    <rPh sb="0" eb="2">
      <t>モクヒョウ</t>
    </rPh>
    <phoneticPr fontId="2"/>
  </si>
  <si>
    <t>目標
３</t>
    <rPh sb="0" eb="2">
      <t>モクヒョウ</t>
    </rPh>
    <phoneticPr fontId="2"/>
  </si>
  <si>
    <r>
      <rPr>
        <b/>
        <sz val="14"/>
        <rFont val="ＭＳ Ｐゴシック"/>
        <family val="3"/>
        <charset val="128"/>
      </rPr>
      <t>達成の確認方法</t>
    </r>
    <r>
      <rPr>
        <b/>
        <sz val="11"/>
        <rFont val="ＭＳ Ｐゴシック"/>
        <family val="3"/>
        <charset val="128"/>
      </rPr>
      <t xml:space="preserve">
</t>
    </r>
    <r>
      <rPr>
        <sz val="11"/>
        <rFont val="ＭＳ Ｐゴシック"/>
        <family val="3"/>
        <charset val="128"/>
      </rPr>
      <t>（達成を確認するための試験・評価方法を規定し、
その内容を記入）</t>
    </r>
    <rPh sb="0" eb="2">
      <t>タッセイ</t>
    </rPh>
    <rPh sb="3" eb="5">
      <t>カクニン</t>
    </rPh>
    <rPh sb="5" eb="7">
      <t>ホウホウ</t>
    </rPh>
    <rPh sb="9" eb="11">
      <t>タッセイ</t>
    </rPh>
    <rPh sb="12" eb="14">
      <t>カクニン</t>
    </rPh>
    <rPh sb="19" eb="21">
      <t>シケン</t>
    </rPh>
    <rPh sb="22" eb="24">
      <t>ヒョウカ</t>
    </rPh>
    <rPh sb="24" eb="26">
      <t>ホウホウ</t>
    </rPh>
    <rPh sb="27" eb="29">
      <t>キテイ</t>
    </rPh>
    <rPh sb="34" eb="36">
      <t>ナイヨウ</t>
    </rPh>
    <rPh sb="37" eb="39">
      <t>キニュウ</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</si>
  <si>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</si>
  <si>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</si>
  <si>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技術的課題</t>
    <rPh sb="0" eb="3">
      <t>ギジュツテキ</t>
    </rPh>
    <rPh sb="3" eb="5">
      <t>カダイ</t>
    </rPh>
    <phoneticPr fontId="2"/>
  </si>
  <si>
    <t>解決方法</t>
    <rPh sb="0" eb="2">
      <t>カイケツ</t>
    </rPh>
    <rPh sb="2" eb="4">
      <t>ホウホウ</t>
    </rPh>
    <phoneticPr fontId="2"/>
  </si>
  <si>
    <t>（１）助成事業実施の社内外体制図、担当者の役割分担等</t>
    <rPh sb="3" eb="5">
      <t>ジョセイ</t>
    </rPh>
    <phoneticPr fontId="2"/>
  </si>
  <si>
    <t>氏名</t>
    <rPh sb="0" eb="2">
      <t>シメイ</t>
    </rPh>
    <phoneticPr fontId="2"/>
  </si>
  <si>
    <t>直近売上高</t>
    <rPh sb="0" eb="2">
      <t>チョッキン</t>
    </rPh>
    <phoneticPr fontId="2"/>
  </si>
  <si>
    <t>助成事業に要する経費</t>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</si>
  <si>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</si>
  <si>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</si>
  <si>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</si>
  <si>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</si>
  <si>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</si>
  <si>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</si>
  <si>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</si>
  <si>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</si>
  <si>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</si>
  <si>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</si>
  <si>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</si>
  <si>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</si>
  <si>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</si>
  <si>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</si>
  <si>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</si>
  <si>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5"/>
  </si>
  <si>
    <t>経　費　区　分</t>
  </si>
  <si>
    <t>（１）－</t>
  </si>
  <si>
    <t>（２）－</t>
  </si>
  <si>
    <t>（３）－</t>
  </si>
  <si>
    <t>（４）－</t>
  </si>
  <si>
    <t>（５）－</t>
  </si>
  <si>
    <t>（６）－</t>
  </si>
  <si>
    <t>（７）－</t>
  </si>
  <si>
    <r>
      <t xml:space="preserve">その他助成対象外経費③　 </t>
    </r>
    <r>
      <rPr>
        <sz val="10"/>
        <rFont val="ＭＳ 明朝"/>
        <family val="1"/>
        <charset val="128"/>
      </rPr>
      <t/>
    </r>
    <phoneticPr fontId="55"/>
  </si>
  <si>
    <t>（2） 資金調達内訳</t>
    <phoneticPr fontId="55"/>
  </si>
  <si>
    <t>内 訳</t>
    <rPh sb="0" eb="1">
      <t>ナイ</t>
    </rPh>
    <rPh sb="2" eb="3">
      <t>ヤク</t>
    </rPh>
    <phoneticPr fontId="55"/>
  </si>
  <si>
    <t>資金調達金額</t>
    <rPh sb="1" eb="2">
      <t>キン</t>
    </rPh>
    <rPh sb="2" eb="3">
      <t>チョウ</t>
    </rPh>
    <phoneticPr fontId="55"/>
  </si>
  <si>
    <t>調達先（名称等）</t>
    <rPh sb="0" eb="3">
      <t>チョウタツサキ</t>
    </rPh>
    <rPh sb="4" eb="6">
      <t>メイショウ</t>
    </rPh>
    <rPh sb="6" eb="7">
      <t>ナド</t>
    </rPh>
    <phoneticPr fontId="55"/>
  </si>
  <si>
    <t>進捗状況等</t>
    <rPh sb="0" eb="2">
      <t>シンチョク</t>
    </rPh>
    <rPh sb="2" eb="4">
      <t>ジョウキョウ</t>
    </rPh>
    <rPh sb="4" eb="5">
      <t>ナド</t>
    </rPh>
    <phoneticPr fontId="55"/>
  </si>
  <si>
    <t>備考</t>
    <rPh sb="0" eb="2">
      <t>ビコウ</t>
    </rPh>
    <phoneticPr fontId="55"/>
  </si>
  <si>
    <r>
      <t>合　　　計 　　</t>
    </r>
    <r>
      <rPr>
        <sz val="11"/>
        <rFont val="ＭＳ 明朝"/>
        <family val="1"/>
        <charset val="128"/>
      </rPr>
      <t/>
    </r>
    <phoneticPr fontId="55"/>
  </si>
  <si>
    <t>（１）原材料・副資材費</t>
    <phoneticPr fontId="55"/>
  </si>
  <si>
    <t>（単位：円）</t>
    <rPh sb="1" eb="3">
      <t>タンイ</t>
    </rPh>
    <rPh sb="4" eb="5">
      <t>エン</t>
    </rPh>
    <phoneticPr fontId="55"/>
  </si>
  <si>
    <t>経費
番号</t>
    <rPh sb="0" eb="2">
      <t>ケイヒ</t>
    </rPh>
    <rPh sb="3" eb="4">
      <t>バン</t>
    </rPh>
    <rPh sb="4" eb="5">
      <t>ゴウ</t>
    </rPh>
    <phoneticPr fontId="55"/>
  </si>
  <si>
    <t>品　名</t>
    <rPh sb="0" eb="1">
      <t>ヒン</t>
    </rPh>
    <rPh sb="2" eb="3">
      <t>メイ</t>
    </rPh>
    <phoneticPr fontId="55"/>
  </si>
  <si>
    <t>仕　様</t>
    <rPh sb="0" eb="1">
      <t>ツコウ</t>
    </rPh>
    <rPh sb="2" eb="3">
      <t>サマ</t>
    </rPh>
    <phoneticPr fontId="55"/>
  </si>
  <si>
    <t>用　途</t>
    <rPh sb="0" eb="1">
      <t>ヨウ</t>
    </rPh>
    <rPh sb="2" eb="3">
      <t>ト</t>
    </rPh>
    <phoneticPr fontId="55"/>
  </si>
  <si>
    <t>数量
(A)</t>
    <rPh sb="0" eb="1">
      <t>カズ</t>
    </rPh>
    <rPh sb="1" eb="2">
      <t>リョウ</t>
    </rPh>
    <phoneticPr fontId="55"/>
  </si>
  <si>
    <t>単位</t>
    <rPh sb="0" eb="2">
      <t>タンイ</t>
    </rPh>
    <phoneticPr fontId="55"/>
  </si>
  <si>
    <t>単価
（税抜）
(B)</t>
    <rPh sb="0" eb="1">
      <t>タン</t>
    </rPh>
    <rPh sb="1" eb="2">
      <t>カ</t>
    </rPh>
    <phoneticPr fontId="55"/>
  </si>
  <si>
    <t>助成対象経費
（税抜）
(A)×(B)</t>
    <phoneticPr fontId="55"/>
  </si>
  <si>
    <t>助成事業に
要する経費
（税込）</t>
    <rPh sb="0" eb="2">
      <t>ジョセイ</t>
    </rPh>
    <rPh sb="2" eb="4">
      <t>ジギョウ</t>
    </rPh>
    <rPh sb="6" eb="7">
      <t>ヨウ</t>
    </rPh>
    <phoneticPr fontId="55"/>
  </si>
  <si>
    <t>購入先事業者名</t>
    <rPh sb="0" eb="2">
      <t>コウニュウ</t>
    </rPh>
    <rPh sb="2" eb="3">
      <t>サキ</t>
    </rPh>
    <rPh sb="3" eb="5">
      <t>ジギョウ</t>
    </rPh>
    <rPh sb="5" eb="6">
      <t>シャ</t>
    </rPh>
    <rPh sb="6" eb="7">
      <t>メイ</t>
    </rPh>
    <phoneticPr fontId="55"/>
  </si>
  <si>
    <t>列1</t>
    <phoneticPr fontId="55"/>
  </si>
  <si>
    <t>計</t>
    <rPh sb="0" eb="1">
      <t>ケイ</t>
    </rPh>
    <phoneticPr fontId="55"/>
  </si>
  <si>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</si>
  <si>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</si>
  <si>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</si>
  <si>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</si>
  <si>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</si>
  <si>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</si>
  <si>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5"/>
  </si>
  <si>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</si>
  <si>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5"/>
  </si>
  <si>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</si>
  <si>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</si>
  <si>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5"/>
  </si>
  <si>
    <t>経費
番号</t>
    <rPh sb="3" eb="5">
      <t>バンゴウ</t>
    </rPh>
    <phoneticPr fontId="55"/>
  </si>
  <si>
    <t>機-</t>
    <rPh sb="0" eb="1">
      <t>キ</t>
    </rPh>
    <phoneticPr fontId="55"/>
  </si>
  <si>
    <t>購入品名</t>
    <rPh sb="0" eb="2">
      <t>コウニュウ</t>
    </rPh>
    <rPh sb="2" eb="4">
      <t>ヒンメイ</t>
    </rPh>
    <phoneticPr fontId="55"/>
  </si>
  <si>
    <t>規　　格
（ﾒｰｶｰ、
型番等）</t>
    <rPh sb="0" eb="1">
      <t>タダシ</t>
    </rPh>
    <rPh sb="3" eb="4">
      <t>カク</t>
    </rPh>
    <rPh sb="12" eb="14">
      <t>カタバン</t>
    </rPh>
    <rPh sb="14" eb="15">
      <t>トウ</t>
    </rPh>
    <phoneticPr fontId="55"/>
  </si>
  <si>
    <t>設置場所所在地</t>
    <rPh sb="4" eb="7">
      <t>ショザイチ</t>
    </rPh>
    <phoneticPr fontId="55"/>
  </si>
  <si>
    <t>購入先</t>
    <rPh sb="0" eb="2">
      <t>コウニュウ</t>
    </rPh>
    <rPh sb="2" eb="3">
      <t>サキ</t>
    </rPh>
    <phoneticPr fontId="55"/>
  </si>
  <si>
    <t>事業者名</t>
    <rPh sb="0" eb="2">
      <t>ジギョウ</t>
    </rPh>
    <rPh sb="2" eb="3">
      <t>シャ</t>
    </rPh>
    <rPh sb="3" eb="4">
      <t>メイ</t>
    </rPh>
    <phoneticPr fontId="55"/>
  </si>
  <si>
    <t>代表者名</t>
    <rPh sb="0" eb="3">
      <t>ダイヒョウシャ</t>
    </rPh>
    <rPh sb="3" eb="4">
      <t>メイ</t>
    </rPh>
    <phoneticPr fontId="55"/>
  </si>
  <si>
    <t>電　　話</t>
    <rPh sb="0" eb="1">
      <t>デン</t>
    </rPh>
    <rPh sb="3" eb="4">
      <t>ハナシ</t>
    </rPh>
    <phoneticPr fontId="55"/>
  </si>
  <si>
    <t>所 在 地</t>
    <rPh sb="0" eb="1">
      <t>ショ</t>
    </rPh>
    <rPh sb="2" eb="3">
      <t>ザイ</t>
    </rPh>
    <rPh sb="4" eb="5">
      <t>チ</t>
    </rPh>
    <phoneticPr fontId="55"/>
  </si>
  <si>
    <t>担当部署</t>
    <rPh sb="0" eb="2">
      <t>タントウ</t>
    </rPh>
    <rPh sb="2" eb="4">
      <t>ブショ</t>
    </rPh>
    <phoneticPr fontId="55"/>
  </si>
  <si>
    <t>担当者名</t>
    <rPh sb="0" eb="3">
      <t>タントウシャ</t>
    </rPh>
    <rPh sb="3" eb="4">
      <t>メイ</t>
    </rPh>
    <phoneticPr fontId="55"/>
  </si>
  <si>
    <t>購入予定時期</t>
    <rPh sb="0" eb="2">
      <t>コウニュウ</t>
    </rPh>
    <rPh sb="2" eb="3">
      <t>ヨ</t>
    </rPh>
    <rPh sb="3" eb="4">
      <t>サダム</t>
    </rPh>
    <rPh sb="4" eb="6">
      <t>ジキ</t>
    </rPh>
    <phoneticPr fontId="55"/>
  </si>
  <si>
    <t>（和暦）令和</t>
    <rPh sb="4" eb="6">
      <t>レイワ</t>
    </rPh>
    <phoneticPr fontId="55"/>
  </si>
  <si>
    <t>年</t>
    <rPh sb="0" eb="1">
      <t>ネン</t>
    </rPh>
    <phoneticPr fontId="55"/>
  </si>
  <si>
    <t>月</t>
    <rPh sb="0" eb="1">
      <t>ツキ</t>
    </rPh>
    <phoneticPr fontId="55"/>
  </si>
  <si>
    <t>契約金額</t>
    <rPh sb="0" eb="2">
      <t>ケイヤク</t>
    </rPh>
    <rPh sb="2" eb="4">
      <t>キンガク</t>
    </rPh>
    <phoneticPr fontId="55"/>
  </si>
  <si>
    <t>円（税込）</t>
    <rPh sb="0" eb="1">
      <t>エン</t>
    </rPh>
    <rPh sb="2" eb="4">
      <t>ゼイコミ</t>
    </rPh>
    <phoneticPr fontId="55"/>
  </si>
  <si>
    <t>購入が必要な理由
（リース・レンタルしない理由）</t>
    <rPh sb="0" eb="2">
      <t>コウニュウ</t>
    </rPh>
    <rPh sb="3" eb="5">
      <t>ヒツヨウ</t>
    </rPh>
    <rPh sb="6" eb="8">
      <t>リユウ</t>
    </rPh>
    <rPh sb="21" eb="23">
      <t>リユウ</t>
    </rPh>
    <phoneticPr fontId="55"/>
  </si>
  <si>
    <t>１者目</t>
    <rPh sb="1" eb="2">
      <t>シャ</t>
    </rPh>
    <rPh sb="2" eb="3">
      <t>メ</t>
    </rPh>
    <phoneticPr fontId="55"/>
  </si>
  <si>
    <t>２者目</t>
    <rPh sb="1" eb="2">
      <t>シャ</t>
    </rPh>
    <rPh sb="2" eb="3">
      <t>メ</t>
    </rPh>
    <phoneticPr fontId="55"/>
  </si>
  <si>
    <t>２者入手困難な理由</t>
    <rPh sb="1" eb="2">
      <t>シャ</t>
    </rPh>
    <rPh sb="2" eb="4">
      <t>ニュウシュ</t>
    </rPh>
    <rPh sb="4" eb="6">
      <t>コンナン</t>
    </rPh>
    <rPh sb="7" eb="9">
      <t>リユウ</t>
    </rPh>
    <phoneticPr fontId="55"/>
  </si>
  <si>
    <t>助成対象経費
（税抜）
(A)×(B）</t>
    <phoneticPr fontId="55"/>
  </si>
  <si>
    <t xml:space="preserve">委託先事業者名／
専門家所属・氏名   </t>
    <rPh sb="0" eb="2">
      <t>イタク</t>
    </rPh>
    <rPh sb="3" eb="5">
      <t>ジギョウ</t>
    </rPh>
    <rPh sb="5" eb="6">
      <t>シャ</t>
    </rPh>
    <rPh sb="6" eb="7">
      <t>ギョウシャ</t>
    </rPh>
    <rPh sb="9" eb="12">
      <t>センモンカ</t>
    </rPh>
    <rPh sb="15" eb="17">
      <t>シメイ</t>
    </rPh>
    <phoneticPr fontId="55"/>
  </si>
  <si>
    <t>担当者名</t>
    <rPh sb="0" eb="2">
      <t>タントウ</t>
    </rPh>
    <rPh sb="2" eb="3">
      <t>シャ</t>
    </rPh>
    <rPh sb="3" eb="4">
      <t>メイ</t>
    </rPh>
    <phoneticPr fontId="2"/>
  </si>
  <si>
    <t>契約期間</t>
    <rPh sb="0" eb="2">
      <t>ケイヤク</t>
    </rPh>
    <rPh sb="2" eb="4">
      <t>キカン</t>
    </rPh>
    <phoneticPr fontId="55"/>
  </si>
  <si>
    <t>月</t>
  </si>
  <si>
    <t>～</t>
    <phoneticPr fontId="55"/>
  </si>
  <si>
    <t>円（税込）</t>
    <rPh sb="0" eb="1">
      <t>エン</t>
    </rPh>
    <phoneticPr fontId="2"/>
  </si>
  <si>
    <t>納品予定物、成果物</t>
    <rPh sb="0" eb="2">
      <t>ノウヒン</t>
    </rPh>
    <rPh sb="2" eb="4">
      <t>ヨテイ</t>
    </rPh>
    <rPh sb="4" eb="5">
      <t>ブツ</t>
    </rPh>
    <rPh sb="6" eb="9">
      <t>セイカブツ</t>
    </rPh>
    <phoneticPr fontId="55"/>
  </si>
  <si>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</si>
  <si>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5"/>
  </si>
  <si>
    <t>内容</t>
    <rPh sb="0" eb="2">
      <t>ナイヨウ</t>
    </rPh>
    <phoneticPr fontId="2"/>
  </si>
  <si>
    <t>単価
（税抜）</t>
    <rPh sb="0" eb="1">
      <t>タン</t>
    </rPh>
    <rPh sb="1" eb="2">
      <t>カ</t>
    </rPh>
    <phoneticPr fontId="55"/>
  </si>
  <si>
    <t>助成対象経費
（税抜）</t>
    <phoneticPr fontId="55"/>
  </si>
  <si>
    <t>列2</t>
  </si>
  <si>
    <t>従事者氏名</t>
    <rPh sb="0" eb="3">
      <t>ジュウジシャ</t>
    </rPh>
    <rPh sb="3" eb="4">
      <t>シ</t>
    </rPh>
    <rPh sb="4" eb="5">
      <t>メイ</t>
    </rPh>
    <phoneticPr fontId="55"/>
  </si>
  <si>
    <t>所属・役職</t>
    <rPh sb="0" eb="1">
      <t>ショ</t>
    </rPh>
    <rPh sb="1" eb="2">
      <t>ゾク</t>
    </rPh>
    <rPh sb="3" eb="4">
      <t>ヤク</t>
    </rPh>
    <rPh sb="4" eb="5">
      <t>ショク</t>
    </rPh>
    <phoneticPr fontId="55"/>
  </si>
  <si>
    <t>従事内容</t>
    <rPh sb="0" eb="2">
      <t>ジュウジ</t>
    </rPh>
    <rPh sb="2" eb="4">
      <t>ナイヨウ</t>
    </rPh>
    <phoneticPr fontId="55"/>
  </si>
  <si>
    <t>従事時間
(A)</t>
    <rPh sb="0" eb="2">
      <t>ジュウジ</t>
    </rPh>
    <rPh sb="2" eb="4">
      <t>ジカン</t>
    </rPh>
    <phoneticPr fontId="55"/>
  </si>
  <si>
    <t>助成対象経費
(A)×(B)</t>
    <phoneticPr fontId="55"/>
  </si>
  <si>
    <t>助成事業に
要する経費</t>
    <rPh sb="0" eb="2">
      <t>ジョセイ</t>
    </rPh>
    <rPh sb="2" eb="4">
      <t>ジギョウ</t>
    </rPh>
    <rPh sb="6" eb="7">
      <t>ヨウ</t>
    </rPh>
    <phoneticPr fontId="55"/>
  </si>
  <si>
    <t>数量
(A)</t>
    <rPh sb="0" eb="2">
      <t>スウリョウ</t>
    </rPh>
    <phoneticPr fontId="2"/>
  </si>
  <si>
    <t>所在地</t>
    <rPh sb="0" eb="1">
      <t>ショ</t>
    </rPh>
    <rPh sb="1" eb="2">
      <t>ザイ</t>
    </rPh>
    <rPh sb="2" eb="3">
      <t>チ</t>
    </rPh>
    <phoneticPr fontId="55"/>
  </si>
  <si>
    <t>事業内容</t>
    <rPh sb="0" eb="2">
      <t>ジギョウ</t>
    </rPh>
    <rPh sb="2" eb="4">
      <t>ナイヨウ</t>
    </rPh>
    <phoneticPr fontId="55"/>
  </si>
  <si>
    <t>選定理由</t>
    <rPh sb="0" eb="2">
      <t>センテイ</t>
    </rPh>
    <rPh sb="2" eb="4">
      <t>リユウ</t>
    </rPh>
    <phoneticPr fontId="55"/>
  </si>
  <si>
    <t xml:space="preserve">支払先   </t>
    <rPh sb="0" eb="2">
      <t>シハライ</t>
    </rPh>
    <rPh sb="2" eb="3">
      <t>サキ</t>
    </rPh>
    <phoneticPr fontId="55"/>
  </si>
  <si>
    <t>掲載媒体又は支払先</t>
    <rPh sb="0" eb="2">
      <t>ケイサイ</t>
    </rPh>
    <rPh sb="2" eb="4">
      <t>バイタイ</t>
    </rPh>
    <rPh sb="4" eb="5">
      <t>マタ</t>
    </rPh>
    <rPh sb="6" eb="8">
      <t>シハライ</t>
    </rPh>
    <rPh sb="8" eb="9">
      <t>サキ</t>
    </rPh>
    <phoneticPr fontId="55"/>
  </si>
  <si>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</si>
  <si>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</si>
  <si>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</si>
  <si>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</si>
  <si>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</si>
  <si>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</si>
  <si>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</si>
  <si>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</si>
  <si>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</si>
  <si>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r>
      <t xml:space="preserve">達成目標
</t>
    </r>
    <r>
      <rPr>
        <sz val="12"/>
        <rFont val="ＭＳ Ｐゴシック"/>
        <family val="3"/>
        <charset val="128"/>
      </rPr>
      <t>（数値目標は「性能」欄に記入）</t>
    </r>
    <rPh sb="0" eb="2">
      <t>タッセイ</t>
    </rPh>
    <rPh sb="2" eb="4">
      <t>モクヒョウ</t>
    </rPh>
    <phoneticPr fontId="2"/>
  </si>
  <si>
    <t>ステップアップ目標</t>
    <rPh sb="7" eb="9">
      <t>モクヒョウ</t>
    </rPh>
    <phoneticPr fontId="2"/>
  </si>
  <si>
    <t>事業化に向けた課題</t>
    <rPh sb="0" eb="3">
      <t>ジギョウカ</t>
    </rPh>
    <rPh sb="4" eb="5">
      <t>ム</t>
    </rPh>
    <rPh sb="7" eb="9">
      <t>カダイ</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</si>
  <si>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</si>
  <si>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</si>
  <si>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</si>
  <si>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</si>
  <si>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</si>
  <si>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</si>
  <si>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</si>
  <si>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</si>
  <si>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（４）事業化へ向けた営業・プロモーションの方法</t>
    <rPh sb="3" eb="6">
      <t>ジギョウカ</t>
    </rPh>
    <rPh sb="7" eb="8">
      <t>ム</t>
    </rPh>
    <rPh sb="10" eb="12">
      <t>エイギョウ</t>
    </rPh>
    <rPh sb="21" eb="23">
      <t>ホウホウ</t>
    </rPh>
    <phoneticPr fontId="2"/>
  </si>
  <si>
    <t>令和７年</t>
    <rPh sb="0" eb="2">
      <t>レイワ</t>
    </rPh>
    <rPh sb="3" eb="4">
      <t>ネン</t>
    </rPh>
    <phoneticPr fontId="2"/>
  </si>
  <si>
    <t>事業終了予定日</t>
    <rPh sb="0" eb="7">
      <t>ジギョウシュウリョウヨテイビ</t>
    </rPh>
    <phoneticPr fontId="2"/>
  </si>
  <si>
    <t>(1)原材料・副資材費</t>
  </si>
  <si>
    <t>(3)委託・外注費</t>
  </si>
  <si>
    <t>(4)産業財産権出願・導入費</t>
  </si>
  <si>
    <t>(5)専門家指導費</t>
  </si>
  <si>
    <t>(6)直接人件費</t>
  </si>
  <si>
    <t>助成事業に要する経費　</t>
    <phoneticPr fontId="55"/>
  </si>
  <si>
    <t>助成金交付申請額</t>
    <rPh sb="0" eb="3">
      <t>ジョセイキン</t>
    </rPh>
    <rPh sb="3" eb="5">
      <t>コウフ</t>
    </rPh>
    <rPh sb="5" eb="7">
      <t>シンセイ</t>
    </rPh>
    <rPh sb="7" eb="8">
      <t>ガク</t>
    </rPh>
    <phoneticPr fontId="55"/>
  </si>
  <si>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</si>
  <si>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</si>
  <si>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</si>
  <si>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</si>
  <si>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5"/>
  </si>
  <si>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5"/>
  </si>
  <si>
    <t>委託・外注内容</t>
    <rPh sb="0" eb="2">
      <t>イタク</t>
    </rPh>
    <rPh sb="3" eb="5">
      <t>ガイチュウ</t>
    </rPh>
    <rPh sb="5" eb="7">
      <t>ナイヨウ</t>
    </rPh>
    <phoneticPr fontId="55"/>
  </si>
  <si>
    <t>選定理由／
委託・外注が必要な理由</t>
    <rPh sb="0" eb="2">
      <t>センテイ</t>
    </rPh>
    <rPh sb="2" eb="4">
      <t>リユウ</t>
    </rPh>
    <rPh sb="6" eb="8">
      <t>イタク</t>
    </rPh>
    <rPh sb="9" eb="11">
      <t>ガイチュウ</t>
    </rPh>
    <rPh sb="12" eb="14">
      <t>ヒツヨウ</t>
    </rPh>
    <rPh sb="15" eb="17">
      <t>リユウ</t>
    </rPh>
    <phoneticPr fontId="55"/>
  </si>
  <si>
    <t>(5) 専門家指導費</t>
    <rPh sb="4" eb="7">
      <t>センモンカ</t>
    </rPh>
    <rPh sb="7" eb="9">
      <t>シドウ</t>
    </rPh>
    <rPh sb="9" eb="10">
      <t>ヒ</t>
    </rPh>
    <phoneticPr fontId="55"/>
  </si>
  <si>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</si>
  <si>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</si>
  <si>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</si>
  <si>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</si>
  <si>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</si>
  <si>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</si>
  <si>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5"/>
  </si>
  <si>
    <t>契約予定金額</t>
    <rPh sb="0" eb="2">
      <t>ケイヤク</t>
    </rPh>
    <rPh sb="2" eb="4">
      <t>ヨテイ</t>
    </rPh>
    <rPh sb="4" eb="6">
      <t>キンガク</t>
    </rPh>
    <phoneticPr fontId="55"/>
  </si>
  <si>
    <t>報酬月額（給与等）</t>
  </si>
  <si>
    <t>人件費単価（時給）</t>
  </si>
  <si>
    <t>（７）規格認証・登録費</t>
    <rPh sb="3" eb="7">
      <t>キカクニンショウ</t>
    </rPh>
    <rPh sb="8" eb="11">
      <t>トウロクヒ</t>
    </rPh>
    <phoneticPr fontId="55"/>
  </si>
  <si>
    <t>内容</t>
    <rPh sb="0" eb="2">
      <t>ナイヨウ</t>
    </rPh>
    <phoneticPr fontId="55"/>
  </si>
  <si>
    <t>【開発・改良フェーズ：開発・改良費】</t>
    <rPh sb="11" eb="13">
      <t>カイハツ</t>
    </rPh>
    <rPh sb="14" eb="17">
      <t>カイリョウヒ</t>
    </rPh>
    <phoneticPr fontId="2"/>
  </si>
  <si>
    <t>計</t>
  </si>
  <si>
    <t>電　　　話</t>
    <rPh sb="0" eb="1">
      <t>デン</t>
    </rPh>
    <rPh sb="4" eb="5">
      <t>ハナシ</t>
    </rPh>
    <phoneticPr fontId="2"/>
  </si>
  <si>
    <t>工-</t>
    <rPh sb="0" eb="1">
      <t>コウ</t>
    </rPh>
    <phoneticPr fontId="2"/>
  </si>
  <si>
    <t>予定工事期間</t>
    <rPh sb="0" eb="6">
      <t>ヨテイコウジキカン</t>
    </rPh>
    <phoneticPr fontId="55"/>
  </si>
  <si>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</si>
  <si>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5"/>
  </si>
  <si>
    <t>工事内容</t>
    <rPh sb="0" eb="4">
      <t>コウジナイヨウ</t>
    </rPh>
    <phoneticPr fontId="55"/>
  </si>
  <si>
    <t>交付申請する月数
(B)</t>
    <rPh sb="0" eb="4">
      <t>コウフシンセイ</t>
    </rPh>
    <rPh sb="6" eb="8">
      <t>ツキスウ</t>
    </rPh>
    <phoneticPr fontId="55"/>
  </si>
  <si>
    <t>物件所有者
（賃貸の場合は貸主）</t>
    <rPh sb="0" eb="5">
      <t>ブッケンショユウシャ</t>
    </rPh>
    <rPh sb="7" eb="9">
      <t>チンタイ</t>
    </rPh>
    <rPh sb="10" eb="12">
      <t>バアイ</t>
    </rPh>
    <rPh sb="13" eb="15">
      <t>カシヌシ</t>
    </rPh>
    <phoneticPr fontId="55"/>
  </si>
  <si>
    <r>
      <t xml:space="preserve">有効性の検証方法
</t>
    </r>
    <r>
      <rPr>
        <sz val="12"/>
        <rFont val="ＭＳ Ｐゴシック"/>
        <family val="3"/>
        <charset val="128"/>
      </rPr>
      <t>（達成を確認するための試験・評価方法を規定し、
その内容を記入）</t>
    </r>
    <rPh sb="0" eb="3">
      <t>ユウコウセイ</t>
    </rPh>
    <rPh sb="4" eb="6">
      <t>ケンショウ</t>
    </rPh>
    <rPh sb="6" eb="8">
      <t>ホウホウ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</si>
  <si>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</si>
  <si>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</si>
  <si>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</si>
  <si>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</si>
  <si>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</si>
  <si>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</si>
  <si>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</si>
  <si>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</si>
  <si>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</si>
  <si>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</si>
  <si>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5"/>
  </si>
  <si>
    <t>（11）- 2店舗新装・改装工事計画書</t>
    <rPh sb="7" eb="11">
      <t>テンポシンソウ</t>
    </rPh>
    <rPh sb="12" eb="14">
      <t>カイソウ</t>
    </rPh>
    <rPh sb="14" eb="16">
      <t>コウジ</t>
    </rPh>
    <rPh sb="16" eb="18">
      <t>ケイカク</t>
    </rPh>
    <rPh sb="18" eb="19">
      <t>ショ</t>
    </rPh>
    <phoneticPr fontId="55"/>
  </si>
  <si>
    <t>（４）売上規模と助成事業規模の比較</t>
    <rPh sb="3" eb="5">
      <t>ウリアゲ</t>
    </rPh>
    <phoneticPr fontId="2"/>
  </si>
  <si>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</si>
  <si>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</si>
  <si>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5"/>
  </si>
  <si>
    <t>事業者名</t>
    <rPh sb="0" eb="3">
      <t>ジギョウシャ</t>
    </rPh>
    <rPh sb="3" eb="4">
      <t>メイ</t>
    </rPh>
    <phoneticPr fontId="2"/>
  </si>
  <si>
    <t>１者目</t>
    <rPh sb="1" eb="2">
      <t>シャ</t>
    </rPh>
    <rPh sb="2" eb="3">
      <t>メ</t>
    </rPh>
    <phoneticPr fontId="2"/>
  </si>
  <si>
    <t>２者目</t>
    <rPh sb="1" eb="2">
      <t>シャ</t>
    </rPh>
    <rPh sb="2" eb="3">
      <t>メ</t>
    </rPh>
    <phoneticPr fontId="2"/>
  </si>
  <si>
    <t>経費
番号</t>
    <rPh sb="0" eb="1">
      <t>ヘ</t>
    </rPh>
    <rPh sb="1" eb="2">
      <t>ヒ</t>
    </rPh>
    <rPh sb="3" eb="4">
      <t>バン</t>
    </rPh>
    <rPh sb="4" eb="5">
      <t>ゴウ</t>
    </rPh>
    <phoneticPr fontId="55"/>
  </si>
  <si>
    <t>２者入手困難な理由</t>
    <rPh sb="1" eb="2">
      <t>シャ</t>
    </rPh>
    <rPh sb="2" eb="4">
      <t>ニュウシュ</t>
    </rPh>
    <rPh sb="4" eb="6">
      <t>コンナン</t>
    </rPh>
    <rPh sb="7" eb="9">
      <t>リユウ</t>
    </rPh>
    <phoneticPr fontId="2"/>
  </si>
  <si>
    <t>新規性の根拠を示す補足資料</t>
    <rPh sb="0" eb="3">
      <t>シンキセイ</t>
    </rPh>
    <rPh sb="4" eb="6">
      <t>コンキョ</t>
    </rPh>
    <rPh sb="7" eb="8">
      <t>シメ</t>
    </rPh>
    <rPh sb="9" eb="13">
      <t>ホソクシリョウ</t>
    </rPh>
    <phoneticPr fontId="2"/>
  </si>
  <si>
    <t>優秀性の根拠を示す補足資料</t>
    <rPh sb="0" eb="3">
      <t>ユウシュウセイ</t>
    </rPh>
    <rPh sb="4" eb="6">
      <t>コンキョ</t>
    </rPh>
    <rPh sb="7" eb="8">
      <t>シメ</t>
    </rPh>
    <rPh sb="9" eb="13">
      <t>ホソクシリョウ</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</si>
  <si>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</si>
  <si>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</si>
  <si>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</si>
  <si>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（7）-2 規格認証・登録計画書</t>
    <rPh sb="6" eb="10">
      <t>キカクニンショウ</t>
    </rPh>
    <rPh sb="11" eb="13">
      <t>トウロク</t>
    </rPh>
    <rPh sb="13" eb="16">
      <t>ケイカクショ</t>
    </rPh>
    <phoneticPr fontId="55"/>
  </si>
  <si>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5"/>
  </si>
  <si>
    <t>納品される成果物</t>
    <rPh sb="0" eb="2">
      <t>ノウヒン</t>
    </rPh>
    <rPh sb="5" eb="8">
      <t>セイカブツ</t>
    </rPh>
    <phoneticPr fontId="55"/>
  </si>
  <si>
    <t>依頼内容</t>
    <rPh sb="0" eb="2">
      <t>イライ</t>
    </rPh>
    <rPh sb="2" eb="4">
      <t>ナイヨウ</t>
    </rPh>
    <phoneticPr fontId="55"/>
  </si>
  <si>
    <t>（２）機械装置・工具器具備品費</t>
    <rPh sb="3" eb="5">
      <t>キカイ</t>
    </rPh>
    <rPh sb="5" eb="7">
      <t>ソウチ</t>
    </rPh>
    <rPh sb="8" eb="10">
      <t>コウグ</t>
    </rPh>
    <rPh sb="10" eb="12">
      <t>キグ</t>
    </rPh>
    <rPh sb="12" eb="14">
      <t>ビヒン</t>
    </rPh>
    <rPh sb="14" eb="15">
      <t>ヒ</t>
    </rPh>
    <phoneticPr fontId="55"/>
  </si>
  <si>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5"/>
  </si>
  <si>
    <t>依頼先事業者名</t>
    <rPh sb="0" eb="3">
      <t>イライサキ</t>
    </rPh>
    <rPh sb="3" eb="6">
      <t>ジギョウシャ</t>
    </rPh>
    <rPh sb="6" eb="7">
      <t>メイ</t>
    </rPh>
    <phoneticPr fontId="55"/>
  </si>
  <si>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5"/>
  </si>
  <si>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</si>
  <si>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</si>
  <si>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t>専門家氏名</t>
    <rPh sb="0" eb="3">
      <t>センモンカ</t>
    </rPh>
    <rPh sb="3" eb="5">
      <t>シメイ</t>
    </rPh>
    <phoneticPr fontId="55"/>
  </si>
  <si>
    <t>事業内容／
経歴・実績</t>
    <rPh sb="0" eb="2">
      <t>ジギョウ</t>
    </rPh>
    <rPh sb="2" eb="4">
      <t>ナイヨウ</t>
    </rPh>
    <rPh sb="6" eb="8">
      <t>ケイレキ</t>
    </rPh>
    <rPh sb="9" eb="11">
      <t>ジッセキ</t>
    </rPh>
    <phoneticPr fontId="55"/>
  </si>
  <si>
    <t>指導内容</t>
    <rPh sb="0" eb="4">
      <t>シドウナイヨウ</t>
    </rPh>
    <phoneticPr fontId="55"/>
  </si>
  <si>
    <t>選定理由／
専門家指導が必要な理由</t>
    <rPh sb="0" eb="2">
      <t>センテイ</t>
    </rPh>
    <rPh sb="2" eb="4">
      <t>リユウ</t>
    </rPh>
    <rPh sb="6" eb="9">
      <t>センモンカ</t>
    </rPh>
    <rPh sb="9" eb="11">
      <t>シドウ</t>
    </rPh>
    <rPh sb="12" eb="14">
      <t>ヒツヨウ</t>
    </rPh>
    <rPh sb="15" eb="17">
      <t>リユウ</t>
    </rPh>
    <phoneticPr fontId="55"/>
  </si>
  <si>
    <t>（５）-2 専門家指導計画書</t>
    <rPh sb="6" eb="11">
      <t>センモンカシドウ</t>
    </rPh>
    <rPh sb="11" eb="14">
      <t>ケイカクショ</t>
    </rPh>
    <phoneticPr fontId="55"/>
  </si>
  <si>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</si>
  <si>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5"/>
  </si>
  <si>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5"/>
  </si>
  <si>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</si>
  <si>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</si>
  <si>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</si>
  <si>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</si>
  <si>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</si>
  <si>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</si>
  <si>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</si>
  <si>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</si>
  <si>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</si>
  <si>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</si>
  <si>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</si>
  <si>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</si>
  <si>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5"/>
  </si>
  <si>
    <t>　・　具体的な作業項目、資金支出明細の番号（原－１、機－１、人－１等）を記入してください。
　・　各作業項目の開始から終了期間を表示してください。
　　　　「○」：自企業で実施
　　　　「●」：委託先等で実施
　・　本助成事業の全体像が分かるよう、経費が発生しない作業も記入してください。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83" eb="85">
      <t>キギョウ</t>
    </rPh>
    <rPh sb="108" eb="109">
      <t>ホン</t>
    </rPh>
    <rPh sb="109" eb="111">
      <t>ジョセイ</t>
    </rPh>
    <rPh sb="111" eb="113">
      <t>ジギョウ</t>
    </rPh>
    <rPh sb="114" eb="117">
      <t>ゼンタイゾウ</t>
    </rPh>
    <rPh sb="118" eb="119">
      <t>ワ</t>
    </rPh>
    <rPh sb="124" eb="126">
      <t>ケイヒ</t>
    </rPh>
    <rPh sb="127" eb="129">
      <t>ハッセイ</t>
    </rPh>
    <rPh sb="132" eb="134">
      <t>サギョウ</t>
    </rPh>
    <rPh sb="135" eb="137">
      <t>キニュウ</t>
    </rPh>
    <rPh sb="149" eb="151">
      <t>カイハツ</t>
    </rPh>
    <rPh sb="152" eb="154">
      <t>カイリョウ</t>
    </rPh>
    <rPh sb="160" eb="164">
      <t>セツビトウシ</t>
    </rPh>
    <rPh sb="169" eb="171">
      <t>セイビ</t>
    </rPh>
    <rPh sb="192" eb="194">
      <t>キニュウ</t>
    </rPh>
    <phoneticPr fontId="2"/>
  </si>
  <si>
    <t>該当するテーマに「〇」</t>
    <rPh sb="0" eb="2">
      <t>ガイトウ</t>
    </rPh>
    <phoneticPr fontId="2"/>
  </si>
  <si>
    <t>試作段階／販売開始</t>
    <rPh sb="0" eb="2">
      <t>シサク</t>
    </rPh>
    <rPh sb="2" eb="4">
      <t>ダンカイ</t>
    </rPh>
    <rPh sb="5" eb="7">
      <t>ハンバイ</t>
    </rPh>
    <rPh sb="7" eb="9">
      <t>カイシ</t>
    </rPh>
    <phoneticPr fontId="5"/>
  </si>
  <si>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</si>
  <si>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</si>
  <si>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</si>
  <si>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</si>
  <si>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</si>
  <si>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</si>
  <si>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</si>
  <si>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</si>
  <si>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</si>
  <si>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</si>
  <si>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</si>
  <si>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</si>
  <si>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</si>
  <si>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</si>
  <si>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</si>
  <si>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</si>
  <si>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</si>
  <si>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</si>
  <si>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</si>
  <si>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</si>
  <si>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</si>
  <si>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</si>
  <si>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</si>
  <si>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</si>
  <si>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</si>
  <si>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</si>
  <si>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</si>
  <si>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</si>
  <si>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</si>
  <si>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</si>
  <si>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</si>
  <si>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</si>
  <si>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</si>
  <si>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</si>
  <si>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</si>
  <si>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</si>
  <si>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</si>
  <si>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</si>
  <si>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</si>
  <si>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</si>
  <si>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</si>
  <si>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</si>
  <si>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</si>
  <si>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</si>
  <si>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</si>
  <si>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</si>
  <si>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</si>
  <si>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</si>
  <si>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</si>
  <si>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</si>
  <si>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</si>
  <si>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</si>
  <si>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</si>
  <si>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</si>
  <si>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</si>
  <si>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</si>
  <si>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</si>
  <si>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</si>
  <si>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</si>
  <si>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</si>
  <si>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</si>
  <si>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</si>
  <si>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</si>
  <si>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</si>
  <si>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</si>
  <si>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</si>
  <si>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</si>
  <si>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</si>
  <si>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</si>
  <si>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</si>
  <si>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78"/>
  </si>
  <si>
    <t>No.</t>
    <phoneticPr fontId="78"/>
  </si>
  <si>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78"/>
  </si>
  <si>
    <t>申請・届出が
必要なタイミング</t>
    <rPh sb="0" eb="2">
      <t>シンセイ</t>
    </rPh>
    <rPh sb="3" eb="5">
      <t>トドケデ</t>
    </rPh>
    <rPh sb="7" eb="9">
      <t>ヒツヨウ</t>
    </rPh>
    <phoneticPr fontId="78"/>
  </si>
  <si>
    <t>申請・届出予定日
（取得済みの場合は取得日）</t>
    <rPh sb="0" eb="2">
      <t>シンセイ</t>
    </rPh>
    <rPh sb="3" eb="5">
      <t>トドケデ</t>
    </rPh>
    <rPh sb="5" eb="8">
      <t>ヨテイビ</t>
    </rPh>
    <rPh sb="10" eb="13">
      <t>シュトクズ</t>
    </rPh>
    <rPh sb="15" eb="17">
      <t>バアイ</t>
    </rPh>
    <rPh sb="18" eb="21">
      <t>シュトクビ</t>
    </rPh>
    <phoneticPr fontId="78"/>
  </si>
  <si>
    <t>年</t>
    <rPh sb="0" eb="1">
      <t>ネン</t>
    </rPh>
    <phoneticPr fontId="78"/>
  </si>
  <si>
    <t>月</t>
    <rPh sb="0" eb="1">
      <t>ツキ</t>
    </rPh>
    <phoneticPr fontId="78"/>
  </si>
  <si>
    <t>日</t>
    <rPh sb="0" eb="1">
      <t>ヒ</t>
    </rPh>
    <phoneticPr fontId="78"/>
  </si>
  <si>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78"/>
  </si>
  <si>
    <t xml:space="preserve">（単位：円） </t>
    <phoneticPr fontId="78"/>
  </si>
  <si>
    <t>助成対象経費</t>
    <rPh sb="0" eb="2">
      <t>ジョセイ</t>
    </rPh>
    <rPh sb="2" eb="4">
      <t>タイショウ</t>
    </rPh>
    <rPh sb="4" eb="6">
      <t>ケイヒ</t>
    </rPh>
    <phoneticPr fontId="85"/>
  </si>
  <si>
    <t>備考</t>
    <rPh sb="0" eb="2">
      <t>ビコウ</t>
    </rPh>
    <phoneticPr fontId="78"/>
  </si>
  <si>
    <t>（税込）</t>
    <phoneticPr fontId="78"/>
  </si>
  <si>
    <t>（税抜）</t>
    <phoneticPr fontId="78"/>
  </si>
  <si>
    <t xml:space="preserve">(千円未満切捨) </t>
    <phoneticPr fontId="78"/>
  </si>
  <si>
    <t>開発・改良フェーズ</t>
    <rPh sb="0" eb="2">
      <t>カイハツ</t>
    </rPh>
    <phoneticPr fontId="78"/>
  </si>
  <si>
    <t>開発・改良費</t>
    <rPh sb="0" eb="2">
      <t>カイハツ</t>
    </rPh>
    <rPh sb="3" eb="6">
      <t>カイリョウヒ</t>
    </rPh>
    <phoneticPr fontId="78"/>
  </si>
  <si>
    <t>ここに修正額を記入</t>
    <rPh sb="3" eb="6">
      <t>シュウセイガク</t>
    </rPh>
    <rPh sb="7" eb="9">
      <t>キニュウ</t>
    </rPh>
    <phoneticPr fontId="78"/>
  </si>
  <si>
    <t>内　訳</t>
    <phoneticPr fontId="78"/>
  </si>
  <si>
    <t>(2)機械装置・工具器具備品費</t>
    <rPh sb="12" eb="14">
      <t>ビヒン</t>
    </rPh>
    <phoneticPr fontId="78"/>
  </si>
  <si>
    <t>(7)規格認証・登録費</t>
    <rPh sb="8" eb="10">
      <t>トウロク</t>
    </rPh>
    <phoneticPr fontId="78"/>
  </si>
  <si>
    <t>製品・サービスを検証・モニタリングするための経費</t>
    <rPh sb="0" eb="2">
      <t>セイヒン</t>
    </rPh>
    <rPh sb="8" eb="10">
      <t>ケンショウ</t>
    </rPh>
    <rPh sb="22" eb="24">
      <t>ケイヒ</t>
    </rPh>
    <phoneticPr fontId="78"/>
  </si>
  <si>
    <t>内訳</t>
    <phoneticPr fontId="78"/>
  </si>
  <si>
    <t>(8)展示会等参加費</t>
    <rPh sb="3" eb="6">
      <t>テンジカイ</t>
    </rPh>
    <rPh sb="6" eb="7">
      <t>トウ</t>
    </rPh>
    <rPh sb="7" eb="10">
      <t>サンカヒ</t>
    </rPh>
    <phoneticPr fontId="80"/>
  </si>
  <si>
    <t>（８）－</t>
    <phoneticPr fontId="78"/>
  </si>
  <si>
    <t>(9)広告・宣伝費</t>
    <rPh sb="3" eb="5">
      <t>コウコク</t>
    </rPh>
    <rPh sb="6" eb="9">
      <t>センデンヒ</t>
    </rPh>
    <phoneticPr fontId="80"/>
  </si>
  <si>
    <t>（９）－</t>
    <phoneticPr fontId="78"/>
  </si>
  <si>
    <t>開発・改良フェーズ計①</t>
    <rPh sb="0" eb="2">
      <t>カイハツ</t>
    </rPh>
    <rPh sb="3" eb="5">
      <t>カイリョウ</t>
    </rPh>
    <rPh sb="9" eb="10">
      <t>ケイ</t>
    </rPh>
    <phoneticPr fontId="78"/>
  </si>
  <si>
    <t>設備投資・事業環境整備フェーズ</t>
    <rPh sb="0" eb="2">
      <t>セツビ</t>
    </rPh>
    <rPh sb="2" eb="4">
      <t>トウシ</t>
    </rPh>
    <rPh sb="5" eb="7">
      <t>ジギョウ</t>
    </rPh>
    <rPh sb="7" eb="9">
      <t>カンキョウ</t>
    </rPh>
    <rPh sb="9" eb="11">
      <t>セイビ</t>
    </rPh>
    <phoneticPr fontId="78"/>
  </si>
  <si>
    <t>設備投資・事業環境整備費</t>
    <rPh sb="0" eb="4">
      <t>セツビトウシ</t>
    </rPh>
    <rPh sb="5" eb="7">
      <t>ジギョウ</t>
    </rPh>
    <rPh sb="7" eb="9">
      <t>カンキョウ</t>
    </rPh>
    <rPh sb="9" eb="11">
      <t>セイビ</t>
    </rPh>
    <rPh sb="11" eb="12">
      <t>ヒ</t>
    </rPh>
    <phoneticPr fontId="78"/>
  </si>
  <si>
    <t>内　訳</t>
    <rPh sb="0" eb="1">
      <t>ウチ</t>
    </rPh>
    <rPh sb="2" eb="3">
      <t>ヤク</t>
    </rPh>
    <phoneticPr fontId="78"/>
  </si>
  <si>
    <t>(10)機械装置・工具器具備品費</t>
    <rPh sb="4" eb="8">
      <t>キカイソウチ</t>
    </rPh>
    <rPh sb="9" eb="13">
      <t>コウグキグ</t>
    </rPh>
    <rPh sb="13" eb="16">
      <t>ビヒンヒ</t>
    </rPh>
    <phoneticPr fontId="80"/>
  </si>
  <si>
    <t>（１０）－</t>
    <phoneticPr fontId="78"/>
  </si>
  <si>
    <t>(11)店舗新装・改装工事費</t>
    <rPh sb="4" eb="8">
      <t>テンポシンソウ</t>
    </rPh>
    <rPh sb="9" eb="14">
      <t>カイソウコウジヒ</t>
    </rPh>
    <phoneticPr fontId="80"/>
  </si>
  <si>
    <t>（１１）－</t>
    <phoneticPr fontId="78"/>
  </si>
  <si>
    <t>(12)店舗賃借料</t>
    <phoneticPr fontId="78"/>
  </si>
  <si>
    <t>（１２）－</t>
    <phoneticPr fontId="78"/>
  </si>
  <si>
    <t>(13)委託・外注費</t>
    <rPh sb="4" eb="6">
      <t>イタク</t>
    </rPh>
    <rPh sb="7" eb="10">
      <t>ガイチュウヒ</t>
    </rPh>
    <phoneticPr fontId="88"/>
  </si>
  <si>
    <t>（１３）－</t>
    <phoneticPr fontId="78"/>
  </si>
  <si>
    <t>設備投資・事業環境整備フェーズ計②</t>
    <rPh sb="0" eb="2">
      <t>セツビ</t>
    </rPh>
    <rPh sb="2" eb="4">
      <t>トウシ</t>
    </rPh>
    <rPh sb="5" eb="7">
      <t>ジギョウ</t>
    </rPh>
    <rPh sb="7" eb="9">
      <t>カンキョウ</t>
    </rPh>
    <rPh sb="9" eb="11">
      <t>セイビ</t>
    </rPh>
    <rPh sb="15" eb="16">
      <t>ケイ</t>
    </rPh>
    <phoneticPr fontId="78"/>
  </si>
  <si>
    <t xml:space="preserve">その他助成対象外経費　 </t>
    <phoneticPr fontId="78"/>
  </si>
  <si>
    <t>合　　計</t>
    <rPh sb="0" eb="1">
      <t>ゴウ</t>
    </rPh>
    <rPh sb="3" eb="4">
      <t>ケイ</t>
    </rPh>
    <phoneticPr fontId="78"/>
  </si>
  <si>
    <t>助成金交付申請額の合計</t>
    <rPh sb="0" eb="8">
      <t>ジョセイキンコウフシンセイガク</t>
    </rPh>
    <rPh sb="9" eb="11">
      <t>ゴウケイ</t>
    </rPh>
    <phoneticPr fontId="78"/>
  </si>
  <si>
    <t>①+②+③</t>
    <phoneticPr fontId="78"/>
  </si>
  <si>
    <t>円</t>
    <rPh sb="0" eb="1">
      <t>エン</t>
    </rPh>
    <phoneticPr fontId="78"/>
  </si>
  <si>
    <t>助成事業に要する経費の合計</t>
    <rPh sb="0" eb="4">
      <t>ジョセイジギョウ</t>
    </rPh>
    <rPh sb="5" eb="6">
      <t>ヨウ</t>
    </rPh>
    <rPh sb="8" eb="10">
      <t>ケイヒ</t>
    </rPh>
    <rPh sb="11" eb="13">
      <t>ゴウケイ</t>
    </rPh>
    <phoneticPr fontId="78"/>
  </si>
  <si>
    <t>資金調達内訳の合計</t>
    <rPh sb="0" eb="4">
      <t>シキンチョウタツ</t>
    </rPh>
    <rPh sb="4" eb="6">
      <t>ウチワケ</t>
    </rPh>
    <rPh sb="7" eb="9">
      <t>ゴウケイ</t>
    </rPh>
    <phoneticPr fontId="78"/>
  </si>
  <si>
    <t>　その他（　　　　　　   　　　　）</t>
    <phoneticPr fontId="78"/>
  </si>
  <si>
    <t>注１</t>
    <rPh sb="0" eb="1">
      <t>チュウ</t>
    </rPh>
    <phoneticPr fontId="78"/>
  </si>
  <si>
    <t>「助成事業に要する経費」には、当該開発・改良を遂行するために必要な経費を記入してください。</t>
    <phoneticPr fontId="78"/>
  </si>
  <si>
    <t>注２</t>
    <rPh sb="0" eb="1">
      <t>チュウ</t>
    </rPh>
    <phoneticPr fontId="78"/>
  </si>
  <si>
    <t>「助成対象経費」には、「助成事業に要する経費」から消費税、振込手数料、通信費、光熱費等の間接経費を除いたものを記入してください。</t>
    <phoneticPr fontId="78"/>
  </si>
  <si>
    <t>注３</t>
    <rPh sb="0" eb="1">
      <t>チュウ</t>
    </rPh>
    <phoneticPr fontId="78"/>
  </si>
  <si>
    <t>「助成金交付申請額」とは、「助成対象経費」のうち、助成金の交付を希望する額で「助成対象経費」に助成率の２／３を乗じた金額（千円未満切り捨て）で、かつ助成限度額以内となります。</t>
    <phoneticPr fontId="78"/>
  </si>
  <si>
    <t>注４</t>
    <rPh sb="0" eb="1">
      <t>チュウ</t>
    </rPh>
    <phoneticPr fontId="78"/>
  </si>
  <si>
    <t>助成事業の開発・改良に直接従事する人件費のみ申請ができます。助成金交付申請額は、500万円が上限となります。直接人件費のみを申請する場合も同様です。</t>
    <phoneticPr fontId="78"/>
  </si>
  <si>
    <t>注５</t>
    <rPh sb="0" eb="1">
      <t>チュウ</t>
    </rPh>
    <phoneticPr fontId="78"/>
  </si>
  <si>
    <t>展示会等参加費と広告・宣伝費の助成金交付申請額は、合計で150万円が上限です。</t>
    <rPh sb="11" eb="13">
      <t>センデン</t>
    </rPh>
    <phoneticPr fontId="78"/>
  </si>
  <si>
    <t>注６</t>
    <rPh sb="0" eb="1">
      <t>チュウ</t>
    </rPh>
    <phoneticPr fontId="78"/>
  </si>
  <si>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78"/>
  </si>
  <si>
    <t>注７</t>
    <rPh sb="0" eb="1">
      <t>チュウ</t>
    </rPh>
    <phoneticPr fontId="78"/>
  </si>
  <si>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78"/>
  </si>
  <si>
    <t>注８</t>
    <rPh sb="0" eb="1">
      <t>チュウ</t>
    </rPh>
    <phoneticPr fontId="78"/>
  </si>
  <si>
    <t>「助成事業に要する経費」と「資金調達金額」の合計が一致するように記入してください。</t>
    <phoneticPr fontId="78"/>
  </si>
  <si>
    <t>【開発・改良フェーズ：開発・改良費】</t>
    <rPh sb="11" eb="13">
      <t>カイハツ</t>
    </rPh>
    <rPh sb="14" eb="17">
      <t>カイリョウヒ</t>
    </rPh>
    <phoneticPr fontId="78"/>
  </si>
  <si>
    <t>＜開発・改良フェーズ＞</t>
    <rPh sb="1" eb="3">
      <t>カイハツ</t>
    </rPh>
    <phoneticPr fontId="85"/>
  </si>
  <si>
    <t>　※　製品・サービスの一部として構成または組み込まれる部品等は、原材料・副資材費に計上してください。</t>
    <rPh sb="3" eb="5">
      <t>セイヒン</t>
    </rPh>
    <phoneticPr fontId="78"/>
  </si>
  <si>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5"/>
  </si>
  <si>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5"/>
  </si>
  <si>
    <t>経費
番号</t>
    <rPh sb="0" eb="2">
      <t>ケイヒ</t>
    </rPh>
    <rPh sb="3" eb="4">
      <t>バン</t>
    </rPh>
    <rPh sb="4" eb="5">
      <t>ゴウ</t>
    </rPh>
    <phoneticPr fontId="48"/>
  </si>
  <si>
    <t>　※　リース・レンタルの場合は、(B)に助成実施期間内の月数×月額リース料･レンタル料の合計金額(税抜)を計上してください。</t>
    <phoneticPr fontId="78"/>
  </si>
  <si>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78"/>
  </si>
  <si>
    <t>品　名</t>
    <rPh sb="0" eb="1">
      <t>ヒン</t>
    </rPh>
    <rPh sb="2" eb="3">
      <t>メイ</t>
    </rPh>
    <phoneticPr fontId="78"/>
  </si>
  <si>
    <t>用　途</t>
    <rPh sb="0" eb="1">
      <t>ヨウ</t>
    </rPh>
    <rPh sb="2" eb="3">
      <t>ト</t>
    </rPh>
    <phoneticPr fontId="78"/>
  </si>
  <si>
    <t>調達
方法</t>
    <rPh sb="0" eb="2">
      <t>チョウタツ</t>
    </rPh>
    <rPh sb="3" eb="5">
      <t>ホウホウ</t>
    </rPh>
    <phoneticPr fontId="78"/>
  </si>
  <si>
    <t>ﾘｰｽ・
ﾚﾝﾀﾙ
期間（月）</t>
    <rPh sb="10" eb="12">
      <t>キカン</t>
    </rPh>
    <rPh sb="13" eb="14">
      <t>ツキ</t>
    </rPh>
    <phoneticPr fontId="78"/>
  </si>
  <si>
    <t>数量
(A)</t>
    <rPh sb="0" eb="2">
      <t>スウリョウマタ2</t>
    </rPh>
    <phoneticPr fontId="78"/>
  </si>
  <si>
    <t>単位</t>
    <rPh sb="0" eb="2">
      <t>タンイ</t>
    </rPh>
    <phoneticPr fontId="78"/>
  </si>
  <si>
    <t>購入単価
又は
ﾘｰｽ･ﾚﾝﾀﾙ料
合計（税抜）
(B)</t>
    <rPh sb="0" eb="2">
      <t>コウニュウ</t>
    </rPh>
    <rPh sb="2" eb="4">
      <t>タンカ</t>
    </rPh>
    <rPh sb="5" eb="6">
      <t>マタ</t>
    </rPh>
    <rPh sb="16" eb="17">
      <t>リョウ</t>
    </rPh>
    <rPh sb="18" eb="20">
      <t>ゴウケイ</t>
    </rPh>
    <rPh sb="21" eb="23">
      <t>ゼイヌキ</t>
    </rPh>
    <phoneticPr fontId="78"/>
  </si>
  <si>
    <t>助成事業に
要する経費
（税込）</t>
    <rPh sb="0" eb="2">
      <t>ジョセイ</t>
    </rPh>
    <rPh sb="2" eb="4">
      <t>ジギョウ</t>
    </rPh>
    <rPh sb="6" eb="7">
      <t>ヨウ</t>
    </rPh>
    <rPh sb="9" eb="11">
      <t>ケイヒ</t>
    </rPh>
    <rPh sb="13" eb="15">
      <t>ゼイコミ</t>
    </rPh>
    <phoneticPr fontId="78"/>
  </si>
  <si>
    <t>購入先又は
ﾘｰｽ･ﾚﾝﾀﾙ先
事業者名</t>
    <rPh sb="0" eb="2">
      <t>コウニュウ</t>
    </rPh>
    <rPh sb="2" eb="3">
      <t>サキ</t>
    </rPh>
    <rPh sb="3" eb="4">
      <t>マタ</t>
    </rPh>
    <rPh sb="16" eb="18">
      <t>ジギョウ</t>
    </rPh>
    <rPh sb="18" eb="19">
      <t>シャ</t>
    </rPh>
    <rPh sb="19" eb="20">
      <t>メイ</t>
    </rPh>
    <phoneticPr fontId="48"/>
  </si>
  <si>
    <t>計</t>
    <rPh sb="0" eb="1">
      <t>ケイ</t>
    </rPh>
    <phoneticPr fontId="78"/>
  </si>
  <si>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5"/>
  </si>
  <si>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5"/>
  </si>
  <si>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5"/>
  </si>
  <si>
    <t>上記購入先は、自企業と資本関係、役員又は従業員の兼務、自企業の代表者３親等以内の親族による経営ではない</t>
    <rPh sb="8" eb="10">
      <t>キギョウ</t>
    </rPh>
    <rPh sb="18" eb="19">
      <t>マタ</t>
    </rPh>
    <rPh sb="27" eb="30">
      <t>ジキギョウ</t>
    </rPh>
    <phoneticPr fontId="78"/>
  </si>
  <si>
    <t>（３）委託・外注費</t>
    <rPh sb="6" eb="8">
      <t>ガイチュウ</t>
    </rPh>
    <phoneticPr fontId="78"/>
  </si>
  <si>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5"/>
  </si>
  <si>
    <t>　※　試作金型に係る経費は、「（３）委託・外注費」ではなく「（２）機械装置・工具器具費」に計上してください。</t>
    <rPh sb="21" eb="23">
      <t>ガイチュウ</t>
    </rPh>
    <phoneticPr fontId="78"/>
  </si>
  <si>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78"/>
  </si>
  <si>
    <t>委託内容</t>
    <rPh sb="0" eb="2">
      <t>イタク</t>
    </rPh>
    <rPh sb="2" eb="4">
      <t>ナイヨウ</t>
    </rPh>
    <phoneticPr fontId="78"/>
  </si>
  <si>
    <t>数量
(A)</t>
    <rPh sb="0" eb="2">
      <t>スウリョウ</t>
    </rPh>
    <phoneticPr fontId="78"/>
  </si>
  <si>
    <t>経費番号</t>
    <rPh sb="0" eb="2">
      <t>ケイヒ</t>
    </rPh>
    <rPh sb="2" eb="4">
      <t>バンゴウ</t>
    </rPh>
    <phoneticPr fontId="78"/>
  </si>
  <si>
    <t>委-</t>
    <rPh sb="0" eb="1">
      <t>イ</t>
    </rPh>
    <phoneticPr fontId="78"/>
  </si>
  <si>
    <t>事業者名</t>
    <rPh sb="0" eb="3">
      <t>ジギョウシャ</t>
    </rPh>
    <rPh sb="3" eb="4">
      <t>メイ</t>
    </rPh>
    <phoneticPr fontId="78"/>
  </si>
  <si>
    <t>電話番号</t>
    <rPh sb="0" eb="1">
      <t>デン</t>
    </rPh>
    <rPh sb="1" eb="2">
      <t>ハナシ</t>
    </rPh>
    <rPh sb="2" eb="4">
      <t>バンゴウ</t>
    </rPh>
    <phoneticPr fontId="78"/>
  </si>
  <si>
    <t>担当者名</t>
    <rPh sb="0" eb="2">
      <t>タントウ</t>
    </rPh>
    <rPh sb="2" eb="3">
      <t>シャ</t>
    </rPh>
    <rPh sb="3" eb="4">
      <t>メイ</t>
    </rPh>
    <phoneticPr fontId="78"/>
  </si>
  <si>
    <t>（和暦）令和</t>
    <rPh sb="1" eb="3">
      <t>ワレキ</t>
    </rPh>
    <rPh sb="4" eb="6">
      <t>レイワ</t>
    </rPh>
    <phoneticPr fontId="78"/>
  </si>
  <si>
    <t>令和</t>
    <rPh sb="0" eb="2">
      <t>レイワ</t>
    </rPh>
    <phoneticPr fontId="78"/>
  </si>
  <si>
    <t>円（税込）</t>
    <rPh sb="0" eb="1">
      <t>エン</t>
    </rPh>
    <phoneticPr fontId="78"/>
  </si>
  <si>
    <t>１者目</t>
    <rPh sb="1" eb="2">
      <t>シャ</t>
    </rPh>
    <rPh sb="2" eb="3">
      <t>メ</t>
    </rPh>
    <phoneticPr fontId="78"/>
  </si>
  <si>
    <t>円（税込）</t>
    <rPh sb="0" eb="1">
      <t>エン</t>
    </rPh>
    <rPh sb="2" eb="4">
      <t>ゼイコミ</t>
    </rPh>
    <phoneticPr fontId="78"/>
  </si>
  <si>
    <t>２者目</t>
    <rPh sb="1" eb="2">
      <t>シャ</t>
    </rPh>
    <rPh sb="2" eb="3">
      <t>メ</t>
    </rPh>
    <phoneticPr fontId="78"/>
  </si>
  <si>
    <t>２者入手
困難な
理由</t>
    <rPh sb="1" eb="2">
      <t>シャ</t>
    </rPh>
    <rPh sb="2" eb="4">
      <t>ニュウシュ</t>
    </rPh>
    <rPh sb="5" eb="7">
      <t>コンナン</t>
    </rPh>
    <rPh sb="9" eb="11">
      <t>リユウ</t>
    </rPh>
    <phoneticPr fontId="78"/>
  </si>
  <si>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78"/>
  </si>
  <si>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78"/>
  </si>
  <si>
    <t>対象製品・サービス等</t>
    <rPh sb="0" eb="2">
      <t>タイショウ</t>
    </rPh>
    <rPh sb="2" eb="4">
      <t>セイヒン</t>
    </rPh>
    <rPh sb="9" eb="10">
      <t>トウ</t>
    </rPh>
    <phoneticPr fontId="78"/>
  </si>
  <si>
    <t>権利名</t>
    <rPh sb="0" eb="2">
      <t>ケンリ</t>
    </rPh>
    <rPh sb="2" eb="3">
      <t>メイ</t>
    </rPh>
    <phoneticPr fontId="78"/>
  </si>
  <si>
    <t>内容</t>
    <rPh sb="0" eb="2">
      <t>ナイヨウ</t>
    </rPh>
    <phoneticPr fontId="78"/>
  </si>
  <si>
    <t>弁理士事務所
又は
権利所有事業者名</t>
    <rPh sb="0" eb="3">
      <t>ベンリシジム22</t>
    </rPh>
    <rPh sb="14" eb="16">
      <t>ジギョウ</t>
    </rPh>
    <rPh sb="16" eb="17">
      <t>シャ</t>
    </rPh>
    <phoneticPr fontId="78"/>
  </si>
  <si>
    <t>　※　本申請の開発・改良に直接寄与する技術指導のみが助成対象となります</t>
    <rPh sb="10" eb="12">
      <t>カイリョウ</t>
    </rPh>
    <phoneticPr fontId="2"/>
  </si>
  <si>
    <t>専-</t>
    <rPh sb="0" eb="1">
      <t>セン</t>
    </rPh>
    <phoneticPr fontId="78"/>
  </si>
  <si>
    <t>事業者名／専門家所属</t>
    <rPh sb="0" eb="3">
      <t>ジギョウシャ</t>
    </rPh>
    <rPh sb="3" eb="4">
      <t>メイ</t>
    </rPh>
    <rPh sb="5" eb="8">
      <t>センモンカ</t>
    </rPh>
    <rPh sb="8" eb="10">
      <t>ショゾク</t>
    </rPh>
    <phoneticPr fontId="78"/>
  </si>
  <si>
    <t>（６）直接人件費</t>
    <phoneticPr fontId="78"/>
  </si>
  <si>
    <t>　※　助成事業の開発・改良に直接従事する人件費のみ対象となります。</t>
    <phoneticPr fontId="78"/>
  </si>
  <si>
    <t>　※　開発した製品・サービスに係る展示会出展、広告に付随する人件費は対象外です。</t>
    <phoneticPr fontId="78"/>
  </si>
  <si>
    <t>経費
番号</t>
    <rPh sb="0" eb="2">
      <t>ケイヒ</t>
    </rPh>
    <rPh sb="3" eb="5">
      <t>バンゴウ</t>
    </rPh>
    <phoneticPr fontId="78"/>
  </si>
  <si>
    <t>種別</t>
    <rPh sb="0" eb="2">
      <t>シュベツ</t>
    </rPh>
    <phoneticPr fontId="78"/>
  </si>
  <si>
    <t>保有資格・経験</t>
    <rPh sb="0" eb="4">
      <t>ホユウシカク</t>
    </rPh>
    <rPh sb="5" eb="7">
      <t>ケイケン</t>
    </rPh>
    <phoneticPr fontId="78"/>
  </si>
  <si>
    <t>時間単価
(B)</t>
    <rPh sb="0" eb="2">
      <t>ジカン</t>
    </rPh>
    <rPh sb="2" eb="4">
      <t>タンカ</t>
    </rPh>
    <phoneticPr fontId="78"/>
  </si>
  <si>
    <t>列2</t>
    <phoneticPr fontId="78"/>
  </si>
  <si>
    <t>人件費単価表</t>
    <rPh sb="0" eb="3">
      <t>ジンケンヒ</t>
    </rPh>
    <rPh sb="3" eb="5">
      <t>タンカ</t>
    </rPh>
    <rPh sb="5" eb="6">
      <t>ヒョウ</t>
    </rPh>
    <phoneticPr fontId="78"/>
  </si>
  <si>
    <t>130,000円未満</t>
    <phoneticPr fontId="78"/>
  </si>
  <si>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78"/>
  </si>
  <si>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78"/>
  </si>
  <si>
    <t>規-1</t>
    <rPh sb="0" eb="1">
      <t>キ</t>
    </rPh>
    <phoneticPr fontId="78"/>
  </si>
  <si>
    <t>規-2</t>
    <rPh sb="0" eb="1">
      <t>キ</t>
    </rPh>
    <phoneticPr fontId="78"/>
  </si>
  <si>
    <t>規-3</t>
    <rPh sb="0" eb="1">
      <t>キ</t>
    </rPh>
    <phoneticPr fontId="78"/>
  </si>
  <si>
    <t>規-4</t>
    <rPh sb="0" eb="1">
      <t>キ</t>
    </rPh>
    <phoneticPr fontId="78"/>
  </si>
  <si>
    <t>規-5</t>
    <rPh sb="0" eb="1">
      <t>キ</t>
    </rPh>
    <phoneticPr fontId="78"/>
  </si>
  <si>
    <t>規-6</t>
    <rPh sb="0" eb="1">
      <t>キ</t>
    </rPh>
    <phoneticPr fontId="78"/>
  </si>
  <si>
    <t>規-7</t>
    <rPh sb="0" eb="1">
      <t>キ</t>
    </rPh>
    <phoneticPr fontId="78"/>
  </si>
  <si>
    <t>規-8</t>
    <rPh sb="0" eb="1">
      <t>キ</t>
    </rPh>
    <phoneticPr fontId="78"/>
  </si>
  <si>
    <t>規-9</t>
    <rPh sb="0" eb="1">
      <t>キ</t>
    </rPh>
    <phoneticPr fontId="78"/>
  </si>
  <si>
    <t>規-10</t>
    <rPh sb="0" eb="1">
      <t>キ</t>
    </rPh>
    <phoneticPr fontId="78"/>
  </si>
  <si>
    <t>規-11</t>
    <rPh sb="0" eb="1">
      <t>キ</t>
    </rPh>
    <phoneticPr fontId="78"/>
  </si>
  <si>
    <t>規-12</t>
    <rPh sb="0" eb="1">
      <t>キ</t>
    </rPh>
    <phoneticPr fontId="78"/>
  </si>
  <si>
    <t>規-13</t>
    <rPh sb="0" eb="1">
      <t>キ</t>
    </rPh>
    <phoneticPr fontId="78"/>
  </si>
  <si>
    <t>規-14</t>
    <rPh sb="0" eb="1">
      <t>キ</t>
    </rPh>
    <phoneticPr fontId="78"/>
  </si>
  <si>
    <t>規-15</t>
    <rPh sb="0" eb="1">
      <t>キ</t>
    </rPh>
    <phoneticPr fontId="78"/>
  </si>
  <si>
    <t>規-16</t>
    <rPh sb="0" eb="1">
      <t>キ</t>
    </rPh>
    <phoneticPr fontId="78"/>
  </si>
  <si>
    <t>規-17</t>
    <rPh sb="0" eb="1">
      <t>キ</t>
    </rPh>
    <phoneticPr fontId="78"/>
  </si>
  <si>
    <t>規-</t>
    <rPh sb="0" eb="1">
      <t>キ</t>
    </rPh>
    <phoneticPr fontId="78"/>
  </si>
  <si>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78"/>
  </si>
  <si>
    <t>（８）展示会等参加費</t>
    <rPh sb="3" eb="6">
      <t>テンジカイ</t>
    </rPh>
    <rPh sb="6" eb="7">
      <t>トウ</t>
    </rPh>
    <rPh sb="7" eb="10">
      <t>サンカヒ</t>
    </rPh>
    <phoneticPr fontId="78"/>
  </si>
  <si>
    <t>オンライン</t>
    <phoneticPr fontId="78"/>
  </si>
  <si>
    <t>会期</t>
    <rPh sb="0" eb="2">
      <t>カイキ</t>
    </rPh>
    <phoneticPr fontId="78"/>
  </si>
  <si>
    <t>会場名</t>
    <rPh sb="0" eb="2">
      <t>カイジョウ</t>
    </rPh>
    <rPh sb="2" eb="3">
      <t>メイ</t>
    </rPh>
    <phoneticPr fontId="78"/>
  </si>
  <si>
    <t>調整額</t>
    <rPh sb="0" eb="2">
      <t>チョウセイ</t>
    </rPh>
    <rPh sb="2" eb="3">
      <t>ガク</t>
    </rPh>
    <phoneticPr fontId="78"/>
  </si>
  <si>
    <t>（展-１）－</t>
    <rPh sb="1" eb="2">
      <t>テン</t>
    </rPh>
    <phoneticPr fontId="78"/>
  </si>
  <si>
    <t>（展-２）－</t>
    <rPh sb="1" eb="2">
      <t>テン</t>
    </rPh>
    <phoneticPr fontId="78"/>
  </si>
  <si>
    <t>（展-３）－</t>
    <rPh sb="1" eb="2">
      <t>テン</t>
    </rPh>
    <phoneticPr fontId="78"/>
  </si>
  <si>
    <t>（展-４）－</t>
    <rPh sb="1" eb="2">
      <t>テン</t>
    </rPh>
    <phoneticPr fontId="78"/>
  </si>
  <si>
    <t>（展-５）－</t>
    <rPh sb="1" eb="2">
      <t>テン</t>
    </rPh>
    <phoneticPr fontId="78"/>
  </si>
  <si>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</si>
  <si>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78"/>
  </si>
  <si>
    <t>広告種別</t>
    <rPh sb="0" eb="2">
      <t>コウコク</t>
    </rPh>
    <rPh sb="2" eb="4">
      <t>シュベツ</t>
    </rPh>
    <phoneticPr fontId="78"/>
  </si>
  <si>
    <t>具体的な内容</t>
    <rPh sb="0" eb="3">
      <t>グタイテキ</t>
    </rPh>
    <rPh sb="4" eb="6">
      <t>ナイヨウ</t>
    </rPh>
    <phoneticPr fontId="78"/>
  </si>
  <si>
    <t>広-1</t>
    <rPh sb="0" eb="1">
      <t>ヒロシ</t>
    </rPh>
    <phoneticPr fontId="78"/>
  </si>
  <si>
    <t>（広-１）－</t>
    <rPh sb="1" eb="2">
      <t>ヒロシ</t>
    </rPh>
    <phoneticPr fontId="78"/>
  </si>
  <si>
    <t>広-2</t>
    <rPh sb="0" eb="1">
      <t>ヒロシ</t>
    </rPh>
    <phoneticPr fontId="78"/>
  </si>
  <si>
    <t>（広-２）－</t>
    <rPh sb="1" eb="2">
      <t>ヒロシ</t>
    </rPh>
    <phoneticPr fontId="78"/>
  </si>
  <si>
    <t>広-3</t>
    <rPh sb="0" eb="1">
      <t>ヒロシ</t>
    </rPh>
    <phoneticPr fontId="78"/>
  </si>
  <si>
    <t>（広-３）－</t>
    <rPh sb="1" eb="2">
      <t>ヒロシ</t>
    </rPh>
    <phoneticPr fontId="78"/>
  </si>
  <si>
    <t>広-4</t>
    <rPh sb="0" eb="1">
      <t>ヒロシ</t>
    </rPh>
    <phoneticPr fontId="78"/>
  </si>
  <si>
    <t>（広-４）－</t>
    <rPh sb="1" eb="2">
      <t>ヒロシ</t>
    </rPh>
    <phoneticPr fontId="78"/>
  </si>
  <si>
    <t>広-5</t>
    <rPh sb="0" eb="1">
      <t>ヒロシ</t>
    </rPh>
    <phoneticPr fontId="78"/>
  </si>
  <si>
    <t>（広-５）－</t>
    <rPh sb="1" eb="2">
      <t>ヒロシ</t>
    </rPh>
    <phoneticPr fontId="78"/>
  </si>
  <si>
    <t>【設備投資・事業環境整備フェーズ】</t>
    <rPh sb="1" eb="5">
      <t>セツビトウシ</t>
    </rPh>
    <rPh sb="6" eb="8">
      <t>ジギョウ</t>
    </rPh>
    <rPh sb="8" eb="10">
      <t>カンキョウ</t>
    </rPh>
    <rPh sb="10" eb="12">
      <t>セイビ</t>
    </rPh>
    <phoneticPr fontId="78"/>
  </si>
  <si>
    <t>＜設備投資・事業環境整備フェーズ＞</t>
    <rPh sb="1" eb="5">
      <t>セツビトウシ</t>
    </rPh>
    <rPh sb="6" eb="8">
      <t>ジギョウ</t>
    </rPh>
    <rPh sb="8" eb="10">
      <t>カンキョウ</t>
    </rPh>
    <rPh sb="10" eb="12">
      <t>セイビ</t>
    </rPh>
    <phoneticPr fontId="78"/>
  </si>
  <si>
    <t>　※　リース・レンタルの場合は、(B)に助成実施期間内の月数×月額リース料･レンタル料の合計金額(税抜)を計上してください</t>
    <phoneticPr fontId="78"/>
  </si>
  <si>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78"/>
  </si>
  <si>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</si>
  <si>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5"/>
  </si>
  <si>
    <t>上記購入先は、自企業と資本関係、役員又は従業員の兼務、自企業の代表者３親等以内の親族による経営ではない</t>
    <rPh sb="8" eb="10">
      <t>キギョウ</t>
    </rPh>
    <rPh sb="18" eb="19">
      <t>マタ</t>
    </rPh>
    <rPh sb="28" eb="30">
      <t>キギョウ</t>
    </rPh>
    <phoneticPr fontId="78"/>
  </si>
  <si>
    <t xml:space="preserve">　※　工事を伴う据え付け型（固定型 ）のカウンターや椅子、エアコン等は（10）機械装置・工具器具備品費ではなく（11）店舗新装・改装工事費に計上
　　　　してください。 </t>
    <rPh sb="70" eb="72">
      <t>ケイジョウ</t>
    </rPh>
    <phoneticPr fontId="78"/>
  </si>
  <si>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78"/>
  </si>
  <si>
    <t>（単位：円）</t>
    <phoneticPr fontId="85"/>
  </si>
  <si>
    <t>経費
番号</t>
    <rPh sb="0" eb="2">
      <t>ケイヒ</t>
    </rPh>
    <rPh sb="3" eb="5">
      <t>バンゴウ</t>
    </rPh>
    <phoneticPr fontId="85"/>
  </si>
  <si>
    <t>工事内容</t>
    <rPh sb="0" eb="4">
      <t>コウジナイヨウ</t>
    </rPh>
    <phoneticPr fontId="78"/>
  </si>
  <si>
    <t>数量（A）</t>
    <rPh sb="0" eb="2">
      <t>スウリョウ</t>
    </rPh>
    <phoneticPr fontId="78"/>
  </si>
  <si>
    <t>単位</t>
    <rPh sb="0" eb="2">
      <t>タンイ</t>
    </rPh>
    <phoneticPr fontId="85"/>
  </si>
  <si>
    <t>単価（B）
（税抜）</t>
    <rPh sb="7" eb="9">
      <t>ゼイヌキ</t>
    </rPh>
    <phoneticPr fontId="85"/>
  </si>
  <si>
    <t>助成対象経費
（A）×（B）
(税抜)</t>
    <phoneticPr fontId="85"/>
  </si>
  <si>
    <t>助成事業に要する
経費（税込）</t>
    <phoneticPr fontId="85"/>
  </si>
  <si>
    <t>事業者名</t>
    <rPh sb="0" eb="3">
      <t>ジギョウシャ</t>
    </rPh>
    <rPh sb="3" eb="4">
      <t>メイ</t>
    </rPh>
    <phoneticPr fontId="85"/>
  </si>
  <si>
    <t>工-1</t>
    <rPh sb="0" eb="1">
      <t>コウ</t>
    </rPh>
    <phoneticPr fontId="85"/>
  </si>
  <si>
    <t>工-2</t>
    <rPh sb="0" eb="1">
      <t>コウ</t>
    </rPh>
    <phoneticPr fontId="85"/>
  </si>
  <si>
    <t>工-3</t>
    <rPh sb="0" eb="1">
      <t>コウ</t>
    </rPh>
    <phoneticPr fontId="85"/>
  </si>
  <si>
    <t>工-4</t>
    <rPh sb="0" eb="1">
      <t>コウ</t>
    </rPh>
    <phoneticPr fontId="85"/>
  </si>
  <si>
    <t>工-5</t>
    <rPh sb="0" eb="1">
      <t>コウ</t>
    </rPh>
    <phoneticPr fontId="85"/>
  </si>
  <si>
    <t>工-6</t>
    <rPh sb="0" eb="1">
      <t>コウ</t>
    </rPh>
    <phoneticPr fontId="85"/>
  </si>
  <si>
    <t>工-7</t>
    <rPh sb="0" eb="1">
      <t>コウ</t>
    </rPh>
    <phoneticPr fontId="85"/>
  </si>
  <si>
    <t>工-8</t>
    <rPh sb="0" eb="1">
      <t>コウ</t>
    </rPh>
    <phoneticPr fontId="85"/>
  </si>
  <si>
    <t>工-9</t>
    <rPh sb="0" eb="1">
      <t>コウ</t>
    </rPh>
    <phoneticPr fontId="85"/>
  </si>
  <si>
    <t>工-10</t>
    <rPh sb="0" eb="1">
      <t>コウ</t>
    </rPh>
    <phoneticPr fontId="85"/>
  </si>
  <si>
    <t>工-11</t>
    <rPh sb="0" eb="1">
      <t>コウ</t>
    </rPh>
    <phoneticPr fontId="85"/>
  </si>
  <si>
    <t>工-12</t>
    <rPh sb="0" eb="1">
      <t>コウ</t>
    </rPh>
    <phoneticPr fontId="85"/>
  </si>
  <si>
    <t>工-13</t>
    <rPh sb="0" eb="1">
      <t>コウ</t>
    </rPh>
    <phoneticPr fontId="85"/>
  </si>
  <si>
    <t>工-14</t>
    <rPh sb="0" eb="1">
      <t>コウ</t>
    </rPh>
    <phoneticPr fontId="85"/>
  </si>
  <si>
    <t>工-15</t>
    <rPh sb="0" eb="1">
      <t>コウ</t>
    </rPh>
    <phoneticPr fontId="85"/>
  </si>
  <si>
    <t>列1</t>
    <phoneticPr fontId="78"/>
  </si>
  <si>
    <t>（12）店舗賃借料</t>
    <rPh sb="4" eb="9">
      <t>テンポチンシャクリョウ</t>
    </rPh>
    <phoneticPr fontId="78"/>
  </si>
  <si>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5"/>
  </si>
  <si>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78"/>
  </si>
  <si>
    <t>名称</t>
    <rPh sb="0" eb="2">
      <t>メイショウ</t>
    </rPh>
    <phoneticPr fontId="78"/>
  </si>
  <si>
    <t>月額家賃
（税抜）
(A)</t>
    <rPh sb="0" eb="2">
      <t>ゲツガク</t>
    </rPh>
    <rPh sb="2" eb="4">
      <t>ヤチン</t>
    </rPh>
    <rPh sb="6" eb="8">
      <t>ゼイヌ</t>
    </rPh>
    <phoneticPr fontId="78"/>
  </si>
  <si>
    <t>工事期間
（月）</t>
    <rPh sb="0" eb="4">
      <t>コウジキカン</t>
    </rPh>
    <rPh sb="6" eb="7">
      <t>ツキ</t>
    </rPh>
    <phoneticPr fontId="78"/>
  </si>
  <si>
    <t>賃-1</t>
    <phoneticPr fontId="78"/>
  </si>
  <si>
    <t>（13）委託・外注費</t>
    <rPh sb="7" eb="9">
      <t>ガイチュウ</t>
    </rPh>
    <phoneticPr fontId="78"/>
  </si>
  <si>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</si>
  <si>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</si>
  <si>
    <t>主要取引先の
事業者名と売上高
(上位３者)</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シャ</t>
    </rPh>
    <phoneticPr fontId="2"/>
  </si>
  <si>
    <t>本申請との
経費の重複</t>
    <rPh sb="0" eb="3">
      <t>ホンシンセイ</t>
    </rPh>
    <rPh sb="6" eb="8">
      <t>ケイヒ</t>
    </rPh>
    <rPh sb="9" eb="11">
      <t>チョウフク</t>
    </rPh>
    <phoneticPr fontId="2"/>
  </si>
  <si>
    <t>本申請との
内容の重複</t>
    <rPh sb="0" eb="3">
      <t>ホンシンセイ</t>
    </rPh>
    <rPh sb="6" eb="8">
      <t>ナイヨウ</t>
    </rPh>
    <rPh sb="9" eb="11">
      <t>チョウフク</t>
    </rPh>
    <phoneticPr fontId="2"/>
  </si>
  <si>
    <t>製品・サービスの
概要（200字以内）</t>
    <rPh sb="9" eb="11">
      <t>ガイヨウ</t>
    </rPh>
    <rPh sb="15" eb="16">
      <t>ジ</t>
    </rPh>
    <rPh sb="16" eb="18">
      <t>イナイ</t>
    </rPh>
    <phoneticPr fontId="5"/>
  </si>
  <si>
    <t>No</t>
    <phoneticPr fontId="2"/>
  </si>
  <si>
    <t>競合・類似製品
・サービス名</t>
    <rPh sb="0" eb="2">
      <t>キョウゴウ</t>
    </rPh>
    <rPh sb="3" eb="5">
      <t>ルイジ</t>
    </rPh>
    <rPh sb="5" eb="7">
      <t>セイヒン</t>
    </rPh>
    <rPh sb="13" eb="14">
      <t>メイ</t>
    </rPh>
    <phoneticPr fontId="2"/>
  </si>
  <si>
    <t>開発・販売元</t>
    <rPh sb="0" eb="2">
      <t>カイハツ</t>
    </rPh>
    <rPh sb="3" eb="5">
      <t>ハンバイ</t>
    </rPh>
    <rPh sb="5" eb="6">
      <t>モト</t>
    </rPh>
    <phoneticPr fontId="2"/>
  </si>
  <si>
    <t>主な機能、仕様</t>
    <rPh sb="0" eb="1">
      <t>オモ</t>
    </rPh>
    <rPh sb="2" eb="4">
      <t>キノウ</t>
    </rPh>
    <rPh sb="5" eb="7">
      <t>シヨウ</t>
    </rPh>
    <phoneticPr fontId="2"/>
  </si>
  <si>
    <t>令和８年</t>
    <phoneticPr fontId="2"/>
  </si>
  <si>
    <t>経費種別</t>
    <rPh sb="0" eb="2">
      <t>ケイヒ</t>
    </rPh>
    <rPh sb="2" eb="4">
      <t>シュベツ</t>
    </rPh>
    <phoneticPr fontId="2"/>
  </si>
  <si>
    <t>工事に要する期間</t>
    <rPh sb="0" eb="2">
      <t>コウジ</t>
    </rPh>
    <rPh sb="3" eb="4">
      <t>ヨウ</t>
    </rPh>
    <rPh sb="6" eb="8">
      <t>キカン</t>
    </rPh>
    <phoneticPr fontId="2"/>
  </si>
  <si>
    <t>ヵ月</t>
    <rPh sb="1" eb="2">
      <t>ゲツ</t>
    </rPh>
    <phoneticPr fontId="55"/>
  </si>
  <si>
    <t>日</t>
    <rPh sb="0" eb="1">
      <t>ニチ</t>
    </rPh>
    <phoneticPr fontId="2"/>
  </si>
  <si>
    <t>※　本事業は高齢者を対象とした製品・サービスのみを対象としております。</t>
    <rPh sb="2" eb="5">
      <t>ホンジギョウ</t>
    </rPh>
    <rPh sb="6" eb="9">
      <t>コウレイシャ</t>
    </rPh>
    <rPh sb="10" eb="12">
      <t>タイショウ</t>
    </rPh>
    <rPh sb="15" eb="17">
      <t>セイヒン</t>
    </rPh>
    <rPh sb="25" eb="27">
      <t>タイショウ</t>
    </rPh>
    <phoneticPr fontId="2"/>
  </si>
  <si>
    <t>③　売上高の算出根拠　※価格×数量（想定販売先）等の具体的な算式を用いて記入してください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8" eb="22">
      <t>ソウテイハンバイ</t>
    </rPh>
    <rPh sb="22" eb="23">
      <t>サキ</t>
    </rPh>
    <rPh sb="24" eb="25">
      <t>トウ</t>
    </rPh>
    <rPh sb="26" eb="29">
      <t>グタイテキ</t>
    </rPh>
    <rPh sb="30" eb="32">
      <t>サンシキ</t>
    </rPh>
    <rPh sb="33" eb="34">
      <t>モチ</t>
    </rPh>
    <rPh sb="36" eb="38">
      <t>キニュウ</t>
    </rPh>
    <rPh sb="53" eb="55">
      <t>キニュウ</t>
    </rPh>
    <rPh sb="58" eb="62">
      <t>ジョセイジギョウ</t>
    </rPh>
    <rPh sb="63" eb="65">
      <t>カイハツ</t>
    </rPh>
    <rPh sb="66" eb="68">
      <t>カイリョウ</t>
    </rPh>
    <rPh sb="70" eb="72">
      <t>セイヒン</t>
    </rPh>
    <rPh sb="78" eb="81">
      <t>ウリアゲダカ</t>
    </rPh>
    <rPh sb="83" eb="85">
      <t>コンキョ</t>
    </rPh>
    <rPh sb="86" eb="88">
      <t>キニュウ</t>
    </rPh>
    <phoneticPr fontId="2"/>
  </si>
  <si>
    <t>130,000　～　138,000</t>
  </si>
  <si>
    <t>138,000　～　146,000</t>
  </si>
  <si>
    <t>146,000　～　155,000</t>
  </si>
  <si>
    <t>155,000　～　165,000</t>
  </si>
  <si>
    <t>165,000　～　175,000</t>
  </si>
  <si>
    <t>175,000　～　185,000</t>
  </si>
  <si>
    <t>185,000　～　195,000</t>
  </si>
  <si>
    <t>195,000　～　210,000</t>
  </si>
  <si>
    <t>210,000　～　230,000</t>
  </si>
  <si>
    <t>230,000　～　250,000</t>
  </si>
  <si>
    <t>250,000　～　270,000</t>
  </si>
  <si>
    <t>270,000　～　290,000</t>
  </si>
  <si>
    <t>290,000　～　310,000</t>
  </si>
  <si>
    <t>310,000　～　330,000</t>
  </si>
  <si>
    <t>330,000　～　350,000</t>
  </si>
  <si>
    <t>350,000　～　370,000</t>
  </si>
  <si>
    <t>370,000　～　395,000</t>
  </si>
  <si>
    <t>395,000　～　425,000</t>
  </si>
  <si>
    <t>425,000　～　455,000</t>
  </si>
  <si>
    <t>455,000　～　485,000</t>
  </si>
  <si>
    <t>485,000　～　515,000</t>
  </si>
  <si>
    <t>515,000　～　545,000</t>
  </si>
  <si>
    <t>545,000　～　575,000</t>
  </si>
  <si>
    <t>575,000　～　605,000</t>
  </si>
  <si>
    <t>605,000　～</t>
  </si>
  <si>
    <t>助成事業名</t>
    <rPh sb="0" eb="5">
      <t>ジョセイジギョウメイ</t>
    </rPh>
    <phoneticPr fontId="2"/>
  </si>
  <si>
    <t>テーマ名</t>
    <rPh sb="3" eb="4">
      <t>メイ</t>
    </rPh>
    <phoneticPr fontId="2"/>
  </si>
  <si>
    <t>申請状況</t>
    <rPh sb="0" eb="4">
      <t>シンセイジョウキョウ</t>
    </rPh>
    <phoneticPr fontId="2"/>
  </si>
  <si>
    <t>事業内容</t>
    <rPh sb="0" eb="4">
      <t>ジギョウナイヨウ</t>
    </rPh>
    <phoneticPr fontId="2"/>
  </si>
  <si>
    <t>対象期間</t>
    <rPh sb="0" eb="4">
      <t>タイショウキカン</t>
    </rPh>
    <phoneticPr fontId="2"/>
  </si>
  <si>
    <t>対象経費</t>
    <rPh sb="0" eb="4">
      <t>タイショウケイヒ</t>
    </rPh>
    <phoneticPr fontId="2"/>
  </si>
  <si>
    <t>成果物</t>
    <rPh sb="0" eb="3">
      <t>セイカブツ</t>
    </rPh>
    <phoneticPr fontId="2"/>
  </si>
  <si>
    <r>
      <t xml:space="preserve">市場投入時期（予定）
</t>
    </r>
    <r>
      <rPr>
        <sz val="9"/>
        <rFont val="ＭＳ Ｐゴシック"/>
        <family val="3"/>
        <charset val="128"/>
      </rPr>
      <t>※　本事業の終了予定日以降</t>
    </r>
    <rPh sb="0" eb="2">
      <t>シジョウ</t>
    </rPh>
    <rPh sb="2" eb="4">
      <t>トウニュウ</t>
    </rPh>
    <rPh sb="4" eb="6">
      <t>ジキ</t>
    </rPh>
    <rPh sb="7" eb="9">
      <t>ヨテイ</t>
    </rPh>
    <rPh sb="13" eb="16">
      <t>ホンジギョウ</t>
    </rPh>
    <rPh sb="17" eb="22">
      <t>シュウリョウヨテイビ</t>
    </rPh>
    <rPh sb="22" eb="24">
      <t>イコウ</t>
    </rPh>
    <phoneticPr fontId="2"/>
  </si>
  <si>
    <r>
      <t>（４）</t>
    </r>
    <r>
      <rPr>
        <b/>
        <u/>
        <sz val="11"/>
        <rFont val="ＭＳ Ｐゴシック"/>
        <family val="3"/>
        <charset val="128"/>
      </rPr>
      <t>改良前</t>
    </r>
    <r>
      <rPr>
        <b/>
        <sz val="11"/>
        <rFont val="ＭＳ Ｐゴシック"/>
        <family val="3"/>
        <charset val="128"/>
      </rPr>
      <t>製品・サービスの内容　</t>
    </r>
    <r>
      <rPr>
        <b/>
        <sz val="1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</si>
  <si>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　下図「申請・届出が必要なタイミング」で</t>
    </r>
    <r>
      <rPr>
        <b/>
        <u/>
        <sz val="10.5"/>
        <rFont val="ＭＳ Ｐゴシック"/>
        <family val="3"/>
        <charset val="128"/>
      </rPr>
      <t>②開発・改良フェーズの期間中に取得又は申請・届出が必要</t>
    </r>
    <r>
      <rPr>
        <b/>
        <sz val="10.5"/>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rFont val="ＭＳ Ｐゴシック"/>
        <family val="3"/>
        <charset val="128"/>
      </rPr>
      <t>③設備投資・事業環境整備フェーズの期間中に取得又は申請・届出が必要</t>
    </r>
    <r>
      <rPr>
        <b/>
        <sz val="10.5"/>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78"/>
  </si>
  <si>
    <r>
      <t xml:space="preserve"> ※　許認可等について専門家の指導を受ける場合は「（５）専門家指導費」）ではなく「（７）規格認証・登録
</t>
    </r>
    <r>
      <rPr>
        <b/>
        <sz val="10"/>
        <rFont val="ＭＳ Ｐゴシック"/>
        <family val="3"/>
        <charset val="128"/>
      </rPr>
      <t xml:space="preserve">      </t>
    </r>
    <r>
      <rPr>
        <b/>
        <u/>
        <sz val="1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78"/>
  </si>
  <si>
    <t>自企業の事業所は都内のバーチャルオフィスのみであるか</t>
    <rPh sb="0" eb="3">
      <t>ジキギョウ</t>
    </rPh>
    <rPh sb="4" eb="7">
      <t>ジギョウショ</t>
    </rPh>
    <rPh sb="8" eb="10">
      <t>トナイ</t>
    </rPh>
    <phoneticPr fontId="2"/>
  </si>
  <si>
    <t>○</t>
  </si>
  <si>
    <t>　令和６年度　高齢者向け新ビジネス創出支援事業　申請書</t>
    <rPh sb="1" eb="3">
      <t>レイワ</t>
    </rPh>
    <rPh sb="4" eb="6">
      <t>ネンド</t>
    </rPh>
    <rPh sb="7" eb="10">
      <t>コウレイシャ</t>
    </rPh>
    <rPh sb="10" eb="11">
      <t>ム</t>
    </rPh>
    <rPh sb="12" eb="13">
      <t>シン</t>
    </rPh>
    <rPh sb="17" eb="19">
      <t>ソウシュツ</t>
    </rPh>
    <rPh sb="19" eb="21">
      <t>シエン</t>
    </rPh>
    <rPh sb="21" eb="23">
      <t>ジギョウ</t>
    </rPh>
    <phoneticPr fontId="5"/>
  </si>
  <si>
    <t>※　交付決定予定日（令和７年２月１日）から１年９か月以内に事業を完了させて下さい。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</si>
  <si>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（基準日：令和６年８月１日）</t>
    <phoneticPr fontId="2"/>
  </si>
  <si>
    <r>
      <t>　基準日（令和６年８月１日）から過去３年間における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phoneticPr fontId="2"/>
  </si>
  <si>
    <r>
      <t>　基準日（令和６年８月１日）から過去５年間における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phoneticPr fontId="2"/>
  </si>
  <si>
    <r>
      <t>　 基準日（令和６年８月１日）から過去５年間における国・地方公共団体等（公社含む）の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100" eb="101">
      <t>ジュン</t>
    </rPh>
    <rPh sb="102" eb="104">
      <t>キニュウ</t>
    </rPh>
    <phoneticPr fontId="2"/>
  </si>
  <si>
    <r>
      <t>　 基準日（令和６年８月１日）時点で、国・地方公共団体等（公社含む）の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4" eb="105">
      <t>ジュン</t>
    </rPh>
    <phoneticPr fontId="2"/>
  </si>
  <si>
    <r>
      <t>　また、</t>
    </r>
    <r>
      <rPr>
        <b/>
        <u/>
        <sz val="10"/>
        <color rgb="FF000000"/>
        <rFont val="ＭＳ Ｐゴシック"/>
        <family val="3"/>
        <charset val="128"/>
      </rPr>
      <t>１契約あたり税抜100万円以上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27" eb="28">
      <t>シャ</t>
    </rPh>
    <rPh sb="35" eb="37">
      <t>テイシュツ</t>
    </rPh>
    <phoneticPr fontId="55"/>
  </si>
  <si>
    <t>展示会名
（内容）</t>
    <rPh sb="0" eb="3">
      <t>テンジカイ</t>
    </rPh>
    <rPh sb="3" eb="4">
      <t>メイ</t>
    </rPh>
    <rPh sb="6" eb="8">
      <t>ナイヨウ</t>
    </rPh>
    <phoneticPr fontId="78"/>
  </si>
  <si>
    <r>
      <t>　※　</t>
    </r>
    <r>
      <rPr>
        <b/>
        <u/>
        <sz val="10"/>
        <color rgb="FFFF0000"/>
        <rFont val="ＭＳ Ｐゴシック"/>
        <family val="3"/>
        <charset val="128"/>
      </rPr>
      <t xml:space="preserve">【開発・改良フェーズ】（２）機械装置・工具器具備品費は、試作開発・試験評価を助成対象とし
</t>
    </r>
    <r>
      <rPr>
        <b/>
        <sz val="10"/>
        <color rgb="FFFF0000"/>
        <rFont val="ＭＳ Ｐゴシック"/>
        <family val="3"/>
        <charset val="128"/>
      </rPr>
      <t>　　　</t>
    </r>
    <r>
      <rPr>
        <b/>
        <u/>
        <sz val="10"/>
        <color rgb="FFFF0000"/>
        <rFont val="ＭＳ Ｐゴシック"/>
        <family val="3"/>
        <charset val="128"/>
      </rPr>
      <t xml:space="preserve">ています。生産・量産用の機械装置・工具器具備品費については【設備投資・事業環境整備フ
</t>
    </r>
    <r>
      <rPr>
        <b/>
        <sz val="10"/>
        <color rgb="FFFF0000"/>
        <rFont val="ＭＳ Ｐゴシック"/>
        <family val="3"/>
        <charset val="128"/>
      </rPr>
      <t>　　　</t>
    </r>
    <r>
      <rPr>
        <b/>
        <u/>
        <sz val="10"/>
        <color rgb="FFFF000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5"/>
  </si>
  <si>
    <r>
      <t>見積金額</t>
    </r>
    <r>
      <rPr>
        <sz val="9"/>
        <rFont val="ＭＳ Ｐゴシック"/>
        <family val="3"/>
        <charset val="128"/>
      </rPr>
      <t xml:space="preserve">
（</t>
    </r>
    <r>
      <rPr>
        <b/>
        <u/>
        <sz val="9"/>
        <rFont val="ＭＳ Ｐゴシック"/>
        <family val="3"/>
        <charset val="128"/>
      </rPr>
      <t>１契約あたり税抜100万円以上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7" eb="9">
      <t>ケイヤク</t>
    </rPh>
    <rPh sb="28" eb="29">
      <t>シャ</t>
    </rPh>
    <phoneticPr fontId="55"/>
  </si>
  <si>
    <t>　※　１契約あたり税抜100万円以上の場合は、原則２者以上の見積書を提出してください。</t>
    <rPh sb="4" eb="6">
      <t>ケイヤク</t>
    </rPh>
    <phoneticPr fontId="78"/>
  </si>
  <si>
    <t>（4）-2 産業財産権出願・導入計画書</t>
    <rPh sb="6" eb="11">
      <t>サンギョウザイサンケン</t>
    </rPh>
    <rPh sb="11" eb="13">
      <t>シュツガン</t>
    </rPh>
    <rPh sb="14" eb="16">
      <t>ドウニュウ</t>
    </rPh>
    <rPh sb="16" eb="19">
      <t>ケイカクショ</t>
    </rPh>
    <phoneticPr fontId="55"/>
  </si>
  <si>
    <r>
      <t>　「</t>
    </r>
    <r>
      <rPr>
        <b/>
        <sz val="10"/>
        <rFont val="ＭＳ Ｐゴシック"/>
        <family val="3"/>
        <charset val="128"/>
      </rPr>
      <t>（4）産業財産権出願・導入費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10">
      <t>サンギョウザイサンケン</t>
    </rPh>
    <rPh sb="10" eb="12">
      <t>シュツガン</t>
    </rPh>
    <rPh sb="13" eb="16">
      <t>ドウニュウヒ</t>
    </rPh>
    <rPh sb="25" eb="27">
      <t>ケイヒ</t>
    </rPh>
    <rPh sb="31" eb="33">
      <t>キニュウ</t>
    </rPh>
    <phoneticPr fontId="55"/>
  </si>
  <si>
    <t>産-</t>
    <rPh sb="0" eb="1">
      <t>サン</t>
    </rPh>
    <phoneticPr fontId="78"/>
  </si>
  <si>
    <t>本開発・改良に関する
これまでの取組み状況</t>
    <rPh sb="0" eb="1">
      <t>ホン</t>
    </rPh>
    <rPh sb="1" eb="3">
      <t>カイハツ</t>
    </rPh>
    <rPh sb="4" eb="6">
      <t>カイリョウ</t>
    </rPh>
    <rPh sb="7" eb="8">
      <t>カン</t>
    </rPh>
    <rPh sb="16" eb="18">
      <t>トリク</t>
    </rPh>
    <rPh sb="19" eb="21">
      <t>ジョウキョウ</t>
    </rPh>
    <phoneticPr fontId="2"/>
  </si>
  <si>
    <t>取組み内容の種別
（新規開発・改良）</t>
    <rPh sb="0" eb="2">
      <t>トリク</t>
    </rPh>
    <rPh sb="3" eb="5">
      <t>ナイヨウ</t>
    </rPh>
    <rPh sb="6" eb="8">
      <t>シュベツ</t>
    </rPh>
    <rPh sb="10" eb="12">
      <t>シンキ</t>
    </rPh>
    <rPh sb="12" eb="14">
      <t>カイハツ</t>
    </rPh>
    <rPh sb="15" eb="17">
      <t>カイリョウ</t>
    </rPh>
    <phoneticPr fontId="5"/>
  </si>
  <si>
    <t>創出する新ビジネスの種別
（製品・サービス）</t>
    <rPh sb="0" eb="2">
      <t>ソウシュツ</t>
    </rPh>
    <rPh sb="4" eb="5">
      <t>シン</t>
    </rPh>
    <rPh sb="10" eb="12">
      <t>シュベツ</t>
    </rPh>
    <rPh sb="14" eb="16">
      <t>セイヒン</t>
    </rPh>
    <phoneticPr fontId="5"/>
  </si>
  <si>
    <t>基礎となる研究開発や関連する取組みの状況について以下の内容を含めて記載してください。
①期間
②状況（取組み内容・結果、協力相手等）</t>
    <rPh sb="0" eb="2">
      <t>キソ</t>
    </rPh>
    <rPh sb="5" eb="9">
      <t>ケンキュウカイハツ</t>
    </rPh>
    <rPh sb="10" eb="12">
      <t>カンレン</t>
    </rPh>
    <rPh sb="14" eb="16">
      <t>トリク</t>
    </rPh>
    <rPh sb="18" eb="20">
      <t>ジョウキョウ</t>
    </rPh>
    <rPh sb="24" eb="26">
      <t>イカ</t>
    </rPh>
    <rPh sb="27" eb="29">
      <t>ナイヨウ</t>
    </rPh>
    <rPh sb="30" eb="31">
      <t>フク</t>
    </rPh>
    <rPh sb="33" eb="35">
      <t>キサイ</t>
    </rPh>
    <rPh sb="45" eb="47">
      <t>キカン</t>
    </rPh>
    <rPh sb="49" eb="51">
      <t>ジョウキョウ</t>
    </rPh>
    <rPh sb="52" eb="54">
      <t>トリク</t>
    </rPh>
    <rPh sb="55" eb="57">
      <t>ナイヨウ</t>
    </rPh>
    <rPh sb="58" eb="60">
      <t>ケッカ</t>
    </rPh>
    <rPh sb="61" eb="63">
      <t>キョウリョク</t>
    </rPh>
    <rPh sb="63" eb="65">
      <t>アイテ</t>
    </rPh>
    <rPh sb="65" eb="66">
      <t>ナド</t>
    </rPh>
    <phoneticPr fontId="2"/>
  </si>
  <si>
    <t>助成事業において取組む
開発・改良のプロセス</t>
    <rPh sb="0" eb="4">
      <t>ジョセイジギョウ</t>
    </rPh>
    <rPh sb="8" eb="10">
      <t>トリク</t>
    </rPh>
    <rPh sb="12" eb="14">
      <t>カイハツ</t>
    </rPh>
    <rPh sb="15" eb="17">
      <t>カイリョウ</t>
    </rPh>
    <phoneticPr fontId="2"/>
  </si>
  <si>
    <t>助成対象期間中（令和７年２月１日～令和８年10月31日）に実施する開発・改良の内容について以下の内容を含めて記載してください。
①開発・改良する製品・サービスの特長的な機能
②上記機能の開発・改良プロセス</t>
    <rPh sb="0" eb="7">
      <t>ジョセイタイショウキカンチュウ</t>
    </rPh>
    <rPh sb="8" eb="10">
      <t>レイワ</t>
    </rPh>
    <rPh sb="11" eb="12">
      <t>ネン</t>
    </rPh>
    <rPh sb="13" eb="14">
      <t>ガツ</t>
    </rPh>
    <rPh sb="15" eb="16">
      <t>ニチ</t>
    </rPh>
    <rPh sb="17" eb="19">
      <t>レイワ</t>
    </rPh>
    <rPh sb="20" eb="21">
      <t>ネン</t>
    </rPh>
    <rPh sb="23" eb="24">
      <t>ガツ</t>
    </rPh>
    <rPh sb="26" eb="27">
      <t>ニチ</t>
    </rPh>
    <rPh sb="29" eb="31">
      <t>ジッシ</t>
    </rPh>
    <rPh sb="33" eb="35">
      <t>カイハツ</t>
    </rPh>
    <rPh sb="36" eb="38">
      <t>カイリョウ</t>
    </rPh>
    <rPh sb="39" eb="41">
      <t>ナイヨウ</t>
    </rPh>
    <rPh sb="45" eb="47">
      <t>イカ</t>
    </rPh>
    <rPh sb="48" eb="50">
      <t>ナイヨウ</t>
    </rPh>
    <rPh sb="51" eb="52">
      <t>フク</t>
    </rPh>
    <rPh sb="54" eb="56">
      <t>キサイ</t>
    </rPh>
    <rPh sb="66" eb="68">
      <t>カイハツ</t>
    </rPh>
    <rPh sb="69" eb="71">
      <t>カイリョウ</t>
    </rPh>
    <rPh sb="73" eb="75">
      <t>セイヒン</t>
    </rPh>
    <rPh sb="81" eb="83">
      <t>トクチョウ</t>
    </rPh>
    <rPh sb="83" eb="84">
      <t>テキ</t>
    </rPh>
    <rPh sb="85" eb="87">
      <t>キノウ</t>
    </rPh>
    <rPh sb="89" eb="91">
      <t>ジョウキ</t>
    </rPh>
    <rPh sb="91" eb="93">
      <t>キノウ</t>
    </rPh>
    <rPh sb="94" eb="96">
      <t>カイハツ</t>
    </rPh>
    <rPh sb="97" eb="99">
      <t>カイリョウ</t>
    </rPh>
    <phoneticPr fontId="2"/>
  </si>
  <si>
    <t>製品・サービスの全体像／イメージ図</t>
    <rPh sb="0" eb="2">
      <t>セイヒン</t>
    </rPh>
    <rPh sb="8" eb="10">
      <t>ゼンタイ</t>
    </rPh>
    <rPh sb="10" eb="11">
      <t>ゾウ</t>
    </rPh>
    <rPh sb="16" eb="17">
      <t>ズ</t>
    </rPh>
    <phoneticPr fontId="2"/>
  </si>
  <si>
    <t>ビジネスモデル図（商流図）</t>
    <rPh sb="7" eb="8">
      <t>ズ</t>
    </rPh>
    <rPh sb="9" eb="11">
      <t>ショウナガ</t>
    </rPh>
    <rPh sb="11" eb="12">
      <t>ズ</t>
    </rPh>
    <phoneticPr fontId="2"/>
  </si>
  <si>
    <t>＜1-1.申請者概要＞</t>
    <rPh sb="5" eb="8">
      <t>シンセイシャ</t>
    </rPh>
    <rPh sb="8" eb="10">
      <t>ガイヨウ</t>
    </rPh>
    <phoneticPr fontId="2"/>
  </si>
  <si>
    <t>＜1-2.助成金利用状況＞</t>
    <rPh sb="5" eb="8">
      <t>ジョセイキン</t>
    </rPh>
    <rPh sb="8" eb="12">
      <t>リヨウジョウキョウ</t>
    </rPh>
    <phoneticPr fontId="2"/>
  </si>
  <si>
    <t>1．東京都及び公社事業の利用状況（補助金・助成金以外）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</si>
  <si>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2．東京都その他団体での受賞歴（世界発信コンペティション「製品・技術部門」等）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</si>
  <si>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3．補助金・助成金の利用状況</t>
    <rPh sb="10" eb="12">
      <t>リヨウ</t>
    </rPh>
    <rPh sb="12" eb="14">
      <t>ジョウキョウ</t>
    </rPh>
    <phoneticPr fontId="2"/>
  </si>
  <si>
    <t>　前ページ（２）に記載した「実施中」、「申請中（予定も含む）」の補助金・助成金について、重複助成防止の観点から下記の事業概要を記載してください。</t>
    <rPh sb="1" eb="2">
      <t>ゼン</t>
    </rPh>
    <rPh sb="9" eb="11">
      <t>キサイ</t>
    </rPh>
    <rPh sb="14" eb="17">
      <t>ジッシチュウ</t>
    </rPh>
    <rPh sb="20" eb="23">
      <t>シンセイチュウ</t>
    </rPh>
    <rPh sb="24" eb="26">
      <t>ヨテイ</t>
    </rPh>
    <rPh sb="27" eb="28">
      <t>フク</t>
    </rPh>
    <rPh sb="32" eb="35">
      <t>ホジョキン</t>
    </rPh>
    <rPh sb="36" eb="39">
      <t>ジョセイキン</t>
    </rPh>
    <rPh sb="44" eb="46">
      <t>チョウフク</t>
    </rPh>
    <rPh sb="46" eb="48">
      <t>ジョセイ</t>
    </rPh>
    <rPh sb="48" eb="50">
      <t>ボウシ</t>
    </rPh>
    <rPh sb="51" eb="53">
      <t>カンテン</t>
    </rPh>
    <rPh sb="55" eb="57">
      <t>カキ</t>
    </rPh>
    <rPh sb="58" eb="62">
      <t>ジギョウガイヨウ</t>
    </rPh>
    <rPh sb="63" eb="65">
      <t>キサイ</t>
    </rPh>
    <phoneticPr fontId="2"/>
  </si>
  <si>
    <t>1.現在実施中又は申請中（予定を含む）の補助金・助成金との比較</t>
    <rPh sb="2" eb="4">
      <t>ゲンザイ</t>
    </rPh>
    <rPh sb="4" eb="7">
      <t>ジッシチュウ</t>
    </rPh>
    <rPh sb="7" eb="8">
      <t>マタ</t>
    </rPh>
    <rPh sb="9" eb="12">
      <t>シンセイチュウ</t>
    </rPh>
    <rPh sb="13" eb="15">
      <t>ヨテイ</t>
    </rPh>
    <rPh sb="16" eb="17">
      <t>フク</t>
    </rPh>
    <rPh sb="20" eb="23">
      <t>ホジョキン</t>
    </rPh>
    <rPh sb="24" eb="27">
      <t>ジョセイキン</t>
    </rPh>
    <rPh sb="29" eb="31">
      <t>ヒカク</t>
    </rPh>
    <phoneticPr fontId="2"/>
  </si>
  <si>
    <t>（基準日：令和６年８月１日現在）</t>
    <phoneticPr fontId="2"/>
  </si>
  <si>
    <t>（１）開発又は改良要素の説明（新規性・優秀性を記入してください。）
　　　※新規性・優秀性の根拠となる資料がある場合は補足資料として添付してください。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rPh sb="38" eb="41">
      <t>シンキセイ</t>
    </rPh>
    <rPh sb="42" eb="45">
      <t>ユウシュウセイ</t>
    </rPh>
    <rPh sb="46" eb="48">
      <t>コンキョ</t>
    </rPh>
    <rPh sb="51" eb="53">
      <t>シリョウ</t>
    </rPh>
    <rPh sb="56" eb="58">
      <t>バアイ</t>
    </rPh>
    <rPh sb="59" eb="63">
      <t>ホソクシリョウ</t>
    </rPh>
    <rPh sb="66" eb="68">
      <t>テンプ</t>
    </rPh>
    <phoneticPr fontId="5"/>
  </si>
  <si>
    <t>（２）助成事業の実施内容・取組内容</t>
    <rPh sb="3" eb="7">
      <t>ジョセイジギョウ</t>
    </rPh>
    <rPh sb="8" eb="10">
      <t>ジッシ</t>
    </rPh>
    <rPh sb="13" eb="15">
      <t>トリクミ</t>
    </rPh>
    <rPh sb="15" eb="17">
      <t>ナイヨウ</t>
    </rPh>
    <phoneticPr fontId="2"/>
  </si>
  <si>
    <r>
      <t>（３）助成事業完了時の試作（製品・サービス）の数量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</si>
  <si>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※「2-3．達成目標」に記載した目標内容に対応させて記入してください</t>
    <phoneticPr fontId="2"/>
  </si>
  <si>
    <r>
      <t>①</t>
    </r>
    <r>
      <rPr>
        <b/>
        <u/>
        <sz val="12"/>
        <rFont val="ＭＳ Ｐゴシック"/>
        <family val="3"/>
        <charset val="128"/>
      </rPr>
      <t>申請書提出後、達成目標の変更はできません</t>
    </r>
    <r>
      <rPr>
        <sz val="12"/>
        <rFont val="ＭＳ Ｐゴシック"/>
        <family val="3"/>
        <charset val="128"/>
      </rPr>
      <t>。
②達成目標に記載した全ての内容について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③</t>
    </r>
    <r>
      <rPr>
        <b/>
        <u/>
        <sz val="12"/>
        <rFont val="ＭＳ Ｐゴシック"/>
        <family val="3"/>
        <charset val="128"/>
      </rPr>
      <t>2-2（１）に記載した新規性、優秀性から特長的な機能や性能を関連付けて、目標１～３のうち、１つ以上（最大３つまで）</t>
    </r>
    <r>
      <rPr>
        <sz val="12"/>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※2-1（２）で創出する新ビジネスの種別として「製品の開発・改良」を選択された方のみご記入下さい。（「サービスの開発・改良」を選択された方は記入不要です。2-5．ステップアップ目標　へお進みください）</t>
    </r>
    <rPh sb="30" eb="32">
      <t>キサイ</t>
    </rPh>
    <rPh sb="96" eb="98">
      <t>キサイ</t>
    </rPh>
    <rPh sb="109" eb="112">
      <t>トクチョウテキ</t>
    </rPh>
    <rPh sb="119" eb="122">
      <t>カンレンツ</t>
    </rPh>
    <rPh sb="125" eb="127">
      <t>モクヒョウ</t>
    </rPh>
    <rPh sb="136" eb="138">
      <t>イジョウ</t>
    </rPh>
    <rPh sb="139" eb="141">
      <t>サイダイ</t>
    </rPh>
    <rPh sb="169" eb="172">
      <t>トクチョウテキ</t>
    </rPh>
    <rPh sb="243" eb="246">
      <t>トクチョウテキ</t>
    </rPh>
    <rPh sb="258" eb="259">
      <t>アラワ</t>
    </rPh>
    <rPh sb="260" eb="262">
      <t>スウチ</t>
    </rPh>
    <rPh sb="263" eb="265">
      <t>シヒョウ</t>
    </rPh>
    <rPh sb="299" eb="301">
      <t>スウチ</t>
    </rPh>
    <rPh sb="301" eb="303">
      <t>モクヒョウ</t>
    </rPh>
    <rPh sb="311" eb="313">
      <t>テイド</t>
    </rPh>
    <rPh sb="317" eb="319">
      <t>ヒョウゲン</t>
    </rPh>
    <rPh sb="320" eb="321">
      <t>サ</t>
    </rPh>
    <rPh sb="326" eb="328">
      <t>イジョウ</t>
    </rPh>
    <rPh sb="329" eb="330">
      <t>マタ</t>
    </rPh>
    <rPh sb="352" eb="353">
      <t>トウ</t>
    </rPh>
    <rPh sb="354" eb="356">
      <t>トウタツ</t>
    </rPh>
    <rPh sb="357" eb="359">
      <t>メイカク</t>
    </rPh>
    <rPh sb="360" eb="362">
      <t>ハンダン</t>
    </rPh>
    <rPh sb="368" eb="370">
      <t>セッテイ</t>
    </rPh>
    <rPh sb="442" eb="444">
      <t>ソウシュツ</t>
    </rPh>
    <rPh sb="446" eb="447">
      <t>シン</t>
    </rPh>
    <rPh sb="452" eb="454">
      <t>シュベツ</t>
    </rPh>
    <rPh sb="458" eb="460">
      <t>セイヒン</t>
    </rPh>
    <rPh sb="461" eb="463">
      <t>カイハツ</t>
    </rPh>
    <rPh sb="464" eb="466">
      <t>カイリョウ</t>
    </rPh>
    <rPh sb="468" eb="470">
      <t>センタク</t>
    </rPh>
    <rPh sb="473" eb="474">
      <t>カタ</t>
    </rPh>
    <rPh sb="477" eb="479">
      <t>キニュウ</t>
    </rPh>
    <rPh sb="479" eb="480">
      <t>クダ</t>
    </rPh>
    <rPh sb="490" eb="492">
      <t>カイハツ</t>
    </rPh>
    <rPh sb="493" eb="495">
      <t>カイリョウ</t>
    </rPh>
    <rPh sb="497" eb="499">
      <t>センタク</t>
    </rPh>
    <rPh sb="502" eb="503">
      <t>カタ</t>
    </rPh>
    <rPh sb="504" eb="508">
      <t>キニュウフヨウ</t>
    </rPh>
    <rPh sb="522" eb="524">
      <t>モクヒョウ</t>
    </rPh>
    <rPh sb="527" eb="528">
      <t>スス</t>
    </rPh>
    <phoneticPr fontId="2"/>
  </si>
  <si>
    <r>
      <t>①助成事業で開発・改良するサービスについて、どのような新規性・優秀性を持たせるかを「ステップアップ目標」として記入してください。
②</t>
    </r>
    <r>
      <rPr>
        <b/>
        <u/>
        <sz val="12"/>
        <rFont val="ＭＳ Ｐゴシック"/>
        <family val="3"/>
        <charset val="128"/>
      </rPr>
      <t>申請書提出後、ステップアップ目標の変更はできません</t>
    </r>
    <r>
      <rPr>
        <sz val="12"/>
        <rFont val="ＭＳ Ｐゴシック"/>
        <family val="3"/>
        <charset val="128"/>
      </rPr>
      <t>。
③ステップアップ目標に記載した全ての内容について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④ステップアップ目標の設定にあたっては、2-2（１）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
⑤ステップアップ目標は審査・検査の評価要素であるため、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※2-1（２）で創出する新ビジネスの種別として「サービスの開発・改良」を選択された方のみご記入下さい。（「製品の開発・改良」を選択された方は記入不要です）</t>
    </r>
    <rPh sb="106" eb="108">
      <t>キサイ</t>
    </rPh>
    <rPh sb="459" eb="461">
      <t>ソウシュツ</t>
    </rPh>
    <rPh sb="463" eb="464">
      <t>シン</t>
    </rPh>
    <rPh sb="469" eb="471">
      <t>シュベツ</t>
    </rPh>
    <rPh sb="480" eb="482">
      <t>カイハツ</t>
    </rPh>
    <rPh sb="483" eb="485">
      <t>カイリョウ</t>
    </rPh>
    <rPh sb="487" eb="489">
      <t>センタク</t>
    </rPh>
    <rPh sb="492" eb="493">
      <t>カタ</t>
    </rPh>
    <rPh sb="496" eb="498">
      <t>キニュウ</t>
    </rPh>
    <rPh sb="498" eb="499">
      <t>クダ</t>
    </rPh>
    <rPh sb="514" eb="516">
      <t>センタク</t>
    </rPh>
    <rPh sb="519" eb="520">
      <t>カタ</t>
    </rPh>
    <rPh sb="521" eb="525">
      <t>キニュウフヨウ</t>
    </rPh>
    <phoneticPr fontId="2"/>
  </si>
  <si>
    <t>※「2-5．ステップアップ目標（新規性・優秀性）」に記載した目標内容に対応させて記入してください</t>
    <rPh sb="16" eb="19">
      <t>シンキセイ</t>
    </rPh>
    <rPh sb="20" eb="23">
      <t>ユウシュウセイ</t>
    </rPh>
    <phoneticPr fontId="2"/>
  </si>
  <si>
    <t>（３）専門用語の解説　※必要な場合は記入</t>
    <rPh sb="3" eb="5">
      <t>センモン</t>
    </rPh>
    <rPh sb="5" eb="7">
      <t>ヨウゴ</t>
    </rPh>
    <rPh sb="8" eb="10">
      <t>カイセツ</t>
    </rPh>
    <rPh sb="12" eb="14">
      <t>ヒツヨウ</t>
    </rPh>
    <rPh sb="15" eb="17">
      <t>バアイ</t>
    </rPh>
    <rPh sb="18" eb="20">
      <t>キニュウ</t>
    </rPh>
    <phoneticPr fontId="78"/>
  </si>
  <si>
    <t>＜1-3．補助金・助成金の利用状況＞</t>
    <rPh sb="13" eb="15">
      <t>リヨウ</t>
    </rPh>
    <rPh sb="15" eb="17">
      <t>ジョウキョウ</t>
    </rPh>
    <phoneticPr fontId="2"/>
  </si>
  <si>
    <t>＜1-4．役員・株主名簿＞</t>
    <rPh sb="5" eb="7">
      <t>ヤクイン</t>
    </rPh>
    <rPh sb="8" eb="10">
      <t>カブヌシ</t>
    </rPh>
    <rPh sb="10" eb="12">
      <t>メイボ</t>
    </rPh>
    <phoneticPr fontId="2"/>
  </si>
  <si>
    <t>＜2-1．実施計画＞</t>
    <rPh sb="5" eb="9">
      <t>ジッシケイカク</t>
    </rPh>
    <phoneticPr fontId="5"/>
  </si>
  <si>
    <t>＜2-2．開発・改良内容＞</t>
    <rPh sb="5" eb="7">
      <t>カイハツ</t>
    </rPh>
    <rPh sb="8" eb="10">
      <t>カイリョウ</t>
    </rPh>
    <rPh sb="10" eb="12">
      <t>ナイヨウ</t>
    </rPh>
    <phoneticPr fontId="5"/>
  </si>
  <si>
    <t>＜2-3．達成目標（新規性・優秀性）＞</t>
    <rPh sb="5" eb="7">
      <t>タッセイ</t>
    </rPh>
    <rPh sb="7" eb="9">
      <t>モクヒョウ</t>
    </rPh>
    <rPh sb="10" eb="13">
      <t>シンキセイ</t>
    </rPh>
    <rPh sb="14" eb="17">
      <t>ユウシュウセイ</t>
    </rPh>
    <phoneticPr fontId="2"/>
  </si>
  <si>
    <t>＜2-4．技術的課題と解決方法（製品）＞</t>
    <rPh sb="5" eb="8">
      <t>ギジュツテキ</t>
    </rPh>
    <rPh sb="8" eb="10">
      <t>カダイ</t>
    </rPh>
    <rPh sb="11" eb="13">
      <t>カイケツ</t>
    </rPh>
    <rPh sb="13" eb="15">
      <t>ホウホウ</t>
    </rPh>
    <rPh sb="16" eb="18">
      <t>セイヒン</t>
    </rPh>
    <phoneticPr fontId="2"/>
  </si>
  <si>
    <t>＜2-5．ステップアップ目標（新規性・優秀性）＞</t>
    <rPh sb="12" eb="14">
      <t>モクヒョウ</t>
    </rPh>
    <rPh sb="15" eb="18">
      <t>シンキセイ</t>
    </rPh>
    <rPh sb="19" eb="22">
      <t>ユウシュウセイ</t>
    </rPh>
    <phoneticPr fontId="2"/>
  </si>
  <si>
    <t>＜2-6．事業化に向けた課題と解決方法（サービス）＞</t>
    <rPh sb="5" eb="8">
      <t>ジギョウカ</t>
    </rPh>
    <rPh sb="9" eb="10">
      <t>ム</t>
    </rPh>
    <rPh sb="12" eb="14">
      <t>カダイ</t>
    </rPh>
    <rPh sb="15" eb="17">
      <t>カイケツ</t>
    </rPh>
    <rPh sb="17" eb="19">
      <t>ホウホウ</t>
    </rPh>
    <phoneticPr fontId="2"/>
  </si>
  <si>
    <t>＜2-7．実施体制＞</t>
    <rPh sb="5" eb="7">
      <t>ジッシ</t>
    </rPh>
    <rPh sb="7" eb="9">
      <t>タイセイ</t>
    </rPh>
    <phoneticPr fontId="5"/>
  </si>
  <si>
    <t>＜2-8．市場性＞</t>
    <rPh sb="5" eb="8">
      <t>シジョウセイ</t>
    </rPh>
    <phoneticPr fontId="5"/>
  </si>
  <si>
    <t>＜2-9．フロー・スケジュール＞</t>
    <phoneticPr fontId="2"/>
  </si>
  <si>
    <t>＜2-10．産業財産権（特許権、実用新案権、意匠権、商標権）の確認＞</t>
    <rPh sb="6" eb="8">
      <t>サンギョウ</t>
    </rPh>
    <rPh sb="8" eb="11">
      <t>ザイサンケン</t>
    </rPh>
    <rPh sb="12" eb="15">
      <t>トッキョケン</t>
    </rPh>
    <rPh sb="16" eb="18">
      <t>ジツヨウ</t>
    </rPh>
    <rPh sb="18" eb="20">
      <t>シンアン</t>
    </rPh>
    <rPh sb="20" eb="21">
      <t>ケン</t>
    </rPh>
    <rPh sb="22" eb="25">
      <t>イショウケン</t>
    </rPh>
    <rPh sb="26" eb="29">
      <t>ショウヒョウケン</t>
    </rPh>
    <rPh sb="31" eb="33">
      <t>カクニン</t>
    </rPh>
    <phoneticPr fontId="2"/>
  </si>
  <si>
    <t>＜2-11．安全性確保への取り組み＞</t>
    <rPh sb="6" eb="9">
      <t>アンゼンセイ</t>
    </rPh>
    <rPh sb="9" eb="11">
      <t>カクホ</t>
    </rPh>
    <rPh sb="13" eb="14">
      <t>ト</t>
    </rPh>
    <rPh sb="15" eb="16">
      <t>ク</t>
    </rPh>
    <phoneticPr fontId="78"/>
  </si>
  <si>
    <t>＜3．資金計画＞</t>
    <rPh sb="3" eb="5">
      <t>シキン</t>
    </rPh>
    <phoneticPr fontId="78"/>
  </si>
  <si>
    <t>＜4．資金支出明細＞</t>
    <rPh sb="3" eb="5">
      <t>シキン</t>
    </rPh>
    <rPh sb="5" eb="7">
      <t>シシュツ</t>
    </rPh>
    <rPh sb="7" eb="9">
      <t>メイサイ</t>
    </rPh>
    <phoneticPr fontId="85"/>
  </si>
  <si>
    <t>　※　開発・改良した製品・サービスを検証・モニタリングすることを目的としたもののみが対象となります。
　※　営業行為（販売価格や発売時期の掲示等）はできません。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54" eb="58">
      <t>エイギョウコウイ</t>
    </rPh>
    <rPh sb="59" eb="63">
      <t>ハンバイカカク</t>
    </rPh>
    <rPh sb="64" eb="68">
      <t>ハツバイジキ</t>
    </rPh>
    <rPh sb="69" eb="71">
      <t>ケイジ</t>
    </rPh>
    <rPh sb="71" eb="72">
      <t>ナド</t>
    </rPh>
    <rPh sb="111" eb="118">
      <t>テンジカイトウサンカヒ</t>
    </rPh>
    <rPh sb="132" eb="134">
      <t>コウコク</t>
    </rPh>
    <rPh sb="135" eb="138">
      <t>センデンヒ</t>
    </rPh>
    <rPh sb="186" eb="187">
      <t>クダ</t>
    </rPh>
    <phoneticPr fontId="78"/>
  </si>
  <si>
    <t>　※　開発・改良した製品・サービスを検証・モニタリングすることを目的としたもののみが対象となります。
　※　営業行為（販売価格や発売時期の掲示等）はできません。
　※　支払予定先が複数の場合は複数記入してください。
　※　広告宣伝費の助成金交付申請額の上限は、展示会等参加費と合計で150万円です。</t>
    <rPh sb="10" eb="12">
      <t>セイヒン</t>
    </rPh>
    <rPh sb="111" eb="116">
      <t>コウコクセンデンヒ</t>
    </rPh>
    <rPh sb="130" eb="134">
      <t>テンジカイトウ</t>
    </rPh>
    <rPh sb="134" eb="137">
      <t>サンカヒ</t>
    </rPh>
    <phoneticPr fontId="78"/>
  </si>
  <si>
    <r>
      <t xml:space="preserve">本助成事業で開発・改良する製品・サービスのメインターゲット
</t>
    </r>
    <r>
      <rPr>
        <sz val="11"/>
        <color theme="1"/>
        <rFont val="ＭＳ Ｐゴシック"/>
        <family val="3"/>
        <charset val="128"/>
      </rPr>
      <t>※本事業は高齢者を対象とした製品・サービスのみを対象としています</t>
    </r>
    <rPh sb="0" eb="1">
      <t>ホン</t>
    </rPh>
    <rPh sb="1" eb="3">
      <t>ジョセイ</t>
    </rPh>
    <rPh sb="3" eb="5">
      <t>ジギョウ</t>
    </rPh>
    <rPh sb="6" eb="8">
      <t>カイハツ</t>
    </rPh>
    <rPh sb="9" eb="11">
      <t>カイリョウ</t>
    </rPh>
    <rPh sb="13" eb="15">
      <t>セイヒン</t>
    </rPh>
    <rPh sb="31" eb="34">
      <t>ホンジギョウ</t>
    </rPh>
    <rPh sb="35" eb="38">
      <t>コウレイシャ</t>
    </rPh>
    <rPh sb="39" eb="41">
      <t>タイショウ</t>
    </rPh>
    <rPh sb="44" eb="46">
      <t>セイヒン</t>
    </rPh>
    <rPh sb="54" eb="56">
      <t>タイショウ</t>
    </rPh>
    <phoneticPr fontId="2"/>
  </si>
  <si>
    <t>（２）本事業で解決する高齢者の課題・ニーズ</t>
    <rPh sb="3" eb="6">
      <t>ホンジギョウ</t>
    </rPh>
    <rPh sb="7" eb="9">
      <t>カイケツ</t>
    </rPh>
    <rPh sb="11" eb="14">
      <t>コウレイシャ</t>
    </rPh>
    <rPh sb="15" eb="17">
      <t>カダイ</t>
    </rPh>
    <phoneticPr fontId="2"/>
  </si>
  <si>
    <r>
      <t>　また、１契約あたり</t>
    </r>
    <r>
      <rPr>
        <b/>
        <u/>
        <sz val="10"/>
        <color rgb="FF000000"/>
        <rFont val="ＭＳ Ｐゴシック"/>
        <family val="3"/>
        <charset val="128"/>
      </rPr>
      <t>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10" eb="12">
      <t>ゼイヌキ</t>
    </rPh>
    <rPh sb="27" eb="28">
      <t>シャ</t>
    </rPh>
    <rPh sb="35" eb="37">
      <t>テイシュツ</t>
    </rPh>
    <phoneticPr fontId="55"/>
  </si>
  <si>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また、１契約あたり税抜100万円以上の場合は、原則２者以上の見積書を提出してください。
　　表が足りない場合は、枠を追加せず、本ページを複製してください。</t>
    </r>
    <rPh sb="4" eb="10">
      <t>センモンカシドウヒ</t>
    </rPh>
    <rPh sb="18" eb="21">
      <t>センモンカ</t>
    </rPh>
    <rPh sb="41" eb="43">
      <t>ケイヤク</t>
    </rPh>
    <phoneticPr fontId="55"/>
  </si>
  <si>
    <t>　※　１契約あたり税抜１００万以上の工事費については、必ず２者以上の「見積書」が必要です。</t>
    <rPh sb="4" eb="6">
      <t>ケイヤク</t>
    </rPh>
    <rPh sb="30" eb="31">
      <t>シャ</t>
    </rPh>
    <phoneticPr fontId="78"/>
  </si>
  <si>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なお、１契約あたり100万円以上（税抜）の経費は、２者以上の見積書の提出が必要です。
　　　　表が足りない場合は枠を追加せず、本ページを複製してください。</t>
    </r>
    <rPh sb="52" eb="54">
      <t>ケイヤク</t>
    </rPh>
    <rPh sb="74" eb="75">
      <t>シャ</t>
    </rPh>
    <phoneticPr fontId="55"/>
  </si>
  <si>
    <t>（選択してください）</t>
  </si>
  <si>
    <t>元号を選択</t>
  </si>
  <si>
    <r>
      <t>見積金額
（</t>
    </r>
    <r>
      <rPr>
        <u/>
        <sz val="10"/>
        <rFont val="ＭＳ Ｐゴシック"/>
        <family val="3"/>
        <charset val="128"/>
      </rPr>
      <t>１件あたりの単価が税抜100万円以上の場合は原則２者以上</t>
    </r>
    <r>
      <rPr>
        <sz val="10"/>
        <rFont val="ＭＳ Ｐゴシック"/>
        <family val="3"/>
        <charset val="128"/>
      </rPr>
      <t>）</t>
    </r>
    <rPh sb="0" eb="2">
      <t>ミツ</t>
    </rPh>
    <rPh sb="2" eb="4">
      <t>キンガク</t>
    </rPh>
    <phoneticPr fontId="55"/>
  </si>
  <si>
    <r>
      <t>　本助成事業を実施し、公社が検査時に、</t>
    </r>
    <r>
      <rPr>
        <b/>
        <sz val="12"/>
        <rFont val="ＭＳ Ｐゴシック"/>
        <family val="3"/>
        <charset val="128"/>
      </rPr>
      <t>購入品（機械装置含む）や助成事業における成果物等、支払いに係る経理関係書類を確認できる場所</t>
    </r>
    <r>
      <rPr>
        <sz val="12"/>
        <rFont val="ＭＳ Ｐゴシック"/>
        <family val="3"/>
        <charset val="128"/>
      </rPr>
      <t>を記入してください。</t>
    </r>
    <r>
      <rPr>
        <u/>
        <sz val="12"/>
        <rFont val="ＭＳ Ｐゴシック"/>
        <family val="3"/>
        <charset val="128"/>
      </rPr>
      <t>原則、</t>
    </r>
    <r>
      <rPr>
        <b/>
        <u/>
        <sz val="12"/>
        <rFont val="ＭＳ Ｐゴシック"/>
        <family val="3"/>
        <charset val="128"/>
      </rPr>
      <t>東京都内</t>
    </r>
    <r>
      <rPr>
        <u/>
        <sz val="12"/>
        <rFont val="ＭＳ Ｐゴシック"/>
        <family val="3"/>
        <charset val="128"/>
      </rPr>
      <t>の</t>
    </r>
    <r>
      <rPr>
        <b/>
        <u/>
        <sz val="12"/>
        <rFont val="ＭＳ Ｐゴシック"/>
        <family val="3"/>
        <charset val="128"/>
      </rPr>
      <t xml:space="preserve">自企業の本社・事業所・工場等（借り上げ可）に限ります。
</t>
    </r>
    <r>
      <rPr>
        <b/>
        <sz val="12"/>
        <rFont val="ＭＳ Ｐゴシック"/>
        <family val="3"/>
        <charset val="128"/>
      </rPr>
      <t>※　自企業の事業所が都内のバーチャルオフィスのみの場合、当欄には助成事業の実施場所に代えて「公社が求める検査等
　　を行うことができる場所（公社訪問場所）」を記載してください。</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rPh sb="112" eb="115">
      <t>ジキギョウ</t>
    </rPh>
    <rPh sb="116" eb="119">
      <t>ジギョウショ</t>
    </rPh>
    <rPh sb="120" eb="122">
      <t>トナイ</t>
    </rPh>
    <rPh sb="135" eb="137">
      <t>バアイ</t>
    </rPh>
    <rPh sb="138" eb="139">
      <t>トウ</t>
    </rPh>
    <rPh sb="139" eb="140">
      <t>ラン</t>
    </rPh>
    <rPh sb="142" eb="146">
      <t>ジョセイジギョウ</t>
    </rPh>
    <rPh sb="147" eb="151">
      <t>ジッシバショ</t>
    </rPh>
    <rPh sb="152" eb="153">
      <t>カ</t>
    </rPh>
    <rPh sb="156" eb="158">
      <t>コウシャ</t>
    </rPh>
    <rPh sb="159" eb="160">
      <t>モト</t>
    </rPh>
    <rPh sb="162" eb="164">
      <t>ケンサ</t>
    </rPh>
    <rPh sb="164" eb="165">
      <t>ナド</t>
    </rPh>
    <rPh sb="169" eb="170">
      <t>オコナ</t>
    </rPh>
    <rPh sb="177" eb="179">
      <t>バショ</t>
    </rPh>
    <rPh sb="180" eb="182">
      <t>コウシャ</t>
    </rPh>
    <rPh sb="182" eb="186">
      <t>ホウモンバショ</t>
    </rPh>
    <rPh sb="189" eb="19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</si>
</sst>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2" tint="-0.89999084444715716"/>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sz val="11"/>
      <name val="游ゴシック"/>
      <family val="3"/>
      <charset val="128"/>
      <scheme val="minor"/>
    </font>
    <font>
      <b/>
      <u/>
      <sz val="12"/>
      <name val="ＭＳ Ｐゴシック"/>
      <family val="3"/>
      <charset val="128"/>
    </font>
    <font>
      <b/>
      <u/>
      <sz val="10"/>
      <color rgb="FFFF0000"/>
      <name val="ＭＳ Ｐゴシック"/>
      <family val="3"/>
      <charset val="128"/>
    </font>
    <font>
      <b/>
      <sz val="16"/>
      <color theme="1"/>
      <name val="ＭＳ Ｐゴシック"/>
      <family val="3"/>
      <charset val="128"/>
    </font>
    <font>
      <sz val="16"/>
      <color rgb="FF0070C0"/>
      <name val="ＭＳ Ｐゴシック"/>
      <family val="3"/>
      <charset val="128"/>
    </font>
    <font>
      <sz val="16"/>
      <color theme="1"/>
      <name val="ＭＳ Ｐゴシック"/>
      <family val="3"/>
      <charset val="128"/>
    </font>
    <font>
      <sz val="16"/>
      <color theme="2" tint="-0.89999084444715716"/>
      <name val="ＭＳ Ｐゴシック"/>
      <family val="3"/>
      <charset val="128"/>
    </font>
    <font>
      <sz val="16"/>
      <name val="ＭＳ Ｐゴシック"/>
      <family val="3"/>
      <charset val="128"/>
    </font>
    <font>
      <b/>
      <sz val="16"/>
      <color rgb="FF000000"/>
      <name val="ＭＳ Ｐゴシック"/>
      <family val="3"/>
      <charset val="128"/>
    </font>
    <font>
      <sz val="8"/>
      <name val="ＭＳ 明朝"/>
      <family val="1"/>
      <charset val="128"/>
    </font>
    <font>
      <u/>
      <sz val="1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s>
  <borders count="208">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1728">
    <xf numFmtId="0" fontId="0" fillId="0" borderId="0" xfId="0">
      <alignment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9" fillId="0" borderId="0" xfId="2" applyFont="1" applyAlignment="1" applyProtection="1">
      <alignment vertical="center"/>
    </xf>
    <xf numFmtId="0" fontId="7" fillId="0" borderId="0" xfId="2" applyFont="1" applyBorder="1" applyAlignment="1" applyProtection="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3" fillId="0" borderId="0" xfId="0" applyFont="1" applyAlignment="1" applyProtection="1">
      <alignment horizontal="left" vertical="center"/>
    </xf>
    <xf numFmtId="0" fontId="12" fillId="0" borderId="0" xfId="0" applyFont="1" applyProtection="1">
      <alignment vertical="center"/>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178" fontId="8" fillId="0" borderId="0" xfId="1" applyNumberFormat="1"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34" fillId="0" borderId="0" xfId="0" applyFont="1" applyAlignment="1" applyProtection="1">
      <alignment horizontal="left" vertical="center"/>
    </xf>
    <xf numFmtId="0" fontId="34" fillId="0" borderId="0" xfId="0" applyFont="1" applyFill="1" applyAlignment="1" applyProtection="1">
      <alignment horizontal="left" vertical="center"/>
    </xf>
    <xf numFmtId="0" fontId="33" fillId="0" borderId="0" xfId="0" applyFont="1" applyFill="1" applyAlignment="1" applyProtection="1">
      <alignment horizontal="left" vertical="center"/>
    </xf>
    <xf numFmtId="0" fontId="8" fillId="0" borderId="30" xfId="0" applyFont="1" applyBorder="1" applyAlignment="1" applyProtection="1">
      <alignment horizontal="left" vertical="center" wrapText="1"/>
      <protection locked="0"/>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4"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8" fillId="0" borderId="4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0" fontId="12" fillId="0" borderId="44" xfId="0" applyFont="1" applyBorder="1" applyAlignment="1" applyProtection="1">
      <alignment horizontal="center" vertical="center"/>
    </xf>
    <xf numFmtId="179" fontId="8" fillId="3" borderId="45" xfId="6" applyNumberFormat="1" applyFont="1" applyFill="1" applyBorder="1" applyAlignment="1" applyProtection="1">
      <alignment horizontal="right" vertical="center"/>
      <protection hidden="1"/>
    </xf>
    <xf numFmtId="38" fontId="8" fillId="3" borderId="38" xfId="1" applyFont="1" applyFill="1" applyBorder="1" applyAlignment="1" applyProtection="1">
      <alignment horizontal="right" vertical="center"/>
      <protection hidden="1"/>
    </xf>
    <xf numFmtId="179" fontId="8" fillId="3" borderId="46"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8" fillId="0" borderId="30" xfId="0" applyFont="1" applyFill="1" applyBorder="1" applyAlignment="1" applyProtection="1">
      <alignment horizontal="center" vertical="center" wrapText="1"/>
      <protection locked="0"/>
    </xf>
    <xf numFmtId="180" fontId="8" fillId="0" borderId="30" xfId="0" applyNumberFormat="1" applyFont="1" applyFill="1" applyBorder="1" applyAlignment="1" applyProtection="1">
      <alignment vertical="center"/>
      <protection locked="0"/>
    </xf>
    <xf numFmtId="0" fontId="3" fillId="0" borderId="0" xfId="0" applyFont="1" applyFill="1" applyProtection="1">
      <alignment vertical="center"/>
    </xf>
    <xf numFmtId="0" fontId="36" fillId="0" borderId="0" xfId="0" applyFont="1" applyFill="1" applyProtection="1">
      <alignment vertical="center"/>
    </xf>
    <xf numFmtId="0" fontId="32"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2" fillId="0" borderId="0" xfId="7" applyFont="1" applyAlignment="1" applyProtection="1">
      <alignment vertical="center"/>
    </xf>
    <xf numFmtId="0" fontId="23" fillId="0" borderId="0" xfId="7" applyFont="1" applyBorder="1" applyAlignment="1" applyProtection="1">
      <alignment vertical="top"/>
    </xf>
    <xf numFmtId="181" fontId="39" fillId="0" borderId="0" xfId="8" applyFont="1" applyFill="1" applyBorder="1" applyAlignment="1" applyProtection="1">
      <alignment horizontal="right" vertical="center"/>
    </xf>
    <xf numFmtId="0" fontId="28" fillId="0" borderId="0" xfId="0" applyFont="1" applyFill="1" applyProtection="1">
      <alignment vertical="center"/>
    </xf>
    <xf numFmtId="0" fontId="40" fillId="0" borderId="0" xfId="0" applyFont="1" applyFill="1" applyProtection="1">
      <alignment vertical="center"/>
    </xf>
    <xf numFmtId="0" fontId="29" fillId="0" borderId="0" xfId="7" applyFont="1" applyProtection="1">
      <alignment vertical="center"/>
    </xf>
    <xf numFmtId="0" fontId="41" fillId="0" borderId="0" xfId="0" applyFont="1" applyFill="1" applyProtection="1">
      <alignment vertical="center"/>
    </xf>
    <xf numFmtId="0" fontId="41" fillId="0" borderId="0" xfId="0" applyFont="1" applyProtection="1">
      <alignment vertical="center"/>
    </xf>
    <xf numFmtId="0" fontId="23" fillId="0" borderId="0" xfId="7" applyFont="1" applyProtection="1">
      <alignment vertical="center"/>
    </xf>
    <xf numFmtId="0" fontId="22" fillId="0" borderId="0" xfId="0" applyFont="1" applyFill="1" applyProtection="1">
      <alignment vertical="center"/>
    </xf>
    <xf numFmtId="0" fontId="22" fillId="0" borderId="0" xfId="0" applyFont="1" applyProtection="1">
      <alignment vertical="center"/>
    </xf>
    <xf numFmtId="0" fontId="6" fillId="0" borderId="0" xfId="7" applyFont="1" applyProtection="1">
      <alignment vertical="center"/>
    </xf>
    <xf numFmtId="0" fontId="28" fillId="0" borderId="0" xfId="0" applyFont="1" applyFill="1" applyBorder="1" applyProtection="1">
      <alignment vertical="center"/>
    </xf>
    <xf numFmtId="0" fontId="28" fillId="0" borderId="0" xfId="0" applyFont="1" applyAlignment="1" applyProtection="1">
      <alignment horizontal="center" vertical="center"/>
    </xf>
    <xf numFmtId="0" fontId="29" fillId="0" borderId="0" xfId="7" applyFont="1" applyAlignment="1" applyProtection="1">
      <alignment vertical="center"/>
    </xf>
    <xf numFmtId="0" fontId="29" fillId="0" borderId="0" xfId="7" applyFont="1" applyBorder="1" applyProtection="1">
      <alignment vertical="center"/>
    </xf>
    <xf numFmtId="0" fontId="45"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7" fillId="0" borderId="0" xfId="0" applyFont="1" applyFill="1" applyProtection="1">
      <alignment vertical="center"/>
    </xf>
    <xf numFmtId="0" fontId="28" fillId="0" borderId="0" xfId="0" applyFont="1" applyProtection="1">
      <alignment vertical="center"/>
      <protection locked="0"/>
    </xf>
    <xf numFmtId="0" fontId="31" fillId="0" borderId="0" xfId="7" applyFont="1" applyProtection="1">
      <alignment vertical="center"/>
    </xf>
    <xf numFmtId="0" fontId="37" fillId="0" borderId="0" xfId="7" applyFont="1" applyProtection="1">
      <alignment vertical="center"/>
    </xf>
    <xf numFmtId="0" fontId="38" fillId="0" borderId="0" xfId="0" applyFont="1" applyBorder="1" applyAlignment="1" applyProtection="1">
      <alignment vertical="top"/>
    </xf>
    <xf numFmtId="0" fontId="29" fillId="0" borderId="0" xfId="2" applyFont="1" applyAlignment="1" applyProtection="1">
      <alignment vertical="center"/>
    </xf>
    <xf numFmtId="0" fontId="12" fillId="0" borderId="0" xfId="2" applyFont="1" applyProtection="1">
      <alignment vertical="center"/>
    </xf>
    <xf numFmtId="38" fontId="12" fillId="0" borderId="0" xfId="1" applyFont="1" applyFill="1" applyBorder="1" applyProtection="1">
      <alignment vertical="center"/>
      <protection locked="0"/>
    </xf>
    <xf numFmtId="0" fontId="12" fillId="0" borderId="0" xfId="2" applyFont="1" applyFill="1" applyBorder="1" applyAlignment="1" applyProtection="1">
      <alignment horizontal="left" vertical="center" wrapText="1"/>
      <protection locked="0"/>
    </xf>
    <xf numFmtId="38" fontId="12" fillId="0" borderId="54" xfId="1" applyFont="1" applyFill="1" applyBorder="1" applyAlignment="1" applyProtection="1">
      <alignment horizontal="center" vertical="center" wrapText="1"/>
      <protection locked="0"/>
    </xf>
    <xf numFmtId="0" fontId="12" fillId="0" borderId="0" xfId="2" applyFont="1" applyFill="1" applyBorder="1" applyAlignment="1" applyProtection="1">
      <alignment horizontal="center" vertical="center" wrapText="1" shrinkToFit="1"/>
      <protection locked="0"/>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38" fontId="12" fillId="0" borderId="0" xfId="1" applyFont="1" applyFill="1" applyBorder="1" applyAlignment="1" applyProtection="1">
      <alignment horizontal="right" vertical="center"/>
      <protection locked="0"/>
    </xf>
    <xf numFmtId="0" fontId="12" fillId="0" borderId="0" xfId="2" applyFont="1" applyFill="1" applyBorder="1" applyAlignment="1" applyProtection="1">
      <alignment horizontal="left" vertical="center"/>
      <protection locked="0"/>
    </xf>
    <xf numFmtId="38" fontId="12" fillId="0" borderId="0" xfId="1" applyFont="1" applyFill="1" applyBorder="1" applyAlignment="1" applyProtection="1">
      <alignment horizontal="left" vertical="center"/>
      <protection locked="0"/>
    </xf>
    <xf numFmtId="0" fontId="56" fillId="0" borderId="0" xfId="2" applyFont="1" applyProtection="1">
      <alignment vertical="center"/>
    </xf>
    <xf numFmtId="38" fontId="12" fillId="0" borderId="0" xfId="1" applyFont="1" applyFill="1" applyBorder="1" applyAlignment="1" applyProtection="1">
      <alignment horizontal="right" vertical="center" wrapText="1"/>
      <protection locked="0"/>
    </xf>
    <xf numFmtId="0" fontId="59" fillId="2" borderId="81" xfId="2" applyNumberFormat="1" applyFont="1" applyFill="1" applyBorder="1" applyAlignment="1" applyProtection="1">
      <alignment vertical="center"/>
      <protection hidden="1"/>
    </xf>
    <xf numFmtId="191" fontId="12" fillId="0" borderId="28" xfId="0" applyNumberFormat="1" applyFont="1" applyFill="1" applyBorder="1" applyAlignment="1" applyProtection="1">
      <alignment horizontal="center" vertical="center"/>
      <protection locked="0"/>
    </xf>
    <xf numFmtId="0" fontId="56" fillId="0" borderId="0" xfId="2" applyFont="1" applyAlignment="1" applyProtection="1">
      <alignment vertical="center" wrapText="1"/>
    </xf>
    <xf numFmtId="0" fontId="68" fillId="0" borderId="0" xfId="2" applyFont="1" applyAlignment="1" applyProtection="1">
      <alignment horizontal="left" vertical="center" wrapText="1"/>
    </xf>
    <xf numFmtId="0" fontId="49" fillId="0" borderId="0" xfId="2" applyFont="1" applyProtection="1">
      <alignment vertical="center"/>
    </xf>
    <xf numFmtId="38" fontId="56" fillId="0" borderId="0" xfId="3" applyFont="1" applyAlignment="1" applyProtection="1">
      <alignment vertical="center"/>
    </xf>
    <xf numFmtId="0" fontId="57" fillId="0" borderId="0" xfId="2" applyFont="1" applyProtection="1">
      <alignment vertical="center"/>
    </xf>
    <xf numFmtId="0" fontId="48" fillId="0" borderId="0" xfId="2" applyFont="1" applyBorder="1" applyAlignment="1" applyProtection="1">
      <alignment vertical="center"/>
    </xf>
    <xf numFmtId="0" fontId="67" fillId="0" borderId="0" xfId="2" applyFont="1" applyAlignment="1" applyProtection="1">
      <alignment vertical="center"/>
    </xf>
    <xf numFmtId="0" fontId="70" fillId="0" borderId="0" xfId="2" applyFont="1" applyAlignment="1" applyProtection="1">
      <alignment vertical="center"/>
    </xf>
    <xf numFmtId="0" fontId="56" fillId="0" borderId="0" xfId="2" applyFont="1" applyAlignment="1" applyProtection="1">
      <alignment vertical="center"/>
    </xf>
    <xf numFmtId="0" fontId="68" fillId="0" borderId="0" xfId="2" applyFont="1" applyFill="1" applyBorder="1" applyAlignment="1" applyProtection="1">
      <alignment horizontal="right"/>
    </xf>
    <xf numFmtId="38" fontId="68" fillId="3" borderId="8" xfId="1" applyNumberFormat="1" applyFont="1" applyFill="1" applyBorder="1" applyProtection="1">
      <alignment vertical="center"/>
      <protection hidden="1"/>
    </xf>
    <xf numFmtId="0" fontId="4" fillId="0" borderId="0" xfId="2" applyFont="1" applyFill="1" applyAlignment="1" applyProtection="1">
      <alignment vertical="center"/>
    </xf>
    <xf numFmtId="0" fontId="8" fillId="0" borderId="0" xfId="0" applyFont="1" applyFill="1" applyBorder="1" applyAlignment="1" applyProtection="1">
      <alignment horizontal="right" vertical="center"/>
    </xf>
    <xf numFmtId="0" fontId="56" fillId="0" borderId="0" xfId="2" applyFont="1" applyBorder="1" applyProtection="1">
      <alignment vertical="center"/>
    </xf>
    <xf numFmtId="0" fontId="68"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1" fillId="0" borderId="0" xfId="0" applyFont="1" applyProtection="1">
      <alignment vertical="center"/>
    </xf>
    <xf numFmtId="0" fontId="21" fillId="5" borderId="0" xfId="4" applyFont="1" applyFill="1" applyBorder="1" applyAlignment="1" applyProtection="1">
      <alignment horizontal="center" vertical="center"/>
    </xf>
    <xf numFmtId="0" fontId="72" fillId="0" borderId="0" xfId="0" applyFont="1" applyAlignment="1" applyProtection="1">
      <alignment vertical="center"/>
    </xf>
    <xf numFmtId="0" fontId="71" fillId="0" borderId="0" xfId="4" applyNumberFormat="1" applyFont="1" applyBorder="1" applyAlignment="1" applyProtection="1">
      <alignment horizontal="left" vertical="center"/>
    </xf>
    <xf numFmtId="0" fontId="71"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1" fillId="0" borderId="0" xfId="4" applyNumberFormat="1" applyFont="1" applyBorder="1" applyAlignment="1" applyProtection="1">
      <alignment horizontal="left" vertical="center"/>
    </xf>
    <xf numFmtId="0" fontId="71" fillId="0" borderId="0" xfId="4" applyFont="1" applyBorder="1" applyProtection="1"/>
    <xf numFmtId="0" fontId="72" fillId="0" borderId="0" xfId="4" applyFont="1" applyBorder="1" applyAlignment="1" applyProtection="1">
      <alignment horizontal="center" vertical="center"/>
    </xf>
    <xf numFmtId="49" fontId="71"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2" borderId="28" xfId="0" applyFont="1" applyFill="1" applyBorder="1" applyAlignment="1" applyProtection="1">
      <alignment horizontal="center" vertical="center"/>
    </xf>
    <xf numFmtId="0" fontId="16" fillId="2" borderId="32" xfId="0" applyFont="1" applyFill="1" applyBorder="1" applyAlignment="1" applyProtection="1">
      <alignment horizontal="center"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1" fillId="0" borderId="0" xfId="4" applyFont="1" applyBorder="1" applyAlignment="1" applyProtection="1"/>
    <xf numFmtId="0" fontId="71" fillId="0" borderId="0" xfId="4" applyFont="1" applyBorder="1" applyAlignment="1" applyProtection="1">
      <alignment vertical="center"/>
    </xf>
    <xf numFmtId="0" fontId="71" fillId="0" borderId="0" xfId="4" applyFont="1" applyBorder="1" applyAlignment="1" applyProtection="1">
      <alignment horizontal="left" vertical="center" wrapText="1"/>
    </xf>
    <xf numFmtId="179" fontId="8" fillId="3" borderId="42" xfId="6" applyNumberFormat="1" applyFont="1" applyFill="1" applyBorder="1" applyAlignment="1" applyProtection="1">
      <alignment horizontal="right" vertical="center"/>
    </xf>
    <xf numFmtId="195" fontId="8" fillId="0" borderId="41" xfId="1" applyNumberFormat="1" applyFont="1" applyBorder="1" applyAlignment="1" applyProtection="1">
      <alignment horizontal="right" vertical="center"/>
      <protection locked="0"/>
    </xf>
    <xf numFmtId="0" fontId="28" fillId="0" borderId="0" xfId="0" applyFont="1" applyFill="1" applyProtection="1">
      <alignment vertical="center"/>
      <protection locked="0"/>
    </xf>
    <xf numFmtId="0" fontId="29" fillId="0" borderId="0" xfId="7" applyFont="1" applyProtection="1">
      <alignment vertical="center"/>
      <protection locked="0"/>
    </xf>
    <xf numFmtId="0" fontId="28" fillId="0" borderId="0" xfId="0" applyFont="1" applyBorder="1" applyProtection="1">
      <alignment vertical="center"/>
      <protection locked="0"/>
    </xf>
    <xf numFmtId="0" fontId="28" fillId="0" borderId="0" xfId="0" applyFont="1" applyAlignment="1" applyProtection="1">
      <alignment horizontal="center" vertical="center"/>
      <protection locked="0"/>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2" borderId="11" xfId="2" applyFont="1" applyFill="1" applyBorder="1" applyAlignment="1" applyProtection="1">
      <alignment vertical="center" wrapText="1" shrinkToFit="1"/>
      <protection hidden="1"/>
    </xf>
    <xf numFmtId="0" fontId="12" fillId="2" borderId="12" xfId="2" applyFont="1" applyFill="1" applyBorder="1" applyAlignment="1" applyProtection="1">
      <alignment vertical="center" wrapText="1" shrinkToFit="1"/>
      <protection hidden="1"/>
    </xf>
    <xf numFmtId="0" fontId="12" fillId="2" borderId="13" xfId="2" applyFont="1" applyFill="1" applyBorder="1" applyAlignment="1" applyProtection="1">
      <alignment vertical="center" wrapText="1" shrinkToFit="1"/>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34" fillId="0" borderId="0" xfId="0" applyFont="1" applyAlignment="1" applyProtection="1">
      <alignment horizontal="left"/>
    </xf>
    <xf numFmtId="0" fontId="12" fillId="4" borderId="28" xfId="0" applyFont="1" applyFill="1" applyBorder="1" applyAlignment="1" applyProtection="1">
      <alignment horizontal="center" vertical="center" wrapText="1"/>
    </xf>
    <xf numFmtId="0" fontId="12" fillId="4" borderId="30" xfId="0" applyFont="1" applyFill="1" applyBorder="1" applyAlignment="1" applyProtection="1">
      <alignment horizontal="center" vertical="center" wrapText="1"/>
    </xf>
    <xf numFmtId="0" fontId="41" fillId="0" borderId="0" xfId="0" applyFont="1" applyFill="1" applyBorder="1" applyProtection="1">
      <alignment vertical="center"/>
    </xf>
    <xf numFmtId="0" fontId="28" fillId="0" borderId="13" xfId="7" applyFont="1" applyBorder="1" applyAlignment="1" applyProtection="1">
      <alignment horizontal="center" vertical="center" wrapText="1"/>
    </xf>
    <xf numFmtId="0" fontId="29" fillId="4" borderId="8" xfId="7" applyFont="1" applyFill="1" applyBorder="1" applyProtection="1">
      <alignment vertical="center"/>
    </xf>
    <xf numFmtId="0" fontId="29" fillId="4" borderId="2" xfId="7" applyFont="1" applyFill="1" applyBorder="1" applyProtection="1">
      <alignment vertical="center"/>
    </xf>
    <xf numFmtId="182" fontId="8" fillId="2" borderId="30" xfId="0" applyNumberFormat="1" applyFont="1" applyFill="1" applyBorder="1" applyAlignment="1" applyProtection="1">
      <alignment horizontal="center" vertical="center" wrapText="1"/>
      <protection locked="0"/>
    </xf>
    <xf numFmtId="182" fontId="8" fillId="2" borderId="28" xfId="0" applyNumberFormat="1" applyFont="1"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Protection="1">
      <alignment vertical="center"/>
      <protection locked="0"/>
    </xf>
    <xf numFmtId="0" fontId="3" fillId="0" borderId="0" xfId="0" applyFont="1" applyFill="1" applyProtection="1">
      <alignment vertical="center"/>
      <protection locked="0"/>
    </xf>
    <xf numFmtId="0" fontId="3" fillId="0" borderId="0" xfId="0" applyFont="1" applyProtection="1">
      <alignment vertical="center"/>
      <protection locked="0"/>
    </xf>
    <xf numFmtId="0" fontId="32" fillId="0" borderId="0" xfId="7" applyFont="1" applyProtection="1">
      <alignment vertical="center"/>
      <protection locked="0"/>
    </xf>
    <xf numFmtId="0" fontId="3" fillId="0" borderId="0" xfId="0" applyFont="1" applyBorder="1" applyProtection="1">
      <alignment vertical="center"/>
      <protection locked="0"/>
    </xf>
    <xf numFmtId="0" fontId="32" fillId="0" borderId="0" xfId="0" applyFont="1" applyBorder="1" applyAlignment="1" applyProtection="1">
      <alignment vertical="top"/>
      <protection locked="0"/>
    </xf>
    <xf numFmtId="0" fontId="0" fillId="0" borderId="0" xfId="0" applyBorder="1" applyProtection="1">
      <alignment vertical="center"/>
      <protection locked="0"/>
    </xf>
    <xf numFmtId="0" fontId="31" fillId="0" borderId="0" xfId="0" applyFont="1" applyProtection="1">
      <alignment vertical="center"/>
      <protection locked="0"/>
    </xf>
    <xf numFmtId="0" fontId="31" fillId="0" borderId="0" xfId="0" applyFont="1" applyBorder="1" applyProtection="1">
      <alignment vertical="center"/>
      <protection locked="0"/>
    </xf>
    <xf numFmtId="176" fontId="12" fillId="0" borderId="12" xfId="0" applyNumberFormat="1" applyFont="1" applyFill="1" applyBorder="1" applyAlignment="1" applyProtection="1">
      <alignment horizontal="center" vertical="center"/>
    </xf>
    <xf numFmtId="0" fontId="6" fillId="7" borderId="12" xfId="0" applyFont="1" applyFill="1" applyBorder="1" applyAlignment="1" applyProtection="1">
      <alignment horizontal="center" vertical="center" wrapText="1"/>
      <protection locked="0"/>
    </xf>
    <xf numFmtId="0" fontId="22" fillId="8" borderId="30" xfId="0" applyFont="1" applyFill="1" applyBorder="1" applyAlignment="1" applyProtection="1">
      <alignment horizontal="center" vertical="center" wrapText="1"/>
    </xf>
    <xf numFmtId="0" fontId="8" fillId="8" borderId="30"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8" fillId="2" borderId="115" xfId="0" applyFont="1" applyFill="1" applyBorder="1" applyProtection="1">
      <alignment vertical="center"/>
    </xf>
    <xf numFmtId="0" fontId="44" fillId="0" borderId="0" xfId="2" applyFont="1" applyFill="1" applyBorder="1" applyAlignment="1" applyProtection="1">
      <alignment horizontal="left" vertical="center"/>
    </xf>
    <xf numFmtId="0" fontId="33"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81" fillId="0" borderId="0" xfId="2" applyFont="1" applyFill="1" applyBorder="1" applyAlignment="1" applyProtection="1">
      <alignment horizontal="left" vertical="center"/>
    </xf>
    <xf numFmtId="0" fontId="83" fillId="0" borderId="0" xfId="2" applyFont="1" applyFill="1" applyBorder="1" applyProtection="1">
      <alignment vertical="center"/>
    </xf>
    <xf numFmtId="0" fontId="12" fillId="0" borderId="0" xfId="2" applyFont="1" applyFill="1" applyBorder="1" applyAlignment="1" applyProtection="1">
      <alignment horizontal="right" vertical="center"/>
    </xf>
    <xf numFmtId="0" fontId="84" fillId="0" borderId="0" xfId="2" applyFont="1" applyFill="1" applyBorder="1" applyProtection="1">
      <alignment vertical="center"/>
    </xf>
    <xf numFmtId="0" fontId="69" fillId="0" borderId="28" xfId="2" applyFont="1" applyFill="1" applyBorder="1" applyAlignment="1" applyProtection="1">
      <alignment horizontal="center" vertical="center" wrapText="1"/>
    </xf>
    <xf numFmtId="0" fontId="81" fillId="0" borderId="0" xfId="2" applyFont="1" applyFill="1" applyBorder="1" applyAlignment="1" applyProtection="1">
      <alignment vertical="top"/>
    </xf>
    <xf numFmtId="0" fontId="61" fillId="0" borderId="4" xfId="2" applyFont="1" applyFill="1" applyBorder="1" applyAlignment="1" applyProtection="1">
      <alignment horizontal="left" vertical="center" wrapText="1"/>
    </xf>
    <xf numFmtId="0" fontId="61" fillId="0" borderId="29" xfId="2" applyFont="1" applyFill="1" applyBorder="1" applyAlignment="1" applyProtection="1">
      <alignment horizontal="left" vertical="center" wrapText="1"/>
    </xf>
    <xf numFmtId="38" fontId="83" fillId="0" borderId="0" xfId="1" applyFont="1" applyFill="1" applyBorder="1" applyAlignment="1" applyProtection="1">
      <alignment horizontal="center" vertical="center"/>
    </xf>
    <xf numFmtId="0" fontId="44" fillId="8" borderId="8" xfId="2" applyFont="1" applyFill="1" applyBorder="1" applyAlignment="1" applyProtection="1">
      <alignment horizontal="left" vertical="center"/>
    </xf>
    <xf numFmtId="0" fontId="33" fillId="8" borderId="12" xfId="2" applyFont="1" applyFill="1" applyBorder="1" applyAlignment="1" applyProtection="1">
      <alignment horizontal="left" vertical="center"/>
    </xf>
    <xf numFmtId="0" fontId="44" fillId="8" borderId="6" xfId="2" applyFont="1" applyFill="1" applyBorder="1" applyAlignment="1" applyProtection="1">
      <alignment horizontal="left" vertical="center"/>
    </xf>
    <xf numFmtId="0" fontId="44" fillId="8" borderId="7" xfId="2" applyFont="1" applyFill="1" applyBorder="1" applyAlignment="1" applyProtection="1">
      <alignment horizontal="left" vertical="center"/>
    </xf>
    <xf numFmtId="38" fontId="86" fillId="0" borderId="0" xfId="1" applyFont="1" applyFill="1" applyBorder="1" applyAlignment="1" applyProtection="1">
      <alignment horizontal="center" vertical="center"/>
    </xf>
    <xf numFmtId="0" fontId="61" fillId="0" borderId="49" xfId="2" applyFont="1" applyFill="1" applyBorder="1" applyAlignment="1" applyProtection="1">
      <alignment horizontal="left" vertical="center"/>
    </xf>
    <xf numFmtId="0" fontId="81" fillId="0" borderId="0" xfId="2" applyFont="1" applyFill="1" applyBorder="1" applyAlignment="1" applyProtection="1">
      <alignment horizontal="right" vertical="center"/>
    </xf>
    <xf numFmtId="38" fontId="81" fillId="0" borderId="30" xfId="1" applyFont="1" applyFill="1" applyBorder="1" applyProtection="1">
      <alignment vertical="center"/>
      <protection locked="0"/>
    </xf>
    <xf numFmtId="0" fontId="61" fillId="0" borderId="21" xfId="2" applyFont="1" applyFill="1" applyBorder="1" applyAlignment="1" applyProtection="1">
      <alignment horizontal="left" vertical="center"/>
    </xf>
    <xf numFmtId="0" fontId="61" fillId="0" borderId="36" xfId="2" applyFont="1" applyFill="1" applyBorder="1" applyAlignment="1" applyProtection="1">
      <alignment horizontal="left" vertical="center"/>
    </xf>
    <xf numFmtId="0" fontId="44" fillId="8" borderId="11" xfId="2" applyFont="1" applyFill="1" applyBorder="1" applyAlignment="1" applyProtection="1">
      <alignment horizontal="left" vertical="center"/>
    </xf>
    <xf numFmtId="0" fontId="44" fillId="8" borderId="12" xfId="2" applyFont="1" applyFill="1" applyBorder="1" applyAlignment="1" applyProtection="1">
      <alignment horizontal="left" vertical="center"/>
    </xf>
    <xf numFmtId="0" fontId="44" fillId="8" borderId="13" xfId="2" applyFont="1" applyFill="1" applyBorder="1" applyAlignment="1" applyProtection="1">
      <alignment horizontal="left" vertical="center"/>
    </xf>
    <xf numFmtId="0" fontId="61" fillId="0" borderId="10" xfId="2" applyFont="1" applyFill="1" applyBorder="1" applyAlignment="1" applyProtection="1">
      <alignment horizontal="left" vertical="center"/>
    </xf>
    <xf numFmtId="0" fontId="84" fillId="8" borderId="30" xfId="2" applyFont="1" applyFill="1" applyBorder="1" applyAlignment="1" applyProtection="1">
      <alignment vertical="center" wrapText="1"/>
    </xf>
    <xf numFmtId="38" fontId="83" fillId="0" borderId="0" xfId="1" applyFont="1" applyFill="1" applyBorder="1" applyProtection="1">
      <alignment vertical="center"/>
    </xf>
    <xf numFmtId="0" fontId="84"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84" fillId="8" borderId="13" xfId="2" applyFont="1" applyFill="1" applyBorder="1" applyProtection="1">
      <alignment vertical="center"/>
    </xf>
    <xf numFmtId="0" fontId="61" fillId="0" borderId="27" xfId="2" applyFont="1" applyFill="1" applyBorder="1" applyAlignment="1" applyProtection="1">
      <alignment horizontal="left" vertical="center"/>
    </xf>
    <xf numFmtId="183" fontId="83" fillId="0" borderId="0" xfId="2" applyNumberFormat="1" applyFont="1" applyFill="1" applyBorder="1" applyProtection="1">
      <alignment vertical="center"/>
    </xf>
    <xf numFmtId="0" fontId="87" fillId="8" borderId="28" xfId="2" applyFont="1" applyFill="1" applyBorder="1" applyAlignment="1" applyProtection="1">
      <alignment vertical="center" wrapText="1"/>
    </xf>
    <xf numFmtId="0" fontId="81" fillId="0" borderId="0" xfId="2" applyFont="1" applyFill="1" applyBorder="1" applyProtection="1">
      <alignment vertical="center"/>
    </xf>
    <xf numFmtId="183" fontId="12" fillId="8" borderId="59" xfId="2" applyNumberFormat="1" applyFont="1" applyFill="1" applyBorder="1" applyAlignment="1" applyProtection="1">
      <alignment horizontal="right" vertical="center" shrinkToFit="1"/>
    </xf>
    <xf numFmtId="0" fontId="84" fillId="8" borderId="34" xfId="2" applyFont="1" applyFill="1" applyBorder="1" applyProtection="1">
      <alignment vertical="center"/>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84" fillId="0" borderId="12" xfId="2" applyFont="1" applyFill="1" applyBorder="1" applyProtection="1">
      <alignment vertical="center"/>
    </xf>
    <xf numFmtId="0" fontId="12" fillId="8" borderId="63"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4" fillId="0" borderId="64" xfId="2" applyNumberFormat="1" applyFont="1" applyFill="1" applyBorder="1" applyAlignment="1" applyProtection="1">
      <alignment horizontal="left" vertical="center"/>
      <protection hidden="1"/>
    </xf>
    <xf numFmtId="0" fontId="81" fillId="0" borderId="0" xfId="2" applyFont="1" applyFill="1" applyBorder="1" applyAlignment="1" applyProtection="1">
      <alignment horizontal="center" vertical="center"/>
    </xf>
    <xf numFmtId="0" fontId="83" fillId="0" borderId="0" xfId="2" applyFont="1" applyFill="1" applyBorder="1" applyAlignment="1" applyProtection="1">
      <alignment vertical="center"/>
    </xf>
    <xf numFmtId="0" fontId="61" fillId="8" borderId="33" xfId="2" applyFont="1" applyFill="1" applyBorder="1" applyAlignment="1" applyProtection="1">
      <alignment vertical="center"/>
    </xf>
    <xf numFmtId="177" fontId="12" fillId="8" borderId="65" xfId="2" applyNumberFormat="1" applyFont="1" applyFill="1" applyBorder="1" applyAlignment="1" applyProtection="1">
      <alignment horizontal="left" vertical="center"/>
    </xf>
    <xf numFmtId="177" fontId="12" fillId="0" borderId="33" xfId="2" applyNumberFormat="1" applyFont="1" applyFill="1" applyBorder="1" applyAlignment="1" applyProtection="1">
      <alignment horizontal="left" vertical="center"/>
      <protection locked="0"/>
    </xf>
    <xf numFmtId="0" fontId="61" fillId="8" borderId="34" xfId="2" applyFont="1" applyFill="1" applyBorder="1" applyAlignment="1" applyProtection="1">
      <alignment vertical="center"/>
    </xf>
    <xf numFmtId="38" fontId="12" fillId="0" borderId="34" xfId="1" applyFont="1" applyFill="1" applyBorder="1" applyAlignment="1" applyProtection="1">
      <alignment horizontal="right" vertical="center"/>
      <protection locked="0"/>
    </xf>
    <xf numFmtId="177" fontId="12" fillId="0" borderId="34" xfId="2" applyNumberFormat="1" applyFont="1" applyFill="1" applyBorder="1" applyAlignment="1" applyProtection="1">
      <alignment horizontal="left" vertical="center"/>
      <protection locked="0"/>
    </xf>
    <xf numFmtId="177" fontId="12" fillId="0" borderId="58" xfId="2" applyNumberFormat="1" applyFont="1" applyFill="1" applyBorder="1" applyAlignment="1" applyProtection="1">
      <alignment horizontal="left" vertical="center"/>
      <protection locked="0"/>
    </xf>
    <xf numFmtId="0" fontId="61" fillId="8" borderId="58" xfId="2" applyFont="1" applyFill="1" applyBorder="1" applyAlignment="1" applyProtection="1">
      <alignment vertical="center"/>
    </xf>
    <xf numFmtId="0" fontId="81" fillId="0" borderId="0" xfId="2" applyFont="1" applyFill="1" applyBorder="1" applyAlignment="1" applyProtection="1">
      <alignment horizontal="left" vertical="top" wrapText="1"/>
    </xf>
    <xf numFmtId="0" fontId="81" fillId="0" borderId="0" xfId="2" applyFont="1" applyFill="1" applyBorder="1" applyAlignment="1" applyProtection="1">
      <alignment vertical="top" wrapText="1"/>
    </xf>
    <xf numFmtId="38" fontId="33" fillId="0" borderId="30" xfId="1" applyFont="1" applyFill="1" applyBorder="1" applyAlignment="1" applyProtection="1">
      <alignment horizontal="right" vertical="center"/>
      <protection hidden="1"/>
    </xf>
    <xf numFmtId="177" fontId="12" fillId="8" borderId="66"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3" xfId="2" applyFont="1" applyFill="1" applyBorder="1" applyAlignment="1" applyProtection="1">
      <alignment horizontal="left" vertical="center"/>
    </xf>
    <xf numFmtId="0" fontId="81" fillId="0" borderId="0" xfId="2" applyFont="1" applyFill="1" applyBorder="1" applyAlignment="1" applyProtection="1">
      <alignment horizontal="left" vertical="center" wrapText="1"/>
    </xf>
    <xf numFmtId="0" fontId="81"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3" xfId="2" applyFont="1" applyFill="1" applyBorder="1" applyAlignment="1" applyProtection="1">
      <alignment horizontal="left" vertical="top"/>
    </xf>
    <xf numFmtId="195" fontId="12" fillId="10" borderId="28" xfId="1" applyNumberFormat="1" applyFont="1" applyFill="1" applyBorder="1" applyAlignment="1" applyProtection="1">
      <alignment horizontal="right" vertical="center" shrinkToFit="1"/>
      <protection hidden="1"/>
    </xf>
    <xf numFmtId="195" fontId="12" fillId="10" borderId="35" xfId="1" applyNumberFormat="1" applyFont="1" applyFill="1" applyBorder="1" applyAlignment="1" applyProtection="1">
      <alignment horizontal="right" vertical="center" shrinkToFit="1"/>
      <protection hidden="1"/>
    </xf>
    <xf numFmtId="195" fontId="12" fillId="10" borderId="58" xfId="1" applyNumberFormat="1" applyFont="1" applyFill="1" applyBorder="1" applyAlignment="1" applyProtection="1">
      <alignment horizontal="right" vertical="center" shrinkToFit="1"/>
      <protection hidden="1"/>
    </xf>
    <xf numFmtId="195" fontId="12" fillId="10" borderId="57" xfId="1" applyNumberFormat="1" applyFont="1" applyFill="1" applyBorder="1" applyAlignment="1" applyProtection="1">
      <alignment horizontal="right" vertical="center" shrinkToFit="1"/>
      <protection hidden="1"/>
    </xf>
    <xf numFmtId="195" fontId="12" fillId="10" borderId="35" xfId="2" applyNumberFormat="1" applyFont="1" applyFill="1" applyBorder="1" applyAlignment="1" applyProtection="1">
      <alignment horizontal="right" vertical="center" shrinkToFit="1"/>
      <protection hidden="1"/>
    </xf>
    <xf numFmtId="195" fontId="84" fillId="10" borderId="32" xfId="0" applyNumberFormat="1" applyFont="1" applyFill="1" applyBorder="1" applyAlignment="1" applyProtection="1">
      <alignment horizontal="right" vertical="center"/>
      <protection hidden="1"/>
    </xf>
    <xf numFmtId="177" fontId="12" fillId="10" borderId="33" xfId="2" applyNumberFormat="1" applyFont="1" applyFill="1" applyBorder="1" applyAlignment="1" applyProtection="1">
      <alignment horizontal="right" vertical="center" shrinkToFit="1"/>
      <protection hidden="1"/>
    </xf>
    <xf numFmtId="177" fontId="12" fillId="10" borderId="58" xfId="2" applyNumberFormat="1" applyFont="1" applyFill="1" applyBorder="1" applyAlignment="1" applyProtection="1">
      <alignment horizontal="right" vertical="center" shrinkToFit="1"/>
      <protection hidden="1"/>
    </xf>
    <xf numFmtId="177" fontId="12" fillId="10" borderId="35" xfId="2" applyNumberFormat="1" applyFont="1" applyFill="1" applyBorder="1" applyAlignment="1" applyProtection="1">
      <alignment horizontal="right" vertical="center" shrinkToFit="1"/>
      <protection hidden="1"/>
    </xf>
    <xf numFmtId="177" fontId="12" fillId="10" borderId="34" xfId="2" applyNumberFormat="1" applyFont="1" applyFill="1" applyBorder="1" applyAlignment="1" applyProtection="1">
      <alignment horizontal="right" vertical="center" shrinkToFit="1"/>
      <protection hidden="1"/>
    </xf>
    <xf numFmtId="177" fontId="12" fillId="10" borderId="57" xfId="2" applyNumberFormat="1" applyFont="1" applyFill="1" applyBorder="1" applyAlignment="1" applyProtection="1">
      <alignment horizontal="right" vertical="center" shrinkToFit="1"/>
      <protection hidden="1"/>
    </xf>
    <xf numFmtId="177" fontId="12" fillId="10" borderId="32" xfId="2" applyNumberFormat="1" applyFont="1" applyFill="1" applyBorder="1" applyAlignment="1" applyProtection="1">
      <alignment horizontal="right" vertical="center" shrinkToFit="1"/>
      <protection hidden="1"/>
    </xf>
    <xf numFmtId="177" fontId="33" fillId="8" borderId="30" xfId="2" applyNumberFormat="1" applyFont="1" applyFill="1" applyBorder="1" applyAlignment="1" applyProtection="1">
      <alignment horizontal="right" vertical="center" shrinkToFit="1"/>
      <protection hidden="1"/>
    </xf>
    <xf numFmtId="177" fontId="33" fillId="8" borderId="28" xfId="2" applyNumberFormat="1" applyFont="1" applyFill="1" applyBorder="1" applyAlignment="1" applyProtection="1">
      <alignment horizontal="right" vertical="center" shrinkToFit="1"/>
      <protection hidden="1"/>
    </xf>
    <xf numFmtId="177" fontId="33" fillId="8" borderId="62" xfId="2" applyNumberFormat="1" applyFont="1" applyFill="1" applyBorder="1" applyAlignment="1" applyProtection="1">
      <alignment horizontal="right" vertical="center" shrinkToFit="1"/>
      <protection hidden="1"/>
    </xf>
    <xf numFmtId="177" fontId="33" fillId="8" borderId="34" xfId="2" applyNumberFormat="1" applyFont="1" applyFill="1" applyBorder="1" applyAlignment="1" applyProtection="1">
      <alignment horizontal="right" vertical="center" shrinkToFit="1"/>
      <protection hidden="1"/>
    </xf>
    <xf numFmtId="38" fontId="81" fillId="0" borderId="83" xfId="2" applyNumberFormat="1" applyFont="1" applyFill="1" applyBorder="1" applyAlignment="1" applyProtection="1">
      <alignment vertical="center"/>
    </xf>
    <xf numFmtId="3" fontId="81" fillId="0" borderId="83" xfId="2" applyNumberFormat="1" applyFont="1" applyFill="1" applyBorder="1" applyAlignment="1" applyProtection="1">
      <alignment vertical="center"/>
    </xf>
    <xf numFmtId="0" fontId="61" fillId="8" borderId="29" xfId="2" applyFont="1" applyFill="1" applyBorder="1" applyAlignment="1" applyProtection="1">
      <alignment vertical="center"/>
      <protection locked="0"/>
    </xf>
    <xf numFmtId="0" fontId="87" fillId="0" borderId="32" xfId="2" applyFont="1" applyFill="1" applyBorder="1" applyAlignment="1" applyProtection="1">
      <alignment vertical="center" wrapText="1"/>
      <protection locked="0"/>
    </xf>
    <xf numFmtId="0" fontId="87" fillId="0" borderId="35" xfId="2" applyFont="1" applyFill="1" applyBorder="1" applyProtection="1">
      <alignment vertical="center"/>
      <protection locked="0"/>
    </xf>
    <xf numFmtId="0" fontId="87" fillId="0" borderId="57" xfId="2" applyFont="1" applyFill="1" applyBorder="1" applyProtection="1">
      <alignment vertical="center"/>
      <protection locked="0"/>
    </xf>
    <xf numFmtId="0" fontId="87" fillId="0" borderId="35" xfId="2" applyFont="1" applyFill="1" applyBorder="1" applyAlignment="1" applyProtection="1">
      <alignment vertical="center" wrapText="1"/>
      <protection locked="0"/>
    </xf>
    <xf numFmtId="0" fontId="87" fillId="0" borderId="34" xfId="2" applyFont="1" applyFill="1" applyBorder="1" applyProtection="1">
      <alignment vertical="center"/>
      <protection locked="0"/>
    </xf>
    <xf numFmtId="0" fontId="87" fillId="0" borderId="33" xfId="2" applyFont="1" applyFill="1" applyBorder="1" applyProtection="1">
      <alignment vertical="center"/>
      <protection locked="0"/>
    </xf>
    <xf numFmtId="0" fontId="87" fillId="0" borderId="58" xfId="2" applyFont="1" applyFill="1" applyBorder="1" applyProtection="1">
      <alignment vertical="center"/>
      <protection locked="0"/>
    </xf>
    <xf numFmtId="0" fontId="12" fillId="0" borderId="0" xfId="2" applyFont="1" applyFill="1" applyBorder="1" applyAlignment="1" applyProtection="1">
      <alignment horizontal="right" vertical="center" wrapText="1"/>
    </xf>
    <xf numFmtId="181" fontId="90"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89" fillId="0" borderId="0" xfId="0" applyFont="1" applyFill="1" applyBorder="1" applyAlignment="1" applyProtection="1">
      <alignment vertical="center"/>
    </xf>
    <xf numFmtId="0" fontId="77" fillId="0" borderId="0" xfId="7" applyFont="1" applyFill="1" applyBorder="1" applyAlignment="1" applyProtection="1">
      <alignment vertical="center"/>
    </xf>
    <xf numFmtId="0" fontId="91" fillId="0" borderId="0" xfId="7" applyFont="1" applyFill="1" applyBorder="1" applyAlignment="1" applyProtection="1">
      <alignment vertical="top"/>
    </xf>
    <xf numFmtId="0" fontId="84" fillId="0" borderId="0" xfId="7" applyFont="1" applyFill="1" applyBorder="1" applyAlignment="1" applyProtection="1">
      <alignment vertical="top"/>
    </xf>
    <xf numFmtId="0" fontId="92" fillId="0" borderId="0" xfId="7" applyFont="1" applyFill="1" applyBorder="1" applyAlignment="1" applyProtection="1">
      <alignment vertical="top"/>
    </xf>
    <xf numFmtId="0" fontId="84" fillId="0" borderId="0" xfId="0" applyFont="1" applyFill="1" applyBorder="1" applyProtection="1">
      <alignment vertical="center"/>
    </xf>
    <xf numFmtId="0" fontId="93" fillId="0" borderId="0" xfId="0" applyFont="1" applyFill="1" applyBorder="1" applyProtection="1">
      <alignment vertical="center"/>
    </xf>
    <xf numFmtId="0" fontId="91" fillId="0" borderId="0" xfId="7" applyFont="1" applyFill="1" applyBorder="1" applyProtection="1">
      <alignment vertical="center"/>
    </xf>
    <xf numFmtId="0" fontId="91" fillId="0" borderId="0" xfId="7" applyFont="1" applyFill="1" applyBorder="1" applyAlignment="1" applyProtection="1">
      <alignment vertical="center"/>
    </xf>
    <xf numFmtId="0" fontId="92" fillId="0" borderId="0" xfId="7" applyFont="1" applyFill="1" applyBorder="1" applyAlignment="1" applyProtection="1">
      <alignment vertical="center"/>
    </xf>
    <xf numFmtId="0" fontId="83" fillId="0" borderId="0" xfId="0" applyFont="1" applyFill="1" applyBorder="1" applyAlignment="1" applyProtection="1">
      <alignment vertical="center"/>
    </xf>
    <xf numFmtId="0" fontId="92" fillId="0" borderId="0" xfId="2" applyFont="1" applyFill="1" applyBorder="1" applyAlignment="1" applyProtection="1">
      <alignment vertical="center"/>
    </xf>
    <xf numFmtId="0" fontId="83" fillId="0" borderId="0" xfId="0" applyFont="1" applyFill="1" applyBorder="1" applyProtection="1">
      <alignment vertical="center"/>
    </xf>
    <xf numFmtId="0" fontId="91" fillId="0" borderId="0" xfId="2" applyFont="1" applyFill="1" applyBorder="1" applyAlignment="1" applyProtection="1">
      <alignment vertical="center"/>
    </xf>
    <xf numFmtId="0" fontId="91" fillId="0" borderId="0" xfId="2" applyFont="1" applyFill="1" applyBorder="1" applyAlignment="1" applyProtection="1">
      <alignment horizontal="left" vertical="center"/>
    </xf>
    <xf numFmtId="0" fontId="91" fillId="0" borderId="0" xfId="2" applyFont="1" applyFill="1" applyBorder="1" applyAlignment="1" applyProtection="1">
      <alignment horizontal="right" vertical="center"/>
    </xf>
    <xf numFmtId="0" fontId="84" fillId="0" borderId="0" xfId="2" applyFont="1" applyFill="1" applyBorder="1" applyAlignment="1" applyProtection="1">
      <alignment horizontal="right" vertical="center"/>
    </xf>
    <xf numFmtId="0" fontId="84" fillId="8" borderId="8" xfId="0" applyFont="1" applyFill="1" applyBorder="1" applyAlignment="1" applyProtection="1">
      <alignment horizontal="center" vertical="center" wrapText="1"/>
    </xf>
    <xf numFmtId="0" fontId="84" fillId="8" borderId="6" xfId="0" applyFont="1" applyFill="1" applyBorder="1" applyAlignment="1" applyProtection="1">
      <alignment horizontal="center" vertical="center" wrapText="1"/>
    </xf>
    <xf numFmtId="0" fontId="84" fillId="8" borderId="55" xfId="0" applyFont="1" applyFill="1" applyBorder="1" applyAlignment="1" applyProtection="1">
      <alignment horizontal="center" vertical="center" wrapText="1"/>
    </xf>
    <xf numFmtId="0" fontId="84" fillId="8" borderId="30" xfId="0" applyFont="1" applyFill="1" applyBorder="1" applyAlignment="1" applyProtection="1">
      <alignment horizontal="center" vertical="center" wrapText="1"/>
    </xf>
    <xf numFmtId="0" fontId="84" fillId="8" borderId="7" xfId="0" applyFont="1" applyFill="1" applyBorder="1" applyAlignment="1" applyProtection="1">
      <alignment horizontal="center" vertical="center" wrapText="1"/>
    </xf>
    <xf numFmtId="0" fontId="94" fillId="7" borderId="119" xfId="0" applyFont="1" applyFill="1" applyBorder="1" applyAlignment="1" applyProtection="1">
      <alignment horizontal="center" vertical="center" wrapText="1"/>
    </xf>
    <xf numFmtId="184" fontId="84" fillId="8" borderId="2"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38" fontId="12" fillId="0" borderId="0" xfId="1" applyFont="1" applyFill="1" applyBorder="1" applyAlignment="1" applyProtection="1">
      <alignment vertical="center" wrapText="1"/>
      <protection locked="0"/>
    </xf>
    <xf numFmtId="38" fontId="12" fillId="1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protection locked="0"/>
    </xf>
    <xf numFmtId="0" fontId="59" fillId="0" borderId="119" xfId="2" applyFont="1" applyFill="1" applyBorder="1" applyProtection="1">
      <alignment vertical="center"/>
    </xf>
    <xf numFmtId="0" fontId="89" fillId="0" borderId="119" xfId="2" applyFont="1" applyFill="1" applyBorder="1" applyProtection="1">
      <alignment vertical="center"/>
    </xf>
    <xf numFmtId="0" fontId="84" fillId="8" borderId="120" xfId="0" applyNumberFormat="1" applyFont="1" applyFill="1" applyBorder="1" applyAlignment="1" applyProtection="1">
      <alignment horizontal="center" vertical="center" wrapText="1"/>
    </xf>
    <xf numFmtId="0" fontId="12" fillId="8" borderId="121" xfId="0" applyNumberFormat="1" applyFont="1" applyFill="1" applyBorder="1" applyAlignment="1" applyProtection="1">
      <alignment horizontal="left" vertical="center" wrapText="1"/>
    </xf>
    <xf numFmtId="0" fontId="12" fillId="8" borderId="121" xfId="0" applyNumberFormat="1" applyFont="1" applyFill="1" applyBorder="1" applyAlignment="1" applyProtection="1">
      <alignment horizontal="right" vertical="center" wrapText="1"/>
    </xf>
    <xf numFmtId="0" fontId="12" fillId="8" borderId="121" xfId="0" applyNumberFormat="1" applyFont="1" applyFill="1" applyBorder="1" applyAlignment="1" applyProtection="1">
      <alignment vertical="center" wrapText="1"/>
    </xf>
    <xf numFmtId="38" fontId="12" fillId="8" borderId="122"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6" xfId="0" applyNumberFormat="1" applyFont="1" applyFill="1" applyBorder="1" applyAlignment="1" applyProtection="1">
      <alignment horizontal="left" vertical="center" wrapText="1"/>
    </xf>
    <xf numFmtId="0" fontId="89" fillId="7" borderId="119" xfId="0" applyFont="1" applyFill="1" applyBorder="1" applyProtection="1">
      <alignment vertical="center"/>
    </xf>
    <xf numFmtId="0" fontId="77" fillId="0" borderId="0" xfId="7" applyFont="1" applyFill="1" applyBorder="1" applyAlignment="1" applyProtection="1">
      <alignment vertical="top"/>
    </xf>
    <xf numFmtId="0" fontId="33" fillId="0" borderId="0" xfId="7" applyFont="1" applyFill="1" applyBorder="1" applyAlignment="1" applyProtection="1">
      <alignment vertical="top"/>
    </xf>
    <xf numFmtId="0" fontId="34"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84" fillId="8" borderId="124" xfId="0" applyFont="1" applyFill="1" applyBorder="1" applyAlignment="1" applyProtection="1">
      <alignment horizontal="center" vertical="center" wrapText="1"/>
    </xf>
    <xf numFmtId="0" fontId="84" fillId="8" borderId="125" xfId="2" applyFont="1" applyFill="1" applyBorder="1" applyAlignment="1" applyProtection="1">
      <alignment horizontal="center" vertical="center" wrapText="1" shrinkToFit="1"/>
    </xf>
    <xf numFmtId="0" fontId="84" fillId="8" borderId="126" xfId="2" applyFont="1" applyFill="1" applyBorder="1" applyAlignment="1" applyProtection="1">
      <alignment horizontal="center" vertical="center" wrapText="1" shrinkToFit="1"/>
    </xf>
    <xf numFmtId="0" fontId="84" fillId="8" borderId="127" xfId="2" applyFont="1" applyFill="1" applyBorder="1" applyAlignment="1" applyProtection="1">
      <alignment horizontal="center" vertical="center" wrapText="1"/>
    </xf>
    <xf numFmtId="0" fontId="94" fillId="7" borderId="128" xfId="2" applyFont="1" applyFill="1" applyBorder="1" applyAlignment="1" applyProtection="1">
      <alignment horizontal="left" vertical="center" wrapText="1"/>
    </xf>
    <xf numFmtId="185" fontId="84" fillId="8" borderId="129"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right" vertical="center" wrapText="1"/>
      <protection locked="0"/>
    </xf>
    <xf numFmtId="0" fontId="12" fillId="0" borderId="130" xfId="0" applyFont="1" applyFill="1" applyBorder="1" applyAlignment="1" applyProtection="1">
      <alignment horizontal="left" vertical="center" wrapText="1"/>
      <protection locked="0"/>
    </xf>
    <xf numFmtId="0" fontId="59" fillId="0" borderId="128" xfId="2" applyFont="1" applyFill="1" applyBorder="1" applyProtection="1">
      <alignment vertical="center"/>
    </xf>
    <xf numFmtId="0" fontId="12" fillId="0" borderId="130" xfId="2" applyFont="1" applyFill="1" applyBorder="1" applyAlignment="1" applyProtection="1">
      <alignment horizontal="left" vertical="center" wrapText="1"/>
      <protection locked="0"/>
    </xf>
    <xf numFmtId="0" fontId="27" fillId="0" borderId="128" xfId="2" applyNumberFormat="1" applyFont="1" applyFill="1" applyBorder="1" applyProtection="1">
      <alignment vertical="center"/>
    </xf>
    <xf numFmtId="0" fontId="84" fillId="8" borderId="131" xfId="0" applyNumberFormat="1" applyFont="1" applyFill="1" applyBorder="1" applyAlignment="1" applyProtection="1">
      <alignment horizontal="center" vertical="center"/>
    </xf>
    <xf numFmtId="0" fontId="12" fillId="8" borderId="132" xfId="0" applyNumberFormat="1" applyFont="1" applyFill="1" applyBorder="1" applyAlignment="1" applyProtection="1">
      <alignment vertical="center" wrapText="1"/>
    </xf>
    <xf numFmtId="38" fontId="12" fillId="8" borderId="133" xfId="0" applyNumberFormat="1" applyFont="1" applyFill="1" applyBorder="1" applyAlignment="1" applyProtection="1">
      <alignment horizontal="right" vertical="center" wrapText="1"/>
    </xf>
    <xf numFmtId="38" fontId="12" fillId="8" borderId="123" xfId="0" applyNumberFormat="1" applyFont="1" applyFill="1" applyBorder="1" applyAlignment="1" applyProtection="1">
      <alignment vertical="center" wrapText="1"/>
    </xf>
    <xf numFmtId="0" fontId="12" fillId="8" borderId="134" xfId="0" applyNumberFormat="1" applyFont="1" applyFill="1" applyBorder="1" applyAlignment="1" applyProtection="1">
      <alignment vertical="center" wrapText="1"/>
    </xf>
    <xf numFmtId="0" fontId="8" fillId="7" borderId="128" xfId="0" applyFont="1" applyFill="1" applyBorder="1" applyProtection="1">
      <alignment vertical="center"/>
    </xf>
    <xf numFmtId="0" fontId="98" fillId="0" borderId="0" xfId="2" applyFont="1" applyFill="1" applyBorder="1" applyAlignment="1" applyProtection="1">
      <alignment vertical="center"/>
    </xf>
    <xf numFmtId="0" fontId="62" fillId="0" borderId="0" xfId="2" applyFont="1" applyFill="1" applyBorder="1" applyAlignment="1" applyProtection="1">
      <alignment vertical="center"/>
    </xf>
    <xf numFmtId="0" fontId="62" fillId="0" borderId="0" xfId="2" applyFont="1" applyFill="1" applyBorder="1" applyAlignment="1" applyProtection="1">
      <alignment vertical="center" wrapText="1"/>
    </xf>
    <xf numFmtId="0" fontId="84" fillId="0" borderId="0" xfId="0" applyFont="1" applyFill="1" applyBorder="1" applyAlignment="1" applyProtection="1">
      <alignment vertical="center"/>
    </xf>
    <xf numFmtId="0" fontId="59" fillId="0" borderId="0" xfId="7" applyFont="1" applyFill="1" applyBorder="1" applyAlignment="1" applyProtection="1">
      <alignment vertical="top" wrapText="1"/>
    </xf>
    <xf numFmtId="0" fontId="91" fillId="0" borderId="0" xfId="7" applyFont="1" applyFill="1" applyBorder="1" applyAlignment="1" applyProtection="1">
      <alignment vertical="top" wrapText="1"/>
    </xf>
    <xf numFmtId="0" fontId="27" fillId="0" borderId="0" xfId="2" applyFont="1" applyFill="1" applyBorder="1" applyProtection="1">
      <alignment vertical="center"/>
    </xf>
    <xf numFmtId="0" fontId="84"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84" fillId="8" borderId="126" xfId="2" applyFont="1" applyFill="1" applyBorder="1" applyAlignment="1" applyProtection="1">
      <alignment horizontal="center" vertical="center" wrapText="1"/>
    </xf>
    <xf numFmtId="0" fontId="84" fillId="8" borderId="125" xfId="0" applyFont="1" applyFill="1" applyBorder="1" applyAlignment="1" applyProtection="1">
      <alignment horizontal="center" vertical="center" wrapText="1"/>
    </xf>
    <xf numFmtId="0" fontId="94" fillId="7" borderId="119" xfId="2" applyFont="1" applyFill="1" applyBorder="1" applyAlignment="1" applyProtection="1">
      <alignment horizontal="left" vertical="center" wrapText="1"/>
    </xf>
    <xf numFmtId="0" fontId="84" fillId="0" borderId="0" xfId="2" applyFont="1" applyFill="1" applyBorder="1" applyAlignment="1" applyProtection="1">
      <alignment horizontal="left" vertical="center" wrapText="1"/>
    </xf>
    <xf numFmtId="188" fontId="84" fillId="8" borderId="129" xfId="0" applyNumberFormat="1" applyFont="1" applyFill="1" applyBorder="1" applyAlignment="1" applyProtection="1">
      <alignment horizontal="center" vertical="center"/>
      <protection hidden="1"/>
    </xf>
    <xf numFmtId="38" fontId="12" fillId="0" borderId="54" xfId="1" applyFont="1" applyFill="1" applyBorder="1" applyAlignment="1" applyProtection="1">
      <alignment horizontal="center" vertical="center"/>
      <protection locked="0"/>
    </xf>
    <xf numFmtId="38" fontId="12" fillId="10" borderId="0" xfId="1" applyFont="1" applyFill="1" applyBorder="1" applyProtection="1">
      <alignment vertical="center"/>
      <protection hidden="1"/>
    </xf>
    <xf numFmtId="0" fontId="59" fillId="7" borderId="119" xfId="2" applyFont="1" applyFill="1" applyBorder="1" applyProtection="1">
      <alignment vertical="center"/>
      <protection hidden="1"/>
    </xf>
    <xf numFmtId="38" fontId="12" fillId="0" borderId="0" xfId="3" applyFont="1" applyFill="1" applyBorder="1" applyAlignment="1" applyProtection="1">
      <alignment vertical="center"/>
    </xf>
    <xf numFmtId="0" fontId="33" fillId="0" borderId="0" xfId="2" applyFont="1" applyFill="1" applyBorder="1" applyAlignment="1" applyProtection="1">
      <alignment vertical="center" wrapText="1"/>
    </xf>
    <xf numFmtId="38" fontId="12" fillId="0" borderId="78" xfId="1" applyNumberFormat="1" applyFont="1" applyFill="1" applyBorder="1" applyAlignment="1" applyProtection="1">
      <alignment horizontal="right" vertical="center"/>
      <protection locked="0"/>
    </xf>
    <xf numFmtId="38" fontId="12" fillId="0" borderId="13" xfId="1" applyNumberFormat="1" applyFont="1" applyFill="1" applyBorder="1" applyAlignment="1" applyProtection="1">
      <alignment horizontal="center" vertical="center"/>
      <protection locked="0"/>
    </xf>
    <xf numFmtId="38" fontId="12" fillId="0" borderId="30" xfId="1" applyNumberFormat="1" applyFont="1" applyFill="1" applyBorder="1" applyAlignment="1" applyProtection="1">
      <alignment horizontal="right" vertical="center"/>
      <protection locked="0"/>
    </xf>
    <xf numFmtId="0" fontId="12" fillId="0" borderId="138" xfId="0" applyFont="1" applyFill="1" applyBorder="1" applyAlignment="1" applyProtection="1">
      <alignment horizontal="left" vertical="center" wrapText="1"/>
      <protection locked="0"/>
    </xf>
    <xf numFmtId="0" fontId="27" fillId="7" borderId="119" xfId="2" applyNumberFormat="1" applyFont="1" applyFill="1" applyBorder="1" applyProtection="1">
      <alignment vertical="center"/>
      <protection hidden="1"/>
    </xf>
    <xf numFmtId="0" fontId="12" fillId="8" borderId="150" xfId="0" applyNumberFormat="1" applyFont="1" applyFill="1" applyBorder="1" applyAlignment="1" applyProtection="1">
      <alignment horizontal="center" vertical="center"/>
    </xf>
    <xf numFmtId="0" fontId="12" fillId="8" borderId="155" xfId="0" applyNumberFormat="1" applyFont="1" applyFill="1" applyBorder="1" applyAlignment="1" applyProtection="1">
      <alignment vertical="center"/>
    </xf>
    <xf numFmtId="0" fontId="12" fillId="8" borderId="156" xfId="0" applyNumberFormat="1" applyFont="1" applyFill="1" applyBorder="1" applyAlignment="1" applyProtection="1">
      <alignment vertical="center"/>
    </xf>
    <xf numFmtId="38" fontId="12" fillId="8" borderId="157" xfId="0" applyNumberFormat="1" applyFont="1" applyFill="1" applyBorder="1" applyAlignment="1" applyProtection="1">
      <alignment horizontal="right" vertical="center"/>
    </xf>
    <xf numFmtId="38" fontId="12" fillId="8" borderId="158" xfId="0" applyNumberFormat="1" applyFont="1" applyFill="1" applyBorder="1" applyAlignment="1" applyProtection="1">
      <alignment vertical="center"/>
      <protection hidden="1"/>
    </xf>
    <xf numFmtId="38" fontId="12" fillId="8" borderId="123" xfId="0" applyNumberFormat="1" applyFont="1" applyFill="1" applyBorder="1" applyAlignment="1" applyProtection="1">
      <alignment vertical="center"/>
      <protection hidden="1"/>
    </xf>
    <xf numFmtId="0" fontId="12" fillId="8" borderId="134" xfId="0" applyNumberFormat="1" applyFont="1" applyFill="1" applyBorder="1" applyAlignment="1" applyProtection="1">
      <alignment vertical="center"/>
    </xf>
    <xf numFmtId="0" fontId="27" fillId="7" borderId="119" xfId="0" applyFont="1" applyFill="1" applyBorder="1" applyProtection="1">
      <alignment vertical="center"/>
    </xf>
    <xf numFmtId="0" fontId="33" fillId="0" borderId="0" xfId="2" applyFont="1" applyFill="1" applyBorder="1" applyAlignment="1" applyProtection="1">
      <alignment horizontal="center" vertical="center" wrapText="1"/>
    </xf>
    <xf numFmtId="0" fontId="84" fillId="8" borderId="135" xfId="0" applyFont="1" applyFill="1" applyBorder="1" applyAlignment="1" applyProtection="1">
      <alignment horizontal="center" vertical="center" wrapText="1"/>
    </xf>
    <xf numFmtId="0" fontId="98" fillId="0" borderId="0" xfId="2" applyFont="1" applyFill="1" applyBorder="1" applyProtection="1">
      <alignment vertical="center"/>
    </xf>
    <xf numFmtId="0" fontId="98" fillId="7" borderId="0" xfId="2" applyFont="1" applyFill="1" applyBorder="1" applyProtection="1">
      <alignment vertical="center"/>
    </xf>
    <xf numFmtId="0" fontId="62" fillId="0" borderId="0" xfId="2" applyFont="1" applyFill="1" applyBorder="1" applyProtection="1">
      <alignment vertical="center"/>
    </xf>
    <xf numFmtId="0" fontId="84" fillId="8" borderId="136" xfId="0" applyFont="1" applyFill="1" applyBorder="1" applyAlignment="1" applyProtection="1">
      <alignment horizontal="center" vertical="center" wrapText="1"/>
    </xf>
    <xf numFmtId="0" fontId="94" fillId="7" borderId="119" xfId="2" applyFont="1" applyFill="1" applyBorder="1" applyAlignment="1" applyProtection="1">
      <alignment horizontal="center" vertical="center" wrapText="1"/>
    </xf>
    <xf numFmtId="189" fontId="84" fillId="8" borderId="129"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locked="0"/>
    </xf>
    <xf numFmtId="38" fontId="12" fillId="10" borderId="130" xfId="1" applyFont="1" applyFill="1" applyBorder="1" applyProtection="1">
      <alignment vertical="center"/>
      <protection hidden="1"/>
    </xf>
    <xf numFmtId="0" fontId="84" fillId="8" borderId="150" xfId="0" applyNumberFormat="1" applyFont="1" applyFill="1" applyBorder="1" applyAlignment="1" applyProtection="1">
      <alignment horizontal="center" vertical="center"/>
    </xf>
    <xf numFmtId="38" fontId="12" fillId="8" borderId="123" xfId="0" applyNumberFormat="1" applyFont="1" applyFill="1" applyBorder="1" applyAlignment="1" applyProtection="1">
      <alignment horizontal="right" vertical="center"/>
    </xf>
    <xf numFmtId="38" fontId="12" fillId="8" borderId="163" xfId="0" applyNumberFormat="1" applyFont="1" applyFill="1" applyBorder="1" applyProtection="1">
      <alignment vertical="center"/>
      <protection hidden="1"/>
    </xf>
    <xf numFmtId="0" fontId="29" fillId="0" borderId="84" xfId="2" applyFont="1" applyBorder="1" applyProtection="1">
      <alignment vertical="center"/>
    </xf>
    <xf numFmtId="0" fontId="25" fillId="0" borderId="84" xfId="2" applyFont="1" applyBorder="1" applyProtection="1">
      <alignment vertical="center"/>
    </xf>
    <xf numFmtId="0" fontId="12" fillId="0" borderId="84" xfId="2" applyFont="1" applyFill="1" applyBorder="1" applyProtection="1">
      <alignment vertical="center"/>
    </xf>
    <xf numFmtId="0" fontId="29" fillId="0" borderId="86" xfId="2" applyFont="1" applyBorder="1" applyProtection="1">
      <alignment vertical="center"/>
    </xf>
    <xf numFmtId="0" fontId="44" fillId="0" borderId="86" xfId="2" applyFont="1" applyBorder="1" applyProtection="1">
      <alignment vertical="center"/>
    </xf>
    <xf numFmtId="0" fontId="25" fillId="0" borderId="86" xfId="2" applyFont="1" applyBorder="1" applyProtection="1">
      <alignment vertical="center"/>
    </xf>
    <xf numFmtId="0" fontId="12" fillId="0" borderId="86" xfId="2" applyFont="1" applyFill="1" applyBorder="1" applyProtection="1">
      <alignment vertical="center"/>
    </xf>
    <xf numFmtId="0" fontId="25" fillId="0" borderId="86"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99" fillId="2" borderId="115"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0" fontId="44" fillId="2" borderId="115" xfId="2" applyNumberFormat="1" applyFont="1" applyFill="1" applyBorder="1" applyAlignment="1" applyProtection="1">
      <alignment vertical="center"/>
    </xf>
    <xf numFmtId="0" fontId="12" fillId="0" borderId="8" xfId="2" applyNumberFormat="1" applyFont="1" applyBorder="1" applyAlignment="1" applyProtection="1">
      <alignment horizontal="left" vertical="center" wrapText="1"/>
      <protection locked="0"/>
    </xf>
    <xf numFmtId="38" fontId="12" fillId="0" borderId="8" xfId="1" applyNumberFormat="1" applyFont="1" applyBorder="1" applyAlignment="1" applyProtection="1">
      <alignment horizontal="center" vertical="center"/>
      <protection locked="0"/>
    </xf>
    <xf numFmtId="0" fontId="12" fillId="4" borderId="11" xfId="0" applyNumberFormat="1" applyFont="1" applyFill="1" applyBorder="1" applyAlignment="1" applyProtection="1">
      <alignment horizontal="center" vertical="center"/>
    </xf>
    <xf numFmtId="0" fontId="12" fillId="4" borderId="87"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64" xfId="2" applyFont="1" applyBorder="1" applyProtection="1">
      <alignment vertical="center"/>
    </xf>
    <xf numFmtId="0" fontId="8" fillId="0" borderId="84" xfId="2" applyFont="1" applyFill="1" applyBorder="1" applyAlignment="1" applyProtection="1">
      <alignment vertical="center" wrapText="1"/>
    </xf>
    <xf numFmtId="0" fontId="57" fillId="0" borderId="0" xfId="2" applyFont="1" applyFill="1" applyBorder="1" applyAlignment="1" applyProtection="1">
      <alignment vertical="center" wrapText="1"/>
    </xf>
    <xf numFmtId="0" fontId="92" fillId="0" borderId="0" xfId="7" applyFont="1" applyFill="1" applyBorder="1" applyAlignment="1" applyProtection="1">
      <alignment vertical="top" wrapText="1"/>
    </xf>
    <xf numFmtId="0" fontId="89" fillId="0" borderId="0" xfId="2" applyFont="1" applyFill="1" applyBorder="1" applyAlignment="1" applyProtection="1">
      <alignment vertical="center"/>
    </xf>
    <xf numFmtId="0" fontId="84" fillId="0" borderId="123" xfId="2" applyFont="1" applyFill="1" applyBorder="1" applyAlignment="1" applyProtection="1">
      <alignment horizontal="left" vertical="center" wrapText="1"/>
    </xf>
    <xf numFmtId="0" fontId="84" fillId="0" borderId="123" xfId="2" applyFont="1" applyFill="1" applyBorder="1" applyAlignment="1" applyProtection="1">
      <alignment horizontal="right" vertical="center" wrapText="1"/>
    </xf>
    <xf numFmtId="0" fontId="12" fillId="8" borderId="124" xfId="2" applyFont="1" applyFill="1" applyBorder="1" applyAlignment="1" applyProtection="1">
      <alignment horizontal="center" vertical="center" wrapText="1"/>
    </xf>
    <xf numFmtId="177" fontId="84" fillId="8" borderId="125" xfId="2" applyNumberFormat="1" applyFont="1" applyFill="1" applyBorder="1" applyAlignment="1" applyProtection="1">
      <alignment horizontal="center" vertical="center" wrapText="1"/>
    </xf>
    <xf numFmtId="177" fontId="94" fillId="7" borderId="119" xfId="2" applyNumberFormat="1" applyFont="1" applyFill="1" applyBorder="1" applyAlignment="1" applyProtection="1">
      <alignment horizontal="center" vertical="center" wrapText="1"/>
    </xf>
    <xf numFmtId="190" fontId="12" fillId="8" borderId="129"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30" xfId="1" applyFont="1" applyFill="1" applyBorder="1" applyAlignment="1" applyProtection="1">
      <alignment horizontal="right" vertical="center" wrapText="1"/>
      <protection hidden="1"/>
    </xf>
    <xf numFmtId="0" fontId="59" fillId="0" borderId="119" xfId="2" applyFont="1" applyFill="1" applyBorder="1" applyProtection="1">
      <alignment vertical="center"/>
      <protection hidden="1"/>
    </xf>
    <xf numFmtId="0" fontId="12" fillId="8" borderId="168" xfId="0" applyNumberFormat="1" applyFont="1" applyFill="1" applyBorder="1" applyAlignment="1" applyProtection="1">
      <alignment vertical="center"/>
    </xf>
    <xf numFmtId="0" fontId="12" fillId="8" borderId="169" xfId="0" applyNumberFormat="1" applyFont="1" applyFill="1" applyBorder="1" applyAlignment="1" applyProtection="1">
      <alignment horizontal="left" vertical="center" wrapText="1"/>
    </xf>
    <xf numFmtId="38" fontId="12" fillId="8" borderId="170" xfId="0" applyNumberFormat="1" applyFont="1" applyFill="1" applyBorder="1" applyAlignment="1" applyProtection="1">
      <alignment horizontal="left" vertical="center" wrapText="1"/>
    </xf>
    <xf numFmtId="38" fontId="12" fillId="8" borderId="170" xfId="0" applyNumberFormat="1" applyFont="1" applyFill="1" applyBorder="1" applyAlignment="1" applyProtection="1">
      <alignment horizontal="right" vertical="center" wrapText="1"/>
    </xf>
    <xf numFmtId="38" fontId="12" fillId="8" borderId="123" xfId="0" applyNumberFormat="1" applyFont="1" applyFill="1" applyBorder="1" applyAlignment="1" applyProtection="1">
      <alignment horizontal="right" vertical="center" wrapText="1"/>
      <protection hidden="1"/>
    </xf>
    <xf numFmtId="38" fontId="12" fillId="8" borderId="163" xfId="0" applyNumberFormat="1" applyFont="1" applyFill="1" applyBorder="1" applyAlignment="1" applyProtection="1">
      <alignment horizontal="right" vertical="center" wrapText="1"/>
      <protection hidden="1"/>
    </xf>
    <xf numFmtId="0" fontId="89" fillId="7" borderId="119" xfId="0" applyNumberFormat="1" applyFont="1" applyFill="1" applyBorder="1" applyAlignment="1" applyProtection="1">
      <alignment horizontal="center" vertical="center" wrapText="1"/>
    </xf>
    <xf numFmtId="177" fontId="12" fillId="11" borderId="0" xfId="2" applyNumberFormat="1" applyFont="1" applyFill="1" applyBorder="1" applyAlignment="1" applyProtection="1">
      <alignment horizontal="center" vertical="center" wrapText="1"/>
      <protection locked="0"/>
    </xf>
    <xf numFmtId="38" fontId="12" fillId="11" borderId="0" xfId="1" applyFont="1" applyFill="1" applyBorder="1" applyAlignment="1" applyProtection="1">
      <alignment vertical="center" wrapText="1"/>
      <protection locked="0"/>
    </xf>
    <xf numFmtId="0" fontId="84" fillId="0" borderId="5" xfId="2" applyFont="1" applyFill="1" applyBorder="1" applyAlignment="1" applyProtection="1">
      <alignment vertical="center" wrapText="1"/>
    </xf>
    <xf numFmtId="0" fontId="84" fillId="8" borderId="11" xfId="0" applyNumberFormat="1" applyFont="1" applyFill="1" applyBorder="1" applyAlignment="1" applyProtection="1">
      <alignment horizontal="center" vertical="center" wrapText="1"/>
    </xf>
    <xf numFmtId="0" fontId="12" fillId="8" borderId="171" xfId="0" applyNumberFormat="1" applyFont="1" applyFill="1" applyBorder="1" applyAlignment="1" applyProtection="1">
      <alignment horizontal="left" vertical="center" wrapText="1"/>
    </xf>
    <xf numFmtId="0" fontId="12" fillId="8" borderId="171" xfId="0" applyNumberFormat="1" applyFont="1" applyFill="1" applyBorder="1" applyAlignment="1" applyProtection="1">
      <alignment horizontal="right" vertical="center" wrapText="1"/>
    </xf>
    <xf numFmtId="0" fontId="12" fillId="8" borderId="171"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94" fillId="7" borderId="119" xfId="0" applyFont="1" applyFill="1" applyBorder="1" applyProtection="1">
      <alignment vertical="center"/>
    </xf>
    <xf numFmtId="38" fontId="83" fillId="0" borderId="0" xfId="1" applyFont="1" applyFill="1" applyBorder="1" applyAlignment="1" applyProtection="1">
      <alignment horizontal="center"/>
    </xf>
    <xf numFmtId="191" fontId="84" fillId="8" borderId="147" xfId="0" applyNumberFormat="1" applyFont="1" applyFill="1" applyBorder="1" applyAlignment="1" applyProtection="1">
      <alignment horizontal="center" vertical="center"/>
      <protection hidden="1"/>
    </xf>
    <xf numFmtId="0" fontId="12" fillId="0" borderId="8" xfId="0" applyFont="1" applyFill="1" applyBorder="1" applyAlignment="1" applyProtection="1">
      <alignment horizontal="left" vertical="center" wrapText="1"/>
      <protection locked="0"/>
    </xf>
    <xf numFmtId="38" fontId="12" fillId="0" borderId="8" xfId="1" applyNumberFormat="1" applyFont="1" applyFill="1" applyBorder="1" applyAlignment="1" applyProtection="1">
      <alignment horizontal="right" vertical="center"/>
      <protection locked="0"/>
    </xf>
    <xf numFmtId="38" fontId="51" fillId="0" borderId="55" xfId="1" applyNumberFormat="1" applyFont="1" applyFill="1" applyBorder="1" applyAlignment="1" applyProtection="1">
      <alignment horizontal="center" vertical="center"/>
      <protection locked="0"/>
    </xf>
    <xf numFmtId="38" fontId="12" fillId="10" borderId="8" xfId="1" applyNumberFormat="1" applyFont="1" applyFill="1" applyBorder="1" applyProtection="1">
      <alignment vertical="center"/>
      <protection hidden="1"/>
    </xf>
    <xf numFmtId="0" fontId="59" fillId="7" borderId="173" xfId="2" applyNumberFormat="1" applyFont="1" applyFill="1" applyBorder="1" applyAlignment="1" applyProtection="1">
      <alignment vertical="center"/>
      <protection hidden="1"/>
    </xf>
    <xf numFmtId="38" fontId="81" fillId="0" borderId="30" xfId="1" applyFont="1" applyFill="1" applyBorder="1" applyAlignment="1" applyProtection="1">
      <alignment horizontal="right" vertical="center"/>
      <protection locked="0"/>
    </xf>
    <xf numFmtId="0" fontId="51" fillId="0" borderId="8" xfId="0" applyFont="1" applyFill="1" applyBorder="1" applyAlignment="1" applyProtection="1">
      <alignment horizontal="left" vertical="center" wrapText="1"/>
      <protection locked="0"/>
    </xf>
    <xf numFmtId="0" fontId="51" fillId="0" borderId="8" xfId="0" applyFont="1" applyFill="1" applyBorder="1" applyAlignment="1" applyProtection="1">
      <alignment horizontal="center" vertical="center" wrapText="1"/>
      <protection locked="0"/>
    </xf>
    <xf numFmtId="0" fontId="51" fillId="0" borderId="28" xfId="0" applyFont="1" applyFill="1" applyBorder="1" applyAlignment="1" applyProtection="1">
      <alignment horizontal="left" vertical="center" wrapText="1"/>
      <protection locked="0"/>
    </xf>
    <xf numFmtId="38" fontId="81" fillId="0" borderId="28" xfId="1" applyFont="1" applyFill="1" applyBorder="1" applyAlignment="1" applyProtection="1">
      <alignment horizontal="right" vertical="center"/>
      <protection locked="0"/>
    </xf>
    <xf numFmtId="38" fontId="12" fillId="8" borderId="153" xfId="0" applyNumberFormat="1" applyFont="1" applyFill="1" applyBorder="1" applyAlignment="1" applyProtection="1">
      <alignment vertical="center"/>
      <protection hidden="1"/>
    </xf>
    <xf numFmtId="192" fontId="84" fillId="8" borderId="147" xfId="0" applyNumberFormat="1" applyFont="1" applyFill="1" applyBorder="1" applyAlignment="1" applyProtection="1">
      <alignment horizontal="center" vertical="center"/>
      <protection hidden="1"/>
    </xf>
    <xf numFmtId="38" fontId="12" fillId="0" borderId="55" xfId="1" applyNumberFormat="1" applyFont="1" applyFill="1" applyBorder="1" applyAlignment="1" applyProtection="1">
      <alignment horizontal="center" vertical="center"/>
      <protection locked="0"/>
    </xf>
    <xf numFmtId="38" fontId="12" fillId="0" borderId="8" xfId="1" applyFont="1" applyFill="1" applyBorder="1" applyAlignment="1" applyProtection="1">
      <alignment horizontal="right" vertical="center"/>
      <protection locked="0"/>
    </xf>
    <xf numFmtId="0" fontId="51" fillId="0" borderId="178" xfId="0" applyFont="1" applyFill="1" applyBorder="1" applyAlignment="1" applyProtection="1">
      <alignment horizontal="left" vertical="center" wrapText="1"/>
      <protection locked="0"/>
    </xf>
    <xf numFmtId="185" fontId="84" fillId="8" borderId="129" xfId="0" applyNumberFormat="1" applyFont="1" applyFill="1" applyBorder="1" applyAlignment="1" applyProtection="1">
      <alignment horizontal="center" vertical="center"/>
      <protection hidden="1"/>
    </xf>
    <xf numFmtId="0" fontId="59" fillId="0" borderId="128" xfId="2" applyFont="1" applyFill="1" applyBorder="1" applyProtection="1">
      <alignment vertical="center"/>
      <protection hidden="1"/>
    </xf>
    <xf numFmtId="0" fontId="27" fillId="0" borderId="128" xfId="2" applyNumberFormat="1" applyFont="1" applyFill="1" applyBorder="1" applyProtection="1">
      <alignment vertical="center"/>
      <protection hidden="1"/>
    </xf>
    <xf numFmtId="0" fontId="12" fillId="8" borderId="155" xfId="0" applyNumberFormat="1" applyFont="1" applyFill="1" applyBorder="1" applyAlignment="1" applyProtection="1">
      <alignment vertical="center" wrapText="1"/>
    </xf>
    <xf numFmtId="0" fontId="12" fillId="8" borderId="156" xfId="0" applyNumberFormat="1" applyFont="1" applyFill="1" applyBorder="1" applyAlignment="1" applyProtection="1">
      <alignment vertical="center" wrapText="1"/>
    </xf>
    <xf numFmtId="38" fontId="12" fillId="8" borderId="123" xfId="0" applyNumberFormat="1" applyFont="1" applyFill="1" applyBorder="1" applyAlignment="1" applyProtection="1">
      <alignment vertical="center" wrapText="1"/>
      <protection hidden="1"/>
    </xf>
    <xf numFmtId="0" fontId="12" fillId="8" borderId="90" xfId="0" applyNumberFormat="1" applyFont="1" applyFill="1" applyBorder="1" applyAlignment="1" applyProtection="1">
      <alignment vertical="center"/>
    </xf>
    <xf numFmtId="0" fontId="12" fillId="0" borderId="179" xfId="2" applyFont="1" applyFill="1" applyBorder="1" applyProtection="1">
      <alignment vertical="center"/>
    </xf>
    <xf numFmtId="0" fontId="101" fillId="7" borderId="180" xfId="2" applyNumberFormat="1" applyFont="1" applyFill="1" applyBorder="1" applyAlignment="1" applyProtection="1">
      <alignment horizontal="left" vertical="center" wrapText="1"/>
    </xf>
    <xf numFmtId="0" fontId="44" fillId="7" borderId="180" xfId="2" applyNumberFormat="1" applyFont="1" applyFill="1" applyBorder="1" applyAlignment="1" applyProtection="1">
      <alignment vertical="center"/>
    </xf>
    <xf numFmtId="0" fontId="56" fillId="0" borderId="0" xfId="2" applyFont="1" applyFill="1" applyBorder="1" applyProtection="1">
      <alignment vertical="center"/>
    </xf>
    <xf numFmtId="0" fontId="28" fillId="0" borderId="85" xfId="2" applyFont="1" applyBorder="1" applyProtection="1">
      <alignment vertical="center"/>
    </xf>
    <xf numFmtId="0" fontId="29" fillId="0" borderId="85" xfId="2" applyFont="1" applyBorder="1" applyAlignment="1" applyProtection="1">
      <alignment horizontal="right" vertical="center"/>
    </xf>
    <xf numFmtId="0" fontId="28" fillId="0" borderId="89" xfId="2" applyFont="1" applyFill="1" applyBorder="1" applyAlignment="1" applyProtection="1">
      <alignment horizontal="center" vertical="center" wrapText="1" shrinkToFit="1"/>
    </xf>
    <xf numFmtId="0" fontId="28" fillId="0" borderId="89" xfId="2" applyFont="1" applyBorder="1" applyAlignment="1" applyProtection="1">
      <alignment horizontal="center" vertical="center"/>
    </xf>
    <xf numFmtId="0" fontId="33" fillId="0" borderId="0" xfId="7" applyFont="1" applyFill="1" applyBorder="1" applyAlignment="1" applyProtection="1">
      <alignment vertical="center"/>
    </xf>
    <xf numFmtId="0" fontId="34" fillId="0" borderId="0" xfId="7" applyFont="1" applyFill="1" applyBorder="1" applyAlignment="1" applyProtection="1">
      <alignment vertical="center"/>
    </xf>
    <xf numFmtId="0" fontId="63" fillId="0" borderId="0" xfId="2" applyFont="1" applyFill="1" applyBorder="1" applyAlignment="1" applyProtection="1">
      <alignment vertical="center"/>
    </xf>
    <xf numFmtId="0" fontId="16" fillId="4" borderId="28"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6" fillId="4" borderId="3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38" fontId="16" fillId="4" borderId="11" xfId="0" applyNumberFormat="1" applyFont="1" applyFill="1" applyBorder="1" applyAlignment="1" applyProtection="1">
      <alignment vertical="center"/>
    </xf>
    <xf numFmtId="0" fontId="16" fillId="4" borderId="7" xfId="0" applyFont="1" applyFill="1" applyBorder="1" applyAlignment="1" applyProtection="1">
      <alignment vertical="center"/>
    </xf>
    <xf numFmtId="0" fontId="16" fillId="4" borderId="27" xfId="0"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7" xfId="1" applyFont="1" applyFill="1" applyBorder="1" applyAlignment="1" applyProtection="1">
      <alignment horizontal="left" vertical="center"/>
    </xf>
    <xf numFmtId="0" fontId="16" fillId="4" borderId="36" xfId="0" applyFont="1" applyFill="1" applyBorder="1" applyAlignment="1" applyProtection="1">
      <alignment vertical="center"/>
    </xf>
    <xf numFmtId="0" fontId="16" fillId="4" borderId="12" xfId="0" applyFont="1" applyFill="1" applyBorder="1" applyAlignment="1" applyProtection="1">
      <alignment horizontal="center" vertical="center"/>
    </xf>
    <xf numFmtId="0" fontId="16" fillId="4" borderId="8" xfId="0" applyFont="1" applyFill="1" applyBorder="1" applyAlignment="1" applyProtection="1">
      <alignment vertical="center" wrapText="1"/>
    </xf>
    <xf numFmtId="0" fontId="8" fillId="4" borderId="13" xfId="0" applyFont="1" applyFill="1" applyBorder="1" applyAlignment="1" applyProtection="1">
      <alignment horizontal="right" vertical="center"/>
    </xf>
    <xf numFmtId="38" fontId="89" fillId="10" borderId="30" xfId="1" applyFont="1" applyFill="1" applyBorder="1" applyAlignment="1" applyProtection="1">
      <alignment horizontal="right" vertical="center" wrapText="1"/>
    </xf>
    <xf numFmtId="38" fontId="89" fillId="8" borderId="30" xfId="1" applyFont="1" applyFill="1" applyBorder="1" applyAlignment="1" applyProtection="1">
      <alignment horizontal="right" vertical="center" wrapText="1"/>
    </xf>
    <xf numFmtId="193" fontId="68" fillId="4" borderId="75" xfId="0" applyNumberFormat="1" applyFont="1" applyFill="1" applyBorder="1" applyAlignment="1" applyProtection="1">
      <alignment horizontal="center" vertical="center"/>
      <protection hidden="1"/>
    </xf>
    <xf numFmtId="38" fontId="56" fillId="4" borderId="77" xfId="0" applyNumberFormat="1" applyFont="1" applyFill="1" applyBorder="1" applyAlignment="1" applyProtection="1">
      <alignment vertical="center"/>
      <protection hidden="1"/>
    </xf>
    <xf numFmtId="0" fontId="12" fillId="4" borderId="37" xfId="0" applyFont="1" applyFill="1" applyBorder="1" applyAlignment="1" applyProtection="1">
      <alignment horizontal="center" vertical="center"/>
    </xf>
    <xf numFmtId="0" fontId="12" fillId="4" borderId="38" xfId="0" applyFont="1" applyFill="1" applyBorder="1" applyAlignment="1" applyProtection="1">
      <alignment horizontal="center" vertical="center"/>
    </xf>
    <xf numFmtId="0" fontId="12" fillId="4" borderId="38"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xf>
    <xf numFmtId="0" fontId="8" fillId="4" borderId="40" xfId="0" applyFont="1" applyFill="1" applyBorder="1" applyAlignment="1" applyProtection="1">
      <alignment horizontal="center" vertical="center"/>
    </xf>
    <xf numFmtId="0" fontId="8" fillId="4" borderId="43" xfId="0" applyFont="1" applyFill="1" applyBorder="1" applyAlignment="1" applyProtection="1">
      <alignment horizontal="center" vertical="center"/>
    </xf>
    <xf numFmtId="0" fontId="8" fillId="4" borderId="44"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177" fontId="12" fillId="10" borderId="58" xfId="2" applyNumberFormat="1" applyFont="1" applyFill="1" applyBorder="1" applyAlignment="1" applyProtection="1">
      <alignment vertical="center" wrapText="1" shrinkToFit="1"/>
      <protection hidden="1"/>
    </xf>
    <xf numFmtId="0" fontId="12" fillId="9" borderId="150" xfId="0" applyNumberFormat="1" applyFont="1" applyFill="1" applyBorder="1" applyAlignment="1" applyProtection="1">
      <alignment horizontal="center" vertical="center"/>
    </xf>
    <xf numFmtId="0" fontId="13" fillId="0" borderId="0" xfId="0" applyFont="1" applyProtection="1">
      <alignment vertical="center"/>
    </xf>
    <xf numFmtId="0" fontId="27" fillId="0" borderId="0" xfId="0" applyFont="1" applyAlignment="1" applyProtection="1">
      <alignment vertical="center" wrapText="1"/>
      <protection locked="0"/>
    </xf>
    <xf numFmtId="0" fontId="13" fillId="0" borderId="0" xfId="0" applyFont="1" applyProtection="1">
      <alignment vertical="center"/>
      <protection locked="0"/>
    </xf>
    <xf numFmtId="0" fontId="16" fillId="0" borderId="5" xfId="0" applyFont="1" applyFill="1" applyBorder="1" applyAlignment="1" applyProtection="1">
      <alignment horizontal="right" vertical="center"/>
    </xf>
    <xf numFmtId="0" fontId="17" fillId="0" borderId="5" xfId="0" applyFont="1" applyFill="1" applyBorder="1" applyAlignment="1" applyProtection="1">
      <alignment vertical="center"/>
    </xf>
    <xf numFmtId="0" fontId="73" fillId="0" borderId="0" xfId="0" applyFont="1" applyAlignment="1" applyProtection="1">
      <alignment vertical="center"/>
    </xf>
    <xf numFmtId="0" fontId="73" fillId="0" borderId="0" xfId="0" applyFont="1" applyAlignment="1" applyProtection="1">
      <alignment horizontal="left" vertical="center"/>
    </xf>
    <xf numFmtId="0" fontId="106" fillId="0" borderId="0" xfId="7" applyFont="1" applyBorder="1" applyAlignment="1" applyProtection="1">
      <alignment vertical="center"/>
    </xf>
    <xf numFmtId="0" fontId="106" fillId="0" borderId="0" xfId="7" applyFont="1" applyBorder="1" applyAlignment="1" applyProtection="1">
      <alignment vertical="top"/>
    </xf>
    <xf numFmtId="181" fontId="107" fillId="0" borderId="0" xfId="8" applyFont="1" applyFill="1" applyBorder="1" applyAlignment="1" applyProtection="1">
      <alignment horizontal="right" vertical="center"/>
    </xf>
    <xf numFmtId="0" fontId="108" fillId="0" borderId="0" xfId="0" applyFont="1" applyFill="1" applyProtection="1">
      <alignment vertical="center"/>
    </xf>
    <xf numFmtId="0" fontId="109" fillId="0" borderId="0" xfId="0" applyFont="1" applyFill="1" applyProtection="1">
      <alignment vertical="center"/>
    </xf>
    <xf numFmtId="0" fontId="108" fillId="0" borderId="0" xfId="0" applyFont="1" applyProtection="1">
      <alignment vertical="center"/>
    </xf>
    <xf numFmtId="0" fontId="106" fillId="0" borderId="0" xfId="7" applyFont="1" applyProtection="1">
      <alignment vertical="center"/>
    </xf>
    <xf numFmtId="0" fontId="106" fillId="0" borderId="0" xfId="7" applyFont="1" applyFill="1" applyBorder="1" applyAlignment="1" applyProtection="1">
      <alignment vertical="center"/>
    </xf>
    <xf numFmtId="0" fontId="73" fillId="0" borderId="0" xfId="2" applyFont="1" applyFill="1" applyBorder="1" applyAlignment="1" applyProtection="1">
      <alignment horizontal="left" vertical="center"/>
    </xf>
    <xf numFmtId="0" fontId="111" fillId="0" borderId="0" xfId="7" applyFont="1" applyFill="1" applyBorder="1" applyAlignment="1" applyProtection="1">
      <alignment vertical="center"/>
    </xf>
    <xf numFmtId="177" fontId="12" fillId="2" borderId="0" xfId="2" applyNumberFormat="1" applyFont="1" applyFill="1" applyBorder="1" applyAlignment="1" applyProtection="1">
      <alignment horizontal="left" vertical="center" wrapText="1"/>
      <protection locked="0"/>
    </xf>
    <xf numFmtId="38" fontId="12" fillId="2" borderId="0" xfId="1" applyFont="1" applyFill="1" applyBorder="1" applyAlignment="1" applyProtection="1">
      <alignment horizontal="left" vertical="center" wrapText="1"/>
      <protection locked="0"/>
    </xf>
    <xf numFmtId="38" fontId="12" fillId="2" borderId="0" xfId="1" applyFont="1" applyFill="1" applyBorder="1" applyAlignment="1" applyProtection="1">
      <alignment horizontal="right" vertical="center" wrapText="1"/>
      <protection locked="0"/>
    </xf>
    <xf numFmtId="176" fontId="4" fillId="3" borderId="12" xfId="2" applyNumberFormat="1" applyFont="1" applyFill="1" applyBorder="1" applyAlignment="1" applyProtection="1">
      <alignment horizontal="center" vertical="center"/>
      <protection hidden="1"/>
    </xf>
    <xf numFmtId="38" fontId="8" fillId="0" borderId="12" xfId="1" applyFont="1" applyBorder="1" applyAlignment="1" applyProtection="1">
      <alignment horizontal="right" vertical="center" shrinkToFit="1"/>
      <protection locked="0"/>
    </xf>
    <xf numFmtId="195" fontId="8" fillId="0" borderId="44" xfId="1" applyNumberFormat="1" applyFont="1" applyBorder="1" applyAlignment="1" applyProtection="1">
      <alignment horizontal="right" vertical="center"/>
      <protection locked="0"/>
    </xf>
    <xf numFmtId="38" fontId="12" fillId="0" borderId="33" xfId="1" applyFont="1" applyFill="1" applyBorder="1" applyAlignment="1" applyProtection="1">
      <alignment horizontal="right" vertical="center"/>
      <protection locked="0"/>
    </xf>
    <xf numFmtId="38" fontId="12" fillId="0" borderId="58" xfId="1" applyFont="1" applyFill="1" applyBorder="1" applyAlignment="1" applyProtection="1">
      <alignment horizontal="right" vertical="center"/>
      <protection locked="0"/>
    </xf>
    <xf numFmtId="0" fontId="12" fillId="0" borderId="8" xfId="0" applyFont="1" applyBorder="1" applyAlignment="1" applyProtection="1">
      <alignment horizontal="left" vertical="center" wrapText="1"/>
      <protection locked="0"/>
    </xf>
    <xf numFmtId="38" fontId="12" fillId="3" borderId="8" xfId="1" applyNumberFormat="1" applyFont="1" applyFill="1" applyBorder="1" applyProtection="1">
      <alignment vertical="center"/>
    </xf>
    <xf numFmtId="0" fontId="22" fillId="4" borderId="28" xfId="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0" fontId="22" fillId="4" borderId="30"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xf>
    <xf numFmtId="0" fontId="73" fillId="0" borderId="0" xfId="0" applyFont="1" applyAlignment="1" applyProtection="1">
      <alignment horizontal="center" vertical="center"/>
    </xf>
    <xf numFmtId="0" fontId="22" fillId="4" borderId="31"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8" fillId="0" borderId="6" xfId="0" applyFont="1" applyBorder="1" applyAlignment="1" applyProtection="1">
      <alignment vertical="center"/>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76" fillId="4" borderId="12" xfId="7" applyFont="1" applyFill="1" applyBorder="1" applyAlignment="1" applyProtection="1">
      <alignment horizontal="center" vertical="center" wrapText="1"/>
    </xf>
    <xf numFmtId="0" fontId="76" fillId="4" borderId="13" xfId="7" applyFont="1" applyFill="1" applyBorder="1" applyAlignment="1" applyProtection="1">
      <alignment horizontal="center" vertical="center" wrapText="1"/>
    </xf>
    <xf numFmtId="0" fontId="37" fillId="4" borderId="30" xfId="0" applyFont="1" applyFill="1" applyBorder="1" applyAlignment="1" applyProtection="1">
      <alignment horizontal="center"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12" fillId="8" borderId="30" xfId="2" applyFont="1" applyFill="1" applyBorder="1" applyAlignment="1" applyProtection="1">
      <alignment horizontal="center" vertical="center"/>
    </xf>
    <xf numFmtId="0" fontId="12" fillId="0" borderId="0" xfId="2" applyFont="1" applyFill="1" applyBorder="1" applyAlignment="1" applyProtection="1">
      <alignment vertical="center"/>
    </xf>
    <xf numFmtId="0" fontId="82" fillId="0" borderId="0" xfId="2" applyFont="1" applyFill="1" applyBorder="1" applyAlignment="1" applyProtection="1">
      <alignment horizontal="left" vertical="center" wrapText="1"/>
    </xf>
    <xf numFmtId="0" fontId="84" fillId="0" borderId="0" xfId="2" applyFont="1" applyFill="1" applyBorder="1" applyAlignment="1" applyProtection="1">
      <alignment vertical="center"/>
    </xf>
    <xf numFmtId="0" fontId="84" fillId="0" borderId="0" xfId="2" applyFont="1" applyFill="1" applyBorder="1" applyAlignment="1" applyProtection="1">
      <alignment vertical="center" wrapText="1"/>
    </xf>
    <xf numFmtId="0" fontId="84" fillId="8" borderId="125" xfId="2" applyFont="1" applyFill="1" applyBorder="1" applyAlignment="1" applyProtection="1">
      <alignment horizontal="center" vertical="center" wrapText="1"/>
    </xf>
    <xf numFmtId="0" fontId="84" fillId="0" borderId="0" xfId="2" applyFont="1" applyFill="1" applyBorder="1" applyAlignment="1" applyProtection="1">
      <alignment horizontal="left" vertical="center"/>
    </xf>
    <xf numFmtId="38" fontId="8" fillId="0" borderId="0" xfId="1" applyFont="1" applyFill="1" applyBorder="1" applyProtection="1">
      <alignment vertical="center"/>
      <protection locked="0"/>
    </xf>
    <xf numFmtId="0" fontId="12" fillId="0" borderId="178" xfId="0" applyFont="1" applyFill="1" applyBorder="1" applyAlignment="1" applyProtection="1">
      <alignment horizontal="left" vertical="center" wrapText="1"/>
      <protection locked="0"/>
    </xf>
    <xf numFmtId="0" fontId="12" fillId="0" borderId="12" xfId="2" applyFont="1" applyFill="1" applyBorder="1" applyAlignment="1" applyProtection="1">
      <alignment horizontal="left" vertical="center" wrapText="1"/>
    </xf>
    <xf numFmtId="38" fontId="8" fillId="0" borderId="30" xfId="1" applyFont="1" applyFill="1" applyBorder="1" applyAlignment="1" applyProtection="1">
      <alignment horizontal="center" vertical="center" wrapText="1"/>
      <protection locked="0"/>
    </xf>
    <xf numFmtId="38" fontId="8" fillId="0" borderId="30" xfId="1" applyFont="1" applyFill="1" applyBorder="1" applyAlignment="1" applyProtection="1">
      <alignment vertical="center" wrapText="1"/>
      <protection locked="0"/>
    </xf>
    <xf numFmtId="13" fontId="12" fillId="0" borderId="0" xfId="1" applyNumberFormat="1" applyFont="1" applyFill="1" applyBorder="1" applyAlignment="1" applyProtection="1">
      <alignment horizontal="right" vertical="center"/>
      <protection locked="0"/>
    </xf>
    <xf numFmtId="13" fontId="12" fillId="0" borderId="54" xfId="1" applyNumberFormat="1" applyFont="1" applyFill="1" applyBorder="1" applyAlignment="1" applyProtection="1">
      <alignment horizontal="center" vertical="center"/>
      <protection locked="0"/>
    </xf>
    <xf numFmtId="38" fontId="56" fillId="0" borderId="8" xfId="1" applyNumberFormat="1" applyFont="1" applyBorder="1" applyAlignment="1" applyProtection="1">
      <alignment horizontal="right" vertical="center"/>
      <protection locked="0"/>
    </xf>
    <xf numFmtId="38" fontId="112" fillId="0" borderId="55" xfId="1" applyNumberFormat="1" applyFont="1" applyBorder="1" applyAlignment="1" applyProtection="1">
      <alignment horizontal="center" vertical="center"/>
      <protection locked="0"/>
    </xf>
    <xf numFmtId="0" fontId="56" fillId="0" borderId="28" xfId="0" applyFont="1" applyBorder="1" applyAlignment="1" applyProtection="1">
      <alignment horizontal="left" vertical="center" wrapText="1"/>
      <protection locked="0"/>
    </xf>
    <xf numFmtId="0" fontId="4" fillId="4" borderId="11" xfId="2" applyFont="1" applyFill="1" applyBorder="1" applyAlignment="1" applyProtection="1">
      <alignment horizontal="centerContinuous" vertical="center"/>
    </xf>
    <xf numFmtId="0" fontId="4" fillId="4" borderId="12" xfId="2" applyFont="1" applyFill="1" applyBorder="1" applyAlignment="1" applyProtection="1">
      <alignment horizontal="centerContinuous" vertical="center"/>
    </xf>
    <xf numFmtId="0" fontId="4" fillId="4" borderId="13" xfId="2" applyFont="1" applyFill="1" applyBorder="1" applyAlignment="1" applyProtection="1">
      <alignment horizontal="centerContinuous" vertical="center"/>
    </xf>
    <xf numFmtId="0" fontId="4" fillId="0" borderId="11" xfId="2" applyFont="1" applyBorder="1" applyAlignment="1" applyProtection="1">
      <alignment vertical="center"/>
    </xf>
    <xf numFmtId="0" fontId="4" fillId="0" borderId="12" xfId="2" applyFont="1" applyBorder="1" applyAlignment="1" applyProtection="1">
      <alignment vertical="center"/>
    </xf>
    <xf numFmtId="0" fontId="4" fillId="0" borderId="13" xfId="2" applyFont="1" applyBorder="1" applyAlignment="1" applyProtection="1">
      <alignment vertical="center"/>
    </xf>
    <xf numFmtId="0" fontId="4" fillId="2" borderId="11" xfId="2" applyFont="1" applyFill="1" applyBorder="1" applyAlignment="1" applyProtection="1">
      <alignment vertical="center"/>
    </xf>
    <xf numFmtId="0" fontId="4" fillId="2" borderId="12" xfId="2" applyFont="1" applyFill="1" applyBorder="1" applyAlignment="1" applyProtection="1">
      <alignment vertical="center"/>
    </xf>
    <xf numFmtId="0" fontId="4" fillId="2" borderId="13" xfId="2" applyFont="1" applyFill="1" applyBorder="1" applyAlignment="1" applyProtection="1">
      <alignment vertical="center"/>
    </xf>
    <xf numFmtId="0" fontId="4" fillId="0" borderId="0" xfId="2" applyFont="1" applyFill="1" applyBorder="1" applyAlignment="1" applyProtection="1">
      <alignment horizontal="center" vertical="center"/>
    </xf>
    <xf numFmtId="0" fontId="4" fillId="0" borderId="0" xfId="2" applyFont="1" applyFill="1" applyBorder="1" applyAlignment="1" applyProtection="1">
      <alignment vertical="center"/>
    </xf>
    <xf numFmtId="0" fontId="7" fillId="0" borderId="0" xfId="2" applyFont="1" applyFill="1" applyBorder="1" applyAlignment="1" applyProtection="1">
      <alignment vertical="center"/>
    </xf>
    <xf numFmtId="0" fontId="103" fillId="0" borderId="30" xfId="0" applyFont="1" applyBorder="1" applyAlignment="1" applyProtection="1">
      <alignment horizontal="center" vertical="center" wrapText="1"/>
      <protection locked="0"/>
    </xf>
    <xf numFmtId="0" fontId="103" fillId="0" borderId="30" xfId="0" applyFont="1" applyBorder="1" applyAlignment="1" applyProtection="1">
      <alignment horizontal="left" vertical="center" wrapText="1"/>
      <protection locked="0"/>
    </xf>
    <xf numFmtId="0" fontId="103" fillId="0" borderId="0" xfId="0" applyFont="1" applyAlignment="1" applyProtection="1">
      <alignment vertical="center" wrapText="1"/>
      <protection locked="0"/>
    </xf>
    <xf numFmtId="178" fontId="103" fillId="0" borderId="0" xfId="1" applyNumberFormat="1" applyFont="1" applyAlignment="1" applyProtection="1">
      <alignment horizontal="right" vertical="center" wrapText="1"/>
      <protection locked="0"/>
    </xf>
    <xf numFmtId="0" fontId="103" fillId="0" borderId="0" xfId="0" applyFont="1" applyAlignment="1" applyProtection="1">
      <alignment horizontal="left" vertical="top" wrapText="1"/>
      <protection locked="0"/>
    </xf>
    <xf numFmtId="0" fontId="27" fillId="0" borderId="0" xfId="0" applyFont="1" applyAlignment="1" applyProtection="1">
      <alignment vertical="center" wrapText="1"/>
    </xf>
    <xf numFmtId="0" fontId="42" fillId="0" borderId="0" xfId="0" applyFont="1" applyProtection="1">
      <alignment vertical="center"/>
    </xf>
    <xf numFmtId="0" fontId="25" fillId="0" borderId="0" xfId="2" applyFont="1" applyFill="1" applyBorder="1" applyAlignment="1" applyProtection="1">
      <alignment vertical="center"/>
    </xf>
    <xf numFmtId="0" fontId="28" fillId="0" borderId="0" xfId="0" applyFont="1" applyBorder="1" applyAlignment="1" applyProtection="1">
      <alignment horizontal="left" vertical="top" wrapText="1"/>
    </xf>
    <xf numFmtId="0" fontId="46" fillId="0" borderId="0" xfId="0" applyFont="1" applyFill="1" applyProtection="1">
      <alignment vertical="center"/>
    </xf>
    <xf numFmtId="0" fontId="28" fillId="0" borderId="0" xfId="0" applyFont="1" applyBorder="1" applyProtection="1">
      <alignment vertical="center"/>
    </xf>
    <xf numFmtId="0" fontId="29" fillId="0" borderId="0" xfId="0" applyFont="1" applyBorder="1" applyAlignment="1" applyProtection="1">
      <alignment vertical="top"/>
    </xf>
    <xf numFmtId="0" fontId="28" fillId="0" borderId="0" xfId="0" applyFont="1" applyAlignment="1" applyProtection="1">
      <alignment vertical="center"/>
    </xf>
    <xf numFmtId="0" fontId="28" fillId="0" borderId="0" xfId="0" applyFont="1" applyAlignment="1" applyProtection="1">
      <alignment vertical="center" wrapText="1"/>
    </xf>
    <xf numFmtId="0" fontId="35" fillId="0" borderId="0" xfId="0" applyFont="1" applyAlignment="1" applyProtection="1">
      <alignment horizontal="left"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4" borderId="1" xfId="0" applyFont="1" applyFill="1" applyBorder="1" applyAlignment="1" applyProtection="1">
      <alignment vertical="center" textRotation="255"/>
    </xf>
    <xf numFmtId="0" fontId="35" fillId="2" borderId="53" xfId="0" applyFont="1" applyFill="1" applyBorder="1" applyAlignment="1" applyProtection="1">
      <alignment horizontal="center" vertical="center" shrinkToFit="1"/>
    </xf>
    <xf numFmtId="0" fontId="35" fillId="2" borderId="56" xfId="0" applyFont="1" applyFill="1" applyBorder="1" applyAlignment="1" applyProtection="1">
      <alignment horizontal="center" vertical="center" shrinkToFit="1"/>
    </xf>
    <xf numFmtId="0" fontId="35" fillId="2" borderId="26" xfId="0" applyFont="1" applyFill="1" applyBorder="1" applyAlignment="1" applyProtection="1">
      <alignment horizontal="center" vertical="center" shrinkToFit="1"/>
    </xf>
    <xf numFmtId="0" fontId="35" fillId="2" borderId="25" xfId="0" applyFont="1" applyFill="1" applyBorder="1" applyAlignment="1" applyProtection="1">
      <alignment horizontal="center" vertical="center" shrinkToFit="1"/>
    </xf>
    <xf numFmtId="0" fontId="35" fillId="2" borderId="182" xfId="0" applyFont="1" applyFill="1" applyBorder="1" applyAlignment="1" applyProtection="1">
      <alignment horizontal="center" vertical="center" shrinkToFit="1"/>
    </xf>
    <xf numFmtId="0" fontId="35"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xf>
    <xf numFmtId="0" fontId="74" fillId="0" borderId="0" xfId="0" applyFont="1" applyFill="1" applyBorder="1" applyProtection="1">
      <alignment vertical="center"/>
    </xf>
    <xf numFmtId="0" fontId="74" fillId="0" borderId="0" xfId="0" applyFont="1" applyFill="1" applyBorder="1" applyProtection="1">
      <alignment vertical="center"/>
      <protection locked="0"/>
    </xf>
    <xf numFmtId="0" fontId="6" fillId="9" borderId="11" xfId="0" applyFont="1" applyFill="1" applyBorder="1" applyAlignment="1" applyProtection="1">
      <alignment horizontal="center" vertical="center" wrapText="1"/>
      <protection locked="0"/>
    </xf>
    <xf numFmtId="38" fontId="81" fillId="0" borderId="12" xfId="1" applyFont="1" applyFill="1" applyBorder="1" applyProtection="1">
      <alignment vertical="center"/>
    </xf>
    <xf numFmtId="38" fontId="81" fillId="0" borderId="0" xfId="1" applyFont="1" applyFill="1" applyBorder="1" applyProtection="1">
      <alignment vertical="center"/>
    </xf>
    <xf numFmtId="0" fontId="89" fillId="0" borderId="64" xfId="0" applyFont="1" applyFill="1" applyBorder="1" applyAlignment="1" applyProtection="1">
      <alignment horizontal="left" vertical="center"/>
    </xf>
    <xf numFmtId="0" fontId="87" fillId="0" borderId="0" xfId="0" applyFont="1" applyFill="1" applyBorder="1" applyAlignment="1" applyProtection="1">
      <alignment horizontal="center" vertical="center" wrapText="1"/>
    </xf>
    <xf numFmtId="38" fontId="87" fillId="0" borderId="0" xfId="1" applyFont="1" applyFill="1" applyBorder="1" applyAlignment="1" applyProtection="1">
      <alignment horizontal="center" vertical="center" wrapText="1"/>
    </xf>
    <xf numFmtId="3" fontId="87" fillId="0" borderId="0" xfId="0" applyNumberFormat="1" applyFont="1" applyFill="1" applyBorder="1" applyAlignment="1" applyProtection="1">
      <alignment horizontal="center" vertical="center" wrapText="1"/>
    </xf>
    <xf numFmtId="0" fontId="12" fillId="8" borderId="30" xfId="0" applyFont="1" applyFill="1" applyBorder="1" applyAlignment="1" applyProtection="1">
      <alignment horizontal="center" vertical="center" wrapText="1"/>
    </xf>
    <xf numFmtId="0" fontId="97" fillId="8" borderId="172" xfId="0" applyFont="1" applyFill="1" applyBorder="1" applyAlignment="1" applyProtection="1">
      <alignment horizontal="center" vertical="center" wrapText="1"/>
    </xf>
    <xf numFmtId="0" fontId="84" fillId="8" borderId="144" xfId="2" applyNumberFormat="1" applyFont="1" applyFill="1" applyBorder="1" applyAlignment="1" applyProtection="1">
      <alignment horizontal="center" vertical="center" wrapText="1"/>
    </xf>
    <xf numFmtId="0" fontId="84" fillId="8" borderId="126" xfId="2" applyNumberFormat="1" applyFont="1" applyFill="1" applyBorder="1" applyAlignment="1" applyProtection="1">
      <alignment horizontal="center" vertical="center" wrapText="1"/>
    </xf>
    <xf numFmtId="0" fontId="84" fillId="8" borderId="144" xfId="0" applyFont="1" applyFill="1" applyBorder="1" applyAlignment="1" applyProtection="1">
      <alignment horizontal="center" vertical="center" wrapText="1"/>
    </xf>
    <xf numFmtId="0" fontId="84" fillId="8" borderId="172" xfId="2" applyNumberFormat="1" applyFont="1" applyFill="1" applyBorder="1" applyAlignment="1" applyProtection="1">
      <alignment horizontal="center" vertical="center" wrapText="1"/>
    </xf>
    <xf numFmtId="0" fontId="94" fillId="7" borderId="173" xfId="2" applyNumberFormat="1" applyFont="1" applyFill="1" applyBorder="1" applyAlignment="1" applyProtection="1">
      <alignment horizontal="left" vertical="center" wrapText="1"/>
    </xf>
    <xf numFmtId="0" fontId="12" fillId="8" borderId="151" xfId="0" applyNumberFormat="1" applyFont="1" applyFill="1" applyBorder="1" applyAlignment="1" applyProtection="1">
      <alignment horizontal="center" vertical="center"/>
    </xf>
    <xf numFmtId="38" fontId="12" fillId="8" borderId="156" xfId="0" applyNumberFormat="1" applyFont="1" applyFill="1" applyBorder="1" applyAlignment="1" applyProtection="1">
      <alignment horizontal="right" vertical="center"/>
    </xf>
    <xf numFmtId="0" fontId="12" fillId="8" borderId="174" xfId="0" applyNumberFormat="1" applyFont="1" applyFill="1" applyBorder="1" applyAlignment="1" applyProtection="1">
      <alignment vertical="center"/>
    </xf>
    <xf numFmtId="0" fontId="27" fillId="7" borderId="175" xfId="0" applyFont="1" applyFill="1" applyBorder="1" applyProtection="1">
      <alignment vertical="center"/>
    </xf>
    <xf numFmtId="0" fontId="89" fillId="0" borderId="0" xfId="0" applyFont="1" applyFill="1" applyBorder="1" applyProtection="1">
      <alignment vertical="center"/>
    </xf>
    <xf numFmtId="191" fontId="12" fillId="0" borderId="30" xfId="0" applyNumberFormat="1" applyFont="1" applyFill="1" applyBorder="1" applyAlignment="1" applyProtection="1">
      <alignment horizontal="center" vertical="center"/>
      <protection locked="0" hidden="1"/>
    </xf>
    <xf numFmtId="0" fontId="12" fillId="0" borderId="8" xfId="0" applyFont="1" applyBorder="1" applyAlignment="1" applyProtection="1">
      <alignment horizontal="center" vertical="center" wrapText="1"/>
      <protection locked="0"/>
    </xf>
    <xf numFmtId="0" fontId="12" fillId="0" borderId="207" xfId="0" applyFont="1" applyBorder="1" applyAlignment="1" applyProtection="1">
      <alignment horizontal="left" vertical="center" wrapText="1"/>
      <protection locked="0"/>
    </xf>
    <xf numFmtId="0" fontId="84" fillId="8" borderId="176" xfId="2" applyNumberFormat="1" applyFont="1" applyFill="1" applyBorder="1" applyAlignment="1" applyProtection="1">
      <alignment horizontal="center" vertical="center" wrapText="1"/>
    </xf>
    <xf numFmtId="0" fontId="84" fillId="8" borderId="177" xfId="2" applyNumberFormat="1" applyFont="1" applyFill="1" applyBorder="1" applyAlignment="1" applyProtection="1">
      <alignment horizontal="center" vertical="center" wrapText="1"/>
    </xf>
    <xf numFmtId="0" fontId="89" fillId="0" borderId="0" xfId="0" applyFont="1" applyFill="1" applyBorder="1" applyAlignment="1" applyProtection="1"/>
    <xf numFmtId="0" fontId="89" fillId="0" borderId="0" xfId="0" applyFont="1" applyFill="1" applyBorder="1" applyAlignment="1" applyProtection="1">
      <alignment horizontal="center"/>
    </xf>
    <xf numFmtId="0" fontId="80" fillId="0" borderId="0" xfId="0" applyFont="1" applyFill="1" applyBorder="1" applyAlignment="1" applyProtection="1"/>
    <xf numFmtId="0" fontId="89" fillId="0" borderId="0" xfId="0" applyFont="1" applyFill="1" applyBorder="1" applyAlignment="1" applyProtection="1">
      <alignment horizontal="center" vertical="center"/>
    </xf>
    <xf numFmtId="0" fontId="80" fillId="0" borderId="0" xfId="0" applyFont="1" applyFill="1" applyBorder="1" applyAlignment="1" applyProtection="1">
      <alignment vertical="center"/>
    </xf>
    <xf numFmtId="0" fontId="89"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0" fontId="89" fillId="0" borderId="0" xfId="0" applyFont="1" applyFill="1" applyBorder="1" applyAlignment="1" applyProtection="1">
      <alignment horizontal="right"/>
    </xf>
    <xf numFmtId="0" fontId="89" fillId="8" borderId="30" xfId="0" applyFont="1" applyFill="1" applyBorder="1" applyAlignment="1" applyProtection="1">
      <alignment horizontal="center" vertical="center" wrapText="1"/>
    </xf>
    <xf numFmtId="0" fontId="80" fillId="8" borderId="0" xfId="0" applyFont="1" applyFill="1" applyBorder="1" applyAlignment="1" applyProtection="1">
      <alignment horizontal="center" vertical="center" wrapText="1"/>
    </xf>
    <xf numFmtId="0" fontId="80" fillId="0" borderId="0" xfId="0" applyFont="1" applyFill="1" applyBorder="1" applyAlignment="1" applyProtection="1">
      <alignment horizontal="justify" vertical="center"/>
    </xf>
    <xf numFmtId="0" fontId="80" fillId="0" borderId="0" xfId="0" applyFont="1" applyFill="1" applyBorder="1" applyAlignment="1" applyProtection="1">
      <alignment horizontal="center"/>
    </xf>
    <xf numFmtId="0" fontId="68" fillId="4" borderId="68" xfId="0" applyFont="1" applyFill="1" applyBorder="1" applyAlignment="1" applyProtection="1">
      <alignment horizontal="center" vertical="center" wrapText="1"/>
    </xf>
    <xf numFmtId="0" fontId="68" fillId="4" borderId="74" xfId="2" applyNumberFormat="1" applyFont="1" applyFill="1" applyBorder="1" applyAlignment="1" applyProtection="1">
      <alignment horizontal="center" vertical="center" wrapText="1"/>
    </xf>
    <xf numFmtId="0" fontId="68" fillId="4" borderId="69" xfId="2" applyNumberFormat="1" applyFont="1" applyFill="1" applyBorder="1" applyAlignment="1" applyProtection="1">
      <alignment horizontal="center" vertical="center" wrapText="1"/>
    </xf>
    <xf numFmtId="0" fontId="68" fillId="4" borderId="74" xfId="0" applyFont="1" applyFill="1" applyBorder="1" applyAlignment="1" applyProtection="1">
      <alignment horizontal="center" vertical="center" wrapText="1"/>
    </xf>
    <xf numFmtId="0" fontId="68" fillId="4" borderId="80" xfId="2" applyNumberFormat="1" applyFont="1" applyFill="1" applyBorder="1" applyAlignment="1" applyProtection="1">
      <alignment horizontal="center" vertical="center" wrapText="1"/>
    </xf>
    <xf numFmtId="0" fontId="58" fillId="2" borderId="81" xfId="2" applyNumberFormat="1" applyFont="1" applyFill="1" applyBorder="1" applyAlignment="1" applyProtection="1">
      <alignment horizontal="left" vertical="center" wrapText="1"/>
    </xf>
    <xf numFmtId="0" fontId="56" fillId="4" borderId="70" xfId="0" applyNumberFormat="1" applyFont="1" applyFill="1" applyBorder="1" applyAlignment="1" applyProtection="1">
      <alignment horizontal="center" vertical="center"/>
    </xf>
    <xf numFmtId="0" fontId="56" fillId="4" borderId="76" xfId="0" applyNumberFormat="1" applyFont="1" applyFill="1" applyBorder="1" applyAlignment="1" applyProtection="1">
      <alignment horizontal="center" vertical="center"/>
    </xf>
    <xf numFmtId="0" fontId="56" fillId="4" borderId="71" xfId="0" applyNumberFormat="1" applyFont="1" applyFill="1" applyBorder="1" applyAlignment="1" applyProtection="1">
      <alignment vertical="center"/>
    </xf>
    <xf numFmtId="38" fontId="56" fillId="4" borderId="71" xfId="0" applyNumberFormat="1" applyFont="1" applyFill="1" applyBorder="1" applyAlignment="1" applyProtection="1">
      <alignment horizontal="right" vertical="center"/>
    </xf>
    <xf numFmtId="0" fontId="56" fillId="4" borderId="82" xfId="0" applyNumberFormat="1" applyFont="1" applyFill="1" applyBorder="1" applyAlignment="1" applyProtection="1">
      <alignment vertical="center"/>
    </xf>
    <xf numFmtId="0" fontId="27" fillId="2" borderId="67" xfId="0" applyFont="1" applyFill="1" applyBorder="1" applyProtection="1">
      <alignment vertical="center"/>
    </xf>
    <xf numFmtId="0" fontId="4" fillId="0" borderId="11" xfId="2" applyFont="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7" fillId="0" borderId="12" xfId="2" applyFont="1" applyBorder="1" applyAlignment="1" applyProtection="1">
      <alignment vertical="center"/>
    </xf>
    <xf numFmtId="0" fontId="75"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8" fillId="3"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protection hidden="1"/>
    </xf>
    <xf numFmtId="0" fontId="8" fillId="3" borderId="13" xfId="2" applyFont="1" applyFill="1" applyBorder="1" applyAlignment="1" applyProtection="1">
      <alignment horizontal="left" vertical="center"/>
      <protection hidden="1"/>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0" xfId="0" applyFont="1" applyBorder="1" applyAlignment="1" applyProtection="1">
      <alignment horizontal="center" vertical="center"/>
    </xf>
    <xf numFmtId="0" fontId="4" fillId="3" borderId="8" xfId="2" applyFont="1" applyFill="1" applyBorder="1" applyAlignment="1" applyProtection="1">
      <alignment horizontal="left" vertical="center" wrapText="1"/>
      <protection hidden="1"/>
    </xf>
    <xf numFmtId="0" fontId="4" fillId="3" borderId="6" xfId="2" applyFont="1" applyFill="1" applyBorder="1" applyAlignment="1" applyProtection="1">
      <alignment horizontal="left" vertical="center" wrapText="1"/>
      <protection hidden="1"/>
    </xf>
    <xf numFmtId="0" fontId="4" fillId="3" borderId="7" xfId="2" applyFont="1" applyFill="1" applyBorder="1" applyAlignment="1" applyProtection="1">
      <alignment horizontal="left" vertical="center" wrapText="1"/>
      <protection hidden="1"/>
    </xf>
    <xf numFmtId="0" fontId="4" fillId="3" borderId="2" xfId="2" applyFont="1" applyFill="1" applyBorder="1" applyAlignment="1" applyProtection="1">
      <alignment horizontal="left" vertical="center" wrapText="1"/>
      <protection hidden="1"/>
    </xf>
    <xf numFmtId="0" fontId="4" fillId="3" borderId="0" xfId="2" applyFont="1" applyFill="1" applyBorder="1" applyAlignment="1" applyProtection="1">
      <alignment horizontal="left" vertical="center" wrapText="1"/>
      <protection hidden="1"/>
    </xf>
    <xf numFmtId="0" fontId="4" fillId="3" borderId="10" xfId="2" applyFont="1" applyFill="1" applyBorder="1" applyAlignment="1" applyProtection="1">
      <alignment horizontal="left" vertical="center" wrapText="1"/>
      <protection hidden="1"/>
    </xf>
    <xf numFmtId="0" fontId="4" fillId="3" borderId="4" xfId="2" applyFont="1" applyFill="1" applyBorder="1" applyAlignment="1" applyProtection="1">
      <alignment horizontal="left" vertical="center" wrapText="1"/>
      <protection hidden="1"/>
    </xf>
    <xf numFmtId="0" fontId="4" fillId="3" borderId="5" xfId="2" applyFont="1" applyFill="1" applyBorder="1" applyAlignment="1" applyProtection="1">
      <alignment horizontal="left" vertical="center" wrapText="1"/>
      <protection hidden="1"/>
    </xf>
    <xf numFmtId="0" fontId="4"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4" xfId="0" applyFont="1" applyBorder="1" applyAlignment="1" applyProtection="1">
      <alignment vertical="center"/>
    </xf>
    <xf numFmtId="0" fontId="28" fillId="0" borderId="5" xfId="0" applyFont="1" applyBorder="1" applyAlignment="1" applyProtection="1">
      <alignment vertical="center"/>
    </xf>
    <xf numFmtId="0" fontId="28" fillId="0" borderId="9" xfId="0" applyFont="1" applyBorder="1" applyAlignment="1" applyProtection="1">
      <alignment vertical="center"/>
    </xf>
    <xf numFmtId="0" fontId="4" fillId="3" borderId="8" xfId="2" applyFont="1" applyFill="1" applyBorder="1" applyAlignment="1" applyProtection="1">
      <alignment horizontal="left" vertical="center" shrinkToFit="1"/>
      <protection hidden="1"/>
    </xf>
    <xf numFmtId="0" fontId="4" fillId="3" borderId="6" xfId="2" applyFont="1" applyFill="1" applyBorder="1" applyAlignment="1" applyProtection="1">
      <alignment horizontal="left" vertical="center" shrinkToFit="1"/>
      <protection hidden="1"/>
    </xf>
    <xf numFmtId="0" fontId="4" fillId="3" borderId="7" xfId="2" applyFont="1" applyFill="1" applyBorder="1" applyAlignment="1" applyProtection="1">
      <alignment horizontal="left" vertical="center" shrinkToFit="1"/>
      <protection hidden="1"/>
    </xf>
    <xf numFmtId="0" fontId="8" fillId="0" borderId="4" xfId="0" applyFont="1" applyBorder="1" applyAlignment="1" applyProtection="1">
      <alignment vertical="center"/>
    </xf>
    <xf numFmtId="0" fontId="8" fillId="0" borderId="5" xfId="0" applyFont="1" applyBorder="1" applyAlignment="1" applyProtection="1">
      <alignment vertical="center"/>
    </xf>
    <xf numFmtId="0" fontId="8" fillId="0" borderId="9" xfId="0" applyFont="1" applyBorder="1" applyAlignment="1" applyProtection="1">
      <alignment vertical="center"/>
    </xf>
    <xf numFmtId="0" fontId="4" fillId="0" borderId="2" xfId="2"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9" xfId="0" applyFont="1" applyBorder="1" applyAlignment="1" applyProtection="1">
      <alignment horizontal="center" vertical="center"/>
    </xf>
    <xf numFmtId="0" fontId="4" fillId="0" borderId="11" xfId="2"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4" fillId="3" borderId="11" xfId="2" applyFont="1" applyFill="1" applyBorder="1" applyAlignment="1" applyProtection="1">
      <alignment horizontal="left" vertical="center" shrinkToFit="1"/>
      <protection hidden="1"/>
    </xf>
    <xf numFmtId="0" fontId="4" fillId="3" borderId="12" xfId="2" applyFont="1" applyFill="1" applyBorder="1" applyAlignment="1" applyProtection="1">
      <alignment horizontal="left" vertical="center" shrinkToFit="1"/>
      <protection hidden="1"/>
    </xf>
    <xf numFmtId="0" fontId="4"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4" fillId="3" borderId="4" xfId="2" applyFont="1" applyFill="1" applyBorder="1" applyAlignment="1" applyProtection="1">
      <alignment horizontal="left" vertical="center" shrinkToFit="1"/>
      <protection hidden="1"/>
    </xf>
    <xf numFmtId="0" fontId="4" fillId="3" borderId="5" xfId="2" applyFont="1" applyFill="1" applyBorder="1" applyAlignment="1" applyProtection="1">
      <alignment horizontal="left" vertical="center" shrinkToFit="1"/>
      <protection hidden="1"/>
    </xf>
    <xf numFmtId="0" fontId="7" fillId="0" borderId="0" xfId="2" applyFont="1" applyAlignment="1" applyProtection="1">
      <alignment horizontal="center" vertical="center"/>
    </xf>
    <xf numFmtId="0" fontId="12" fillId="2" borderId="12" xfId="2" applyFont="1" applyFill="1" applyBorder="1" applyAlignment="1" applyProtection="1">
      <alignment horizontal="center" vertical="center" wrapText="1" shrinkToFit="1"/>
      <protection hidden="1"/>
    </xf>
    <xf numFmtId="0" fontId="12" fillId="2" borderId="12" xfId="2" applyFont="1" applyFill="1" applyBorder="1" applyAlignment="1" applyProtection="1">
      <alignment horizontal="center" vertical="center" wrapText="1" shrinkToFit="1"/>
      <protection locked="0"/>
    </xf>
    <xf numFmtId="0" fontId="8" fillId="4" borderId="30" xfId="2" applyFont="1" applyFill="1" applyBorder="1" applyAlignment="1" applyProtection="1">
      <alignment horizontal="center" vertical="center"/>
    </xf>
    <xf numFmtId="38" fontId="4" fillId="3" borderId="30" xfId="3" applyFont="1" applyFill="1" applyBorder="1" applyAlignment="1" applyProtection="1">
      <alignment horizontal="right" vertical="center"/>
      <protection hidden="1"/>
    </xf>
    <xf numFmtId="38" fontId="4" fillId="3" borderId="11" xfId="3" applyFont="1" applyFill="1" applyBorder="1" applyAlignment="1" applyProtection="1">
      <alignment horizontal="right" vertical="center"/>
      <protection hidden="1"/>
    </xf>
    <xf numFmtId="0" fontId="4" fillId="4" borderId="30" xfId="2" applyFont="1" applyFill="1" applyBorder="1" applyAlignment="1" applyProtection="1">
      <alignment horizontal="center" vertical="center" wrapText="1"/>
    </xf>
    <xf numFmtId="0" fontId="4" fillId="4" borderId="30" xfId="2" applyFont="1" applyFill="1" applyBorder="1" applyAlignment="1" applyProtection="1">
      <alignment horizontal="center" vertical="center"/>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7" fillId="0" borderId="94" xfId="2" applyFont="1" applyBorder="1" applyAlignment="1" applyProtection="1">
      <alignment vertical="center"/>
    </xf>
    <xf numFmtId="0" fontId="7" fillId="0" borderId="95" xfId="2" applyFont="1" applyBorder="1" applyAlignment="1" applyProtection="1">
      <alignment vertical="center"/>
    </xf>
    <xf numFmtId="0" fontId="7" fillId="0" borderId="103" xfId="2" applyFont="1" applyBorder="1" applyAlignment="1" applyProtection="1">
      <alignment vertical="center"/>
    </xf>
    <xf numFmtId="0" fontId="4" fillId="0" borderId="104" xfId="2" applyFont="1" applyBorder="1" applyAlignment="1" applyProtection="1">
      <alignment horizontal="center" vertical="center"/>
    </xf>
    <xf numFmtId="0" fontId="4" fillId="0" borderId="93" xfId="2" applyFont="1" applyBorder="1" applyAlignment="1" applyProtection="1">
      <alignment horizontal="center" vertical="center"/>
    </xf>
    <xf numFmtId="0" fontId="4" fillId="0" borderId="105" xfId="2" applyFont="1" applyBorder="1" applyAlignment="1" applyProtection="1">
      <alignment horizontal="center" vertical="center"/>
    </xf>
    <xf numFmtId="0" fontId="4" fillId="0" borderId="107" xfId="2" applyFont="1" applyBorder="1" applyAlignment="1" applyProtection="1">
      <alignment horizontal="center" vertical="center"/>
    </xf>
    <xf numFmtId="0" fontId="4" fillId="0" borderId="91" xfId="2" applyFont="1" applyBorder="1" applyAlignment="1" applyProtection="1">
      <alignment horizontal="center" vertical="center"/>
    </xf>
    <xf numFmtId="0" fontId="4" fillId="0" borderId="108" xfId="2" applyFont="1" applyBorder="1" applyAlignment="1" applyProtection="1">
      <alignment horizontal="center" vertical="center"/>
    </xf>
    <xf numFmtId="0" fontId="4" fillId="0" borderId="110" xfId="2" applyFont="1" applyBorder="1" applyAlignment="1" applyProtection="1">
      <alignment horizontal="center" vertical="center"/>
    </xf>
    <xf numFmtId="0" fontId="4" fillId="0" borderId="92" xfId="2" applyFont="1" applyBorder="1" applyAlignment="1" applyProtection="1">
      <alignment horizontal="center" vertical="center"/>
    </xf>
    <xf numFmtId="0" fontId="4" fillId="0" borderId="111" xfId="2" applyFont="1" applyBorder="1" applyAlignment="1" applyProtection="1">
      <alignment horizontal="center" vertical="center"/>
    </xf>
    <xf numFmtId="0" fontId="4" fillId="0" borderId="104" xfId="2" applyFont="1" applyBorder="1" applyAlignment="1" applyProtection="1">
      <alignment horizontal="center" vertical="center" wrapText="1"/>
    </xf>
    <xf numFmtId="0" fontId="4" fillId="0" borderId="93" xfId="2" applyFont="1" applyBorder="1" applyAlignment="1" applyProtection="1">
      <alignment horizontal="center" vertical="center" wrapText="1"/>
    </xf>
    <xf numFmtId="0" fontId="4" fillId="0" borderId="105" xfId="2" applyFont="1" applyBorder="1" applyAlignment="1" applyProtection="1">
      <alignment horizontal="center" vertical="center" wrapText="1"/>
    </xf>
    <xf numFmtId="0" fontId="4" fillId="0" borderId="107" xfId="2" applyFont="1" applyBorder="1" applyAlignment="1" applyProtection="1">
      <alignment horizontal="center" vertical="center" wrapText="1"/>
    </xf>
    <xf numFmtId="0" fontId="4" fillId="0" borderId="91" xfId="2" applyFont="1" applyBorder="1" applyAlignment="1" applyProtection="1">
      <alignment horizontal="center" vertical="center" wrapText="1"/>
    </xf>
    <xf numFmtId="0" fontId="4" fillId="0" borderId="108" xfId="2" applyFont="1" applyBorder="1" applyAlignment="1" applyProtection="1">
      <alignment horizontal="center" vertical="center" wrapText="1"/>
    </xf>
    <xf numFmtId="0" fontId="4" fillId="0" borderId="110" xfId="2" applyFont="1" applyBorder="1" applyAlignment="1" applyProtection="1">
      <alignment horizontal="center" vertical="center" wrapText="1"/>
    </xf>
    <xf numFmtId="0" fontId="4" fillId="0" borderId="92" xfId="2" applyFont="1" applyBorder="1" applyAlignment="1" applyProtection="1">
      <alignment horizontal="center" vertical="center" wrapText="1"/>
    </xf>
    <xf numFmtId="0" fontId="4" fillId="0" borderId="111" xfId="2" applyFont="1" applyBorder="1" applyAlignment="1" applyProtection="1">
      <alignment horizontal="center" vertical="center" wrapText="1"/>
    </xf>
    <xf numFmtId="0" fontId="33" fillId="0" borderId="96" xfId="2" applyFont="1" applyBorder="1" applyAlignment="1" applyProtection="1">
      <alignment vertical="center"/>
    </xf>
    <xf numFmtId="0" fontId="33" fillId="0" borderId="97" xfId="2" applyFont="1" applyBorder="1" applyAlignment="1" applyProtection="1">
      <alignment vertical="center"/>
    </xf>
    <xf numFmtId="0" fontId="33" fillId="0" borderId="102" xfId="2" applyFont="1" applyBorder="1" applyAlignment="1" applyProtection="1">
      <alignment vertical="center"/>
    </xf>
    <xf numFmtId="0" fontId="4" fillId="0" borderId="106" xfId="2" applyFont="1" applyBorder="1" applyAlignment="1" applyProtection="1">
      <alignment horizontal="center" vertical="center"/>
      <protection locked="0"/>
    </xf>
    <xf numFmtId="0" fontId="4" fillId="0" borderId="97" xfId="2" applyFont="1" applyBorder="1" applyAlignment="1" applyProtection="1">
      <alignment horizontal="center" vertical="center"/>
      <protection locked="0"/>
    </xf>
    <xf numFmtId="0" fontId="4" fillId="0" borderId="98" xfId="2" applyFont="1" applyBorder="1" applyAlignment="1" applyProtection="1">
      <alignment horizontal="center" vertical="center"/>
      <protection locked="0"/>
    </xf>
    <xf numFmtId="0" fontId="4" fillId="0" borderId="109" xfId="2" applyFont="1" applyBorder="1" applyAlignment="1" applyProtection="1">
      <alignment horizontal="center" vertical="center"/>
      <protection locked="0"/>
    </xf>
    <xf numFmtId="0" fontId="4" fillId="0" borderId="99" xfId="2" applyFont="1" applyBorder="1" applyAlignment="1" applyProtection="1">
      <alignment horizontal="center" vertical="center"/>
      <protection locked="0"/>
    </xf>
    <xf numFmtId="0" fontId="4" fillId="0" borderId="100" xfId="2" applyFont="1" applyBorder="1" applyAlignment="1" applyProtection="1">
      <alignment horizontal="center" vertical="center"/>
      <protection locked="0"/>
    </xf>
    <xf numFmtId="0" fontId="4" fillId="0" borderId="112" xfId="2" applyFont="1" applyBorder="1" applyAlignment="1" applyProtection="1">
      <alignment horizontal="center" vertical="center"/>
      <protection locked="0"/>
    </xf>
    <xf numFmtId="0" fontId="4" fillId="0" borderId="95" xfId="2" applyFont="1" applyBorder="1" applyAlignment="1" applyProtection="1">
      <alignment horizontal="center" vertical="center"/>
      <protection locked="0"/>
    </xf>
    <xf numFmtId="0" fontId="4" fillId="0" borderId="101" xfId="2" applyFont="1" applyBorder="1" applyAlignment="1" applyProtection="1">
      <alignment horizontal="center" vertical="center"/>
      <protection locked="0"/>
    </xf>
    <xf numFmtId="0" fontId="7" fillId="0" borderId="96" xfId="2" applyFont="1" applyBorder="1" applyAlignment="1" applyProtection="1">
      <alignment vertical="center"/>
    </xf>
    <xf numFmtId="0" fontId="7" fillId="0" borderId="97" xfId="2" applyFont="1" applyBorder="1" applyAlignment="1" applyProtection="1">
      <alignment vertical="center"/>
    </xf>
    <xf numFmtId="0" fontId="7" fillId="0" borderId="102" xfId="2" applyFont="1" applyBorder="1" applyAlignment="1" applyProtection="1">
      <alignment vertical="center"/>
    </xf>
    <xf numFmtId="0" fontId="7" fillId="0" borderId="0" xfId="2" applyFont="1" applyBorder="1" applyAlignment="1" applyProtection="1">
      <alignment horizontal="left" vertical="center"/>
    </xf>
    <xf numFmtId="38" fontId="4" fillId="3" borderId="30" xfId="3" quotePrefix="1" applyFont="1" applyFill="1" applyBorder="1" applyAlignment="1" applyProtection="1">
      <alignment horizontal="right" vertical="center"/>
      <protection hidden="1"/>
    </xf>
    <xf numFmtId="0" fontId="8" fillId="4" borderId="30" xfId="2" applyFont="1" applyFill="1" applyBorder="1" applyAlignment="1" applyProtection="1">
      <alignment horizontal="center" vertical="center" shrinkToFit="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pplyProtection="1">
      <alignment horizontal="center" vertical="center"/>
    </xf>
    <xf numFmtId="0" fontId="4" fillId="3" borderId="12" xfId="2" applyNumberFormat="1" applyFont="1" applyFill="1" applyBorder="1" applyAlignment="1" applyProtection="1">
      <alignment horizontal="center" vertical="center"/>
      <protection hidden="1"/>
    </xf>
    <xf numFmtId="0" fontId="8" fillId="0" borderId="12" xfId="0" applyNumberFormat="1" applyFont="1" applyBorder="1" applyAlignment="1" applyProtection="1">
      <alignment horizontal="center" vertical="center"/>
    </xf>
    <xf numFmtId="0" fontId="16" fillId="4" borderId="30" xfId="0" applyFont="1" applyFill="1" applyBorder="1" applyAlignment="1" applyProtection="1">
      <alignment horizontal="center" vertical="center"/>
    </xf>
    <xf numFmtId="0" fontId="16" fillId="0" borderId="30" xfId="0" applyFont="1" applyBorder="1" applyAlignment="1" applyProtection="1">
      <alignment horizontal="center" vertical="center"/>
      <protection locked="0"/>
    </xf>
    <xf numFmtId="38" fontId="22" fillId="4" borderId="32" xfId="1" applyFont="1" applyFill="1" applyBorder="1" applyAlignment="1" applyProtection="1">
      <alignment horizontal="center" vertical="center"/>
    </xf>
    <xf numFmtId="38" fontId="16" fillId="0" borderId="32" xfId="1" applyFont="1" applyBorder="1" applyAlignment="1" applyProtection="1">
      <alignment horizontal="right" vertical="center"/>
      <protection locked="0"/>
    </xf>
    <xf numFmtId="38" fontId="16" fillId="0" borderId="23" xfId="1" applyFont="1" applyBorder="1" applyAlignment="1" applyProtection="1">
      <alignment horizontal="right" vertical="center"/>
      <protection locked="0"/>
    </xf>
    <xf numFmtId="0" fontId="22" fillId="4" borderId="30" xfId="0" applyFont="1" applyFill="1" applyBorder="1" applyAlignment="1" applyProtection="1">
      <alignment horizontal="center" vertical="center"/>
    </xf>
    <xf numFmtId="0" fontId="16" fillId="0" borderId="30"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2" fillId="0" borderId="0"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16" fillId="0" borderId="30" xfId="0" applyFont="1" applyFill="1" applyBorder="1" applyAlignment="1" applyProtection="1">
      <alignment horizontal="left" vertical="center" wrapText="1"/>
      <protection locked="0"/>
    </xf>
    <xf numFmtId="0" fontId="16" fillId="2" borderId="30" xfId="0" applyFont="1" applyFill="1" applyBorder="1" applyAlignment="1" applyProtection="1">
      <alignment horizontal="center" vertical="center"/>
      <protection locked="0"/>
    </xf>
    <xf numFmtId="0" fontId="16" fillId="0" borderId="13" xfId="0" applyFont="1" applyFill="1" applyBorder="1" applyAlignment="1" applyProtection="1">
      <alignment horizontal="left" vertical="center"/>
      <protection locked="0"/>
    </xf>
    <xf numFmtId="0" fontId="16" fillId="0" borderId="30" xfId="0" applyFont="1" applyFill="1" applyBorder="1" applyAlignment="1" applyProtection="1">
      <alignment horizontal="left" vertical="center"/>
      <protection locked="0"/>
    </xf>
    <xf numFmtId="0" fontId="22" fillId="4" borderId="30" xfId="0" applyFont="1" applyFill="1" applyBorder="1" applyAlignment="1" applyProtection="1">
      <alignment horizontal="center" vertical="center" textRotation="255" wrapText="1"/>
    </xf>
    <xf numFmtId="0" fontId="22" fillId="4" borderId="28" xfId="0" applyFont="1" applyFill="1" applyBorder="1" applyAlignment="1" applyProtection="1">
      <alignment horizontal="center" vertical="center"/>
    </xf>
    <xf numFmtId="38" fontId="16" fillId="0" borderId="28" xfId="1" applyFont="1" applyBorder="1" applyAlignment="1" applyProtection="1">
      <alignment horizontal="right" vertical="center"/>
      <protection locked="0"/>
    </xf>
    <xf numFmtId="38" fontId="16" fillId="0" borderId="8" xfId="1" applyFont="1" applyBorder="1" applyAlignment="1" applyProtection="1">
      <alignment horizontal="right" vertical="center"/>
      <protection locked="0"/>
    </xf>
    <xf numFmtId="38" fontId="16" fillId="0" borderId="28" xfId="1" applyFont="1" applyFill="1" applyBorder="1" applyAlignment="1" applyProtection="1">
      <alignment horizontal="right" vertical="center"/>
      <protection locked="0"/>
    </xf>
    <xf numFmtId="38" fontId="16" fillId="0" borderId="8" xfId="1" applyFont="1" applyFill="1" applyBorder="1" applyAlignment="1" applyProtection="1">
      <alignment horizontal="right" vertical="center"/>
      <protection locked="0"/>
    </xf>
    <xf numFmtId="38" fontId="22" fillId="4" borderId="28" xfId="1" applyFont="1" applyFill="1" applyBorder="1" applyAlignment="1" applyProtection="1">
      <alignment horizontal="center" vertical="center"/>
    </xf>
    <xf numFmtId="38" fontId="16" fillId="0" borderId="30" xfId="1" applyFont="1" applyBorder="1" applyAlignment="1" applyProtection="1">
      <alignment horizontal="right" vertical="center"/>
    </xf>
    <xf numFmtId="38" fontId="16" fillId="0" borderId="11" xfId="1" applyFont="1" applyBorder="1" applyAlignment="1" applyProtection="1">
      <alignment horizontal="right" vertical="center"/>
    </xf>
    <xf numFmtId="38" fontId="16" fillId="0" borderId="30"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30" xfId="1" applyFont="1" applyFill="1" applyBorder="1" applyAlignment="1" applyProtection="1">
      <alignment horizontal="center" vertical="center"/>
    </xf>
    <xf numFmtId="0" fontId="16" fillId="2" borderId="30"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wrapText="1"/>
      <protection locked="0"/>
    </xf>
    <xf numFmtId="0" fontId="16" fillId="2" borderId="27" xfId="0" applyFont="1" applyFill="1" applyBorder="1" applyAlignment="1" applyProtection="1">
      <alignment horizontal="center" vertical="center" wrapText="1"/>
      <protection locked="0"/>
    </xf>
    <xf numFmtId="0" fontId="22" fillId="4" borderId="30" xfId="0" applyFont="1" applyFill="1" applyBorder="1" applyAlignment="1" applyProtection="1">
      <alignment horizontal="center" vertical="center" wrapText="1"/>
    </xf>
    <xf numFmtId="0" fontId="16" fillId="0" borderId="48"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38" fontId="16" fillId="0" borderId="48" xfId="1" applyFont="1" applyBorder="1" applyAlignment="1" applyProtection="1">
      <alignment horizontal="right" vertical="center"/>
      <protection locked="0"/>
    </xf>
    <xf numFmtId="38" fontId="16" fillId="0" borderId="14" xfId="1" applyFont="1" applyBorder="1" applyAlignment="1" applyProtection="1">
      <alignment horizontal="right" vertical="center"/>
      <protection locked="0"/>
    </xf>
    <xf numFmtId="0" fontId="16" fillId="0" borderId="22"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38" fontId="16" fillId="0" borderId="22" xfId="1" applyFont="1" applyBorder="1" applyAlignment="1" applyProtection="1">
      <alignment horizontal="right" vertical="center"/>
      <protection locked="0"/>
    </xf>
    <xf numFmtId="38" fontId="16" fillId="0" borderId="18" xfId="1" applyFont="1" applyBorder="1" applyAlignment="1" applyProtection="1">
      <alignment horizontal="right" vertical="center"/>
      <protection locked="0"/>
    </xf>
    <xf numFmtId="0" fontId="16" fillId="0" borderId="23"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38" fontId="16" fillId="0" borderId="24" xfId="1" applyFont="1" applyBorder="1" applyAlignment="1" applyProtection="1">
      <alignment horizontal="right" vertical="center"/>
      <protection locked="0"/>
    </xf>
    <xf numFmtId="0" fontId="22" fillId="4" borderId="32" xfId="0" applyFont="1" applyFill="1" applyBorder="1" applyAlignment="1" applyProtection="1">
      <alignment horizontal="center" vertical="center"/>
    </xf>
    <xf numFmtId="0" fontId="16" fillId="0" borderId="30" xfId="0" applyFont="1" applyBorder="1" applyAlignment="1" applyProtection="1">
      <alignment horizontal="center" vertical="center" wrapText="1"/>
      <protection locked="0"/>
    </xf>
    <xf numFmtId="0" fontId="22" fillId="4" borderId="31" xfId="0" applyFont="1" applyFill="1" applyBorder="1" applyAlignment="1" applyProtection="1">
      <alignment horizontal="center" vertical="center"/>
    </xf>
    <xf numFmtId="0" fontId="16" fillId="0" borderId="31" xfId="0" applyFont="1" applyFill="1" applyBorder="1" applyAlignment="1" applyProtection="1">
      <alignment horizontal="center" vertical="center"/>
      <protection locked="0"/>
    </xf>
    <xf numFmtId="0" fontId="16" fillId="0" borderId="32" xfId="5"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9" xfId="0" applyFont="1" applyBorder="1" applyAlignment="1" applyProtection="1">
      <alignment horizontal="left" vertical="center"/>
      <protection locked="0"/>
    </xf>
    <xf numFmtId="38" fontId="8" fillId="0" borderId="30" xfId="1" applyFont="1" applyBorder="1" applyAlignment="1" applyProtection="1">
      <alignment horizontal="right" vertical="center"/>
      <protection locked="0"/>
    </xf>
    <xf numFmtId="38" fontId="8" fillId="0" borderId="11" xfId="1" applyFont="1" applyBorder="1" applyAlignment="1" applyProtection="1">
      <alignment horizontal="right" vertical="center"/>
      <protection locked="0"/>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8" fillId="0" borderId="30" xfId="5" applyFont="1" applyBorder="1" applyAlignment="1" applyProtection="1">
      <alignment horizontal="center" vertical="center"/>
    </xf>
    <xf numFmtId="0" fontId="16" fillId="4" borderId="11" xfId="0" applyFont="1" applyFill="1" applyBorder="1" applyAlignment="1" applyProtection="1">
      <alignment horizontal="center" vertical="center"/>
    </xf>
    <xf numFmtId="58" fontId="16" fillId="0" borderId="13" xfId="0" applyNumberFormat="1" applyFont="1" applyBorder="1" applyAlignment="1" applyProtection="1">
      <alignment horizontal="center" vertical="center"/>
      <protection locked="0"/>
    </xf>
    <xf numFmtId="0" fontId="16" fillId="0" borderId="30" xfId="0" applyNumberFormat="1" applyFont="1" applyBorder="1" applyAlignment="1" applyProtection="1">
      <alignment horizontal="center" vertical="center"/>
      <protection locked="0"/>
    </xf>
    <xf numFmtId="38" fontId="16" fillId="0" borderId="6" xfId="1" applyFont="1" applyBorder="1" applyAlignment="1" applyProtection="1">
      <alignment horizontal="right" vertical="center"/>
      <protection locked="0"/>
    </xf>
    <xf numFmtId="38" fontId="16" fillId="0" borderId="4" xfId="1" applyFont="1" applyBorder="1" applyAlignment="1" applyProtection="1">
      <alignment horizontal="right" vertical="center"/>
      <protection locked="0"/>
    </xf>
    <xf numFmtId="38" fontId="16" fillId="0" borderId="5" xfId="1" applyFont="1" applyBorder="1" applyAlignment="1" applyProtection="1">
      <alignment horizontal="right" vertical="center"/>
      <protection locked="0"/>
    </xf>
    <xf numFmtId="0" fontId="16" fillId="4" borderId="7"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73" fillId="0" borderId="0" xfId="0" applyFont="1" applyAlignment="1" applyProtection="1">
      <alignment horizontal="center" vertical="center"/>
    </xf>
    <xf numFmtId="0" fontId="16" fillId="0" borderId="28" xfId="0" applyFont="1" applyBorder="1" applyAlignment="1" applyProtection="1">
      <alignment horizontal="center" vertical="center" wrapText="1"/>
      <protection locked="0"/>
    </xf>
    <xf numFmtId="0" fontId="16" fillId="0" borderId="28" xfId="0" applyFont="1" applyFill="1" applyBorder="1" applyAlignment="1" applyProtection="1">
      <alignment horizontal="center" vertical="center"/>
      <protection locked="0"/>
    </xf>
    <xf numFmtId="0" fontId="16" fillId="0" borderId="31" xfId="0" applyFont="1" applyBorder="1" applyAlignment="1" applyProtection="1">
      <alignment horizontal="center" vertical="center" wrapText="1"/>
      <protection locked="0"/>
    </xf>
    <xf numFmtId="0" fontId="22" fillId="4" borderId="32" xfId="0" applyFont="1" applyFill="1" applyBorder="1" applyAlignment="1" applyProtection="1">
      <alignment horizontal="center" vertical="center" wrapText="1"/>
    </xf>
    <xf numFmtId="0" fontId="16" fillId="0" borderId="32" xfId="0" applyFont="1" applyBorder="1" applyAlignment="1" applyProtection="1">
      <alignment horizontal="center" vertical="center" wrapText="1"/>
      <protection locked="0"/>
    </xf>
    <xf numFmtId="0" fontId="22" fillId="0" borderId="11" xfId="0" applyFont="1" applyFill="1" applyBorder="1" applyAlignment="1" applyProtection="1">
      <alignment horizontal="left" vertical="center"/>
      <protection locked="0"/>
    </xf>
    <xf numFmtId="0" fontId="22" fillId="0" borderId="12" xfId="0" applyFont="1" applyFill="1" applyBorder="1" applyAlignment="1" applyProtection="1">
      <alignment horizontal="left" vertical="center"/>
      <protection locked="0"/>
    </xf>
    <xf numFmtId="0" fontId="22" fillId="0" borderId="13" xfId="0" applyFont="1" applyFill="1" applyBorder="1" applyAlignment="1" applyProtection="1">
      <alignment horizontal="left" vertical="center"/>
      <protection locked="0"/>
    </xf>
    <xf numFmtId="0" fontId="16" fillId="0" borderId="32"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wrapText="1"/>
    </xf>
    <xf numFmtId="0" fontId="16" fillId="0" borderId="33"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49" fontId="16" fillId="0" borderId="32" xfId="0" applyNumberFormat="1" applyFont="1" applyBorder="1" applyAlignment="1" applyProtection="1">
      <alignment horizontal="center" vertical="center"/>
      <protection locked="0"/>
    </xf>
    <xf numFmtId="0" fontId="16" fillId="0" borderId="30" xfId="5" applyFont="1" applyBorder="1" applyAlignment="1" applyProtection="1">
      <alignment vertical="center" wrapText="1"/>
      <protection locked="0"/>
    </xf>
    <xf numFmtId="0" fontId="16" fillId="0" borderId="30" xfId="0" applyFont="1" applyBorder="1" applyAlignment="1" applyProtection="1">
      <alignment vertical="center" wrapText="1"/>
      <protection locked="0"/>
    </xf>
    <xf numFmtId="0" fontId="16" fillId="4" borderId="30" xfId="0" applyFont="1" applyFill="1" applyBorder="1" applyAlignment="1" applyProtection="1">
      <alignment horizontal="center" vertical="center" wrapText="1"/>
    </xf>
    <xf numFmtId="0" fontId="16" fillId="0" borderId="34" xfId="0" applyFont="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xf>
    <xf numFmtId="0" fontId="8" fillId="0" borderId="30" xfId="0" applyFont="1" applyBorder="1" applyAlignment="1" applyProtection="1">
      <alignment vertical="center" wrapText="1"/>
      <protection locked="0"/>
    </xf>
    <xf numFmtId="0" fontId="103" fillId="0" borderId="11" xfId="0" applyFont="1" applyBorder="1" applyAlignment="1" applyProtection="1">
      <alignment horizontal="left" vertical="center" wrapText="1"/>
      <protection locked="0"/>
    </xf>
    <xf numFmtId="0" fontId="103" fillId="0" borderId="13" xfId="0" applyFont="1" applyBorder="1" applyAlignment="1" applyProtection="1">
      <alignment horizontal="left" vertical="center" wrapText="1"/>
      <protection locked="0"/>
    </xf>
    <xf numFmtId="0" fontId="12" fillId="4" borderId="30" xfId="0" applyFont="1" applyFill="1" applyBorder="1" applyAlignment="1" applyProtection="1">
      <alignment horizontal="center" vertical="center"/>
    </xf>
    <xf numFmtId="0" fontId="4" fillId="0" borderId="0" xfId="0" applyFont="1" applyFill="1" applyAlignment="1" applyProtection="1">
      <alignment vertical="center" wrapText="1"/>
    </xf>
    <xf numFmtId="0" fontId="4" fillId="0" borderId="5" xfId="0" applyFont="1" applyFill="1" applyBorder="1" applyAlignment="1" applyProtection="1">
      <alignment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4" fillId="0" borderId="0" xfId="0" applyFont="1" applyAlignment="1" applyProtection="1">
      <alignment vertical="center" wrapText="1"/>
    </xf>
    <xf numFmtId="0" fontId="34" fillId="4" borderId="30" xfId="0" applyFont="1" applyFill="1" applyBorder="1" applyAlignment="1" applyProtection="1">
      <alignment horizontal="center" vertical="center" wrapText="1"/>
    </xf>
    <xf numFmtId="0" fontId="34" fillId="4" borderId="8" xfId="0" applyFont="1" applyFill="1" applyBorder="1" applyAlignment="1" applyProtection="1">
      <alignment horizontal="center" vertical="center" wrapText="1"/>
      <protection locked="0"/>
    </xf>
    <xf numFmtId="0" fontId="34" fillId="4" borderId="6" xfId="0" applyFont="1" applyFill="1" applyBorder="1" applyAlignment="1" applyProtection="1">
      <alignment horizontal="center" vertical="center" wrapText="1"/>
      <protection locked="0"/>
    </xf>
    <xf numFmtId="0" fontId="34" fillId="4" borderId="7"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34" fillId="4" borderId="5"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8"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34" fillId="4" borderId="8" xfId="0" applyFont="1" applyFill="1" applyBorder="1" applyAlignment="1" applyProtection="1">
      <alignment horizontal="center" vertical="center" wrapText="1"/>
    </xf>
    <xf numFmtId="0" fontId="34" fillId="4" borderId="6" xfId="0" applyFont="1" applyFill="1" applyBorder="1" applyAlignment="1" applyProtection="1">
      <alignment horizontal="center" vertical="center" wrapText="1"/>
    </xf>
    <xf numFmtId="0" fontId="34" fillId="4" borderId="7" xfId="0" applyFont="1" applyFill="1" applyBorder="1" applyAlignment="1" applyProtection="1">
      <alignment horizontal="center" vertical="center" wrapText="1"/>
    </xf>
    <xf numFmtId="0" fontId="34" fillId="4" borderId="4" xfId="0" applyFont="1" applyFill="1" applyBorder="1" applyAlignment="1" applyProtection="1">
      <alignment horizontal="center" vertical="center" wrapText="1"/>
    </xf>
    <xf numFmtId="0" fontId="34" fillId="4" borderId="5" xfId="0" applyFont="1" applyFill="1" applyBorder="1" applyAlignment="1" applyProtection="1">
      <alignment horizontal="center" vertical="center" wrapText="1"/>
    </xf>
    <xf numFmtId="0" fontId="34" fillId="4" borderId="9" xfId="0" applyFont="1" applyFill="1" applyBorder="1" applyAlignment="1" applyProtection="1">
      <alignment horizontal="center" vertical="center" wrapText="1"/>
    </xf>
    <xf numFmtId="0" fontId="8" fillId="3" borderId="8" xfId="0" applyFont="1" applyFill="1" applyBorder="1" applyAlignment="1" applyProtection="1">
      <alignment vertical="center" wrapText="1"/>
    </xf>
    <xf numFmtId="0" fontId="8" fillId="3" borderId="6"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12" fillId="2" borderId="38"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0" fontId="12" fillId="4" borderId="47" xfId="0" applyFont="1" applyFill="1" applyBorder="1" applyAlignment="1" applyProtection="1">
      <alignment horizontal="center" vertical="center"/>
    </xf>
    <xf numFmtId="0" fontId="12" fillId="4" borderId="43" xfId="0" applyFont="1" applyFill="1" applyBorder="1" applyAlignment="1" applyProtection="1">
      <alignment horizontal="center" vertical="center"/>
    </xf>
    <xf numFmtId="0" fontId="103" fillId="0" borderId="8" xfId="0" applyFont="1" applyBorder="1" applyAlignment="1" applyProtection="1">
      <alignment horizontal="left" vertical="top" wrapText="1"/>
      <protection locked="0"/>
    </xf>
    <xf numFmtId="0" fontId="103" fillId="0" borderId="6" xfId="0" applyFont="1" applyBorder="1" applyAlignment="1" applyProtection="1">
      <alignment horizontal="left" vertical="top" wrapText="1"/>
      <protection locked="0"/>
    </xf>
    <xf numFmtId="0" fontId="103" fillId="0" borderId="7" xfId="0" applyFont="1" applyBorder="1" applyAlignment="1" applyProtection="1">
      <alignment horizontal="left" vertical="top" wrapText="1"/>
      <protection locked="0"/>
    </xf>
    <xf numFmtId="0" fontId="103" fillId="0" borderId="4" xfId="0" applyFont="1" applyBorder="1" applyAlignment="1" applyProtection="1">
      <alignment horizontal="left" vertical="top" wrapText="1"/>
      <protection locked="0"/>
    </xf>
    <xf numFmtId="0" fontId="103" fillId="0" borderId="5" xfId="0" applyFont="1" applyBorder="1" applyAlignment="1" applyProtection="1">
      <alignment horizontal="left" vertical="top" wrapText="1"/>
      <protection locked="0"/>
    </xf>
    <xf numFmtId="0" fontId="103" fillId="0" borderId="9" xfId="0" applyFont="1" applyBorder="1" applyAlignment="1" applyProtection="1">
      <alignment horizontal="left" vertical="top" wrapText="1"/>
      <protection locked="0"/>
    </xf>
    <xf numFmtId="0" fontId="12" fillId="0" borderId="0" xfId="0" applyFont="1" applyBorder="1" applyAlignment="1" applyProtection="1">
      <alignment vertical="center" wrapText="1"/>
    </xf>
    <xf numFmtId="0" fontId="8" fillId="0" borderId="30" xfId="0" applyNumberFormat="1" applyFont="1" applyFill="1" applyBorder="1" applyAlignment="1" applyProtection="1">
      <alignment horizontal="center" vertical="center" wrapText="1"/>
      <protection locked="0"/>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30" xfId="1" applyNumberFormat="1" applyFont="1" applyFill="1" applyBorder="1" applyAlignment="1" applyProtection="1">
      <alignment vertical="center"/>
      <protection locked="0"/>
    </xf>
    <xf numFmtId="0" fontId="4" fillId="4" borderId="8" xfId="2" applyFont="1" applyFill="1" applyBorder="1" applyAlignment="1" applyProtection="1">
      <alignment horizontal="center" vertical="center" wrapText="1"/>
      <protection hidden="1"/>
    </xf>
    <xf numFmtId="0" fontId="4" fillId="4" borderId="6" xfId="2" applyFont="1" applyFill="1" applyBorder="1" applyAlignment="1" applyProtection="1">
      <alignment horizontal="center" vertical="center" wrapText="1"/>
      <protection hidden="1"/>
    </xf>
    <xf numFmtId="0" fontId="4" fillId="4" borderId="7" xfId="2" applyFont="1" applyFill="1" applyBorder="1" applyAlignment="1" applyProtection="1">
      <alignment horizontal="center" vertical="center" wrapText="1"/>
      <protection hidden="1"/>
    </xf>
    <xf numFmtId="0" fontId="4" fillId="4" borderId="2" xfId="2" applyFont="1" applyFill="1" applyBorder="1" applyAlignment="1" applyProtection="1">
      <alignment vertical="center" wrapText="1"/>
      <protection hidden="1"/>
    </xf>
    <xf numFmtId="0" fontId="4" fillId="4" borderId="0" xfId="2" applyFont="1" applyFill="1" applyBorder="1" applyAlignment="1" applyProtection="1">
      <alignment vertical="center" wrapText="1"/>
      <protection hidden="1"/>
    </xf>
    <xf numFmtId="0" fontId="4" fillId="4" borderId="10"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0" fontId="4" fillId="4" borderId="9" xfId="2" applyFont="1" applyFill="1" applyBorder="1" applyAlignment="1" applyProtection="1">
      <alignment vertical="center" wrapText="1"/>
      <protection hidden="1"/>
    </xf>
    <xf numFmtId="0" fontId="8" fillId="0" borderId="8" xfId="2" applyFont="1" applyFill="1" applyBorder="1" applyAlignment="1" applyProtection="1">
      <alignment vertical="center" wrapText="1"/>
      <protection locked="0"/>
    </xf>
    <xf numFmtId="0" fontId="8" fillId="0" borderId="6" xfId="2" applyFont="1" applyFill="1" applyBorder="1" applyAlignment="1" applyProtection="1">
      <alignment vertical="center" wrapText="1"/>
      <protection locked="0"/>
    </xf>
    <xf numFmtId="0" fontId="8" fillId="0" borderId="7" xfId="2" applyFont="1" applyFill="1" applyBorder="1" applyAlignment="1" applyProtection="1">
      <alignment vertical="center" wrapText="1"/>
      <protection locked="0"/>
    </xf>
    <xf numFmtId="0" fontId="8" fillId="0" borderId="2" xfId="2" applyFont="1" applyFill="1" applyBorder="1" applyAlignment="1" applyProtection="1">
      <alignment vertical="center" wrapText="1"/>
      <protection locked="0"/>
    </xf>
    <xf numFmtId="0" fontId="8" fillId="0" borderId="0" xfId="2" applyFont="1" applyFill="1" applyBorder="1" applyAlignment="1" applyProtection="1">
      <alignment vertical="center" wrapText="1"/>
      <protection locked="0"/>
    </xf>
    <xf numFmtId="0" fontId="8" fillId="0" borderId="10" xfId="2" applyFont="1" applyFill="1" applyBorder="1" applyAlignment="1" applyProtection="1">
      <alignment vertical="center" wrapText="1"/>
      <protection locked="0"/>
    </xf>
    <xf numFmtId="0" fontId="8" fillId="0" borderId="4" xfId="2" applyFont="1" applyFill="1" applyBorder="1" applyAlignment="1" applyProtection="1">
      <alignment vertical="center" wrapText="1"/>
      <protection locked="0"/>
    </xf>
    <xf numFmtId="0" fontId="8" fillId="0" borderId="5" xfId="2" applyFont="1" applyFill="1" applyBorder="1" applyAlignment="1" applyProtection="1">
      <alignment vertical="center" wrapText="1"/>
      <protection locked="0"/>
    </xf>
    <xf numFmtId="0" fontId="8" fillId="0" borderId="9" xfId="2" applyFont="1" applyFill="1" applyBorder="1" applyAlignment="1" applyProtection="1">
      <alignment vertical="center" wrapText="1"/>
      <protection locked="0"/>
    </xf>
    <xf numFmtId="0" fontId="4" fillId="4" borderId="11" xfId="2" applyFont="1" applyFill="1" applyBorder="1" applyAlignment="1" applyProtection="1">
      <alignment horizontal="center" vertical="center" wrapText="1"/>
    </xf>
    <xf numFmtId="0" fontId="4" fillId="4" borderId="12" xfId="2" applyFont="1" applyFill="1" applyBorder="1" applyAlignment="1" applyProtection="1">
      <alignment horizontal="center" vertical="center" wrapText="1"/>
    </xf>
    <xf numFmtId="0" fontId="4" fillId="4" borderId="13" xfId="2" applyFont="1" applyFill="1" applyBorder="1" applyAlignment="1" applyProtection="1">
      <alignment horizontal="center" vertical="center" wrapText="1"/>
    </xf>
    <xf numFmtId="0" fontId="8" fillId="0" borderId="11" xfId="2"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8" fillId="0" borderId="8" xfId="7" applyFont="1" applyBorder="1" applyAlignment="1" applyProtection="1">
      <alignment horizontal="left" vertical="center" wrapText="1"/>
      <protection locked="0"/>
    </xf>
    <xf numFmtId="0" fontId="8" fillId="0" borderId="6" xfId="7" applyFont="1" applyBorder="1" applyAlignment="1" applyProtection="1">
      <alignment horizontal="left" vertical="center" wrapText="1"/>
      <protection locked="0"/>
    </xf>
    <xf numFmtId="0" fontId="8" fillId="0" borderId="7" xfId="7" applyFont="1" applyBorder="1" applyAlignment="1" applyProtection="1">
      <alignment horizontal="left" vertical="center" wrapText="1"/>
      <protection locked="0"/>
    </xf>
    <xf numFmtId="0" fontId="8" fillId="0" borderId="2" xfId="7" applyFont="1" applyBorder="1" applyAlignment="1" applyProtection="1">
      <alignment horizontal="left" vertical="center" wrapText="1"/>
      <protection locked="0"/>
    </xf>
    <xf numFmtId="0" fontId="8" fillId="0" borderId="0" xfId="7" applyFont="1" applyBorder="1" applyAlignment="1" applyProtection="1">
      <alignment horizontal="left" vertical="center" wrapText="1"/>
      <protection locked="0"/>
    </xf>
    <xf numFmtId="0" fontId="8" fillId="0" borderId="10" xfId="7" applyFont="1" applyBorder="1" applyAlignment="1" applyProtection="1">
      <alignment horizontal="left" vertical="center" wrapText="1"/>
      <protection locked="0"/>
    </xf>
    <xf numFmtId="0" fontId="8" fillId="0" borderId="4" xfId="7" applyFont="1" applyBorder="1" applyAlignment="1" applyProtection="1">
      <alignment horizontal="left" vertical="center" wrapText="1"/>
      <protection locked="0"/>
    </xf>
    <xf numFmtId="0" fontId="8" fillId="0" borderId="5" xfId="7" applyFont="1" applyBorder="1" applyAlignment="1" applyProtection="1">
      <alignment horizontal="left" vertical="center" wrapText="1"/>
      <protection locked="0"/>
    </xf>
    <xf numFmtId="0" fontId="8" fillId="0" borderId="9" xfId="7" applyFont="1" applyBorder="1" applyAlignment="1" applyProtection="1">
      <alignment horizontal="left" vertical="center" wrapText="1"/>
      <protection locked="0"/>
    </xf>
    <xf numFmtId="0" fontId="76" fillId="4" borderId="2" xfId="7" applyFont="1" applyFill="1" applyBorder="1" applyAlignment="1" applyProtection="1">
      <alignment horizontal="center" vertical="center" wrapText="1"/>
    </xf>
    <xf numFmtId="0" fontId="76" fillId="4" borderId="0" xfId="7" applyFont="1" applyFill="1" applyBorder="1" applyAlignment="1" applyProtection="1">
      <alignment horizontal="center" vertical="center" wrapText="1"/>
    </xf>
    <xf numFmtId="0" fontId="76"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4" fillId="4" borderId="11" xfId="2" applyFont="1" applyFill="1" applyBorder="1" applyAlignment="1" applyProtection="1">
      <alignment horizontal="left" vertical="center" wrapText="1"/>
    </xf>
    <xf numFmtId="0" fontId="34" fillId="4" borderId="12" xfId="2" applyFont="1" applyFill="1" applyBorder="1" applyAlignment="1" applyProtection="1">
      <alignment horizontal="left" vertical="center" wrapText="1"/>
    </xf>
    <xf numFmtId="0" fontId="34" fillId="4" borderId="13" xfId="2" applyFont="1" applyFill="1" applyBorder="1" applyAlignment="1" applyProtection="1">
      <alignment horizontal="left" vertical="center" wrapText="1"/>
    </xf>
    <xf numFmtId="0" fontId="76" fillId="4" borderId="11" xfId="7" applyFont="1" applyFill="1" applyBorder="1" applyAlignment="1" applyProtection="1">
      <alignment horizontal="center" vertical="center" wrapText="1"/>
    </xf>
    <xf numFmtId="0" fontId="76" fillId="4" borderId="12" xfId="7" applyFont="1" applyFill="1" applyBorder="1" applyAlignment="1" applyProtection="1">
      <alignment horizontal="center" vertical="center" wrapText="1"/>
    </xf>
    <xf numFmtId="0" fontId="76" fillId="4" borderId="13" xfId="7" applyFont="1" applyFill="1" applyBorder="1" applyAlignment="1" applyProtection="1">
      <alignment horizontal="center" vertical="center" wrapText="1"/>
    </xf>
    <xf numFmtId="0" fontId="8" fillId="0" borderId="11" xfId="7" applyFont="1" applyBorder="1" applyAlignment="1" applyProtection="1">
      <alignment horizontal="left" vertical="center" wrapText="1"/>
      <protection locked="0"/>
    </xf>
    <xf numFmtId="0" fontId="8" fillId="0" borderId="12" xfId="7" applyFont="1" applyBorder="1" applyAlignment="1" applyProtection="1">
      <alignment horizontal="left" vertical="center" wrapText="1"/>
      <protection locked="0"/>
    </xf>
    <xf numFmtId="0" fontId="8" fillId="0" borderId="13" xfId="7" applyFont="1" applyBorder="1" applyAlignment="1" applyProtection="1">
      <alignment horizontal="left" vertical="center" wrapText="1"/>
      <protection locked="0"/>
    </xf>
    <xf numFmtId="0" fontId="8" fillId="4" borderId="8" xfId="2" applyFont="1" applyFill="1" applyBorder="1" applyAlignment="1" applyProtection="1">
      <alignment horizontal="center" wrapText="1"/>
    </xf>
    <xf numFmtId="0" fontId="4" fillId="4" borderId="6" xfId="2" applyFont="1" applyFill="1" applyBorder="1" applyAlignment="1" applyProtection="1">
      <alignment horizontal="center" wrapText="1"/>
    </xf>
    <xf numFmtId="0" fontId="4" fillId="4" borderId="7" xfId="2" applyFont="1" applyFill="1" applyBorder="1" applyAlignment="1" applyProtection="1">
      <alignment horizontal="center" wrapText="1"/>
    </xf>
    <xf numFmtId="0" fontId="22" fillId="0" borderId="8" xfId="2" applyFont="1" applyFill="1" applyBorder="1" applyAlignment="1" applyProtection="1">
      <alignment horizontal="left" vertical="top" wrapText="1"/>
      <protection locked="0"/>
    </xf>
    <xf numFmtId="0" fontId="22" fillId="0" borderId="6" xfId="2" applyFont="1" applyFill="1" applyBorder="1" applyAlignment="1" applyProtection="1">
      <alignment horizontal="left" vertical="top" wrapText="1"/>
      <protection locked="0"/>
    </xf>
    <xf numFmtId="0" fontId="22" fillId="0" borderId="7" xfId="2" applyFont="1" applyFill="1" applyBorder="1" applyAlignment="1" applyProtection="1">
      <alignment horizontal="left" vertical="top" wrapText="1"/>
      <protection locked="0"/>
    </xf>
    <xf numFmtId="0" fontId="22" fillId="0" borderId="2" xfId="2" applyFont="1" applyFill="1" applyBorder="1" applyAlignment="1" applyProtection="1">
      <alignment horizontal="left" vertical="top" wrapText="1"/>
      <protection locked="0"/>
    </xf>
    <xf numFmtId="0" fontId="22" fillId="0" borderId="0" xfId="2" applyFont="1" applyFill="1" applyBorder="1" applyAlignment="1" applyProtection="1">
      <alignment horizontal="left" vertical="top" wrapText="1"/>
      <protection locked="0"/>
    </xf>
    <xf numFmtId="0" fontId="22" fillId="0" borderId="10" xfId="2" applyFont="1" applyFill="1" applyBorder="1" applyAlignment="1" applyProtection="1">
      <alignment horizontal="left" vertical="top" wrapText="1"/>
      <protection locked="0"/>
    </xf>
    <xf numFmtId="0" fontId="9" fillId="4" borderId="2" xfId="2" applyFont="1" applyFill="1" applyBorder="1" applyAlignment="1" applyProtection="1">
      <alignment horizontal="right" vertical="center" wrapText="1"/>
      <protection hidden="1"/>
    </xf>
    <xf numFmtId="0" fontId="9" fillId="4" borderId="0" xfId="2" applyFont="1" applyFill="1" applyBorder="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177" fontId="8" fillId="0" borderId="11" xfId="7" applyNumberFormat="1" applyFont="1" applyBorder="1" applyAlignment="1" applyProtection="1">
      <alignment horizontal="right" vertical="center"/>
      <protection locked="0"/>
    </xf>
    <xf numFmtId="177" fontId="8" fillId="0" borderId="12" xfId="7" applyNumberFormat="1" applyFont="1" applyBorder="1" applyAlignment="1" applyProtection="1">
      <alignment horizontal="right" vertical="center"/>
      <protection locked="0"/>
    </xf>
    <xf numFmtId="0" fontId="15" fillId="0" borderId="0" xfId="5" applyFont="1" applyAlignment="1" applyProtection="1">
      <alignment horizontal="center" vertical="center"/>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4" fillId="4" borderId="8" xfId="7" applyFont="1" applyFill="1" applyBorder="1" applyAlignment="1" applyProtection="1">
      <alignment horizontal="left" vertical="center" wrapText="1"/>
    </xf>
    <xf numFmtId="0" fontId="34" fillId="4" borderId="6" xfId="7" applyFont="1" applyFill="1" applyBorder="1" applyAlignment="1" applyProtection="1">
      <alignment horizontal="left" vertical="center" wrapText="1"/>
    </xf>
    <xf numFmtId="0" fontId="34" fillId="4" borderId="7" xfId="7" applyFont="1" applyFill="1" applyBorder="1" applyAlignment="1" applyProtection="1">
      <alignment horizontal="left" vertical="center" wrapText="1"/>
    </xf>
    <xf numFmtId="0" fontId="34" fillId="4" borderId="4" xfId="7" applyFont="1" applyFill="1" applyBorder="1" applyAlignment="1" applyProtection="1">
      <alignment horizontal="left" vertical="center" wrapText="1"/>
    </xf>
    <xf numFmtId="0" fontId="34" fillId="4" borderId="5" xfId="7" applyFont="1" applyFill="1" applyBorder="1" applyAlignment="1" applyProtection="1">
      <alignment horizontal="left" vertical="center" wrapText="1"/>
    </xf>
    <xf numFmtId="0" fontId="34" fillId="4" borderId="9" xfId="7" applyFont="1" applyFill="1" applyBorder="1" applyAlignment="1" applyProtection="1">
      <alignment horizontal="left" vertical="center" wrapText="1"/>
    </xf>
    <xf numFmtId="0" fontId="76" fillId="4" borderId="8" xfId="7" applyFont="1" applyFill="1" applyBorder="1" applyAlignment="1" applyProtection="1">
      <alignment horizontal="center" wrapText="1"/>
    </xf>
    <xf numFmtId="0" fontId="76" fillId="4" borderId="6" xfId="7" applyFont="1" applyFill="1" applyBorder="1" applyAlignment="1" applyProtection="1">
      <alignment horizontal="center" wrapText="1"/>
    </xf>
    <xf numFmtId="0" fontId="76" fillId="4" borderId="7" xfId="7" applyFont="1" applyFill="1" applyBorder="1" applyAlignment="1" applyProtection="1">
      <alignment horizontal="center" wrapText="1"/>
    </xf>
    <xf numFmtId="0" fontId="76" fillId="4" borderId="2" xfId="7" applyFont="1" applyFill="1" applyBorder="1" applyAlignment="1" applyProtection="1">
      <alignment horizontal="center" wrapText="1"/>
    </xf>
    <xf numFmtId="0" fontId="76" fillId="4" borderId="0" xfId="7" applyFont="1" applyFill="1" applyBorder="1" applyAlignment="1" applyProtection="1">
      <alignment horizontal="center" wrapText="1"/>
    </xf>
    <xf numFmtId="0" fontId="76"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protection locked="0"/>
    </xf>
    <xf numFmtId="0" fontId="8" fillId="0" borderId="6" xfId="7" applyFont="1" applyBorder="1" applyAlignment="1" applyProtection="1">
      <alignment horizontal="left" vertical="top" wrapText="1"/>
      <protection locked="0"/>
    </xf>
    <xf numFmtId="0" fontId="8" fillId="0" borderId="7" xfId="7" applyFont="1" applyBorder="1" applyAlignment="1" applyProtection="1">
      <alignment horizontal="left" vertical="top" wrapText="1"/>
      <protection locked="0"/>
    </xf>
    <xf numFmtId="0" fontId="8" fillId="0" borderId="2" xfId="7" applyFont="1" applyBorder="1" applyAlignment="1" applyProtection="1">
      <alignment horizontal="left" vertical="top" wrapText="1"/>
      <protection locked="0"/>
    </xf>
    <xf numFmtId="0" fontId="8" fillId="0" borderId="0" xfId="7" applyFont="1" applyBorder="1" applyAlignment="1" applyProtection="1">
      <alignment horizontal="left" vertical="top" wrapText="1"/>
      <protection locked="0"/>
    </xf>
    <xf numFmtId="0" fontId="8" fillId="0" borderId="10" xfId="7" applyFont="1" applyBorder="1" applyAlignment="1" applyProtection="1">
      <alignment horizontal="left" vertical="top" wrapText="1"/>
      <protection locked="0"/>
    </xf>
    <xf numFmtId="0" fontId="9" fillId="4" borderId="2" xfId="7" applyFont="1" applyFill="1" applyBorder="1" applyAlignment="1" applyProtection="1">
      <alignment horizontal="right" vertical="center" shrinkToFit="1"/>
      <protection hidden="1"/>
    </xf>
    <xf numFmtId="0" fontId="9" fillId="4" borderId="0" xfId="7" applyFont="1" applyFill="1" applyBorder="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29" fillId="4" borderId="11" xfId="0" applyFont="1" applyFill="1" applyBorder="1" applyAlignment="1" applyProtection="1">
      <alignment horizontal="left" vertical="center"/>
    </xf>
    <xf numFmtId="0" fontId="28" fillId="4" borderId="12" xfId="0" applyFont="1" applyFill="1" applyBorder="1" applyAlignment="1" applyProtection="1">
      <alignment horizontal="left" vertical="center"/>
    </xf>
    <xf numFmtId="0" fontId="27" fillId="4" borderId="12" xfId="0" applyFont="1" applyFill="1" applyBorder="1" applyAlignment="1" applyProtection="1">
      <alignment horizontal="left" vertical="center"/>
    </xf>
    <xf numFmtId="0" fontId="28" fillId="4" borderId="13" xfId="0" applyFont="1" applyFill="1" applyBorder="1" applyAlignment="1" applyProtection="1">
      <alignment horizontal="left" vertical="center"/>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13" xfId="7" applyFont="1" applyBorder="1" applyAlignment="1" applyProtection="1">
      <alignment horizontal="center" vertical="center" wrapText="1"/>
      <protection locked="0"/>
    </xf>
    <xf numFmtId="0" fontId="28" fillId="0" borderId="1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13" xfId="7" applyFont="1" applyBorder="1" applyAlignment="1" applyProtection="1">
      <alignment horizontal="center" vertical="center" wrapText="1"/>
      <protection locked="0"/>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0" fontId="28" fillId="4" borderId="6" xfId="0" applyFont="1" applyFill="1" applyBorder="1" applyAlignment="1" applyProtection="1">
      <alignment vertical="center"/>
    </xf>
    <xf numFmtId="0" fontId="28" fillId="4" borderId="7" xfId="0" applyFont="1" applyFill="1" applyBorder="1" applyAlignment="1" applyProtection="1">
      <alignment vertical="center"/>
    </xf>
    <xf numFmtId="0" fontId="28" fillId="4" borderId="4" xfId="0" applyFont="1" applyFill="1" applyBorder="1" applyAlignment="1" applyProtection="1">
      <alignment vertical="center"/>
    </xf>
    <xf numFmtId="0" fontId="28" fillId="4" borderId="5" xfId="0" applyFont="1" applyFill="1" applyBorder="1" applyAlignment="1" applyProtection="1">
      <alignment vertical="center"/>
    </xf>
    <xf numFmtId="0" fontId="28" fillId="4" borderId="9" xfId="0" applyFont="1" applyFill="1" applyBorder="1" applyAlignment="1" applyProtection="1">
      <alignment vertical="center"/>
    </xf>
    <xf numFmtId="0" fontId="28" fillId="4" borderId="8" xfId="7" applyFont="1" applyFill="1" applyBorder="1" applyAlignment="1" applyProtection="1">
      <alignment vertical="center" wrapText="1"/>
    </xf>
    <xf numFmtId="0" fontId="28" fillId="4" borderId="2" xfId="0" applyFont="1" applyFill="1" applyBorder="1" applyAlignment="1" applyProtection="1">
      <alignment vertical="center"/>
    </xf>
    <xf numFmtId="0" fontId="28" fillId="4" borderId="0" xfId="0" applyFont="1" applyFill="1" applyBorder="1" applyAlignment="1" applyProtection="1">
      <alignment vertical="center"/>
    </xf>
    <xf numFmtId="0" fontId="28" fillId="4" borderId="10" xfId="0" applyFont="1" applyFill="1" applyBorder="1" applyAlignment="1" applyProtection="1">
      <alignment vertical="center"/>
    </xf>
    <xf numFmtId="0" fontId="13" fillId="4" borderId="4" xfId="7" applyFont="1" applyFill="1" applyBorder="1" applyAlignment="1" applyProtection="1">
      <alignment horizontal="right" vertical="center" shrinkToFit="1"/>
    </xf>
    <xf numFmtId="0" fontId="8" fillId="0" borderId="8" xfId="7" applyFont="1" applyBorder="1" applyAlignment="1" applyProtection="1">
      <alignment vertical="center" wrapText="1"/>
      <protection locked="0"/>
    </xf>
    <xf numFmtId="0" fontId="8" fillId="0" borderId="6" xfId="7" applyFont="1" applyBorder="1" applyAlignment="1" applyProtection="1">
      <alignment vertical="center" wrapText="1"/>
      <protection locked="0"/>
    </xf>
    <xf numFmtId="0" fontId="8" fillId="0" borderId="7" xfId="7" applyFont="1" applyBorder="1" applyAlignment="1" applyProtection="1">
      <alignment vertical="center" wrapText="1"/>
      <protection locked="0"/>
    </xf>
    <xf numFmtId="0" fontId="8" fillId="0" borderId="2" xfId="7" applyFont="1" applyBorder="1" applyAlignment="1" applyProtection="1">
      <alignment vertical="center" wrapText="1"/>
      <protection locked="0"/>
    </xf>
    <xf numFmtId="0" fontId="8" fillId="0" borderId="0" xfId="7" applyFont="1" applyBorder="1" applyAlignment="1" applyProtection="1">
      <alignment vertical="center" wrapText="1"/>
      <protection locked="0"/>
    </xf>
    <xf numFmtId="0" fontId="8" fillId="0" borderId="10" xfId="7" applyFont="1" applyBorder="1" applyAlignment="1" applyProtection="1">
      <alignment vertical="center" wrapText="1"/>
      <protection locked="0"/>
    </xf>
    <xf numFmtId="0" fontId="8" fillId="0" borderId="4" xfId="7" applyFont="1" applyBorder="1" applyAlignment="1" applyProtection="1">
      <alignment vertical="center" wrapText="1"/>
      <protection locked="0"/>
    </xf>
    <xf numFmtId="0" fontId="8" fillId="0" borderId="5" xfId="7" applyFont="1" applyBorder="1" applyAlignment="1" applyProtection="1">
      <alignment vertical="center" wrapText="1"/>
      <protection locked="0"/>
    </xf>
    <xf numFmtId="0" fontId="8" fillId="0" borderId="9" xfId="7" applyFont="1" applyBorder="1" applyAlignment="1" applyProtection="1">
      <alignment vertical="center" wrapText="1"/>
      <protection locked="0"/>
    </xf>
    <xf numFmtId="0" fontId="8" fillId="4" borderId="8" xfId="7" applyFont="1" applyFill="1" applyBorder="1" applyAlignment="1" applyProtection="1">
      <alignment horizontal="center" vertical="center" wrapText="1"/>
    </xf>
    <xf numFmtId="0" fontId="8" fillId="4" borderId="6" xfId="7" applyFont="1" applyFill="1" applyBorder="1" applyAlignment="1" applyProtection="1">
      <alignment horizontal="center" vertical="center" wrapText="1"/>
    </xf>
    <xf numFmtId="0" fontId="8" fillId="4" borderId="7" xfId="7" applyFont="1" applyFill="1" applyBorder="1" applyAlignment="1" applyProtection="1">
      <alignment horizontal="center" vertical="center" wrapText="1"/>
    </xf>
    <xf numFmtId="0" fontId="8" fillId="4" borderId="4"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8" fillId="4" borderId="9" xfId="7" applyFont="1" applyFill="1" applyBorder="1" applyAlignment="1" applyProtection="1">
      <alignment horizontal="center" vertical="center" wrapText="1"/>
    </xf>
    <xf numFmtId="0" fontId="8" fillId="0" borderId="8" xfId="7" applyFont="1" applyBorder="1" applyAlignment="1" applyProtection="1">
      <alignment horizontal="center" vertical="center" wrapText="1"/>
      <protection locked="0"/>
    </xf>
    <xf numFmtId="0" fontId="8" fillId="0" borderId="6" xfId="7" applyFont="1" applyBorder="1" applyAlignment="1" applyProtection="1">
      <alignment horizontal="center" vertical="center" wrapText="1"/>
      <protection locked="0"/>
    </xf>
    <xf numFmtId="0" fontId="8" fillId="0" borderId="7" xfId="7" applyFont="1" applyBorder="1" applyAlignment="1" applyProtection="1">
      <alignment horizontal="center" vertical="center" wrapText="1"/>
      <protection locked="0"/>
    </xf>
    <xf numFmtId="0" fontId="8" fillId="0" borderId="4" xfId="7" applyFont="1" applyBorder="1" applyAlignment="1" applyProtection="1">
      <alignment horizontal="center" vertical="center" wrapText="1"/>
      <protection locked="0"/>
    </xf>
    <xf numFmtId="0" fontId="8" fillId="0" borderId="5" xfId="7" applyFont="1" applyBorder="1" applyAlignment="1" applyProtection="1">
      <alignment horizontal="center" vertical="center" wrapText="1"/>
      <protection locked="0"/>
    </xf>
    <xf numFmtId="0" fontId="8" fillId="0" borderId="9" xfId="7" applyFont="1" applyBorder="1" applyAlignment="1" applyProtection="1">
      <alignment horizontal="center" vertical="center" wrapText="1"/>
      <protection locked="0"/>
    </xf>
    <xf numFmtId="0" fontId="28" fillId="4" borderId="8" xfId="7" applyFont="1" applyFill="1" applyBorder="1" applyAlignment="1" applyProtection="1">
      <alignment horizontal="center" vertical="center" wrapText="1"/>
    </xf>
    <xf numFmtId="0" fontId="8" fillId="0" borderId="8" xfId="7" applyFont="1" applyBorder="1" applyAlignment="1" applyProtection="1">
      <alignment horizontal="center" vertical="center"/>
      <protection locked="0"/>
    </xf>
    <xf numFmtId="0" fontId="8" fillId="0" borderId="7" xfId="7" applyFont="1" applyBorder="1" applyAlignment="1" applyProtection="1">
      <alignment horizontal="center" vertical="center"/>
      <protection locked="0"/>
    </xf>
    <xf numFmtId="0" fontId="8" fillId="0" borderId="4" xfId="7" applyFont="1" applyBorder="1" applyAlignment="1" applyProtection="1">
      <alignment horizontal="center" vertical="center"/>
      <protection locked="0"/>
    </xf>
    <xf numFmtId="0" fontId="8" fillId="0" borderId="9" xfId="7" applyFont="1" applyBorder="1" applyAlignment="1" applyProtection="1">
      <alignment horizontal="center" vertical="center"/>
      <protection locked="0"/>
    </xf>
    <xf numFmtId="0" fontId="28" fillId="4" borderId="6" xfId="7" applyFont="1" applyFill="1" applyBorder="1" applyAlignment="1" applyProtection="1">
      <alignment horizontal="center" vertical="center" wrapText="1"/>
    </xf>
    <xf numFmtId="0" fontId="28" fillId="4" borderId="7" xfId="7" applyFont="1" applyFill="1" applyBorder="1" applyAlignment="1" applyProtection="1">
      <alignment horizontal="center" vertical="center" wrapText="1"/>
    </xf>
    <xf numFmtId="0" fontId="28" fillId="4" borderId="4" xfId="7" applyFont="1" applyFill="1" applyBorder="1" applyAlignment="1" applyProtection="1">
      <alignment horizontal="center" vertical="center" wrapText="1"/>
    </xf>
    <xf numFmtId="0" fontId="28" fillId="4" borderId="5" xfId="7" applyFont="1" applyFill="1" applyBorder="1" applyAlignment="1" applyProtection="1">
      <alignment horizontal="center" vertical="center" wrapText="1"/>
    </xf>
    <xf numFmtId="0" fontId="28" fillId="4" borderId="9" xfId="7" applyFont="1" applyFill="1" applyBorder="1" applyAlignment="1" applyProtection="1">
      <alignment horizontal="center" vertical="center" wrapText="1"/>
    </xf>
    <xf numFmtId="0" fontId="8" fillId="0" borderId="8" xfId="7" applyFont="1" applyFill="1" applyBorder="1" applyAlignment="1" applyProtection="1">
      <alignment horizontal="left" vertical="center" wrapText="1"/>
      <protection locked="0"/>
    </xf>
    <xf numFmtId="0" fontId="8" fillId="0" borderId="6" xfId="7" applyFont="1" applyFill="1" applyBorder="1" applyAlignment="1" applyProtection="1">
      <alignment horizontal="left" vertical="center" wrapText="1"/>
      <protection locked="0"/>
    </xf>
    <xf numFmtId="0" fontId="8" fillId="0" borderId="7" xfId="7" applyFont="1" applyFill="1" applyBorder="1" applyAlignment="1" applyProtection="1">
      <alignment horizontal="left" vertical="center" wrapText="1"/>
      <protection locked="0"/>
    </xf>
    <xf numFmtId="0" fontId="8" fillId="0" borderId="4" xfId="7" applyFont="1" applyFill="1" applyBorder="1" applyAlignment="1" applyProtection="1">
      <alignment horizontal="left" vertical="center" wrapText="1"/>
      <protection locked="0"/>
    </xf>
    <xf numFmtId="0" fontId="8" fillId="0" borderId="5" xfId="7" applyFont="1" applyFill="1" applyBorder="1" applyAlignment="1" applyProtection="1">
      <alignment horizontal="left" vertical="center" wrapText="1"/>
      <protection locked="0"/>
    </xf>
    <xf numFmtId="0" fontId="8" fillId="0" borderId="9" xfId="7" applyFont="1" applyFill="1" applyBorder="1" applyAlignment="1" applyProtection="1">
      <alignment horizontal="left" vertical="center" wrapText="1"/>
      <protection locked="0"/>
    </xf>
    <xf numFmtId="0" fontId="28" fillId="4" borderId="28" xfId="0" applyFont="1" applyFill="1" applyBorder="1" applyAlignment="1" applyProtection="1">
      <alignment horizontal="center" vertical="center" textRotation="255"/>
      <protection locked="0"/>
    </xf>
    <xf numFmtId="0" fontId="28" fillId="4" borderId="34" xfId="0" applyFont="1" applyFill="1" applyBorder="1" applyAlignment="1" applyProtection="1">
      <alignment horizontal="center" vertical="center" textRotation="255"/>
      <protection locked="0"/>
    </xf>
    <xf numFmtId="0" fontId="28" fillId="4" borderId="29" xfId="0" applyFont="1" applyFill="1" applyBorder="1" applyAlignment="1" applyProtection="1">
      <alignment horizontal="center" vertical="center" textRotation="255"/>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76" fillId="0" borderId="2" xfId="7" applyFont="1" applyFill="1" applyBorder="1" applyAlignment="1" applyProtection="1">
      <alignment horizontal="left" vertical="center"/>
    </xf>
    <xf numFmtId="0" fontId="76" fillId="0" borderId="0" xfId="0" applyFont="1" applyBorder="1" applyAlignment="1" applyProtection="1">
      <alignment vertical="center"/>
    </xf>
    <xf numFmtId="0" fontId="76" fillId="0" borderId="10" xfId="0" applyFont="1" applyBorder="1" applyAlignment="1" applyProtection="1">
      <alignment vertical="center"/>
    </xf>
    <xf numFmtId="0" fontId="28" fillId="4" borderId="6" xfId="7" applyFont="1" applyFill="1" applyBorder="1" applyAlignment="1" applyProtection="1">
      <alignment horizontal="center" vertical="center"/>
    </xf>
    <xf numFmtId="0" fontId="28" fillId="4" borderId="28" xfId="7" applyFont="1" applyFill="1" applyBorder="1" applyAlignment="1" applyProtection="1">
      <alignment vertical="center" textRotation="255"/>
      <protection locked="0"/>
    </xf>
    <xf numFmtId="0" fontId="28" fillId="4" borderId="34" xfId="0" applyFont="1" applyFill="1" applyBorder="1" applyAlignment="1" applyProtection="1">
      <alignment vertical="center" textRotation="255"/>
      <protection locked="0"/>
    </xf>
    <xf numFmtId="0" fontId="28" fillId="4" borderId="29" xfId="0" applyFont="1" applyFill="1" applyBorder="1" applyAlignment="1" applyProtection="1">
      <alignment vertical="center" textRotation="255"/>
      <protection locked="0"/>
    </xf>
    <xf numFmtId="0" fontId="8" fillId="2" borderId="8" xfId="7" applyFont="1" applyFill="1" applyBorder="1" applyAlignment="1" applyProtection="1">
      <alignment horizontal="left" vertical="center" wrapText="1" shrinkToFit="1"/>
      <protection locked="0"/>
    </xf>
    <xf numFmtId="0" fontId="106" fillId="0" borderId="0" xfId="0" applyFont="1" applyBorder="1" applyAlignment="1" applyProtection="1">
      <alignment vertical="center"/>
    </xf>
    <xf numFmtId="0" fontId="108" fillId="0" borderId="0" xfId="0" applyFont="1" applyBorder="1" applyAlignment="1" applyProtection="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8" fillId="4" borderId="11"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3" fillId="4" borderId="11" xfId="0" applyFont="1" applyFill="1" applyBorder="1" applyAlignment="1" applyProtection="1">
      <alignment horizontal="center" vertical="center" wrapText="1"/>
    </xf>
    <xf numFmtId="0" fontId="34" fillId="4" borderId="13" xfId="0" applyFont="1" applyFill="1" applyBorder="1" applyAlignment="1" applyProtection="1">
      <alignment horizontal="center" vertical="center" wrapText="1"/>
    </xf>
    <xf numFmtId="0" fontId="50" fillId="4" borderId="11" xfId="0" applyFont="1" applyFill="1" applyBorder="1" applyAlignment="1" applyProtection="1">
      <alignment horizontal="center" vertical="center" wrapText="1"/>
    </xf>
    <xf numFmtId="0" fontId="34" fillId="4" borderId="12" xfId="0" applyFont="1" applyFill="1" applyBorder="1" applyAlignment="1" applyProtection="1">
      <alignment horizontal="center" vertical="center" wrapText="1"/>
    </xf>
    <xf numFmtId="0" fontId="34" fillId="4" borderId="11" xfId="0" applyFont="1" applyFill="1" applyBorder="1" applyAlignment="1" applyProtection="1">
      <alignment horizontal="center" vertical="center" wrapText="1"/>
    </xf>
    <xf numFmtId="0" fontId="6" fillId="2" borderId="28" xfId="0" applyNumberFormat="1" applyFont="1" applyFill="1" applyBorder="1" applyAlignment="1" applyProtection="1">
      <alignment horizontal="center" vertical="center" wrapText="1"/>
      <protection locked="0"/>
    </xf>
    <xf numFmtId="0" fontId="6" fillId="2" borderId="34" xfId="0" applyNumberFormat="1" applyFont="1" applyFill="1" applyBorder="1" applyAlignment="1" applyProtection="1">
      <alignment horizontal="center" vertical="center" wrapText="1"/>
      <protection locked="0"/>
    </xf>
    <xf numFmtId="0" fontId="6" fillId="2" borderId="29" xfId="0" applyNumberFormat="1" applyFont="1" applyFill="1" applyBorder="1" applyAlignment="1" applyProtection="1">
      <alignment horizontal="center" vertical="center" wrapText="1"/>
      <protection locked="0"/>
    </xf>
    <xf numFmtId="0" fontId="6" fillId="4" borderId="28" xfId="0" applyNumberFormat="1" applyFont="1" applyFill="1" applyBorder="1" applyAlignment="1" applyProtection="1">
      <alignment horizontal="center" vertical="center" textRotation="255" wrapText="1"/>
      <protection locked="0"/>
    </xf>
    <xf numFmtId="0" fontId="6" fillId="4" borderId="34" xfId="0" applyNumberFormat="1" applyFont="1" applyFill="1" applyBorder="1" applyAlignment="1" applyProtection="1">
      <alignment horizontal="center" vertical="center" textRotation="255" wrapText="1"/>
      <protection locked="0"/>
    </xf>
    <xf numFmtId="0" fontId="6" fillId="4" borderId="29" xfId="0" applyNumberFormat="1" applyFont="1" applyFill="1" applyBorder="1" applyAlignment="1" applyProtection="1">
      <alignment horizontal="center" vertical="center" textRotation="255" wrapText="1"/>
      <protection locked="0"/>
    </xf>
    <xf numFmtId="49" fontId="8" fillId="2" borderId="8"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shrinkToFit="1"/>
      <protection locked="0"/>
    </xf>
    <xf numFmtId="182" fontId="12" fillId="4" borderId="6" xfId="0" applyNumberFormat="1" applyFont="1" applyFill="1" applyBorder="1" applyAlignment="1" applyProtection="1">
      <alignment horizontal="center" vertical="center" shrinkToFit="1"/>
      <protection locked="0"/>
    </xf>
    <xf numFmtId="182" fontId="12" fillId="4" borderId="7" xfId="0" applyNumberFormat="1" applyFont="1" applyFill="1" applyBorder="1" applyAlignment="1" applyProtection="1">
      <alignment horizontal="center" vertical="center" shrinkToFit="1"/>
      <protection locked="0"/>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protection locked="0"/>
    </xf>
    <xf numFmtId="182" fontId="12" fillId="4" borderId="12" xfId="0" applyNumberFormat="1" applyFont="1" applyFill="1" applyBorder="1" applyAlignment="1" applyProtection="1">
      <alignment horizontal="center" vertical="center" shrinkToFit="1"/>
      <protection locked="0"/>
    </xf>
    <xf numFmtId="182" fontId="12" fillId="4" borderId="13" xfId="0" applyNumberFormat="1" applyFont="1" applyFill="1" applyBorder="1" applyAlignment="1" applyProtection="1">
      <alignment horizontal="center" vertical="center" shrinkToFit="1"/>
      <protection locked="0"/>
    </xf>
    <xf numFmtId="0" fontId="106" fillId="0" borderId="0"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30" xfId="0" applyFont="1" applyFill="1" applyBorder="1" applyAlignment="1" applyProtection="1">
      <alignment horizontal="center" vertical="center"/>
    </xf>
    <xf numFmtId="0" fontId="29" fillId="0" borderId="28"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8" fillId="4" borderId="28" xfId="0" applyFont="1" applyFill="1" applyBorder="1" applyAlignment="1" applyProtection="1">
      <alignment horizontal="center" vertical="center" textRotation="255" wrapText="1"/>
      <protection locked="0"/>
    </xf>
    <xf numFmtId="0" fontId="28" fillId="4" borderId="34" xfId="0" applyFont="1" applyFill="1" applyBorder="1" applyAlignment="1" applyProtection="1">
      <alignment horizontal="center" vertical="center" textRotation="255" wrapText="1"/>
      <protection locked="0"/>
    </xf>
    <xf numFmtId="0" fontId="28" fillId="4" borderId="29" xfId="0" applyFont="1" applyFill="1" applyBorder="1" applyAlignment="1" applyProtection="1">
      <alignment horizontal="center" vertical="center" textRotation="255" wrapText="1"/>
      <protection locked="0"/>
    </xf>
    <xf numFmtId="0" fontId="29" fillId="0" borderId="5" xfId="0" applyFont="1" applyFill="1" applyBorder="1" applyAlignment="1" applyProtection="1">
      <alignment vertical="center" wrapText="1"/>
    </xf>
    <xf numFmtId="0" fontId="32" fillId="0" borderId="6" xfId="0" applyFont="1" applyBorder="1" applyAlignment="1" applyProtection="1">
      <alignment horizontal="center" vertical="center"/>
    </xf>
    <xf numFmtId="0" fontId="0" fillId="0" borderId="6" xfId="0" applyBorder="1" applyAlignment="1" applyProtection="1">
      <alignment vertical="center"/>
    </xf>
    <xf numFmtId="0" fontId="8" fillId="4" borderId="28" xfId="0" applyNumberFormat="1" applyFont="1" applyFill="1" applyBorder="1" applyAlignment="1" applyProtection="1">
      <alignment horizontal="center" vertical="center" textRotation="255" wrapText="1"/>
      <protection locked="0"/>
    </xf>
    <xf numFmtId="0" fontId="8" fillId="4" borderId="34" xfId="0" applyNumberFormat="1" applyFont="1" applyFill="1" applyBorder="1" applyAlignment="1" applyProtection="1">
      <alignment horizontal="center" vertical="center" textRotation="255" wrapText="1"/>
      <protection locked="0"/>
    </xf>
    <xf numFmtId="0" fontId="8" fillId="4" borderId="29" xfId="0" applyNumberFormat="1" applyFont="1" applyFill="1" applyBorder="1" applyAlignment="1" applyProtection="1">
      <alignment horizontal="center" vertical="center" textRotation="255" wrapText="1"/>
      <protection locked="0"/>
    </xf>
    <xf numFmtId="0" fontId="106" fillId="0" borderId="5" xfId="0" applyFont="1" applyBorder="1" applyAlignment="1" applyProtection="1">
      <alignment vertical="center"/>
    </xf>
    <xf numFmtId="0" fontId="28" fillId="0" borderId="5" xfId="0" applyFont="1" applyFill="1" applyBorder="1" applyAlignment="1" applyProtection="1">
      <alignment horizontal="left" vertical="center" wrapText="1"/>
    </xf>
    <xf numFmtId="0" fontId="33" fillId="4" borderId="8" xfId="0" applyFont="1" applyFill="1" applyBorder="1" applyAlignment="1" applyProtection="1">
      <alignment horizontal="center" vertical="center" wrapText="1"/>
    </xf>
    <xf numFmtId="0" fontId="50" fillId="4" borderId="8" xfId="0" applyFont="1" applyFill="1" applyBorder="1" applyAlignment="1" applyProtection="1">
      <alignment horizontal="center" vertical="center" wrapText="1"/>
    </xf>
    <xf numFmtId="0" fontId="6" fillId="2" borderId="30" xfId="0" applyNumberFormat="1"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textRotation="255" wrapText="1"/>
      <protection locked="0"/>
    </xf>
    <xf numFmtId="0" fontId="8" fillId="4" borderId="34" xfId="0" applyFont="1" applyFill="1" applyBorder="1" applyAlignment="1" applyProtection="1">
      <alignment horizontal="center" vertical="center" textRotation="255" wrapText="1"/>
      <protection locked="0"/>
    </xf>
    <xf numFmtId="0" fontId="8" fillId="4" borderId="29" xfId="0" applyFont="1" applyFill="1" applyBorder="1" applyAlignment="1" applyProtection="1">
      <alignment horizontal="center" vertical="center" textRotation="255" wrapText="1"/>
      <protection locked="0"/>
    </xf>
    <xf numFmtId="0" fontId="108" fillId="0" borderId="0" xfId="0" applyFont="1" applyFill="1" applyBorder="1" applyAlignment="1" applyProtection="1">
      <alignment vertical="center"/>
    </xf>
    <xf numFmtId="0" fontId="29" fillId="0" borderId="30"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8" fillId="0" borderId="2" xfId="7" applyFont="1" applyFill="1" applyBorder="1" applyAlignment="1" applyProtection="1">
      <alignment horizontal="left" vertical="center" wrapText="1"/>
      <protection locked="0"/>
    </xf>
    <xf numFmtId="0" fontId="8" fillId="0" borderId="0" xfId="7" applyFont="1" applyFill="1" applyBorder="1" applyAlignment="1" applyProtection="1">
      <alignment horizontal="left" vertical="center" wrapText="1"/>
      <protection locked="0"/>
    </xf>
    <xf numFmtId="0" fontId="8" fillId="0" borderId="10" xfId="7" applyFont="1" applyFill="1" applyBorder="1" applyAlignment="1" applyProtection="1">
      <alignment horizontal="left" vertical="center" wrapText="1"/>
      <protection locked="0"/>
    </xf>
    <xf numFmtId="0" fontId="76" fillId="4" borderId="16" xfId="7" applyFont="1" applyFill="1" applyBorder="1" applyAlignment="1" applyProtection="1">
      <alignment horizontal="center" vertical="center" wrapText="1"/>
    </xf>
    <xf numFmtId="0" fontId="76" fillId="4" borderId="113" xfId="7" applyFont="1" applyFill="1" applyBorder="1" applyAlignment="1" applyProtection="1">
      <alignment horizontal="center" vertical="center" wrapText="1"/>
    </xf>
    <xf numFmtId="0" fontId="76" fillId="4" borderId="25" xfId="7" applyFont="1" applyFill="1" applyBorder="1" applyAlignment="1" applyProtection="1">
      <alignment horizontal="center" vertical="center" wrapText="1"/>
    </xf>
    <xf numFmtId="0" fontId="76" fillId="4" borderId="114"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protection locked="0"/>
    </xf>
    <xf numFmtId="0" fontId="8" fillId="0" borderId="79" xfId="7" applyFont="1" applyFill="1" applyBorder="1" applyAlignment="1" applyProtection="1">
      <alignment horizontal="center" vertical="center" wrapText="1"/>
      <protection locked="0"/>
    </xf>
    <xf numFmtId="0" fontId="8" fillId="0" borderId="113" xfId="7" applyFont="1" applyFill="1" applyBorder="1" applyAlignment="1" applyProtection="1">
      <alignment horizontal="center" vertical="center" wrapText="1"/>
      <protection locked="0"/>
    </xf>
    <xf numFmtId="0" fontId="8" fillId="0" borderId="25" xfId="7" applyFont="1" applyFill="1" applyBorder="1" applyAlignment="1" applyProtection="1">
      <alignment horizontal="center" vertical="center" wrapText="1"/>
      <protection locked="0"/>
    </xf>
    <xf numFmtId="0" fontId="8" fillId="0" borderId="56" xfId="7" applyFont="1" applyFill="1" applyBorder="1" applyAlignment="1" applyProtection="1">
      <alignment horizontal="center" vertical="center" wrapText="1"/>
      <protection locked="0"/>
    </xf>
    <xf numFmtId="0" fontId="8" fillId="0" borderId="114" xfId="7" applyFont="1" applyFill="1" applyBorder="1" applyAlignment="1" applyProtection="1">
      <alignment horizontal="center" vertical="center" wrapText="1"/>
      <protection locked="0"/>
    </xf>
    <xf numFmtId="0" fontId="76" fillId="4" borderId="79" xfId="7" applyFont="1" applyFill="1" applyBorder="1" applyAlignment="1" applyProtection="1">
      <alignment horizontal="center" vertical="center" wrapText="1"/>
    </xf>
    <xf numFmtId="0" fontId="76" fillId="4" borderId="56" xfId="7" applyFont="1" applyFill="1" applyBorder="1" applyAlignment="1" applyProtection="1">
      <alignment horizontal="center" vertical="center" wrapText="1"/>
    </xf>
    <xf numFmtId="0" fontId="8" fillId="0" borderId="2" xfId="7" applyFont="1" applyFill="1" applyBorder="1" applyAlignment="1" applyProtection="1">
      <alignment vertical="center" wrapText="1"/>
      <protection locked="0"/>
    </xf>
    <xf numFmtId="0" fontId="8" fillId="0" borderId="0" xfId="7" applyFont="1" applyFill="1" applyBorder="1" applyAlignment="1" applyProtection="1">
      <alignment vertical="center" wrapText="1"/>
      <protection locked="0"/>
    </xf>
    <xf numFmtId="0" fontId="8" fillId="0" borderId="10" xfId="7" applyFont="1" applyFill="1" applyBorder="1" applyAlignment="1" applyProtection="1">
      <alignment vertical="center" wrapText="1"/>
      <protection locked="0"/>
    </xf>
    <xf numFmtId="0" fontId="8" fillId="0" borderId="7" xfId="7" applyFont="1" applyBorder="1" applyAlignment="1" applyProtection="1">
      <alignment horizontal="center" vertical="center" wrapText="1"/>
    </xf>
    <xf numFmtId="0" fontId="8" fillId="0" borderId="9" xfId="7" applyFont="1" applyBorder="1" applyAlignment="1" applyProtection="1">
      <alignment horizontal="center" vertical="center" wrapText="1"/>
    </xf>
    <xf numFmtId="38" fontId="8" fillId="3" borderId="8" xfId="1" applyFont="1" applyFill="1" applyBorder="1" applyAlignment="1" applyProtection="1">
      <alignment horizontal="right" vertical="center" wrapText="1"/>
      <protection hidden="1"/>
    </xf>
    <xf numFmtId="38" fontId="8" fillId="3" borderId="6" xfId="1" applyFont="1" applyFill="1" applyBorder="1" applyAlignment="1" applyProtection="1">
      <alignment horizontal="right" vertical="center" wrapText="1"/>
      <protection hidden="1"/>
    </xf>
    <xf numFmtId="38" fontId="8" fillId="3" borderId="4" xfId="1" applyFont="1" applyFill="1" applyBorder="1" applyAlignment="1" applyProtection="1">
      <alignment horizontal="right" vertical="center" wrapText="1"/>
      <protection hidden="1"/>
    </xf>
    <xf numFmtId="38" fontId="8" fillId="3" borderId="5" xfId="1" applyFont="1" applyFill="1" applyBorder="1" applyAlignment="1" applyProtection="1">
      <alignment horizontal="right" vertical="center" wrapText="1"/>
      <protection hidden="1"/>
    </xf>
    <xf numFmtId="0" fontId="76" fillId="4" borderId="8" xfId="7" applyFont="1" applyFill="1" applyBorder="1" applyAlignment="1" applyProtection="1">
      <alignment horizontal="center" vertical="center" wrapText="1"/>
    </xf>
    <xf numFmtId="0" fontId="76" fillId="4" borderId="7" xfId="7" applyFont="1" applyFill="1" applyBorder="1" applyAlignment="1" applyProtection="1">
      <alignment horizontal="center" vertical="center" wrapText="1"/>
    </xf>
    <xf numFmtId="0" fontId="76" fillId="4" borderId="4" xfId="7" applyFont="1" applyFill="1" applyBorder="1" applyAlignment="1" applyProtection="1">
      <alignment horizontal="center" vertical="center" wrapText="1"/>
    </xf>
    <xf numFmtId="0" fontId="76" fillId="4" borderId="9" xfId="7" applyFont="1" applyFill="1" applyBorder="1" applyAlignment="1" applyProtection="1">
      <alignment horizontal="center" vertical="center" wrapText="1"/>
    </xf>
    <xf numFmtId="0" fontId="8" fillId="0" borderId="8" xfId="7" applyFont="1" applyFill="1" applyBorder="1" applyAlignment="1" applyProtection="1">
      <alignment vertical="center" wrapText="1"/>
      <protection locked="0"/>
    </xf>
    <xf numFmtId="0" fontId="8" fillId="0" borderId="6" xfId="7" applyFont="1" applyFill="1" applyBorder="1" applyAlignment="1" applyProtection="1">
      <alignment vertical="center" wrapText="1"/>
      <protection locked="0"/>
    </xf>
    <xf numFmtId="0" fontId="8" fillId="0" borderId="7" xfId="7" applyFont="1" applyFill="1" applyBorder="1" applyAlignment="1" applyProtection="1">
      <alignment vertical="center" wrapText="1"/>
      <protection locked="0"/>
    </xf>
    <xf numFmtId="0" fontId="8" fillId="0" borderId="4" xfId="7" applyFont="1" applyFill="1" applyBorder="1" applyAlignment="1" applyProtection="1">
      <alignment vertical="center" wrapText="1"/>
      <protection locked="0"/>
    </xf>
    <xf numFmtId="0" fontId="8" fillId="0" borderId="5" xfId="7" applyFont="1" applyFill="1" applyBorder="1" applyAlignment="1" applyProtection="1">
      <alignment vertical="center" wrapText="1"/>
      <protection locked="0"/>
    </xf>
    <xf numFmtId="0" fontId="8" fillId="0" borderId="9" xfId="7" applyFont="1" applyFill="1" applyBorder="1" applyAlignment="1" applyProtection="1">
      <alignment vertical="center" wrapText="1"/>
      <protection locked="0"/>
    </xf>
    <xf numFmtId="0" fontId="28" fillId="0" borderId="7" xfId="7" applyFont="1" applyBorder="1" applyAlignment="1" applyProtection="1">
      <alignment horizontal="center" vertical="center" wrapText="1"/>
    </xf>
    <xf numFmtId="0" fontId="28" fillId="0" borderId="9" xfId="7" applyFont="1" applyBorder="1" applyAlignment="1" applyProtection="1">
      <alignment horizontal="center" vertical="center" wrapText="1"/>
    </xf>
    <xf numFmtId="0" fontId="76" fillId="4" borderId="6" xfId="7" applyFont="1" applyFill="1" applyBorder="1" applyAlignment="1" applyProtection="1">
      <alignment horizontal="center" vertical="center" wrapText="1"/>
    </xf>
    <xf numFmtId="0" fontId="76" fillId="4" borderId="5" xfId="7"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8" fillId="2" borderId="8" xfId="0" applyFont="1" applyFill="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29" fillId="2" borderId="30" xfId="0" applyFont="1" applyFill="1" applyBorder="1" applyAlignment="1" applyProtection="1">
      <alignment horizontal="right"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38" fontId="8" fillId="2" borderId="8" xfId="1" applyFont="1" applyFill="1" applyBorder="1" applyAlignment="1" applyProtection="1">
      <alignment horizontal="center" vertical="center" wrapText="1"/>
      <protection locked="0"/>
    </xf>
    <xf numFmtId="38" fontId="8" fillId="2" borderId="6" xfId="1" applyFont="1" applyFill="1" applyBorder="1" applyAlignment="1" applyProtection="1">
      <alignment horizontal="center" vertical="center" wrapText="1"/>
      <protection locked="0"/>
    </xf>
    <xf numFmtId="38" fontId="8" fillId="2" borderId="4" xfId="1" applyFont="1" applyFill="1" applyBorder="1" applyAlignment="1" applyProtection="1">
      <alignment horizontal="center" vertical="center" wrapText="1"/>
      <protection locked="0"/>
    </xf>
    <xf numFmtId="38" fontId="8" fillId="2" borderId="5" xfId="1"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106" fillId="0" borderId="5" xfId="7" applyFont="1" applyBorder="1" applyAlignment="1" applyProtection="1">
      <alignment vertical="center"/>
    </xf>
    <xf numFmtId="0" fontId="108" fillId="0" borderId="5" xfId="0" applyFont="1" applyBorder="1" applyAlignment="1" applyProtection="1">
      <alignment vertical="center"/>
    </xf>
    <xf numFmtId="0" fontId="29" fillId="4" borderId="8" xfId="0" applyFont="1" applyFill="1" applyBorder="1" applyAlignment="1" applyProtection="1">
      <alignment horizontal="left" vertical="center" wrapText="1"/>
    </xf>
    <xf numFmtId="0" fontId="29" fillId="4" borderId="6"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0" fontId="29" fillId="4" borderId="11" xfId="0" applyFont="1" applyFill="1" applyBorder="1" applyAlignment="1" applyProtection="1">
      <alignment horizontal="left" vertical="center" wrapText="1"/>
    </xf>
    <xf numFmtId="0" fontId="34" fillId="0" borderId="6" xfId="0" applyFont="1" applyFill="1" applyBorder="1" applyAlignment="1" applyProtection="1">
      <alignment horizontal="center" vertical="center" wrapText="1"/>
      <protection locked="0"/>
    </xf>
    <xf numFmtId="0" fontId="34" fillId="0" borderId="7" xfId="0" applyFont="1" applyFill="1" applyBorder="1" applyAlignment="1" applyProtection="1">
      <alignment horizontal="center" vertical="center" wrapText="1"/>
      <protection locked="0"/>
    </xf>
    <xf numFmtId="0" fontId="34" fillId="0" borderId="5" xfId="0" applyFont="1" applyFill="1" applyBorder="1" applyAlignment="1" applyProtection="1">
      <alignment horizontal="center" vertical="center" wrapText="1"/>
      <protection locked="0"/>
    </xf>
    <xf numFmtId="0" fontId="34" fillId="0" borderId="9" xfId="0" applyFont="1" applyFill="1" applyBorder="1" applyAlignment="1" applyProtection="1">
      <alignment horizontal="center" vertical="center" wrapText="1"/>
      <protection locked="0"/>
    </xf>
    <xf numFmtId="0" fontId="29" fillId="4" borderId="2" xfId="0" applyFont="1" applyFill="1" applyBorder="1" applyAlignment="1" applyProtection="1">
      <alignment vertical="center" wrapText="1"/>
    </xf>
    <xf numFmtId="0" fontId="29" fillId="4" borderId="0" xfId="0" applyFont="1" applyFill="1" applyBorder="1" applyAlignment="1" applyProtection="1">
      <alignment vertical="center" wrapText="1"/>
    </xf>
    <xf numFmtId="0" fontId="29" fillId="4" borderId="10" xfId="0" applyFont="1" applyFill="1" applyBorder="1" applyAlignment="1" applyProtection="1">
      <alignment vertical="center" wrapText="1"/>
    </xf>
    <xf numFmtId="0" fontId="29" fillId="4" borderId="4" xfId="0" applyFont="1" applyFill="1" applyBorder="1" applyAlignment="1" applyProtection="1">
      <alignment vertical="center" wrapText="1"/>
    </xf>
    <xf numFmtId="0" fontId="29" fillId="4" borderId="5" xfId="0" applyFont="1" applyFill="1" applyBorder="1" applyAlignment="1" applyProtection="1">
      <alignment vertical="center" wrapText="1"/>
    </xf>
    <xf numFmtId="0" fontId="29" fillId="4" borderId="9" xfId="0" applyFont="1" applyFill="1" applyBorder="1" applyAlignment="1" applyProtection="1">
      <alignment vertical="center" wrapText="1"/>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29" fillId="4" borderId="30" xfId="0" applyFont="1" applyFill="1" applyBorder="1" applyAlignment="1" applyProtection="1">
      <alignment horizontal="left" vertical="center" wrapText="1"/>
    </xf>
    <xf numFmtId="0" fontId="29" fillId="4" borderId="8" xfId="0" applyFont="1" applyFill="1" applyBorder="1" applyAlignment="1" applyProtection="1">
      <alignment horizontal="center" vertical="center" wrapText="1"/>
    </xf>
    <xf numFmtId="0" fontId="28" fillId="4" borderId="6" xfId="0" applyFont="1" applyFill="1" applyBorder="1" applyAlignment="1" applyProtection="1">
      <alignment horizontal="center" vertical="center" wrapText="1"/>
    </xf>
    <xf numFmtId="0" fontId="28" fillId="4" borderId="7" xfId="0" applyFont="1" applyFill="1" applyBorder="1" applyAlignment="1" applyProtection="1">
      <alignment horizontal="center" vertical="center" wrapText="1"/>
    </xf>
    <xf numFmtId="0" fontId="28" fillId="4" borderId="4" xfId="0" applyFont="1" applyFill="1" applyBorder="1" applyAlignment="1" applyProtection="1">
      <alignment horizontal="center" vertical="center" wrapText="1"/>
    </xf>
    <xf numFmtId="0" fontId="28" fillId="4" borderId="5"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9" xfId="0" applyFont="1" applyFill="1" applyBorder="1" applyAlignment="1" applyProtection="1">
      <alignment horizontal="center" vertical="center" wrapText="1"/>
    </xf>
    <xf numFmtId="0" fontId="15" fillId="0" borderId="0" xfId="5" applyAlignment="1" applyProtection="1">
      <alignment horizontal="center" vertical="center"/>
    </xf>
    <xf numFmtId="0" fontId="37" fillId="4" borderId="28" xfId="0" applyFont="1" applyFill="1" applyBorder="1" applyAlignment="1" applyProtection="1">
      <alignment horizontal="center" vertical="center" wrapText="1"/>
      <protection locked="0"/>
    </xf>
    <xf numFmtId="0" fontId="37" fillId="4" borderId="34" xfId="0" applyFont="1" applyFill="1" applyBorder="1" applyAlignment="1" applyProtection="1">
      <alignment horizontal="center" vertical="center" wrapText="1"/>
      <protection locked="0"/>
    </xf>
    <xf numFmtId="0" fontId="37" fillId="4" borderId="29" xfId="0" applyFont="1" applyFill="1" applyBorder="1" applyAlignment="1" applyProtection="1">
      <alignment horizontal="center" vertical="center" wrapText="1"/>
      <protection locked="0"/>
    </xf>
    <xf numFmtId="0" fontId="48" fillId="0" borderId="30" xfId="0" applyFont="1" applyBorder="1" applyAlignment="1" applyProtection="1">
      <alignment horizontal="left" vertical="center" wrapText="1"/>
      <protection locked="0"/>
    </xf>
    <xf numFmtId="0" fontId="32" fillId="0" borderId="0" xfId="0" applyFont="1" applyBorder="1" applyAlignment="1" applyProtection="1">
      <alignment horizontal="center" vertical="top"/>
      <protection locked="0"/>
    </xf>
    <xf numFmtId="0" fontId="37" fillId="4" borderId="30" xfId="0" applyFont="1" applyFill="1" applyBorder="1" applyAlignment="1" applyProtection="1">
      <alignment horizontal="center" vertical="center" wrapText="1"/>
    </xf>
    <xf numFmtId="0" fontId="73" fillId="0" borderId="5" xfId="0" applyFont="1" applyFill="1" applyBorder="1" applyAlignment="1" applyProtection="1">
      <alignment horizontal="left" vertical="center"/>
    </xf>
    <xf numFmtId="0" fontId="110" fillId="0" borderId="5" xfId="0" applyFont="1" applyFill="1" applyBorder="1" applyAlignment="1" applyProtection="1">
      <alignment horizontal="left" vertical="center"/>
    </xf>
    <xf numFmtId="0" fontId="12" fillId="4" borderId="11"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center" vertical="center"/>
      <protection locked="0"/>
    </xf>
    <xf numFmtId="176" fontId="12" fillId="4" borderId="12" xfId="0" applyNumberFormat="1"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4" borderId="2"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12" fillId="4" borderId="33"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61" fillId="4" borderId="28" xfId="0" applyFont="1" applyFill="1" applyBorder="1" applyAlignment="1" applyProtection="1">
      <alignment horizontal="center" vertical="center" wrapText="1"/>
    </xf>
    <xf numFmtId="0" fontId="61" fillId="4" borderId="29" xfId="0" applyFont="1" applyFill="1" applyBorder="1" applyAlignment="1" applyProtection="1">
      <alignment horizontal="center" vertical="center"/>
    </xf>
    <xf numFmtId="0" fontId="12" fillId="0" borderId="12"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35" fillId="4" borderId="48" xfId="0" applyNumberFormat="1" applyFont="1" applyFill="1" applyBorder="1" applyAlignment="1" applyProtection="1">
      <alignment horizontal="center" vertical="center"/>
    </xf>
    <xf numFmtId="0" fontId="35" fillId="4" borderId="14" xfId="0" applyNumberFormat="1" applyFont="1" applyFill="1" applyBorder="1" applyAlignment="1" applyProtection="1">
      <alignment horizontal="center" vertical="center"/>
    </xf>
    <xf numFmtId="0" fontId="103" fillId="4" borderId="48" xfId="0" applyFont="1" applyFill="1" applyBorder="1" applyAlignment="1" applyProtection="1">
      <alignment horizontal="center" vertical="center"/>
    </xf>
    <xf numFmtId="0" fontId="103" fillId="4" borderId="14" xfId="0" applyFont="1" applyFill="1" applyBorder="1" applyAlignment="1" applyProtection="1">
      <alignment horizontal="center" vertical="center"/>
    </xf>
    <xf numFmtId="0" fontId="103" fillId="4" borderId="181" xfId="0" applyFont="1" applyFill="1" applyBorder="1" applyAlignment="1" applyProtection="1">
      <alignment horizontal="center" vertical="center"/>
    </xf>
    <xf numFmtId="0" fontId="35" fillId="2" borderId="185" xfId="0" applyFont="1" applyFill="1" applyBorder="1" applyAlignment="1" applyProtection="1">
      <alignment horizontal="center" vertical="center" textRotation="255"/>
      <protection locked="0"/>
    </xf>
    <xf numFmtId="0" fontId="35" fillId="2" borderId="51" xfId="0" applyFont="1" applyFill="1" applyBorder="1" applyAlignment="1" applyProtection="1">
      <alignment horizontal="center" vertical="center" textRotation="255"/>
      <protection locked="0"/>
    </xf>
    <xf numFmtId="0" fontId="12" fillId="4" borderId="33" xfId="0" applyFont="1" applyFill="1" applyBorder="1" applyAlignment="1" applyProtection="1">
      <alignment horizontal="center" vertical="center" wrapText="1"/>
    </xf>
    <xf numFmtId="0" fontId="12" fillId="4" borderId="58" xfId="0" applyFont="1" applyFill="1" applyBorder="1" applyAlignment="1" applyProtection="1">
      <alignment horizontal="center" vertical="center" wrapText="1"/>
    </xf>
    <xf numFmtId="0" fontId="12" fillId="4" borderId="32"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35" fillId="2" borderId="183" xfId="0" applyFont="1" applyFill="1" applyBorder="1" applyAlignment="1" applyProtection="1">
      <alignment horizontal="center" vertical="center" textRotation="255"/>
      <protection locked="0"/>
    </xf>
    <xf numFmtId="0" fontId="35" fillId="2" borderId="50" xfId="0" applyFont="1" applyFill="1" applyBorder="1" applyAlignment="1" applyProtection="1">
      <alignment horizontal="center" vertical="center" textRotation="255"/>
      <protection locked="0"/>
    </xf>
    <xf numFmtId="0" fontId="35" fillId="2" borderId="184" xfId="0" applyFont="1" applyFill="1" applyBorder="1" applyAlignment="1" applyProtection="1">
      <alignment horizontal="center" vertical="center" textRotation="255"/>
      <protection locked="0"/>
    </xf>
    <xf numFmtId="0" fontId="35" fillId="2" borderId="20" xfId="0" applyFont="1" applyFill="1" applyBorder="1" applyAlignment="1" applyProtection="1">
      <alignment horizontal="center" vertical="center" textRotation="255"/>
      <protection locked="0"/>
    </xf>
    <xf numFmtId="0" fontId="35" fillId="2" borderId="79" xfId="0" applyFont="1" applyFill="1" applyBorder="1" applyAlignment="1" applyProtection="1">
      <alignment horizontal="center" vertical="center" textRotation="255"/>
      <protection locked="0"/>
    </xf>
    <xf numFmtId="0" fontId="35" fillId="2" borderId="187" xfId="0" applyFont="1" applyFill="1" applyBorder="1" applyAlignment="1" applyProtection="1">
      <alignment horizontal="center" vertical="center" textRotation="255"/>
      <protection locked="0"/>
    </xf>
    <xf numFmtId="0" fontId="35" fillId="2" borderId="188" xfId="0" applyFont="1" applyFill="1" applyBorder="1" applyAlignment="1" applyProtection="1">
      <alignment horizontal="center" vertical="center" textRotation="255"/>
      <protection locked="0"/>
    </xf>
    <xf numFmtId="0" fontId="35" fillId="2" borderId="55" xfId="0" applyFont="1" applyFill="1" applyBorder="1" applyAlignment="1" applyProtection="1">
      <alignment horizontal="center" vertical="center" textRotation="255"/>
      <protection locked="0"/>
    </xf>
    <xf numFmtId="0" fontId="35" fillId="2" borderId="54" xfId="0" applyFont="1" applyFill="1" applyBorder="1" applyAlignment="1" applyProtection="1">
      <alignment horizontal="center" vertical="center" textRotation="255"/>
      <protection locked="0"/>
    </xf>
    <xf numFmtId="0" fontId="35" fillId="2" borderId="186" xfId="0" applyFont="1" applyFill="1" applyBorder="1" applyAlignment="1" applyProtection="1">
      <alignment horizontal="center" vertical="center" textRotation="255"/>
      <protection locked="0"/>
    </xf>
    <xf numFmtId="0" fontId="35" fillId="2" borderId="19" xfId="0" applyFont="1" applyFill="1" applyBorder="1" applyAlignment="1" applyProtection="1">
      <alignment horizontal="center" vertical="center" textRotation="255"/>
      <protection locked="0"/>
    </xf>
    <xf numFmtId="0" fontId="35" fillId="2" borderId="189" xfId="0" applyFont="1" applyFill="1" applyBorder="1" applyAlignment="1" applyProtection="1">
      <alignment horizontal="center" vertical="center" textRotation="255"/>
      <protection locked="0"/>
    </xf>
    <xf numFmtId="0" fontId="35" fillId="2" borderId="190" xfId="0" applyFont="1" applyFill="1" applyBorder="1" applyAlignment="1" applyProtection="1">
      <alignment horizontal="center" vertical="center" textRotation="255"/>
      <protection locked="0"/>
    </xf>
    <xf numFmtId="0" fontId="35" fillId="2" borderId="191" xfId="0" applyFont="1" applyFill="1" applyBorder="1" applyAlignment="1" applyProtection="1">
      <alignment horizontal="center" vertical="center" textRotation="255"/>
      <protection locked="0"/>
    </xf>
    <xf numFmtId="0" fontId="35" fillId="2" borderId="192" xfId="0" applyFont="1" applyFill="1" applyBorder="1" applyAlignment="1" applyProtection="1">
      <alignment horizontal="center" vertical="center" textRotation="255"/>
      <protection locked="0"/>
    </xf>
    <xf numFmtId="0" fontId="35" fillId="2" borderId="194" xfId="0" applyFont="1" applyFill="1" applyBorder="1" applyAlignment="1" applyProtection="1">
      <alignment horizontal="center" vertical="center" textRotation="255"/>
      <protection locked="0"/>
    </xf>
    <xf numFmtId="0" fontId="35" fillId="2" borderId="195" xfId="0" applyFont="1" applyFill="1" applyBorder="1" applyAlignment="1" applyProtection="1">
      <alignment horizontal="center" vertical="center" textRotation="255"/>
      <protection locked="0"/>
    </xf>
    <xf numFmtId="0" fontId="35" fillId="2" borderId="193" xfId="0" applyFont="1" applyFill="1" applyBorder="1" applyAlignment="1" applyProtection="1">
      <alignment horizontal="center" vertical="center" textRotation="255"/>
      <protection locked="0"/>
    </xf>
    <xf numFmtId="0" fontId="35" fillId="2" borderId="52" xfId="0" applyFont="1" applyFill="1" applyBorder="1" applyAlignment="1" applyProtection="1">
      <alignment horizontal="center" vertical="center" textRotation="255"/>
      <protection locked="0"/>
    </xf>
    <xf numFmtId="0" fontId="35" fillId="2" borderId="17" xfId="0" applyFont="1" applyFill="1" applyBorder="1" applyAlignment="1" applyProtection="1">
      <alignment horizontal="center" vertical="center" textRotation="255"/>
      <protection locked="0"/>
    </xf>
    <xf numFmtId="0" fontId="35" fillId="2" borderId="197" xfId="0" applyFont="1" applyFill="1" applyBorder="1" applyAlignment="1" applyProtection="1">
      <alignment horizontal="center" vertical="center" textRotation="255"/>
      <protection locked="0"/>
    </xf>
    <xf numFmtId="0" fontId="35" fillId="2" borderId="202" xfId="0" applyFont="1" applyFill="1" applyBorder="1" applyAlignment="1" applyProtection="1">
      <alignment horizontal="center" vertical="center" textRotation="255"/>
      <protection locked="0"/>
    </xf>
    <xf numFmtId="0" fontId="35" fillId="2" borderId="199" xfId="0" applyFont="1" applyFill="1" applyBorder="1" applyAlignment="1" applyProtection="1">
      <alignment horizontal="center" vertical="center" textRotation="255"/>
      <protection locked="0"/>
    </xf>
    <xf numFmtId="0" fontId="35" fillId="2" borderId="200" xfId="0" applyFont="1" applyFill="1" applyBorder="1" applyAlignment="1" applyProtection="1">
      <alignment horizontal="center" vertical="center" textRotation="255"/>
      <protection locked="0"/>
    </xf>
    <xf numFmtId="0" fontId="35" fillId="2" borderId="201" xfId="0" applyFont="1" applyFill="1" applyBorder="1" applyAlignment="1" applyProtection="1">
      <alignment horizontal="center" vertical="center" textRotation="255"/>
      <protection locked="0"/>
    </xf>
    <xf numFmtId="0" fontId="35" fillId="2" borderId="198" xfId="0" applyFont="1" applyFill="1" applyBorder="1" applyAlignment="1" applyProtection="1">
      <alignment horizontal="center" vertical="center" textRotation="255"/>
      <protection locked="0"/>
    </xf>
    <xf numFmtId="0" fontId="35" fillId="2" borderId="196" xfId="0" applyFont="1" applyFill="1" applyBorder="1" applyAlignment="1" applyProtection="1">
      <alignment horizontal="center" vertical="center" textRotation="255"/>
      <protection locked="0"/>
    </xf>
    <xf numFmtId="0" fontId="106" fillId="0" borderId="5" xfId="0" applyFont="1" applyFill="1" applyBorder="1" applyAlignment="1" applyProtection="1">
      <alignment horizontal="left" vertical="center"/>
    </xf>
    <xf numFmtId="0" fontId="75" fillId="4" borderId="8" xfId="0" applyFont="1" applyFill="1" applyBorder="1" applyAlignment="1" applyProtection="1">
      <alignment horizontal="left" vertical="center" wrapText="1"/>
    </xf>
    <xf numFmtId="0" fontId="75" fillId="4" borderId="6" xfId="0" applyFont="1" applyFill="1" applyBorder="1" applyAlignment="1" applyProtection="1">
      <alignment horizontal="left" vertical="center" wrapText="1"/>
    </xf>
    <xf numFmtId="0" fontId="8" fillId="0" borderId="8" xfId="0" applyFont="1" applyFill="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4" fillId="4" borderId="11" xfId="0" applyFont="1" applyFill="1" applyBorder="1" applyAlignment="1" applyProtection="1">
      <alignment horizontal="left" vertical="center" wrapText="1"/>
    </xf>
    <xf numFmtId="0" fontId="34" fillId="4" borderId="12" xfId="0" applyFont="1" applyFill="1" applyBorder="1" applyAlignment="1" applyProtection="1">
      <alignment horizontal="left" vertical="center" wrapText="1"/>
    </xf>
    <xf numFmtId="0" fontId="34" fillId="4" borderId="13" xfId="0" applyFont="1" applyFill="1" applyBorder="1" applyAlignment="1" applyProtection="1">
      <alignment horizontal="left" vertical="center" wrapText="1"/>
    </xf>
    <xf numFmtId="0" fontId="29" fillId="4" borderId="3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4" borderId="11" xfId="0" applyFont="1" applyFill="1" applyBorder="1" applyAlignment="1" applyProtection="1">
      <alignment vertical="center"/>
    </xf>
    <xf numFmtId="0" fontId="8" fillId="4" borderId="12" xfId="0" applyFont="1" applyFill="1" applyBorder="1" applyAlignment="1" applyProtection="1">
      <alignment vertical="center"/>
    </xf>
    <xf numFmtId="0" fontId="8" fillId="0" borderId="12" xfId="0" applyFont="1" applyBorder="1" applyAlignment="1" applyProtection="1">
      <alignment horizontal="center" vertical="center"/>
      <protection locked="0"/>
    </xf>
    <xf numFmtId="0" fontId="29" fillId="4" borderId="30" xfId="0" applyFont="1" applyFill="1" applyBorder="1" applyAlignment="1" applyProtection="1">
      <alignment horizontal="left" vertical="center"/>
    </xf>
    <xf numFmtId="0" fontId="8" fillId="2" borderId="30"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8" fillId="0" borderId="13" xfId="0" applyFont="1" applyBorder="1" applyAlignment="1" applyProtection="1">
      <alignment horizontal="center" vertical="center"/>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22" fillId="2" borderId="11" xfId="0" applyFont="1" applyFill="1" applyBorder="1" applyAlignment="1" applyProtection="1">
      <alignment vertical="center" wrapText="1"/>
      <protection locked="0"/>
    </xf>
    <xf numFmtId="0" fontId="22" fillId="2" borderId="12" xfId="0" applyFont="1" applyFill="1" applyBorder="1" applyAlignment="1" applyProtection="1">
      <alignment vertical="center" wrapText="1"/>
      <protection locked="0"/>
    </xf>
    <xf numFmtId="0" fontId="22" fillId="2" borderId="13" xfId="0" applyFont="1" applyFill="1" applyBorder="1" applyAlignment="1" applyProtection="1">
      <alignment vertical="center" wrapText="1"/>
      <protection locked="0"/>
    </xf>
    <xf numFmtId="0" fontId="22" fillId="7" borderId="11" xfId="0" applyFont="1" applyFill="1" applyBorder="1" applyAlignment="1" applyProtection="1">
      <alignment vertical="center" wrapText="1"/>
      <protection locked="0"/>
    </xf>
    <xf numFmtId="0" fontId="22" fillId="7" borderId="12" xfId="0" applyFont="1" applyFill="1" applyBorder="1" applyAlignment="1" applyProtection="1">
      <alignment vertical="center" wrapText="1"/>
      <protection locked="0"/>
    </xf>
    <xf numFmtId="0" fontId="22" fillId="7" borderId="13" xfId="0" applyFont="1" applyFill="1" applyBorder="1" applyAlignment="1" applyProtection="1">
      <alignment vertical="center" wrapText="1"/>
      <protection locked="0"/>
    </xf>
    <xf numFmtId="0" fontId="8" fillId="7" borderId="11" xfId="0" applyFont="1" applyFill="1" applyBorder="1" applyAlignment="1" applyProtection="1">
      <alignment horizontal="center" vertical="center" wrapText="1"/>
      <protection locked="0"/>
    </xf>
    <xf numFmtId="0" fontId="8" fillId="7" borderId="12" xfId="0" applyFont="1" applyFill="1" applyBorder="1" applyAlignment="1" applyProtection="1">
      <alignment horizontal="center" vertical="center" wrapText="1"/>
      <protection locked="0"/>
    </xf>
    <xf numFmtId="0" fontId="8" fillId="7" borderId="13" xfId="0" applyFont="1" applyFill="1" applyBorder="1" applyAlignment="1" applyProtection="1">
      <alignment horizontal="center" vertical="center" wrapText="1"/>
      <protection locked="0"/>
    </xf>
    <xf numFmtId="0" fontId="77" fillId="4" borderId="6" xfId="0" applyFont="1" applyFill="1" applyBorder="1" applyAlignment="1" applyProtection="1">
      <alignment vertical="center"/>
    </xf>
    <xf numFmtId="0" fontId="22" fillId="7" borderId="30"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xf>
    <xf numFmtId="0" fontId="22" fillId="0" borderId="8"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111" fillId="0" borderId="0" xfId="0" applyFont="1" applyFill="1" applyBorder="1" applyAlignment="1" applyProtection="1">
      <alignment vertical="center"/>
    </xf>
    <xf numFmtId="0" fontId="79" fillId="4" borderId="11" xfId="0" applyFont="1" applyFill="1" applyBorder="1" applyAlignment="1" applyProtection="1">
      <alignment horizontal="left" vertical="center" wrapText="1"/>
    </xf>
    <xf numFmtId="0" fontId="79" fillId="4" borderId="12" xfId="0" applyFont="1" applyFill="1" applyBorder="1" applyAlignment="1" applyProtection="1">
      <alignment horizontal="left" vertical="center"/>
    </xf>
    <xf numFmtId="0" fontId="79" fillId="4" borderId="13" xfId="0" applyFont="1" applyFill="1" applyBorder="1" applyAlignment="1" applyProtection="1">
      <alignment horizontal="left" vertical="center"/>
    </xf>
    <xf numFmtId="0" fontId="7" fillId="9" borderId="6" xfId="0" applyFont="1" applyFill="1" applyBorder="1" applyAlignment="1" applyProtection="1">
      <alignment vertical="center" wrapText="1"/>
    </xf>
    <xf numFmtId="0" fontId="7" fillId="9" borderId="6" xfId="0" applyFont="1" applyFill="1" applyBorder="1" applyAlignment="1" applyProtection="1">
      <alignment vertical="center"/>
    </xf>
    <xf numFmtId="0" fontId="7" fillId="9" borderId="0" xfId="0" applyFont="1" applyFill="1" applyBorder="1" applyAlignment="1" applyProtection="1">
      <alignment vertical="center" wrapText="1"/>
    </xf>
    <xf numFmtId="0" fontId="7" fillId="9" borderId="0" xfId="0" applyFont="1" applyFill="1" applyBorder="1" applyAlignment="1" applyProtection="1">
      <alignment vertical="center"/>
    </xf>
    <xf numFmtId="0" fontId="7" fillId="9" borderId="5" xfId="0" applyFont="1" applyFill="1" applyBorder="1" applyAlignment="1" applyProtection="1">
      <alignment vertical="center"/>
    </xf>
    <xf numFmtId="0" fontId="6" fillId="8" borderId="1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12" fillId="0" borderId="1" xfId="2" applyFont="1" applyFill="1" applyBorder="1" applyAlignment="1" applyProtection="1">
      <alignment vertical="center" wrapText="1"/>
    </xf>
    <xf numFmtId="0" fontId="82" fillId="0" borderId="0" xfId="2" applyFont="1" applyFill="1" applyBorder="1" applyAlignment="1" applyProtection="1">
      <alignment horizontal="left" vertical="center" wrapText="1"/>
    </xf>
    <xf numFmtId="0" fontId="33" fillId="0" borderId="12" xfId="2" applyFont="1" applyFill="1" applyBorder="1" applyAlignment="1" applyProtection="1">
      <alignment horizontal="left" vertical="center"/>
    </xf>
    <xf numFmtId="0" fontId="33" fillId="8" borderId="11" xfId="2" applyFont="1" applyFill="1" applyBorder="1" applyAlignment="1" applyProtection="1">
      <alignment horizontal="center" vertical="center" wrapText="1"/>
    </xf>
    <xf numFmtId="0" fontId="33" fillId="8" borderId="13" xfId="2" applyFont="1" applyFill="1" applyBorder="1" applyAlignment="1" applyProtection="1">
      <alignment horizontal="center" vertical="center" wrapText="1"/>
    </xf>
    <xf numFmtId="0" fontId="12" fillId="0" borderId="28" xfId="2" applyFont="1" applyFill="1" applyBorder="1" applyAlignment="1" applyProtection="1">
      <alignment horizontal="center" vertical="center" textRotation="255"/>
    </xf>
    <xf numFmtId="0" fontId="12" fillId="0" borderId="34" xfId="2" applyFont="1" applyFill="1" applyBorder="1" applyAlignment="1" applyProtection="1">
      <alignment horizontal="center" vertical="center" textRotation="255"/>
    </xf>
    <xf numFmtId="0" fontId="12" fillId="0" borderId="29" xfId="2" applyFont="1" applyFill="1" applyBorder="1" applyAlignment="1" applyProtection="1">
      <alignment horizontal="center" vertical="center" textRotation="255"/>
    </xf>
    <xf numFmtId="0" fontId="84" fillId="0" borderId="28" xfId="2" applyFont="1" applyFill="1" applyBorder="1" applyAlignment="1" applyProtection="1">
      <alignment horizontal="center" vertical="center"/>
    </xf>
    <xf numFmtId="0" fontId="84" fillId="0" borderId="29" xfId="2" applyFont="1" applyFill="1" applyBorder="1" applyAlignment="1" applyProtection="1">
      <alignment horizontal="center" vertical="center"/>
    </xf>
    <xf numFmtId="0" fontId="33" fillId="0" borderId="8" xfId="2" applyFont="1" applyFill="1" applyBorder="1" applyAlignment="1" applyProtection="1">
      <alignment horizontal="center" vertical="center"/>
    </xf>
    <xf numFmtId="0" fontId="33" fillId="0" borderId="6" xfId="2" applyFont="1" applyFill="1" applyBorder="1" applyAlignment="1" applyProtection="1">
      <alignment horizontal="center" vertical="center"/>
    </xf>
    <xf numFmtId="0" fontId="33" fillId="0" borderId="4" xfId="2" applyFont="1" applyFill="1" applyBorder="1" applyAlignment="1" applyProtection="1">
      <alignment horizontal="center" vertical="center"/>
    </xf>
    <xf numFmtId="0" fontId="33" fillId="0" borderId="5" xfId="2" applyFont="1" applyFill="1" applyBorder="1" applyAlignment="1" applyProtection="1">
      <alignment horizontal="center" vertical="center"/>
    </xf>
    <xf numFmtId="0" fontId="33" fillId="8" borderId="8" xfId="2" applyFont="1" applyFill="1" applyBorder="1" applyAlignment="1" applyProtection="1">
      <alignment horizontal="center" vertical="center" wrapText="1"/>
    </xf>
    <xf numFmtId="0" fontId="33"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33" fillId="8" borderId="116" xfId="2" applyFont="1" applyFill="1" applyBorder="1" applyAlignment="1" applyProtection="1">
      <alignment horizontal="center" vertical="center"/>
    </xf>
    <xf numFmtId="0" fontId="33" fillId="8" borderId="117" xfId="2" applyFont="1" applyFill="1" applyBorder="1" applyAlignment="1" applyProtection="1">
      <alignment horizontal="center" vertical="center"/>
    </xf>
    <xf numFmtId="0" fontId="33" fillId="8" borderId="118" xfId="2" applyFont="1" applyFill="1" applyBorder="1" applyAlignment="1" applyProtection="1">
      <alignment horizontal="center" vertical="center"/>
    </xf>
    <xf numFmtId="0" fontId="33" fillId="8" borderId="60" xfId="2" applyFont="1" applyFill="1" applyBorder="1" applyAlignment="1" applyProtection="1">
      <alignment horizontal="center" vertical="center"/>
    </xf>
    <xf numFmtId="0" fontId="33" fillId="8" borderId="61"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1" fillId="8" borderId="28" xfId="2" applyFont="1" applyFill="1" applyBorder="1" applyAlignment="1" applyProtection="1">
      <alignment horizontal="center" vertical="top" textRotation="255"/>
    </xf>
    <xf numFmtId="0" fontId="61" fillId="8" borderId="34" xfId="2" applyFont="1" applyFill="1" applyBorder="1" applyAlignment="1" applyProtection="1">
      <alignment horizontal="center" vertical="top" textRotation="255"/>
    </xf>
    <xf numFmtId="0" fontId="61" fillId="8" borderId="29" xfId="2" applyFont="1" applyFill="1" applyBorder="1" applyAlignment="1" applyProtection="1">
      <alignment horizontal="center" vertical="top" textRotation="255"/>
    </xf>
    <xf numFmtId="0" fontId="12" fillId="8" borderId="30" xfId="2" applyFont="1" applyFill="1" applyBorder="1" applyAlignment="1" applyProtection="1">
      <alignment horizontal="center" vertical="center"/>
    </xf>
    <xf numFmtId="0" fontId="44" fillId="0" borderId="0" xfId="2" applyFont="1" applyFill="1" applyBorder="1" applyAlignment="1" applyProtection="1">
      <alignment vertical="center" wrapText="1"/>
    </xf>
    <xf numFmtId="0" fontId="44" fillId="0" borderId="0" xfId="2" applyFont="1" applyFill="1" applyBorder="1" applyAlignment="1" applyProtection="1">
      <alignment vertical="center"/>
    </xf>
    <xf numFmtId="0" fontId="44" fillId="0" borderId="123" xfId="2" applyFont="1" applyFill="1" applyBorder="1" applyAlignment="1" applyProtection="1">
      <alignment vertical="center"/>
    </xf>
    <xf numFmtId="0" fontId="12" fillId="8" borderId="147"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7" xfId="2" applyFont="1" applyFill="1" applyBorder="1" applyAlignment="1" applyProtection="1">
      <alignment horizontal="center" vertical="center"/>
    </xf>
    <xf numFmtId="0" fontId="12" fillId="8" borderId="149"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0" fontId="12" fillId="8" borderId="9" xfId="2" applyFont="1" applyFill="1" applyBorder="1" applyAlignment="1" applyProtection="1">
      <alignment horizontal="center" vertical="center"/>
    </xf>
    <xf numFmtId="38" fontId="12" fillId="0" borderId="11" xfId="1" applyFont="1" applyFill="1" applyBorder="1" applyAlignment="1" applyProtection="1">
      <alignment horizontal="right" vertical="center"/>
      <protection locked="0"/>
    </xf>
    <xf numFmtId="38" fontId="12" fillId="0" borderId="12" xfId="1" applyFont="1" applyFill="1" applyBorder="1" applyAlignment="1" applyProtection="1">
      <alignment horizontal="right" vertical="center"/>
      <protection locked="0"/>
    </xf>
    <xf numFmtId="0" fontId="12" fillId="8" borderId="12" xfId="2" applyNumberFormat="1" applyFont="1" applyFill="1" applyBorder="1" applyAlignment="1" applyProtection="1">
      <alignment horizontal="center" vertical="center"/>
    </xf>
    <xf numFmtId="0" fontId="12" fillId="8" borderId="13" xfId="2" applyNumberFormat="1" applyFont="1" applyFill="1" applyBorder="1" applyAlignment="1" applyProtection="1">
      <alignment horizontal="center" vertical="center"/>
    </xf>
    <xf numFmtId="0" fontId="12" fillId="8" borderId="30" xfId="2" applyNumberFormat="1" applyFont="1" applyFill="1" applyBorder="1" applyAlignment="1" applyProtection="1">
      <alignment horizontal="center" vertical="center"/>
    </xf>
    <xf numFmtId="38" fontId="12" fillId="0" borderId="11" xfId="1" applyFont="1" applyFill="1" applyBorder="1" applyAlignment="1" applyProtection="1">
      <alignment horizontal="right" vertical="center" wrapText="1"/>
      <protection locked="0"/>
    </xf>
    <xf numFmtId="38" fontId="12" fillId="0" borderId="12" xfId="1" applyFont="1" applyFill="1" applyBorder="1" applyAlignment="1" applyProtection="1">
      <alignment horizontal="right" vertical="center" wrapText="1"/>
      <protection locked="0"/>
    </xf>
    <xf numFmtId="0" fontId="12" fillId="8" borderId="148" xfId="2" applyNumberFormat="1" applyFont="1" applyFill="1" applyBorder="1" applyAlignment="1" applyProtection="1">
      <alignment horizontal="center" vertical="center"/>
    </xf>
    <xf numFmtId="0" fontId="61" fillId="8" borderId="11" xfId="2" applyFont="1" applyFill="1" applyBorder="1" applyAlignment="1" applyProtection="1">
      <alignment horizontal="left" vertical="center" wrapText="1"/>
    </xf>
    <xf numFmtId="0" fontId="61" fillId="8" borderId="12" xfId="2" applyFont="1" applyFill="1" applyBorder="1" applyAlignment="1" applyProtection="1">
      <alignment horizontal="left" vertical="center" wrapText="1"/>
    </xf>
    <xf numFmtId="0" fontId="61"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protection locked="0"/>
    </xf>
    <xf numFmtId="0" fontId="12" fillId="7" borderId="12" xfId="2" applyFont="1" applyFill="1" applyBorder="1" applyAlignment="1" applyProtection="1">
      <alignment horizontal="left" vertical="center" wrapText="1"/>
      <protection locked="0"/>
    </xf>
    <xf numFmtId="0" fontId="12" fillId="7" borderId="148" xfId="2" applyFont="1" applyFill="1" applyBorder="1" applyAlignment="1" applyProtection="1">
      <alignment horizontal="left" vertical="center" wrapText="1"/>
      <protection locked="0"/>
    </xf>
    <xf numFmtId="0" fontId="12" fillId="8" borderId="150" xfId="2" applyFont="1" applyFill="1" applyBorder="1" applyAlignment="1" applyProtection="1">
      <alignment horizontal="center" vertical="center" shrinkToFit="1"/>
    </xf>
    <xf numFmtId="0" fontId="12" fillId="8" borderId="151" xfId="2" applyFont="1" applyFill="1" applyBorder="1" applyAlignment="1" applyProtection="1">
      <alignment horizontal="center" vertical="center" shrinkToFit="1"/>
    </xf>
    <xf numFmtId="0" fontId="12" fillId="8" borderId="152" xfId="2" applyFont="1" applyFill="1" applyBorder="1" applyAlignment="1" applyProtection="1">
      <alignment horizontal="center" vertical="center" shrinkToFit="1"/>
    </xf>
    <xf numFmtId="0" fontId="12" fillId="0" borderId="153" xfId="2" applyNumberFormat="1" applyFont="1" applyFill="1" applyBorder="1" applyAlignment="1" applyProtection="1">
      <alignment horizontal="center" vertical="center"/>
      <protection locked="0"/>
    </xf>
    <xf numFmtId="0" fontId="12" fillId="0" borderId="151" xfId="2" applyNumberFormat="1" applyFont="1" applyFill="1" applyBorder="1" applyAlignment="1" applyProtection="1">
      <alignment horizontal="center" vertical="center"/>
      <protection locked="0"/>
    </xf>
    <xf numFmtId="0" fontId="12" fillId="0" borderId="154" xfId="2" applyNumberFormat="1" applyFont="1" applyFill="1" applyBorder="1" applyAlignment="1" applyProtection="1">
      <alignment horizontal="center" vertical="center"/>
      <protection locked="0"/>
    </xf>
    <xf numFmtId="187" fontId="12" fillId="8" borderId="11" xfId="2" applyNumberFormat="1" applyFont="1" applyFill="1" applyBorder="1" applyAlignment="1" applyProtection="1">
      <alignment horizontal="center" vertical="center" shrinkToFit="1"/>
    </xf>
    <xf numFmtId="187" fontId="12" fillId="8" borderId="12" xfId="2" applyNumberFormat="1" applyFont="1" applyFill="1" applyBorder="1" applyAlignment="1" applyProtection="1">
      <alignment horizontal="center" vertical="center" shrinkToFit="1"/>
    </xf>
    <xf numFmtId="0" fontId="12" fillId="0" borderId="12" xfId="2" applyNumberFormat="1" applyFont="1" applyFill="1" applyBorder="1" applyAlignment="1" applyProtection="1">
      <alignment horizontal="center" vertical="center"/>
      <protection locked="0"/>
    </xf>
    <xf numFmtId="0" fontId="12" fillId="8" borderId="12" xfId="2" applyFont="1" applyFill="1" applyBorder="1" applyAlignment="1" applyProtection="1">
      <alignment horizontal="center" vertical="center"/>
    </xf>
    <xf numFmtId="0" fontId="12" fillId="0" borderId="12" xfId="2" applyFont="1" applyFill="1" applyBorder="1" applyAlignment="1" applyProtection="1">
      <alignment horizontal="center" vertical="center"/>
      <protection locked="0"/>
    </xf>
    <xf numFmtId="187" fontId="12" fillId="8" borderId="12" xfId="2" applyNumberFormat="1" applyFont="1" applyFill="1" applyBorder="1" applyAlignment="1" applyProtection="1">
      <alignment horizontal="center" vertical="center"/>
    </xf>
    <xf numFmtId="187" fontId="12" fillId="8" borderId="148" xfId="2" applyNumberFormat="1" applyFont="1" applyFill="1" applyBorder="1" applyAlignment="1" applyProtection="1">
      <alignment horizontal="center" vertical="center"/>
    </xf>
    <xf numFmtId="0" fontId="12" fillId="8" borderId="146" xfId="2" applyFont="1" applyFill="1" applyBorder="1" applyAlignment="1" applyProtection="1">
      <alignment horizontal="center" vertical="center" wrapText="1"/>
    </xf>
    <xf numFmtId="0" fontId="12" fillId="0" borderId="11" xfId="2" applyNumberFormat="1" applyFont="1" applyFill="1" applyBorder="1" applyAlignment="1" applyProtection="1">
      <alignment horizontal="left" vertical="center" wrapText="1"/>
      <protection locked="0"/>
    </xf>
    <xf numFmtId="0" fontId="12" fillId="0" borderId="12" xfId="2" applyNumberFormat="1" applyFont="1" applyFill="1" applyBorder="1" applyAlignment="1" applyProtection="1">
      <alignment horizontal="left" vertical="center" wrapText="1"/>
      <protection locked="0"/>
    </xf>
    <xf numFmtId="0" fontId="12" fillId="0" borderId="148" xfId="2" applyNumberFormat="1" applyFont="1" applyFill="1" applyBorder="1" applyAlignment="1" applyProtection="1">
      <alignment horizontal="left" vertical="center" wrapText="1"/>
      <protection locked="0"/>
    </xf>
    <xf numFmtId="0" fontId="51" fillId="8" borderId="140" xfId="2" applyFont="1" applyFill="1" applyBorder="1" applyAlignment="1" applyProtection="1">
      <alignment horizontal="center" vertical="center" wrapText="1"/>
    </xf>
    <xf numFmtId="0" fontId="51" fillId="8" borderId="141" xfId="2" applyFont="1" applyFill="1" applyBorder="1" applyAlignment="1" applyProtection="1">
      <alignment horizontal="center" vertical="center"/>
    </xf>
    <xf numFmtId="0" fontId="12" fillId="0" borderId="143" xfId="2" applyFont="1" applyFill="1" applyBorder="1" applyAlignment="1" applyProtection="1">
      <alignment horizontal="center" vertical="center"/>
      <protection locked="0"/>
    </xf>
    <xf numFmtId="0" fontId="12" fillId="0" borderId="141" xfId="2" applyFont="1" applyFill="1" applyBorder="1" applyAlignment="1" applyProtection="1">
      <alignment horizontal="center" vertical="center"/>
      <protection locked="0"/>
    </xf>
    <xf numFmtId="0" fontId="12" fillId="0" borderId="142" xfId="2" applyFont="1" applyFill="1" applyBorder="1" applyAlignment="1" applyProtection="1">
      <alignment horizontal="center" vertical="center"/>
      <protection locked="0"/>
    </xf>
    <xf numFmtId="0" fontId="12" fillId="8" borderId="141" xfId="2" applyFont="1" applyFill="1" applyBorder="1" applyAlignment="1" applyProtection="1">
      <alignment horizontal="center" vertical="center"/>
    </xf>
    <xf numFmtId="0" fontId="12" fillId="8" borderId="142" xfId="2" applyFont="1" applyFill="1" applyBorder="1" applyAlignment="1" applyProtection="1">
      <alignment horizontal="center" vertical="center"/>
    </xf>
    <xf numFmtId="0" fontId="12" fillId="8" borderId="125" xfId="2" applyFont="1" applyFill="1" applyBorder="1" applyAlignment="1" applyProtection="1">
      <alignment horizontal="center" vertical="center" wrapText="1"/>
    </xf>
    <xf numFmtId="0" fontId="12" fillId="8" borderId="125" xfId="2" applyFont="1" applyFill="1" applyBorder="1" applyAlignment="1" applyProtection="1">
      <alignment horizontal="center" vertical="center"/>
    </xf>
    <xf numFmtId="0" fontId="12" fillId="0" borderId="144" xfId="2" applyFont="1" applyFill="1" applyBorder="1" applyAlignment="1" applyProtection="1">
      <alignment horizontal="left" vertical="center" wrapText="1"/>
      <protection locked="0"/>
    </xf>
    <xf numFmtId="0" fontId="12" fillId="0" borderId="125" xfId="2" applyFont="1" applyFill="1" applyBorder="1" applyAlignment="1" applyProtection="1">
      <alignment horizontal="left" vertical="center"/>
      <protection locked="0"/>
    </xf>
    <xf numFmtId="0" fontId="12" fillId="0" borderId="127" xfId="2" applyFont="1" applyFill="1" applyBorder="1" applyAlignment="1" applyProtection="1">
      <alignment horizontal="left" vertical="center"/>
      <protection locked="0"/>
    </xf>
    <xf numFmtId="0" fontId="12" fillId="0" borderId="4" xfId="2" applyFont="1" applyFill="1" applyBorder="1" applyAlignment="1" applyProtection="1">
      <alignment horizontal="left" vertical="center"/>
      <protection locked="0"/>
    </xf>
    <xf numFmtId="0" fontId="12" fillId="0" borderId="5" xfId="2" applyFont="1" applyFill="1" applyBorder="1" applyAlignment="1" applyProtection="1">
      <alignment horizontal="left" vertical="center"/>
      <protection locked="0"/>
    </xf>
    <xf numFmtId="0" fontId="12" fillId="0" borderId="139" xfId="2" applyFont="1" applyFill="1" applyBorder="1" applyAlignment="1" applyProtection="1">
      <alignment horizontal="left" vertical="center"/>
      <protection locked="0"/>
    </xf>
    <xf numFmtId="0" fontId="12" fillId="8" borderId="146" xfId="2" applyFont="1" applyFill="1" applyBorder="1" applyAlignment="1" applyProtection="1">
      <alignment horizontal="center" vertical="center"/>
    </xf>
    <xf numFmtId="0" fontId="12" fillId="0" borderId="11" xfId="2" applyFont="1" applyFill="1" applyBorder="1" applyAlignment="1" applyProtection="1">
      <alignment horizontal="left" vertical="center"/>
      <protection locked="0"/>
    </xf>
    <xf numFmtId="0" fontId="12" fillId="0" borderId="12" xfId="2" applyFont="1" applyFill="1" applyBorder="1" applyAlignment="1" applyProtection="1">
      <alignment horizontal="left" vertical="center"/>
      <protection locked="0"/>
    </xf>
    <xf numFmtId="0" fontId="12" fillId="0" borderId="13" xfId="2" applyFont="1" applyFill="1" applyBorder="1" applyAlignment="1" applyProtection="1">
      <alignment horizontal="left" vertical="center"/>
      <protection locked="0"/>
    </xf>
    <xf numFmtId="0" fontId="12" fillId="0" borderId="11" xfId="2" applyFont="1" applyFill="1" applyBorder="1" applyAlignment="1" applyProtection="1">
      <alignment horizontal="left" vertical="center" wrapText="1"/>
      <protection locked="0"/>
    </xf>
    <xf numFmtId="0" fontId="12" fillId="0" borderId="12" xfId="2" applyFont="1" applyFill="1" applyBorder="1" applyAlignment="1" applyProtection="1">
      <alignment horizontal="left" vertical="center" wrapText="1"/>
      <protection locked="0"/>
    </xf>
    <xf numFmtId="0" fontId="12" fillId="0" borderId="13" xfId="2" applyFont="1" applyFill="1" applyBorder="1" applyAlignment="1" applyProtection="1">
      <alignment horizontal="left" vertical="center" wrapText="1"/>
      <protection locked="0"/>
    </xf>
    <xf numFmtId="0" fontId="12" fillId="0" borderId="143" xfId="2" applyFont="1" applyFill="1" applyBorder="1" applyAlignment="1" applyProtection="1">
      <alignment horizontal="center" vertical="center" wrapText="1"/>
      <protection locked="0"/>
    </xf>
    <xf numFmtId="0" fontId="12" fillId="0" borderId="141" xfId="2" applyFont="1" applyFill="1" applyBorder="1" applyAlignment="1" applyProtection="1">
      <alignment horizontal="center" vertical="center" wrapText="1"/>
      <protection locked="0"/>
    </xf>
    <xf numFmtId="0" fontId="12" fillId="0" borderId="142" xfId="2" applyFont="1" applyFill="1" applyBorder="1" applyAlignment="1" applyProtection="1">
      <alignment horizontal="center" vertical="center" wrapText="1"/>
      <protection locked="0"/>
    </xf>
    <xf numFmtId="0" fontId="12" fillId="0" borderId="123" xfId="2" applyFont="1" applyFill="1" applyBorder="1" applyAlignment="1" applyProtection="1">
      <alignment vertical="center"/>
    </xf>
    <xf numFmtId="0" fontId="51" fillId="8" borderId="141" xfId="2" applyFont="1" applyFill="1" applyBorder="1" applyAlignment="1" applyProtection="1">
      <alignment horizontal="center" vertical="center" wrapText="1"/>
    </xf>
    <xf numFmtId="0" fontId="51" fillId="8" borderId="142" xfId="2" applyFont="1" applyFill="1" applyBorder="1" applyAlignment="1" applyProtection="1">
      <alignment horizontal="center" vertical="center" wrapText="1"/>
    </xf>
    <xf numFmtId="0" fontId="12" fillId="8" borderId="143" xfId="2" applyFont="1" applyFill="1" applyBorder="1" applyAlignment="1" applyProtection="1">
      <alignment horizontal="center" vertical="center"/>
    </xf>
    <xf numFmtId="0" fontId="12" fillId="8" borderId="144" xfId="2" applyFont="1" applyFill="1" applyBorder="1" applyAlignment="1" applyProtection="1">
      <alignment horizontal="center" vertical="center" wrapText="1"/>
    </xf>
    <xf numFmtId="0" fontId="12" fillId="8" borderId="145" xfId="2" applyFont="1" applyFill="1" applyBorder="1" applyAlignment="1" applyProtection="1">
      <alignment horizontal="center" vertical="center" wrapText="1"/>
    </xf>
    <xf numFmtId="0" fontId="12" fillId="8" borderId="4" xfId="2" applyFont="1" applyFill="1" applyBorder="1" applyAlignment="1" applyProtection="1">
      <alignment horizontal="center" vertical="center" wrapText="1"/>
    </xf>
    <xf numFmtId="0" fontId="12" fillId="8" borderId="5" xfId="2" applyFont="1" applyFill="1" applyBorder="1" applyAlignment="1" applyProtection="1">
      <alignment horizontal="center" vertical="center" wrapText="1"/>
    </xf>
    <xf numFmtId="0" fontId="12" fillId="8" borderId="9" xfId="2" applyFont="1" applyFill="1" applyBorder="1" applyAlignment="1" applyProtection="1">
      <alignment horizontal="center" vertical="center" wrapText="1"/>
    </xf>
    <xf numFmtId="0" fontId="12" fillId="0" borderId="125" xfId="2" applyFont="1" applyFill="1" applyBorder="1" applyAlignment="1" applyProtection="1">
      <alignment horizontal="left" vertical="center" wrapText="1"/>
      <protection locked="0"/>
    </xf>
    <xf numFmtId="0" fontId="12" fillId="0" borderId="127" xfId="2" applyFont="1" applyFill="1" applyBorder="1" applyAlignment="1" applyProtection="1">
      <alignment horizontal="left" vertical="center" wrapText="1"/>
      <protection locked="0"/>
    </xf>
    <xf numFmtId="0" fontId="12" fillId="0" borderId="4" xfId="2" applyFont="1" applyFill="1" applyBorder="1" applyAlignment="1" applyProtection="1">
      <alignment horizontal="left" vertical="center" wrapText="1"/>
      <protection locked="0"/>
    </xf>
    <xf numFmtId="0" fontId="12" fillId="0" borderId="5" xfId="2" applyFont="1" applyFill="1" applyBorder="1" applyAlignment="1" applyProtection="1">
      <alignment horizontal="left" vertical="center" wrapText="1"/>
      <protection locked="0"/>
    </xf>
    <xf numFmtId="0" fontId="12" fillId="0" borderId="139" xfId="2" applyFont="1" applyFill="1" applyBorder="1" applyAlignment="1" applyProtection="1">
      <alignment horizontal="left" vertical="center" wrapText="1"/>
      <protection locked="0"/>
    </xf>
    <xf numFmtId="0" fontId="12" fillId="8" borderId="147" xfId="2" applyFont="1" applyFill="1" applyBorder="1" applyAlignment="1" applyProtection="1">
      <alignment horizontal="center" vertical="center"/>
    </xf>
    <xf numFmtId="0" fontId="12" fillId="8" borderId="129" xfId="2" applyFont="1" applyFill="1" applyBorder="1" applyAlignment="1" applyProtection="1">
      <alignment horizontal="center" vertical="center"/>
    </xf>
    <xf numFmtId="0" fontId="12" fillId="8" borderId="0" xfId="2" applyFont="1" applyFill="1" applyBorder="1" applyAlignment="1" applyProtection="1">
      <alignment horizontal="center" vertical="center"/>
    </xf>
    <xf numFmtId="0" fontId="12" fillId="8" borderId="10" xfId="2" applyFont="1" applyFill="1" applyBorder="1" applyAlignment="1" applyProtection="1">
      <alignment horizontal="center" vertical="center"/>
    </xf>
    <xf numFmtId="0" fontId="12" fillId="0" borderId="148" xfId="2" applyFont="1" applyFill="1" applyBorder="1" applyAlignment="1" applyProtection="1">
      <alignment horizontal="left" vertical="center"/>
      <protection locked="0"/>
    </xf>
    <xf numFmtId="0" fontId="12" fillId="0" borderId="11" xfId="2" applyFont="1" applyFill="1" applyBorder="1" applyAlignment="1" applyProtection="1">
      <alignment horizontal="center" vertical="center"/>
      <protection locked="0"/>
    </xf>
    <xf numFmtId="0" fontId="12" fillId="0" borderId="13" xfId="2" applyFont="1" applyFill="1" applyBorder="1" applyAlignment="1" applyProtection="1">
      <alignment horizontal="center" vertical="center"/>
      <protection locked="0"/>
    </xf>
    <xf numFmtId="186" fontId="12" fillId="8" borderId="11"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49" fontId="12" fillId="0" borderId="11" xfId="2" applyNumberFormat="1" applyFont="1" applyFill="1" applyBorder="1" applyAlignment="1" applyProtection="1">
      <alignment horizontal="center" vertical="center"/>
      <protection locked="0"/>
    </xf>
    <xf numFmtId="49" fontId="12" fillId="0" borderId="12" xfId="2" applyNumberFormat="1" applyFont="1" applyFill="1" applyBorder="1" applyAlignment="1" applyProtection="1">
      <alignment horizontal="center" vertical="center"/>
      <protection locked="0"/>
    </xf>
    <xf numFmtId="49" fontId="12" fillId="0" borderId="148" xfId="2" applyNumberFormat="1" applyFont="1" applyFill="1" applyBorder="1" applyAlignment="1" applyProtection="1">
      <alignment horizontal="center" vertical="center"/>
      <protection locked="0"/>
    </xf>
    <xf numFmtId="0" fontId="12" fillId="8" borderId="11" xfId="2" applyFont="1" applyFill="1" applyBorder="1" applyAlignment="1" applyProtection="1">
      <alignment horizontal="center" vertical="center" shrinkToFit="1"/>
    </xf>
    <xf numFmtId="0" fontId="12" fillId="8" borderId="12" xfId="2" applyFont="1" applyFill="1" applyBorder="1" applyAlignment="1" applyProtection="1">
      <alignment horizontal="center" vertical="center" shrinkToFit="1"/>
    </xf>
    <xf numFmtId="0" fontId="12" fillId="8" borderId="13" xfId="2" applyFont="1" applyFill="1" applyBorder="1" applyAlignment="1" applyProtection="1">
      <alignment horizontal="center" vertical="center" shrinkToFit="1"/>
    </xf>
    <xf numFmtId="0" fontId="12" fillId="0" borderId="148" xfId="2" applyFont="1" applyFill="1" applyBorder="1" applyAlignment="1" applyProtection="1">
      <alignment horizontal="left" vertical="center" wrapText="1"/>
      <protection locked="0"/>
    </xf>
    <xf numFmtId="0" fontId="12" fillId="0" borderId="11" xfId="2" applyFont="1" applyFill="1" applyBorder="1" applyAlignment="1" applyProtection="1">
      <alignment horizontal="center" vertical="center" wrapText="1"/>
      <protection locked="0"/>
    </xf>
    <xf numFmtId="0" fontId="12" fillId="0" borderId="12" xfId="2" applyFont="1" applyFill="1" applyBorder="1" applyAlignment="1" applyProtection="1">
      <alignment horizontal="center" vertical="center" wrapText="1"/>
      <protection locked="0"/>
    </xf>
    <xf numFmtId="0" fontId="12" fillId="0" borderId="13" xfId="2" applyFont="1" applyFill="1" applyBorder="1" applyAlignment="1" applyProtection="1">
      <alignment horizontal="center" vertical="center" wrapText="1"/>
      <protection locked="0"/>
    </xf>
    <xf numFmtId="0" fontId="12" fillId="0" borderId="148" xfId="2" applyFont="1" applyFill="1" applyBorder="1" applyAlignment="1" applyProtection="1">
      <alignment horizontal="center" vertical="center"/>
      <protection locked="0"/>
    </xf>
    <xf numFmtId="0" fontId="12" fillId="8" borderId="12" xfId="2" applyFont="1" applyFill="1" applyBorder="1" applyAlignment="1" applyProtection="1">
      <alignment horizontal="center" vertical="center" wrapText="1"/>
    </xf>
    <xf numFmtId="0" fontId="12" fillId="8" borderId="13" xfId="2" applyFont="1" applyFill="1" applyBorder="1" applyAlignment="1" applyProtection="1">
      <alignment horizontal="center" vertical="center" wrapText="1"/>
    </xf>
    <xf numFmtId="186" fontId="12" fillId="8" borderId="30" xfId="2" applyNumberFormat="1" applyFont="1" applyFill="1" applyBorder="1" applyAlignment="1" applyProtection="1">
      <alignment horizontal="center" vertical="center"/>
    </xf>
    <xf numFmtId="0" fontId="12" fillId="8" borderId="30" xfId="2" applyFont="1" applyFill="1" applyBorder="1" applyAlignment="1" applyProtection="1">
      <alignment horizontal="center" vertical="center" shrinkToFit="1"/>
    </xf>
    <xf numFmtId="0" fontId="12" fillId="8" borderId="11" xfId="2" applyNumberFormat="1" applyFont="1" applyFill="1" applyBorder="1" applyAlignment="1" applyProtection="1">
      <alignment horizontal="center" vertical="center"/>
    </xf>
    <xf numFmtId="0" fontId="12" fillId="8" borderId="137" xfId="2" applyFont="1" applyFill="1" applyBorder="1" applyAlignment="1" applyProtection="1">
      <alignment horizontal="center" vertical="center"/>
    </xf>
    <xf numFmtId="0" fontId="84" fillId="0" borderId="0" xfId="2" applyFont="1" applyFill="1" applyBorder="1" applyAlignment="1" applyProtection="1">
      <alignment vertical="center"/>
    </xf>
    <xf numFmtId="0" fontId="12" fillId="8" borderId="123" xfId="2" applyFont="1" applyFill="1" applyBorder="1" applyAlignment="1" applyProtection="1">
      <alignment horizontal="center" vertical="center" shrinkToFit="1"/>
    </xf>
    <xf numFmtId="0" fontId="12" fillId="0" borderId="153" xfId="2" applyFont="1" applyFill="1" applyBorder="1" applyAlignment="1" applyProtection="1">
      <alignment horizontal="center" vertical="center" wrapText="1"/>
      <protection locked="0"/>
    </xf>
    <xf numFmtId="0" fontId="12" fillId="0" borderId="151" xfId="2" applyFont="1" applyFill="1" applyBorder="1" applyAlignment="1" applyProtection="1">
      <alignment horizontal="center" vertical="center" wrapText="1"/>
      <protection locked="0"/>
    </xf>
    <xf numFmtId="0" fontId="12" fillId="0" borderId="154" xfId="2" applyFont="1" applyFill="1" applyBorder="1" applyAlignment="1" applyProtection="1">
      <alignment horizontal="center" vertical="center" wrapText="1"/>
      <protection locked="0"/>
    </xf>
    <xf numFmtId="0" fontId="12" fillId="8" borderId="30" xfId="2" applyFont="1" applyFill="1" applyBorder="1" applyAlignment="1" applyProtection="1">
      <alignment horizontal="center" vertical="center" wrapText="1"/>
    </xf>
    <xf numFmtId="0" fontId="12" fillId="8" borderId="138" xfId="2" applyFont="1" applyFill="1" applyBorder="1" applyAlignment="1" applyProtection="1">
      <alignment horizontal="center" vertical="center" wrapText="1"/>
    </xf>
    <xf numFmtId="0" fontId="12" fillId="8" borderId="150" xfId="2" applyFont="1" applyFill="1" applyBorder="1" applyAlignment="1" applyProtection="1">
      <alignment horizontal="center" vertical="center" wrapText="1"/>
    </xf>
    <xf numFmtId="0" fontId="12" fillId="8" borderId="151" xfId="2" applyFont="1" applyFill="1" applyBorder="1" applyAlignment="1" applyProtection="1">
      <alignment horizontal="center" vertical="center" wrapText="1"/>
    </xf>
    <xf numFmtId="0" fontId="12" fillId="8" borderId="154" xfId="2" applyFont="1" applyFill="1" applyBorder="1" applyAlignment="1" applyProtection="1">
      <alignment horizontal="center" vertical="center" wrapText="1"/>
    </xf>
    <xf numFmtId="0" fontId="12" fillId="8" borderId="140" xfId="2" applyFont="1" applyFill="1" applyBorder="1" applyAlignment="1" applyProtection="1">
      <alignment horizontal="center" vertical="center" wrapText="1"/>
    </xf>
    <xf numFmtId="0" fontId="12" fillId="8" borderId="141" xfId="2" applyFont="1" applyFill="1" applyBorder="1" applyAlignment="1" applyProtection="1">
      <alignment horizontal="center" vertical="center" wrapText="1"/>
    </xf>
    <xf numFmtId="0" fontId="12" fillId="8" borderId="162" xfId="2" applyFont="1" applyFill="1" applyBorder="1" applyAlignment="1" applyProtection="1">
      <alignment horizontal="center" vertical="center" wrapText="1"/>
    </xf>
    <xf numFmtId="38" fontId="12" fillId="0" borderId="12" xfId="1" applyFont="1" applyFill="1" applyBorder="1" applyAlignment="1" applyProtection="1">
      <alignment vertical="center" wrapText="1"/>
      <protection locked="0"/>
    </xf>
    <xf numFmtId="0" fontId="12" fillId="0" borderId="12" xfId="2" applyFont="1" applyBorder="1" applyAlignment="1" applyProtection="1">
      <alignment horizontal="center" vertical="center"/>
      <protection locked="0"/>
    </xf>
    <xf numFmtId="0" fontId="12" fillId="0" borderId="203" xfId="2" applyFont="1" applyBorder="1" applyAlignment="1" applyProtection="1">
      <alignment horizontal="center" vertical="center"/>
      <protection locked="0"/>
    </xf>
    <xf numFmtId="0" fontId="12" fillId="0" borderId="11" xfId="2" applyFont="1" applyFill="1" applyBorder="1" applyAlignment="1" applyProtection="1">
      <alignment horizontal="left" vertical="center" wrapText="1" shrinkToFit="1"/>
      <protection locked="0"/>
    </xf>
    <xf numFmtId="0" fontId="12" fillId="0" borderId="12" xfId="2" applyFont="1" applyFill="1" applyBorder="1" applyAlignment="1" applyProtection="1">
      <alignment horizontal="left" vertical="center" wrapText="1" shrinkToFit="1"/>
      <protection locked="0"/>
    </xf>
    <xf numFmtId="0" fontId="12" fillId="0" borderId="148" xfId="2" applyFont="1" applyFill="1" applyBorder="1" applyAlignment="1" applyProtection="1">
      <alignment horizontal="left" vertical="center" wrapText="1" shrinkToFit="1"/>
      <protection locked="0"/>
    </xf>
    <xf numFmtId="0" fontId="12" fillId="8" borderId="148" xfId="2" applyFont="1" applyFill="1" applyBorder="1" applyAlignment="1" applyProtection="1">
      <alignment horizontal="center" vertical="center"/>
    </xf>
    <xf numFmtId="186" fontId="12" fillId="8" borderId="159" xfId="2" applyNumberFormat="1" applyFont="1" applyFill="1" applyBorder="1" applyAlignment="1" applyProtection="1">
      <alignment horizontal="center" vertical="center" wrapText="1"/>
    </xf>
    <xf numFmtId="186" fontId="12" fillId="8" borderId="160" xfId="2" applyNumberFormat="1" applyFont="1" applyFill="1" applyBorder="1" applyAlignment="1" applyProtection="1">
      <alignment horizontal="center" vertical="center" wrapText="1"/>
    </xf>
    <xf numFmtId="0" fontId="12" fillId="8" borderId="140" xfId="2" applyFont="1" applyFill="1" applyBorder="1" applyAlignment="1" applyProtection="1">
      <alignment horizontal="center" vertical="center"/>
    </xf>
    <xf numFmtId="0" fontId="12" fillId="0" borderId="159" xfId="2" applyFont="1" applyFill="1" applyBorder="1" applyAlignment="1" applyProtection="1">
      <alignment horizontal="center" vertical="center"/>
      <protection locked="0"/>
    </xf>
    <xf numFmtId="0" fontId="12" fillId="0" borderId="160" xfId="2" applyFont="1" applyFill="1" applyBorder="1" applyAlignment="1" applyProtection="1">
      <alignment horizontal="center" vertical="center"/>
      <protection locked="0"/>
    </xf>
    <xf numFmtId="0" fontId="12" fillId="0" borderId="161" xfId="2" applyFont="1" applyFill="1" applyBorder="1" applyAlignment="1" applyProtection="1">
      <alignment horizontal="center" vertical="center"/>
      <protection locked="0"/>
    </xf>
    <xf numFmtId="186" fontId="12" fillId="8" borderId="146" xfId="2" applyNumberFormat="1" applyFont="1" applyFill="1" applyBorder="1" applyAlignment="1" applyProtection="1">
      <alignment horizontal="center" vertical="center"/>
    </xf>
    <xf numFmtId="186" fontId="12" fillId="0" borderId="4" xfId="2" applyNumberFormat="1" applyFont="1" applyFill="1" applyBorder="1" applyAlignment="1" applyProtection="1">
      <alignment horizontal="center" vertical="center"/>
      <protection locked="0"/>
    </xf>
    <xf numFmtId="186" fontId="12" fillId="0" borderId="5" xfId="2" applyNumberFormat="1"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2" fillId="0" borderId="5" xfId="2" applyNumberFormat="1" applyFont="1" applyFill="1" applyBorder="1" applyAlignment="1" applyProtection="1">
      <alignment horizontal="center" vertical="center"/>
      <protection locked="0"/>
    </xf>
    <xf numFmtId="49" fontId="12" fillId="0" borderId="139" xfId="2" applyNumberFormat="1" applyFont="1" applyFill="1" applyBorder="1" applyAlignment="1" applyProtection="1">
      <alignment horizontal="center" vertical="center"/>
      <protection locked="0"/>
    </xf>
    <xf numFmtId="186" fontId="12" fillId="0" borderId="11" xfId="2" applyNumberFormat="1" applyFont="1" applyFill="1" applyBorder="1" applyAlignment="1" applyProtection="1">
      <alignment horizontal="left" vertical="center"/>
      <protection locked="0"/>
    </xf>
    <xf numFmtId="186" fontId="12" fillId="0" borderId="12" xfId="2" applyNumberFormat="1" applyFont="1" applyFill="1" applyBorder="1" applyAlignment="1" applyProtection="1">
      <alignment horizontal="left" vertical="center"/>
      <protection locked="0"/>
    </xf>
    <xf numFmtId="186" fontId="12" fillId="0" borderId="203" xfId="2" applyNumberFormat="1" applyFont="1" applyFill="1" applyBorder="1" applyAlignment="1" applyProtection="1">
      <alignment horizontal="left" vertical="center"/>
      <protection locked="0"/>
    </xf>
    <xf numFmtId="0" fontId="12" fillId="8" borderId="149"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186" fontId="12" fillId="0" borderId="11" xfId="2" applyNumberFormat="1" applyFont="1" applyFill="1" applyBorder="1" applyAlignment="1" applyProtection="1">
      <alignment horizontal="center" vertical="center"/>
      <protection locked="0"/>
    </xf>
    <xf numFmtId="186" fontId="12" fillId="0" borderId="12" xfId="2" applyNumberFormat="1" applyFont="1" applyFill="1" applyBorder="1" applyAlignment="1" applyProtection="1">
      <alignment horizontal="center" vertical="center"/>
      <protection locked="0"/>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48" xfId="2" applyNumberFormat="1" applyFont="1" applyFill="1" applyBorder="1" applyAlignment="1" applyProtection="1">
      <alignment horizontal="left" vertical="center"/>
    </xf>
    <xf numFmtId="0" fontId="12" fillId="0" borderId="8"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38" fontId="12" fillId="0" borderId="12" xfId="1" applyFont="1" applyBorder="1" applyAlignment="1" applyProtection="1">
      <alignment horizontal="right" vertical="center"/>
      <protection locked="0"/>
    </xf>
    <xf numFmtId="186" fontId="12" fillId="0" borderId="148" xfId="2" applyNumberFormat="1" applyFont="1" applyFill="1" applyBorder="1" applyAlignment="1" applyProtection="1">
      <alignment horizontal="left" vertical="center"/>
      <protection locked="0"/>
    </xf>
    <xf numFmtId="0" fontId="12" fillId="0" borderId="11" xfId="2" applyFont="1" applyBorder="1" applyAlignment="1" applyProtection="1">
      <alignment horizontal="left" vertical="center" wrapText="1"/>
      <protection locked="0"/>
    </xf>
    <xf numFmtId="0" fontId="12" fillId="0" borderId="12" xfId="2" applyFont="1" applyBorder="1" applyAlignment="1" applyProtection="1">
      <alignment horizontal="left" vertical="center" wrapText="1"/>
      <protection locked="0"/>
    </xf>
    <xf numFmtId="0" fontId="12" fillId="0" borderId="203" xfId="2" applyFont="1" applyBorder="1" applyAlignment="1" applyProtection="1">
      <alignment horizontal="left" vertical="center" wrapText="1"/>
      <protection locked="0"/>
    </xf>
    <xf numFmtId="0" fontId="12" fillId="0" borderId="203" xfId="2" applyFont="1" applyFill="1" applyBorder="1" applyAlignment="1" applyProtection="1">
      <alignment horizontal="left" vertical="center" wrapText="1" shrinkToFit="1"/>
      <protection locked="0"/>
    </xf>
    <xf numFmtId="0" fontId="12" fillId="0" borderId="204" xfId="2" applyFont="1" applyFill="1" applyBorder="1" applyAlignment="1" applyProtection="1">
      <alignment horizontal="center" vertical="center"/>
      <protection locked="0"/>
    </xf>
    <xf numFmtId="0" fontId="12" fillId="0" borderId="205" xfId="2" applyFont="1" applyFill="1" applyBorder="1" applyAlignment="1" applyProtection="1">
      <alignment horizontal="center" vertical="center"/>
      <protection locked="0"/>
    </xf>
    <xf numFmtId="0" fontId="12" fillId="0" borderId="206" xfId="2" applyFont="1" applyFill="1" applyBorder="1" applyAlignment="1" applyProtection="1">
      <alignment horizontal="center" vertical="center"/>
      <protection locked="0"/>
    </xf>
    <xf numFmtId="0" fontId="8" fillId="0" borderId="165" xfId="2" applyFont="1" applyFill="1" applyBorder="1" applyAlignment="1" applyProtection="1">
      <alignment vertical="center" wrapText="1"/>
    </xf>
    <xf numFmtId="0" fontId="8" fillId="0" borderId="166" xfId="2" applyFont="1" applyFill="1" applyBorder="1" applyAlignment="1" applyProtection="1">
      <alignment vertical="center" wrapText="1"/>
    </xf>
    <xf numFmtId="0" fontId="8" fillId="0" borderId="167"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69" fillId="0" borderId="0" xfId="2" applyFont="1" applyFill="1" applyBorder="1" applyAlignment="1" applyProtection="1">
      <alignment vertical="center"/>
    </xf>
    <xf numFmtId="0" fontId="89" fillId="0" borderId="0" xfId="2" applyFont="1" applyFill="1" applyBorder="1" applyAlignment="1" applyProtection="1">
      <alignment horizontal="left" vertical="center" wrapText="1"/>
    </xf>
    <xf numFmtId="0" fontId="84"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95" fontId="74" fillId="0" borderId="8" xfId="0" applyNumberFormat="1" applyFont="1" applyFill="1" applyBorder="1" applyAlignment="1" applyProtection="1">
      <alignment horizontal="center" vertical="center"/>
    </xf>
    <xf numFmtId="195" fontId="74" fillId="0" borderId="7" xfId="0" applyNumberFormat="1" applyFont="1" applyFill="1" applyBorder="1" applyAlignment="1" applyProtection="1">
      <alignment horizontal="center" vertical="center"/>
    </xf>
    <xf numFmtId="195" fontId="74" fillId="0" borderId="4" xfId="0" applyNumberFormat="1" applyFont="1" applyFill="1" applyBorder="1" applyAlignment="1" applyProtection="1">
      <alignment horizontal="center" vertical="center"/>
    </xf>
    <xf numFmtId="195" fontId="74" fillId="0" borderId="9" xfId="0" applyNumberFormat="1" applyFont="1" applyFill="1" applyBorder="1" applyAlignment="1" applyProtection="1">
      <alignment horizontal="center" vertical="center"/>
    </xf>
    <xf numFmtId="0" fontId="81" fillId="0" borderId="0" xfId="2" applyFont="1" applyFill="1" applyBorder="1" applyAlignment="1" applyProtection="1">
      <alignment horizontal="center" vertical="center" wrapText="1"/>
    </xf>
    <xf numFmtId="0" fontId="81" fillId="0" borderId="5" xfId="2" applyFont="1" applyFill="1" applyBorder="1" applyAlignment="1" applyProtection="1">
      <alignment horizontal="center" vertical="center" wrapText="1"/>
    </xf>
    <xf numFmtId="192" fontId="12" fillId="0" borderId="11" xfId="0" applyNumberFormat="1" applyFont="1" applyFill="1" applyBorder="1" applyAlignment="1" applyProtection="1">
      <alignment horizontal="center" vertical="center" wrapText="1"/>
      <protection locked="0"/>
    </xf>
    <xf numFmtId="192" fontId="12" fillId="0" borderId="13" xfId="0" applyNumberFormat="1" applyFont="1" applyFill="1" applyBorder="1" applyAlignment="1" applyProtection="1">
      <alignment horizontal="center" vertical="center" wrapText="1"/>
      <protection locked="0"/>
    </xf>
    <xf numFmtId="0" fontId="51" fillId="0" borderId="11" xfId="0"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wrapText="1"/>
      <protection locked="0"/>
    </xf>
    <xf numFmtId="0" fontId="84" fillId="8" borderId="143" xfId="2" applyNumberFormat="1" applyFont="1" applyFill="1" applyBorder="1" applyAlignment="1" applyProtection="1">
      <alignment horizontal="center" vertical="center" wrapText="1"/>
    </xf>
    <xf numFmtId="0" fontId="84" fillId="8" borderId="142" xfId="2" applyNumberFormat="1" applyFont="1" applyFill="1" applyBorder="1" applyAlignment="1" applyProtection="1">
      <alignment horizontal="center" vertical="center" wrapText="1"/>
    </xf>
    <xf numFmtId="0" fontId="84" fillId="8" borderId="150" xfId="2" applyFont="1" applyFill="1" applyBorder="1" applyAlignment="1" applyProtection="1">
      <alignment horizontal="center" vertical="center" shrinkToFit="1"/>
    </xf>
    <xf numFmtId="0" fontId="84" fillId="8" borderId="151" xfId="2" applyFont="1" applyFill="1" applyBorder="1" applyAlignment="1" applyProtection="1">
      <alignment horizontal="center" vertical="center" shrinkToFit="1"/>
    </xf>
    <xf numFmtId="0" fontId="84" fillId="8" borderId="152" xfId="2" applyFont="1" applyFill="1" applyBorder="1" applyAlignment="1" applyProtection="1">
      <alignment horizontal="center" vertical="center" shrinkToFit="1"/>
    </xf>
    <xf numFmtId="0" fontId="84" fillId="8" borderId="147" xfId="2" applyFont="1" applyFill="1" applyBorder="1" applyAlignment="1" applyProtection="1">
      <alignment horizontal="center" vertical="center" wrapText="1"/>
    </xf>
    <xf numFmtId="0" fontId="84" fillId="8" borderId="6" xfId="2" applyFont="1" applyFill="1" applyBorder="1" applyAlignment="1" applyProtection="1">
      <alignment horizontal="center" vertical="center"/>
    </xf>
    <xf numFmtId="0" fontId="84" fillId="8" borderId="7" xfId="2" applyFont="1" applyFill="1" applyBorder="1" applyAlignment="1" applyProtection="1">
      <alignment horizontal="center" vertical="center"/>
    </xf>
    <xf numFmtId="0" fontId="84" fillId="8" borderId="149" xfId="2" applyFont="1" applyFill="1" applyBorder="1" applyAlignment="1" applyProtection="1">
      <alignment horizontal="center" vertical="center"/>
    </xf>
    <xf numFmtId="0" fontId="84" fillId="8" borderId="5" xfId="2" applyFont="1" applyFill="1" applyBorder="1" applyAlignment="1" applyProtection="1">
      <alignment horizontal="center" vertical="center"/>
    </xf>
    <xf numFmtId="0" fontId="84" fillId="8" borderId="9" xfId="2" applyFont="1" applyFill="1" applyBorder="1" applyAlignment="1" applyProtection="1">
      <alignment horizontal="center" vertical="center"/>
    </xf>
    <xf numFmtId="0" fontId="84" fillId="8" borderId="12" xfId="2" applyNumberFormat="1" applyFont="1" applyFill="1" applyBorder="1" applyAlignment="1" applyProtection="1">
      <alignment horizontal="center" vertical="center"/>
    </xf>
    <xf numFmtId="0" fontId="84" fillId="8" borderId="13" xfId="2" applyNumberFormat="1" applyFont="1" applyFill="1" applyBorder="1" applyAlignment="1" applyProtection="1">
      <alignment horizontal="center" vertical="center"/>
    </xf>
    <xf numFmtId="0" fontId="84" fillId="8" borderId="11" xfId="2" applyNumberFormat="1" applyFont="1" applyFill="1" applyBorder="1" applyAlignment="1" applyProtection="1">
      <alignment horizontal="center" vertical="center"/>
    </xf>
    <xf numFmtId="0" fontId="84" fillId="8" borderId="148" xfId="2" applyNumberFormat="1" applyFont="1" applyFill="1" applyBorder="1" applyAlignment="1" applyProtection="1">
      <alignment horizontal="center" vertical="center"/>
    </xf>
    <xf numFmtId="0" fontId="84" fillId="8" borderId="147" xfId="2" applyFont="1" applyFill="1" applyBorder="1" applyAlignment="1" applyProtection="1">
      <alignment horizontal="center" vertical="center"/>
    </xf>
    <xf numFmtId="0" fontId="84" fillId="8" borderId="129" xfId="2" applyFont="1" applyFill="1" applyBorder="1" applyAlignment="1" applyProtection="1">
      <alignment horizontal="center" vertical="center"/>
    </xf>
    <xf numFmtId="0" fontId="84" fillId="8" borderId="0" xfId="2" applyFont="1" applyFill="1" applyBorder="1" applyAlignment="1" applyProtection="1">
      <alignment horizontal="center" vertical="center"/>
    </xf>
    <xf numFmtId="0" fontId="84" fillId="8" borderId="10" xfId="2" applyFont="1" applyFill="1" applyBorder="1" applyAlignment="1" applyProtection="1">
      <alignment horizontal="center" vertical="center"/>
    </xf>
    <xf numFmtId="186" fontId="84" fillId="8" borderId="11" xfId="2" applyNumberFormat="1" applyFont="1" applyFill="1" applyBorder="1" applyAlignment="1" applyProtection="1">
      <alignment horizontal="center" vertical="center"/>
    </xf>
    <xf numFmtId="186" fontId="84" fillId="8" borderId="12" xfId="2" applyNumberFormat="1" applyFont="1" applyFill="1" applyBorder="1" applyAlignment="1" applyProtection="1">
      <alignment horizontal="center" vertical="center"/>
    </xf>
    <xf numFmtId="186" fontId="84" fillId="8" borderId="13" xfId="2" applyNumberFormat="1" applyFont="1" applyFill="1" applyBorder="1" applyAlignment="1" applyProtection="1">
      <alignment horizontal="center" vertical="center"/>
    </xf>
    <xf numFmtId="0" fontId="84" fillId="8" borderId="11" xfId="2" applyFont="1" applyFill="1" applyBorder="1" applyAlignment="1" applyProtection="1">
      <alignment horizontal="center" vertical="center"/>
    </xf>
    <xf numFmtId="0" fontId="84" fillId="8" borderId="12" xfId="2" applyFont="1" applyFill="1" applyBorder="1" applyAlignment="1" applyProtection="1">
      <alignment horizontal="center" vertical="center"/>
    </xf>
    <xf numFmtId="0" fontId="84" fillId="8" borderId="13" xfId="2" applyFont="1" applyFill="1" applyBorder="1" applyAlignment="1" applyProtection="1">
      <alignment horizontal="center" vertical="center"/>
    </xf>
    <xf numFmtId="0" fontId="84" fillId="8" borderId="11" xfId="2" applyFont="1" applyFill="1" applyBorder="1" applyAlignment="1" applyProtection="1">
      <alignment horizontal="center" vertical="center" shrinkToFit="1"/>
    </xf>
    <xf numFmtId="0" fontId="84" fillId="8" borderId="12" xfId="2" applyFont="1" applyFill="1" applyBorder="1" applyAlignment="1" applyProtection="1">
      <alignment horizontal="center" vertical="center" shrinkToFit="1"/>
    </xf>
    <xf numFmtId="0" fontId="84" fillId="8" borderId="13" xfId="2" applyFont="1" applyFill="1" applyBorder="1" applyAlignment="1" applyProtection="1">
      <alignment horizontal="center" vertical="center" shrinkToFit="1"/>
    </xf>
    <xf numFmtId="0" fontId="97" fillId="8" borderId="140" xfId="2" applyFont="1" applyFill="1" applyBorder="1" applyAlignment="1" applyProtection="1">
      <alignment horizontal="center" vertical="center" wrapText="1"/>
    </xf>
    <xf numFmtId="0" fontId="97" fillId="8" borderId="141" xfId="2" applyFont="1" applyFill="1" applyBorder="1" applyAlignment="1" applyProtection="1">
      <alignment horizontal="center" vertical="center" wrapText="1"/>
    </xf>
    <xf numFmtId="0" fontId="97" fillId="8" borderId="142" xfId="2" applyFont="1" applyFill="1" applyBorder="1" applyAlignment="1" applyProtection="1">
      <alignment horizontal="center" vertical="center" wrapText="1"/>
    </xf>
    <xf numFmtId="0" fontId="84" fillId="8" borderId="143" xfId="2" applyFont="1" applyFill="1" applyBorder="1" applyAlignment="1" applyProtection="1">
      <alignment horizontal="center" vertical="center"/>
    </xf>
    <xf numFmtId="0" fontId="84" fillId="8" borderId="141" xfId="2" applyFont="1" applyFill="1" applyBorder="1" applyAlignment="1" applyProtection="1">
      <alignment horizontal="center" vertical="center"/>
    </xf>
    <xf numFmtId="0" fontId="84" fillId="8" borderId="142" xfId="2" applyFont="1" applyFill="1" applyBorder="1" applyAlignment="1" applyProtection="1">
      <alignment horizontal="center" vertical="center"/>
    </xf>
    <xf numFmtId="0" fontId="84" fillId="8" borderId="144" xfId="2" applyFont="1" applyFill="1" applyBorder="1" applyAlignment="1" applyProtection="1">
      <alignment horizontal="center" vertical="center" wrapText="1"/>
    </xf>
    <xf numFmtId="0" fontId="84" fillId="8" borderId="125" xfId="2" applyFont="1" applyFill="1" applyBorder="1" applyAlignment="1" applyProtection="1">
      <alignment horizontal="center" vertical="center" wrapText="1"/>
    </xf>
    <xf numFmtId="0" fontId="84" fillId="8" borderId="145" xfId="2" applyFont="1" applyFill="1" applyBorder="1" applyAlignment="1" applyProtection="1">
      <alignment horizontal="center" vertical="center" wrapText="1"/>
    </xf>
    <xf numFmtId="0" fontId="84" fillId="8" borderId="4" xfId="2" applyFont="1" applyFill="1" applyBorder="1" applyAlignment="1" applyProtection="1">
      <alignment horizontal="center" vertical="center" wrapText="1"/>
    </xf>
    <xf numFmtId="0" fontId="84" fillId="8" borderId="5" xfId="2" applyFont="1" applyFill="1" applyBorder="1" applyAlignment="1" applyProtection="1">
      <alignment horizontal="center" vertical="center" wrapText="1"/>
    </xf>
    <xf numFmtId="0" fontId="84" fillId="8" borderId="9" xfId="2" applyFont="1" applyFill="1" applyBorder="1" applyAlignment="1" applyProtection="1">
      <alignment horizontal="center" vertical="center" wrapText="1"/>
    </xf>
    <xf numFmtId="0" fontId="84" fillId="8" borderId="146" xfId="2" applyFont="1" applyFill="1" applyBorder="1" applyAlignment="1" applyProtection="1">
      <alignment horizontal="center" vertical="center"/>
    </xf>
    <xf numFmtId="187" fontId="84" fillId="8" borderId="11" xfId="2" applyNumberFormat="1" applyFont="1" applyFill="1" applyBorder="1" applyAlignment="1" applyProtection="1">
      <alignment horizontal="center" vertical="center" shrinkToFit="1"/>
    </xf>
    <xf numFmtId="187" fontId="84" fillId="8" borderId="12" xfId="2" applyNumberFormat="1" applyFont="1" applyFill="1" applyBorder="1" applyAlignment="1" applyProtection="1">
      <alignment horizontal="center" vertical="center" shrinkToFit="1"/>
    </xf>
    <xf numFmtId="187" fontId="84" fillId="8" borderId="12" xfId="2" applyNumberFormat="1" applyFont="1" applyFill="1" applyBorder="1" applyAlignment="1" applyProtection="1">
      <alignment horizontal="center" vertical="center"/>
    </xf>
    <xf numFmtId="187" fontId="84" fillId="8" borderId="148" xfId="2" applyNumberFormat="1" applyFont="1" applyFill="1" applyBorder="1" applyAlignment="1" applyProtection="1">
      <alignment horizontal="center" vertical="center"/>
    </xf>
    <xf numFmtId="0" fontId="12" fillId="0" borderId="11" xfId="2" applyFont="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12" fillId="0" borderId="13" xfId="2" applyFont="1" applyBorder="1" applyAlignment="1" applyProtection="1">
      <alignment horizontal="center" vertical="center" wrapText="1"/>
      <protection locked="0"/>
    </xf>
    <xf numFmtId="0" fontId="12" fillId="0" borderId="11" xfId="2" applyFont="1" applyFill="1" applyBorder="1" applyAlignment="1" applyProtection="1">
      <alignment vertical="center"/>
      <protection locked="0"/>
    </xf>
    <xf numFmtId="0" fontId="12" fillId="0" borderId="12" xfId="2" applyFont="1" applyFill="1" applyBorder="1" applyAlignment="1" applyProtection="1">
      <alignment vertical="center"/>
      <protection locked="0"/>
    </xf>
    <xf numFmtId="0" fontId="12" fillId="0" borderId="148" xfId="2" applyFont="1" applyFill="1" applyBorder="1" applyAlignment="1" applyProtection="1">
      <alignment vertical="center"/>
      <protection locked="0"/>
    </xf>
    <xf numFmtId="0" fontId="89" fillId="8" borderId="11" xfId="0" applyFont="1" applyFill="1" applyBorder="1" applyAlignment="1" applyProtection="1">
      <alignment horizontal="center" vertical="center" wrapText="1"/>
    </xf>
    <xf numFmtId="0" fontId="89" fillId="8" borderId="12" xfId="0" applyFont="1" applyFill="1" applyBorder="1" applyAlignment="1" applyProtection="1">
      <alignment horizontal="center" vertical="center" wrapText="1"/>
    </xf>
    <xf numFmtId="0" fontId="89" fillId="8" borderId="13" xfId="0" applyFont="1" applyFill="1" applyBorder="1" applyAlignment="1" applyProtection="1">
      <alignment horizontal="center" vertical="center" wrapText="1"/>
    </xf>
    <xf numFmtId="0" fontId="89" fillId="0" borderId="0" xfId="0" applyFont="1" applyFill="1" applyBorder="1" applyAlignment="1" applyProtection="1">
      <alignment vertical="center"/>
    </xf>
    <xf numFmtId="0" fontId="89" fillId="0" borderId="0" xfId="0" applyFont="1" applyFill="1" applyBorder="1" applyAlignment="1" applyProtection="1">
      <alignment vertical="center" wrapText="1"/>
    </xf>
    <xf numFmtId="0" fontId="8" fillId="4" borderId="12" xfId="2" applyFont="1" applyFill="1" applyBorder="1" applyAlignment="1" applyProtection="1">
      <alignment horizontal="center" vertical="center"/>
    </xf>
    <xf numFmtId="0" fontId="8" fillId="0" borderId="12" xfId="2" applyFont="1" applyFill="1" applyBorder="1" applyAlignment="1" applyProtection="1">
      <alignment horizontal="left" vertical="center"/>
      <protection locked="0"/>
    </xf>
    <xf numFmtId="0" fontId="28" fillId="4" borderId="12"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8" fillId="4" borderId="8" xfId="2" applyFont="1" applyFill="1" applyBorder="1" applyAlignment="1" applyProtection="1">
      <alignment horizontal="center" vertical="center"/>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186" fontId="28" fillId="4" borderId="11" xfId="2" applyNumberFormat="1" applyFont="1" applyFill="1" applyBorder="1" applyAlignment="1" applyProtection="1">
      <alignment horizontal="center" vertical="center"/>
    </xf>
    <xf numFmtId="186" fontId="28" fillId="4" borderId="12" xfId="2" applyNumberFormat="1" applyFont="1" applyFill="1" applyBorder="1" applyAlignment="1" applyProtection="1">
      <alignment horizontal="center" vertical="center"/>
    </xf>
    <xf numFmtId="186" fontId="28" fillId="4" borderId="13" xfId="2" applyNumberFormat="1" applyFont="1" applyFill="1" applyBorder="1" applyAlignment="1" applyProtection="1">
      <alignment horizontal="center" vertical="center"/>
    </xf>
    <xf numFmtId="0" fontId="28" fillId="4" borderId="11" xfId="2" applyFont="1" applyFill="1" applyBorder="1" applyAlignment="1" applyProtection="1">
      <alignment horizontal="center" vertical="center"/>
    </xf>
    <xf numFmtId="186" fontId="8" fillId="0" borderId="11" xfId="2" applyNumberFormat="1" applyFont="1" applyFill="1" applyBorder="1" applyAlignment="1" applyProtection="1">
      <alignment horizontal="left" vertical="center" wrapText="1"/>
      <protection locked="0"/>
    </xf>
    <xf numFmtId="186" fontId="8" fillId="0" borderId="12" xfId="2" applyNumberFormat="1" applyFont="1" applyFill="1" applyBorder="1" applyAlignment="1" applyProtection="1">
      <alignment horizontal="left" vertical="center" wrapText="1"/>
      <protection locked="0"/>
    </xf>
    <xf numFmtId="186" fontId="8" fillId="0" borderId="13" xfId="2" applyNumberFormat="1" applyFont="1" applyFill="1" applyBorder="1" applyAlignment="1" applyProtection="1">
      <alignment horizontal="left" vertical="center" wrapText="1"/>
      <protection locked="0"/>
    </xf>
    <xf numFmtId="0" fontId="28" fillId="4" borderId="11"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0" fontId="8" fillId="0" borderId="12" xfId="2" applyFont="1" applyBorder="1" applyAlignment="1" applyProtection="1">
      <alignment horizontal="left" vertical="center" wrapText="1"/>
      <protection locked="0"/>
    </xf>
    <xf numFmtId="0" fontId="8" fillId="0" borderId="13" xfId="2" applyFont="1" applyBorder="1" applyAlignment="1" applyProtection="1">
      <alignment horizontal="left" vertical="center" wrapText="1"/>
      <protection locked="0"/>
    </xf>
    <xf numFmtId="0" fontId="8" fillId="0" borderId="11" xfId="2" applyFont="1" applyFill="1" applyBorder="1" applyAlignment="1" applyProtection="1">
      <alignment horizontal="left" vertical="center" wrapText="1" shrinkToFit="1"/>
      <protection locked="0"/>
    </xf>
    <xf numFmtId="0" fontId="8" fillId="0" borderId="12" xfId="2" applyFont="1" applyFill="1" applyBorder="1" applyAlignment="1" applyProtection="1">
      <alignment horizontal="left" vertical="center" wrapText="1" shrinkToFit="1"/>
      <protection locked="0"/>
    </xf>
    <xf numFmtId="0" fontId="8" fillId="0" borderId="13" xfId="2" applyFont="1" applyFill="1" applyBorder="1" applyAlignment="1" applyProtection="1">
      <alignment horizontal="left" vertical="center" wrapText="1" shrinkToFit="1"/>
      <protection locked="0"/>
    </xf>
    <xf numFmtId="0" fontId="28" fillId="4" borderId="11" xfId="2" applyFont="1" applyFill="1" applyBorder="1" applyAlignment="1" applyProtection="1">
      <alignment horizontal="right" vertical="center"/>
    </xf>
    <xf numFmtId="0" fontId="28" fillId="4" borderId="12" xfId="2" applyFont="1" applyFill="1" applyBorder="1" applyAlignment="1" applyProtection="1">
      <alignment horizontal="right" vertical="center"/>
    </xf>
    <xf numFmtId="0" fontId="8" fillId="0" borderId="12" xfId="2" applyFont="1" applyBorder="1" applyAlignment="1" applyProtection="1">
      <alignment horizontal="center" vertical="center"/>
      <protection locked="0"/>
    </xf>
    <xf numFmtId="0" fontId="28" fillId="4" borderId="12" xfId="2" applyFont="1" applyFill="1" applyBorder="1" applyAlignment="1" applyProtection="1">
      <alignment horizontal="left" vertical="center"/>
    </xf>
    <xf numFmtId="0" fontId="8" fillId="4" borderId="13" xfId="2" applyFont="1" applyFill="1" applyBorder="1" applyAlignment="1" applyProtection="1">
      <alignment horizontal="center" vertical="center"/>
    </xf>
    <xf numFmtId="0" fontId="102" fillId="4" borderId="11" xfId="2" applyFont="1" applyFill="1" applyBorder="1" applyAlignment="1" applyProtection="1">
      <alignment horizontal="center" vertical="center"/>
    </xf>
    <xf numFmtId="0" fontId="102" fillId="4" borderId="12" xfId="2" applyFont="1" applyFill="1" applyBorder="1" applyAlignment="1" applyProtection="1">
      <alignment horizontal="center" vertical="center"/>
    </xf>
    <xf numFmtId="0" fontId="102" fillId="4" borderId="13" xfId="2" applyFont="1" applyFill="1" applyBorder="1" applyAlignment="1" applyProtection="1">
      <alignment horizontal="center" vertical="center"/>
    </xf>
    <xf numFmtId="0" fontId="12" fillId="0" borderId="11" xfId="2" applyNumberFormat="1" applyFont="1" applyFill="1" applyBorder="1" applyAlignment="1" applyProtection="1">
      <alignment horizontal="center" vertical="center"/>
      <protection locked="0"/>
    </xf>
    <xf numFmtId="0" fontId="12" fillId="0" borderId="13" xfId="2" applyNumberFormat="1" applyFont="1" applyFill="1" applyBorder="1" applyAlignment="1" applyProtection="1">
      <alignment horizontal="center" vertical="center"/>
      <protection locked="0"/>
    </xf>
    <xf numFmtId="0" fontId="8" fillId="0" borderId="12" xfId="2" applyFont="1" applyFill="1" applyBorder="1" applyAlignment="1" applyProtection="1">
      <alignment horizontal="center" vertical="center" wrapText="1"/>
      <protection locked="0"/>
    </xf>
    <xf numFmtId="0" fontId="8" fillId="0" borderId="13" xfId="2" applyFont="1" applyFill="1" applyBorder="1" applyAlignment="1" applyProtection="1">
      <alignment horizontal="center" vertical="center" wrapText="1"/>
      <protection locked="0"/>
    </xf>
    <xf numFmtId="0" fontId="8" fillId="0" borderId="11" xfId="2" applyFont="1" applyFill="1" applyBorder="1" applyAlignment="1" applyProtection="1">
      <alignment horizontal="left" vertical="center" wrapText="1"/>
      <protection locked="0"/>
    </xf>
    <xf numFmtId="0" fontId="8" fillId="0" borderId="12" xfId="2" applyFont="1" applyFill="1" applyBorder="1" applyAlignment="1" applyProtection="1">
      <alignment horizontal="left" vertical="center" wrapText="1"/>
      <protection locked="0"/>
    </xf>
    <xf numFmtId="0" fontId="8" fillId="0" borderId="13" xfId="2" applyFont="1" applyFill="1" applyBorder="1" applyAlignment="1" applyProtection="1">
      <alignment horizontal="left" vertical="center" wrapText="1"/>
      <protection locked="0"/>
    </xf>
    <xf numFmtId="49" fontId="8" fillId="0" borderId="12" xfId="2" applyNumberFormat="1" applyFont="1" applyBorder="1" applyAlignment="1" applyProtection="1">
      <alignment horizontal="left" vertical="center" wrapText="1"/>
      <protection locked="0"/>
    </xf>
    <xf numFmtId="49" fontId="8" fillId="0" borderId="13" xfId="2" applyNumberFormat="1" applyFont="1" applyBorder="1" applyAlignment="1" applyProtection="1">
      <alignment horizontal="left" vertical="center" wrapText="1"/>
      <protection locked="0"/>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8" fillId="0" borderId="11" xfId="2" applyFont="1" applyBorder="1" applyAlignment="1" applyProtection="1">
      <alignment horizontal="left" vertical="center" wrapText="1"/>
      <protection locked="0"/>
    </xf>
    <xf numFmtId="0" fontId="28" fillId="4" borderId="11" xfId="2" applyFont="1" applyFill="1" applyBorder="1" applyAlignment="1" applyProtection="1">
      <alignment horizontal="center" vertical="center" wrapText="1"/>
    </xf>
    <xf numFmtId="0" fontId="28" fillId="4" borderId="13" xfId="2" applyFont="1" applyFill="1" applyBorder="1" applyAlignment="1" applyProtection="1">
      <alignment horizontal="center" vertical="center" wrapText="1"/>
    </xf>
    <xf numFmtId="38" fontId="8" fillId="0" borderId="13" xfId="1" applyFont="1" applyBorder="1" applyAlignment="1" applyProtection="1">
      <alignment horizontal="center" vertical="center" wrapText="1"/>
      <protection locked="0"/>
    </xf>
    <xf numFmtId="38" fontId="8" fillId="0" borderId="30" xfId="1" applyFont="1" applyBorder="1" applyAlignment="1" applyProtection="1">
      <alignment horizontal="center" vertical="center" wrapText="1"/>
      <protection locked="0"/>
    </xf>
    <xf numFmtId="38" fontId="8" fillId="0" borderId="11" xfId="1" applyFont="1" applyBorder="1" applyAlignment="1" applyProtection="1">
      <alignment horizontal="center" vertical="center" wrapText="1"/>
      <protection locked="0"/>
    </xf>
    <xf numFmtId="0" fontId="28" fillId="4" borderId="30" xfId="2" applyFont="1" applyFill="1" applyBorder="1" applyAlignment="1" applyProtection="1">
      <alignment horizontal="center" vertical="center" wrapText="1"/>
    </xf>
    <xf numFmtId="38" fontId="8" fillId="0" borderId="12" xfId="1" applyFont="1" applyBorder="1" applyAlignment="1" applyProtection="1">
      <alignment horizontal="center" vertical="center" wrapText="1"/>
      <protection locked="0"/>
    </xf>
    <xf numFmtId="38" fontId="8" fillId="0" borderId="12" xfId="1" applyFont="1" applyBorder="1" applyAlignment="1" applyProtection="1">
      <alignment horizontal="right" vertical="center"/>
      <protection locked="0"/>
    </xf>
    <xf numFmtId="0" fontId="8" fillId="4" borderId="11" xfId="2" applyFont="1" applyFill="1" applyBorder="1" applyAlignment="1" applyProtection="1">
      <alignment horizontal="right" vertical="center"/>
    </xf>
    <xf numFmtId="0" fontId="8" fillId="4" borderId="12" xfId="2" applyFont="1" applyFill="1" applyBorder="1" applyAlignment="1" applyProtection="1">
      <alignment horizontal="right" vertical="center"/>
    </xf>
    <xf numFmtId="0" fontId="8" fillId="0" borderId="12" xfId="2" applyFont="1" applyFill="1" applyBorder="1" applyAlignment="1" applyProtection="1">
      <alignment horizontal="center" vertical="center"/>
      <protection locked="0"/>
    </xf>
    <xf numFmtId="0" fontId="8" fillId="0" borderId="88" xfId="2" applyFont="1" applyFill="1" applyBorder="1" applyAlignment="1" applyProtection="1">
      <alignment vertical="center" wrapText="1"/>
    </xf>
    <xf numFmtId="186" fontId="8" fillId="0" borderId="11" xfId="2" applyNumberFormat="1" applyFont="1" applyFill="1" applyBorder="1" applyAlignment="1" applyProtection="1">
      <alignment horizontal="center" vertical="center" wrapText="1"/>
      <protection locked="0"/>
    </xf>
    <xf numFmtId="186" fontId="8" fillId="0" borderId="12" xfId="2" applyNumberFormat="1" applyFont="1" applyFill="1" applyBorder="1" applyAlignment="1" applyProtection="1">
      <alignment horizontal="center" vertical="center" wrapText="1"/>
      <protection locked="0"/>
    </xf>
    <xf numFmtId="186" fontId="57" fillId="0" borderId="11" xfId="2" applyNumberFormat="1" applyFont="1" applyFill="1" applyBorder="1" applyAlignment="1" applyProtection="1">
      <alignment horizontal="left" vertical="center" wrapText="1"/>
      <protection locked="0"/>
    </xf>
    <xf numFmtId="186" fontId="57" fillId="0" borderId="12" xfId="2" applyNumberFormat="1" applyFont="1" applyFill="1" applyBorder="1" applyAlignment="1" applyProtection="1">
      <alignment horizontal="left" vertical="center" wrapText="1"/>
      <protection locked="0"/>
    </xf>
    <xf numFmtId="186" fontId="57" fillId="0" borderId="13" xfId="2" applyNumberFormat="1" applyFont="1" applyFill="1" applyBorder="1" applyAlignment="1" applyProtection="1">
      <alignment horizontal="left" vertical="center" wrapText="1"/>
      <protection locked="0"/>
    </xf>
    <xf numFmtId="0" fontId="57" fillId="0" borderId="12" xfId="2" applyFont="1" applyBorder="1" applyAlignment="1" applyProtection="1">
      <alignment horizontal="center" vertical="center" wrapText="1"/>
      <protection locked="0"/>
    </xf>
    <xf numFmtId="0" fontId="57" fillId="0" borderId="13" xfId="2" applyFont="1" applyBorder="1" applyAlignment="1" applyProtection="1">
      <alignment horizontal="center" vertical="center" wrapText="1"/>
      <protection locked="0"/>
    </xf>
    <xf numFmtId="0" fontId="57" fillId="0" borderId="11" xfId="2" applyFont="1" applyFill="1" applyBorder="1" applyAlignment="1" applyProtection="1">
      <alignment horizontal="left" vertical="center" wrapText="1" shrinkToFit="1"/>
      <protection locked="0"/>
    </xf>
    <xf numFmtId="0" fontId="57" fillId="0" borderId="12" xfId="2" applyFont="1" applyFill="1" applyBorder="1" applyAlignment="1" applyProtection="1">
      <alignment horizontal="left" vertical="center" wrapText="1" shrinkToFit="1"/>
      <protection locked="0"/>
    </xf>
    <xf numFmtId="0" fontId="57" fillId="0" borderId="13" xfId="2" applyFont="1" applyFill="1" applyBorder="1" applyAlignment="1" applyProtection="1">
      <alignment horizontal="left" vertical="center" wrapText="1" shrinkToFit="1"/>
      <protection locked="0"/>
    </xf>
    <xf numFmtId="0" fontId="28" fillId="4" borderId="13" xfId="2" applyFont="1" applyFill="1" applyBorder="1" applyAlignment="1" applyProtection="1">
      <alignment horizontal="left" vertical="center"/>
    </xf>
    <xf numFmtId="0" fontId="84" fillId="0" borderId="0" xfId="2" applyFont="1" applyFill="1" applyBorder="1" applyAlignment="1" applyProtection="1">
      <alignment horizontal="left" vertical="center"/>
    </xf>
    <xf numFmtId="193" fontId="56" fillId="0" borderId="11" xfId="0" applyNumberFormat="1" applyFont="1" applyFill="1" applyBorder="1" applyAlignment="1" applyProtection="1">
      <alignment horizontal="left" vertical="center" wrapText="1"/>
      <protection locked="0"/>
    </xf>
    <xf numFmtId="193" fontId="56" fillId="0" borderId="13" xfId="0" applyNumberFormat="1" applyFont="1" applyFill="1" applyBorder="1" applyAlignment="1" applyProtection="1">
      <alignment horizontal="left" vertical="center" wrapText="1"/>
      <protection locked="0"/>
    </xf>
    <xf numFmtId="0" fontId="56" fillId="0" borderId="11" xfId="0" applyFont="1" applyBorder="1" applyAlignment="1" applyProtection="1">
      <alignment horizontal="left" vertical="center" wrapText="1"/>
      <protection locked="0"/>
    </xf>
    <xf numFmtId="0" fontId="56" fillId="0" borderId="13" xfId="0" applyFont="1" applyBorder="1" applyAlignment="1" applyProtection="1">
      <alignment horizontal="left" vertical="center" wrapText="1"/>
      <protection locked="0"/>
    </xf>
    <xf numFmtId="0" fontId="68" fillId="4" borderId="73" xfId="2" applyNumberFormat="1" applyFont="1" applyFill="1" applyBorder="1" applyAlignment="1" applyProtection="1">
      <alignment horizontal="center" vertical="center" wrapText="1"/>
    </xf>
    <xf numFmtId="0" fontId="68" fillId="4" borderId="72" xfId="2" applyNumberFormat="1" applyFont="1" applyFill="1" applyBorder="1" applyAlignment="1" applyProtection="1">
      <alignment horizontal="center" vertical="center" wrapText="1"/>
    </xf>
  </cellXfs>
  <cellStyles count="9">
    <cellStyle name="パーセント" xfId="6" builtinId="5"/>
    <cellStyle name="ハイパーリンク" xfId="5" builtinId="8"/>
    <cellStyle name="桁区切り" xfId="1" builtinId="6"/>
    <cellStyle name="桁区切り 2" xfId="3"/>
    <cellStyle name="標準" xfId="0" builtinId="0"/>
    <cellStyle name="標準 2" xfId="2"/>
    <cellStyle name="標準 2 2 2" xfId="7"/>
    <cellStyle name="標準 3" xfId="4"/>
    <cellStyle name="標準 4" xfId="8"/>
  </cellStyles>
  <dxfs count="305">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numFmt numFmtId="18" formatCode="#\ ??/??"/>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numFmt numFmtId="18" formatCode="#\ ??/??"/>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border>
        <right style="hair">
          <color indexed="64"/>
        </right>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protection locked="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A6A6A6"/>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strike val="0"/>
        <outline val="0"/>
        <shadow val="0"/>
        <u val="none"/>
        <vertAlign val="baseline"/>
        <sz val="9"/>
        <color rgb="FF000000"/>
        <name val="ＭＳ Ｐゴシック"/>
        <scheme val="none"/>
      </font>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1"/>
        <color rgb="FF000000"/>
        <name val="ＭＳ Ｐゴシック"/>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fill>
        <patternFill>
          <bgColor theme="0"/>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border diagonalUp="0" diagonalDown="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fill>
        <patternFill patternType="solid">
          <fgColor rgb="FF000000"/>
          <bgColor rgb="FFDDEBF7"/>
        </patternFill>
      </fill>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00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gray0625">
          <bgColor rgb="FFFFC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304"/>
      <tableStyleElement type="totalRow" dxfId="303"/>
      <tableStyleElement type="firstColumn" dxfId="302"/>
    </tableStyle>
    <tableStyle name="テーブル スタイル 8" pivot="0" count="4">
      <tableStyleElement type="wholeTable" dxfId="301"/>
      <tableStyleElement type="headerRow" dxfId="300"/>
      <tableStyleElement type="totalRow" dxfId="299"/>
      <tableStyleElement type="firstColumn" dxfId="298"/>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184150</xdr:colOff>
          <xdr:row>25</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55</xdr:col>
      <xdr:colOff>54118</xdr:colOff>
      <xdr:row>0</xdr:row>
      <xdr:rowOff>46183</xdr:rowOff>
    </xdr:from>
    <xdr:ext cx="2880000" cy="1926168"/>
    <xdr:sp macro="" textlink="">
      <xdr:nvSpPr>
        <xdr:cNvPr id="14" name="正方形/長方形 13"/>
        <xdr:cNvSpPr/>
      </xdr:nvSpPr>
      <xdr:spPr>
        <a:xfrm>
          <a:off x="12211482" y="46183"/>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申請者概要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194831</xdr:rowOff>
    </xdr:from>
    <xdr:ext cx="1852636" cy="571500"/>
    <xdr:sp macro="" textlink="">
      <xdr:nvSpPr>
        <xdr:cNvPr id="20" name="正方形/長方形 19"/>
        <xdr:cNvSpPr/>
      </xdr:nvSpPr>
      <xdr:spPr>
        <a:xfrm>
          <a:off x="8751864" y="11071474"/>
          <a:ext cx="1852636"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29068</xdr:colOff>
      <xdr:row>46</xdr:row>
      <xdr:rowOff>155420</xdr:rowOff>
    </xdr:from>
    <xdr:ext cx="4606432" cy="642484"/>
    <xdr:sp macro="" textlink="">
      <xdr:nvSpPr>
        <xdr:cNvPr id="26" name="正方形/長方形 25"/>
        <xdr:cNvSpPr/>
      </xdr:nvSpPr>
      <xdr:spPr>
        <a:xfrm>
          <a:off x="8665068" y="11757777"/>
          <a:ext cx="4606432" cy="642484"/>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＜設備投資・事業環境整備フェーズ＞の終了予定日を記入してください。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＜設備投資・事業環境整備フェーズ＞を実施しない場合は入力不要です。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19</xdr:col>
      <xdr:colOff>0</xdr:colOff>
      <xdr:row>11</xdr:row>
      <xdr:rowOff>613559</xdr:rowOff>
    </xdr:from>
    <xdr:ext cx="2376000" cy="1926168"/>
    <xdr:sp macro="" textlink="">
      <xdr:nvSpPr>
        <xdr:cNvPr id="6" name="正方形/長方形 5"/>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9209</xdr:colOff>
      <xdr:row>1</xdr:row>
      <xdr:rowOff>419539</xdr:rowOff>
    </xdr:from>
    <xdr:ext cx="9216434" cy="4493538"/>
    <xdr:sp macro="" textlink="">
      <xdr:nvSpPr>
        <xdr:cNvPr id="7" name="正方形/長方形 6"/>
        <xdr:cNvSpPr/>
      </xdr:nvSpPr>
      <xdr:spPr>
        <a:xfrm>
          <a:off x="9116923" y="700753"/>
          <a:ext cx="9216434" cy="449353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〇安定した歩行に必要な○○の筋肉を高齢者でも無理なく鍛えることができる１回</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分以内のオリジナルの体操を開発を開発し、高齢者の介護予防を図る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→体操の難易度、体操後の体の調子などをアンケートで検証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（ステップアップ目標②：新規性）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定年退職した高齢者にありがちな健康課題について注意喚起のセミナーを企画し、高齢者の健康意識を高める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（有効性の検証方法②）</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名を対象に体験セミナーを実施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→アンケートを配布し健康意識の変化を検証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（ステップアップ目標③：優秀性）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足の筋力強化に効果的なオリジナル体操を開発し、高齢者の怪我の原因第一位である転倒の予防を図る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（有効性の検証方法③）</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高齢者の健康課題を専門に研究する、</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AA</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大学の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BB</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教授に評価を依頼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→オリジナル体操の開発にあたり、トレーニング効果について専門家の立場から助言をもらう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70308</xdr:colOff>
      <xdr:row>7</xdr:row>
      <xdr:rowOff>371747</xdr:rowOff>
    </xdr:from>
    <xdr:to>
      <xdr:col>19</xdr:col>
      <xdr:colOff>403303</xdr:colOff>
      <xdr:row>7</xdr:row>
      <xdr:rowOff>377509</xdr:rowOff>
    </xdr:to>
    <xdr:cxnSp macro="">
      <xdr:nvCxnSpPr>
        <xdr:cNvPr id="4" name="直線矢印コネクタ 3"/>
        <xdr:cNvCxnSpPr/>
      </xdr:nvCxnSpPr>
      <xdr:spPr>
        <a:xfrm flipH="1">
          <a:off x="8541208" y="7667897"/>
          <a:ext cx="993395"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6</xdr:row>
      <xdr:rowOff>323972</xdr:rowOff>
    </xdr:from>
    <xdr:ext cx="3617686" cy="825867"/>
    <xdr:sp macro="" textlink="">
      <xdr:nvSpPr>
        <xdr:cNvPr id="5" name="正方形/長方形 4"/>
        <xdr:cNvSpPr/>
      </xdr:nvSpPr>
      <xdr:spPr>
        <a:xfrm>
          <a:off x="9201599" y="7239122"/>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証明文書は、ステップアップ目標を証明する文書に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535215</xdr:colOff>
      <xdr:row>10</xdr:row>
      <xdr:rowOff>27215</xdr:rowOff>
    </xdr:from>
    <xdr:to>
      <xdr:col>26</xdr:col>
      <xdr:colOff>145142</xdr:colOff>
      <xdr:row>13</xdr:row>
      <xdr:rowOff>127000</xdr:rowOff>
    </xdr:to>
    <xdr:sp macro="" textlink="">
      <xdr:nvSpPr>
        <xdr:cNvPr id="3" name="正方形/長方形 2"/>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xdr:cNvSpPr/>
      </xdr:nvSpPr>
      <xdr:spPr>
        <a:xfrm>
          <a:off x="7644946"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52354</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235857</xdr:colOff>
      <xdr:row>65</xdr:row>
      <xdr:rowOff>47727</xdr:rowOff>
    </xdr:from>
    <xdr:to>
      <xdr:col>21</xdr:col>
      <xdr:colOff>347508</xdr:colOff>
      <xdr:row>65</xdr:row>
      <xdr:rowOff>48987</xdr:rowOff>
    </xdr:to>
    <xdr:cxnSp macro="">
      <xdr:nvCxnSpPr>
        <xdr:cNvPr id="18" name="直線矢印コネクタ 17"/>
        <xdr:cNvCxnSpPr/>
      </xdr:nvCxnSpPr>
      <xdr:spPr>
        <a:xfrm flipH="1" flipV="1">
          <a:off x="8336643" y="1424451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241113</xdr:colOff>
      <xdr:row>63</xdr:row>
      <xdr:rowOff>117929</xdr:rowOff>
    </xdr:from>
    <xdr:ext cx="2362387" cy="571500"/>
    <xdr:sp macro="" textlink="">
      <xdr:nvSpPr>
        <xdr:cNvPr id="19" name="正方形/長方形 18"/>
        <xdr:cNvSpPr/>
      </xdr:nvSpPr>
      <xdr:spPr>
        <a:xfrm>
          <a:off x="9004113" y="13960929"/>
          <a:ext cx="2362387"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３</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21</xdr:col>
      <xdr:colOff>90713</xdr:colOff>
      <xdr:row>65</xdr:row>
      <xdr:rowOff>18143</xdr:rowOff>
    </xdr:from>
    <xdr:ext cx="2376000" cy="1926168"/>
    <xdr:sp macro="" textlink="">
      <xdr:nvSpPr>
        <xdr:cNvPr id="3" name="正方形/長方形 2"/>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27</xdr:col>
      <xdr:colOff>89647</xdr:colOff>
      <xdr:row>25</xdr:row>
      <xdr:rowOff>44824</xdr:rowOff>
    </xdr:from>
    <xdr:to>
      <xdr:col>83</xdr:col>
      <xdr:colOff>122123</xdr:colOff>
      <xdr:row>33</xdr:row>
      <xdr:rowOff>175984</xdr:rowOff>
    </xdr:to>
    <xdr:pic>
      <xdr:nvPicPr>
        <xdr:cNvPr id="2" name="図 1"/>
        <xdr:cNvPicPr>
          <a:picLocks noChangeAspect="1"/>
        </xdr:cNvPicPr>
      </xdr:nvPicPr>
      <xdr:blipFill>
        <a:blip xmlns:r="http://schemas.openxmlformats.org/officeDocument/2006/relationships" r:embed="rId1"/>
        <a:stretch>
          <a:fillRect/>
        </a:stretch>
      </xdr:blipFill>
      <xdr:spPr>
        <a:xfrm>
          <a:off x="8553823" y="7119471"/>
          <a:ext cx="9236241" cy="1804572"/>
        </a:xfrm>
        <a:prstGeom prst="rect">
          <a:avLst/>
        </a:prstGeom>
      </xdr:spPr>
    </xdr:pic>
    <xdr:clientData/>
  </xdr:twoCellAnchor>
  <xdr:twoCellAnchor editAs="oneCell">
    <xdr:from>
      <xdr:col>27</xdr:col>
      <xdr:colOff>115956</xdr:colOff>
      <xdr:row>13</xdr:row>
      <xdr:rowOff>160131</xdr:rowOff>
    </xdr:from>
    <xdr:to>
      <xdr:col>60</xdr:col>
      <xdr:colOff>97735</xdr:colOff>
      <xdr:row>21</xdr:row>
      <xdr:rowOff>189673</xdr:rowOff>
    </xdr:to>
    <xdr:pic>
      <xdr:nvPicPr>
        <xdr:cNvPr id="22" name="図 21"/>
        <xdr:cNvPicPr>
          <a:picLocks noChangeAspect="1"/>
        </xdr:cNvPicPr>
      </xdr:nvPicPr>
      <xdr:blipFill>
        <a:blip xmlns:r="http://schemas.openxmlformats.org/officeDocument/2006/relationships" r:embed="rId2"/>
        <a:stretch>
          <a:fillRect/>
        </a:stretch>
      </xdr:blipFill>
      <xdr:spPr>
        <a:xfrm>
          <a:off x="8591826" y="4721088"/>
          <a:ext cx="5448300" cy="1708150"/>
        </a:xfrm>
        <a:prstGeom prst="rect">
          <a:avLst/>
        </a:prstGeom>
      </xdr:spPr>
    </xdr:pic>
    <xdr:clientData/>
  </xdr:twoCellAnchor>
  <xdr:twoCellAnchor>
    <xdr:from>
      <xdr:col>108</xdr:col>
      <xdr:colOff>62254</xdr:colOff>
      <xdr:row>6</xdr:row>
      <xdr:rowOff>159373</xdr:rowOff>
    </xdr:from>
    <xdr:to>
      <xdr:col>128</xdr:col>
      <xdr:colOff>70843</xdr:colOff>
      <xdr:row>21</xdr:row>
      <xdr:rowOff>169335</xdr:rowOff>
    </xdr:to>
    <xdr:sp macro="" textlink="">
      <xdr:nvSpPr>
        <xdr:cNvPr id="5" name="正方形/長方形 4"/>
        <xdr:cNvSpPr/>
      </xdr:nvSpPr>
      <xdr:spPr>
        <a:xfrm>
          <a:off x="22244921" y="2741706"/>
          <a:ext cx="3395255" cy="318496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oneCellAnchor>
    <xdr:from>
      <xdr:col>28</xdr:col>
      <xdr:colOff>91406</xdr:colOff>
      <xdr:row>1</xdr:row>
      <xdr:rowOff>7024</xdr:rowOff>
    </xdr:from>
    <xdr:ext cx="5307471" cy="1009251"/>
    <xdr:sp macro="" textlink="">
      <xdr:nvSpPr>
        <xdr:cNvPr id="24" name="正方形/長方形 23"/>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a:t>
          </a:r>
          <a:r>
            <a:rPr kumimoji="1" lang="en-US" altLang="ja-JP" sz="1100" b="0" u="sng">
              <a:latin typeface="ＭＳ Ｐゴシック" panose="020B0600070205080204" pitchFamily="50" charset="-128"/>
              <a:ea typeface="ＭＳ Ｐゴシック" panose="020B0600070205080204" pitchFamily="50" charset="-128"/>
            </a:rPr>
            <a:t>8</a:t>
          </a:r>
          <a:r>
            <a:rPr kumimoji="1" lang="ja-JP" altLang="en-US" sz="1100" b="0" u="sng">
              <a:latin typeface="ＭＳ Ｐゴシック" panose="020B0600070205080204" pitchFamily="50" charset="-128"/>
              <a:ea typeface="ＭＳ Ｐゴシック" panose="020B0600070205080204" pitchFamily="50" charset="-128"/>
            </a:rPr>
            <a:t>年</a:t>
          </a:r>
          <a:r>
            <a:rPr kumimoji="1" lang="en-US" altLang="ja-JP" sz="1100" b="0" u="sng">
              <a:latin typeface="ＭＳ Ｐゴシック" panose="020B0600070205080204" pitchFamily="50" charset="-128"/>
              <a:ea typeface="ＭＳ Ｐゴシック" panose="020B0600070205080204" pitchFamily="50" charset="-128"/>
            </a:rPr>
            <a:t>10</a:t>
          </a:r>
          <a:r>
            <a:rPr kumimoji="1" lang="ja-JP" altLang="en-US" sz="1100" b="0" u="sng">
              <a:latin typeface="ＭＳ Ｐゴシック" panose="020B0600070205080204" pitchFamily="50" charset="-128"/>
              <a:ea typeface="ＭＳ Ｐゴシック" panose="020B0600070205080204" pitchFamily="50" charset="-128"/>
            </a:rPr>
            <a:t>月</a:t>
          </a:r>
          <a:r>
            <a:rPr kumimoji="1" lang="en-US" altLang="ja-JP" sz="1100" b="0" u="sng">
              <a:latin typeface="ＭＳ Ｐゴシック" panose="020B0600070205080204" pitchFamily="50" charset="-128"/>
              <a:ea typeface="ＭＳ Ｐゴシック" panose="020B0600070205080204" pitchFamily="50" charset="-128"/>
            </a:rPr>
            <a:t>31</a:t>
          </a:r>
          <a:r>
            <a:rPr kumimoji="1" lang="ja-JP" altLang="en-US" sz="1100" b="0" u="sng">
              <a:latin typeface="ＭＳ Ｐゴシック" panose="020B0600070205080204" pitchFamily="50" charset="-128"/>
              <a:ea typeface="ＭＳ Ｐゴシック" panose="020B0600070205080204" pitchFamily="50" charset="-128"/>
            </a:rPr>
            <a:t>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12</xdr:row>
      <xdr:rowOff>93062</xdr:rowOff>
    </xdr:from>
    <xdr:to>
      <xdr:col>40</xdr:col>
      <xdr:colOff>33626</xdr:colOff>
      <xdr:row>16</xdr:row>
      <xdr:rowOff>210002</xdr:rowOff>
    </xdr:to>
    <xdr:cxnSp macro="">
      <xdr:nvCxnSpPr>
        <xdr:cNvPr id="25" name="直線矢印コネクタ 24"/>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12</xdr:row>
      <xdr:rowOff>61312</xdr:rowOff>
    </xdr:from>
    <xdr:to>
      <xdr:col>59</xdr:col>
      <xdr:colOff>128750</xdr:colOff>
      <xdr:row>17</xdr:row>
      <xdr:rowOff>8269</xdr:rowOff>
    </xdr:to>
    <xdr:cxnSp macro="">
      <xdr:nvCxnSpPr>
        <xdr:cNvPr id="26" name="直線矢印コネクタ 25"/>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11</xdr:row>
      <xdr:rowOff>16889</xdr:rowOff>
    </xdr:from>
    <xdr:ext cx="583404" cy="275717"/>
    <xdr:sp macro="" textlink="">
      <xdr:nvSpPr>
        <xdr:cNvPr id="27" name="正方形/長方形 26"/>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11</xdr:row>
      <xdr:rowOff>20315</xdr:rowOff>
    </xdr:from>
    <xdr:ext cx="3238603" cy="459100"/>
    <xdr:sp macro="" textlink="">
      <xdr:nvSpPr>
        <xdr:cNvPr id="28" name="正方形/長方形 27"/>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11</xdr:row>
      <xdr:rowOff>18762</xdr:rowOff>
    </xdr:from>
    <xdr:ext cx="2857121" cy="459100"/>
    <xdr:sp macro="" textlink="">
      <xdr:nvSpPr>
        <xdr:cNvPr id="29" name="正方形/長方形 28"/>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18</xdr:row>
      <xdr:rowOff>51859</xdr:rowOff>
    </xdr:from>
    <xdr:to>
      <xdr:col>63</xdr:col>
      <xdr:colOff>151375</xdr:colOff>
      <xdr:row>18</xdr:row>
      <xdr:rowOff>66982</xdr:rowOff>
    </xdr:to>
    <xdr:cxnSp macro="">
      <xdr:nvCxnSpPr>
        <xdr:cNvPr id="30" name="直線矢印コネクタ 29"/>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18</xdr:row>
      <xdr:rowOff>41276</xdr:rowOff>
    </xdr:from>
    <xdr:to>
      <xdr:col>63</xdr:col>
      <xdr:colOff>151375</xdr:colOff>
      <xdr:row>27</xdr:row>
      <xdr:rowOff>85876</xdr:rowOff>
    </xdr:to>
    <xdr:cxnSp macro="">
      <xdr:nvCxnSpPr>
        <xdr:cNvPr id="31" name="直線矢印コネクタ 30"/>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16</xdr:row>
      <xdr:rowOff>49354</xdr:rowOff>
    </xdr:from>
    <xdr:ext cx="3561723" cy="842603"/>
    <xdr:sp macro="" textlink="">
      <xdr:nvSpPr>
        <xdr:cNvPr id="32" name="正方形/長方形 31"/>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3-</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16</xdr:row>
      <xdr:rowOff>28579</xdr:rowOff>
    </xdr:from>
    <xdr:to>
      <xdr:col>43</xdr:col>
      <xdr:colOff>61141</xdr:colOff>
      <xdr:row>18</xdr:row>
      <xdr:rowOff>188401</xdr:rowOff>
    </xdr:to>
    <xdr:sp macro="" textlink="">
      <xdr:nvSpPr>
        <xdr:cNvPr id="34" name="角丸四角形 33"/>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27</xdr:row>
      <xdr:rowOff>63354</xdr:rowOff>
    </xdr:from>
    <xdr:to>
      <xdr:col>30</xdr:col>
      <xdr:colOff>73239</xdr:colOff>
      <xdr:row>29</xdr:row>
      <xdr:rowOff>124434</xdr:rowOff>
    </xdr:to>
    <xdr:sp macro="" textlink="">
      <xdr:nvSpPr>
        <xdr:cNvPr id="35" name="角丸四角形 34"/>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48</xdr:row>
      <xdr:rowOff>183444</xdr:rowOff>
    </xdr:from>
    <xdr:ext cx="2376000" cy="1926168"/>
    <xdr:sp macro="" textlink="">
      <xdr:nvSpPr>
        <xdr:cNvPr id="37" name="正方形/長方形 36"/>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518230</xdr:rowOff>
    </xdr:to>
    <xdr:cxnSp macro="">
      <xdr:nvCxnSpPr>
        <xdr:cNvPr id="13" name="直線矢印コネクタ 12"/>
        <xdr:cNvCxnSpPr/>
      </xdr:nvCxnSpPr>
      <xdr:spPr>
        <a:xfrm flipH="1">
          <a:off x="7848472" y="2196444"/>
          <a:ext cx="597461"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286683</xdr:rowOff>
    </xdr:to>
    <xdr:cxnSp macro="">
      <xdr:nvCxnSpPr>
        <xdr:cNvPr id="14" name="直線矢印コネクタ 13"/>
        <xdr:cNvCxnSpPr/>
      </xdr:nvCxnSpPr>
      <xdr:spPr>
        <a:xfrm flipH="1">
          <a:off x="7837722" y="4250897"/>
          <a:ext cx="57302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326195</xdr:rowOff>
    </xdr:to>
    <xdr:cxnSp macro="">
      <xdr:nvCxnSpPr>
        <xdr:cNvPr id="15" name="直線矢印コネクタ 14"/>
        <xdr:cNvCxnSpPr>
          <a:stCxn id="19" idx="1"/>
        </xdr:cNvCxnSpPr>
      </xdr:nvCxnSpPr>
      <xdr:spPr>
        <a:xfrm flipH="1">
          <a:off x="7853983" y="5560409"/>
          <a:ext cx="535773"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0</xdr:colOff>
      <xdr:row>0</xdr:row>
      <xdr:rowOff>263071</xdr:rowOff>
    </xdr:from>
    <xdr:ext cx="3964215" cy="1114664"/>
    <xdr:sp macro="" textlink="">
      <xdr:nvSpPr>
        <xdr:cNvPr id="23" name="四角形吹き出し 11"/>
        <xdr:cNvSpPr/>
      </xdr:nvSpPr>
      <xdr:spPr>
        <a:xfrm>
          <a:off x="8445500" y="263071"/>
          <a:ext cx="3964215" cy="1114664"/>
        </a:xfrm>
        <a:custGeom>
          <a:avLst/>
          <a:gdLst>
            <a:gd name="connsiteX0" fmla="*/ 0 w 1979966"/>
            <a:gd name="connsiteY0" fmla="*/ 0 h 642484"/>
            <a:gd name="connsiteX1" fmla="*/ 329994 w 1979966"/>
            <a:gd name="connsiteY1" fmla="*/ 0 h 642484"/>
            <a:gd name="connsiteX2" fmla="*/ 329994 w 1979966"/>
            <a:gd name="connsiteY2" fmla="*/ 0 h 642484"/>
            <a:gd name="connsiteX3" fmla="*/ 824986 w 1979966"/>
            <a:gd name="connsiteY3" fmla="*/ 0 h 642484"/>
            <a:gd name="connsiteX4" fmla="*/ 1979966 w 1979966"/>
            <a:gd name="connsiteY4" fmla="*/ 0 h 642484"/>
            <a:gd name="connsiteX5" fmla="*/ 1979966 w 1979966"/>
            <a:gd name="connsiteY5" fmla="*/ 107081 h 642484"/>
            <a:gd name="connsiteX6" fmla="*/ 1979966 w 1979966"/>
            <a:gd name="connsiteY6" fmla="*/ 107081 h 642484"/>
            <a:gd name="connsiteX7" fmla="*/ 1979966 w 1979966"/>
            <a:gd name="connsiteY7" fmla="*/ 267702 h 642484"/>
            <a:gd name="connsiteX8" fmla="*/ 1979966 w 1979966"/>
            <a:gd name="connsiteY8" fmla="*/ 642484 h 642484"/>
            <a:gd name="connsiteX9" fmla="*/ 824986 w 1979966"/>
            <a:gd name="connsiteY9" fmla="*/ 642484 h 642484"/>
            <a:gd name="connsiteX10" fmla="*/ 329994 w 1979966"/>
            <a:gd name="connsiteY10" fmla="*/ 642484 h 642484"/>
            <a:gd name="connsiteX11" fmla="*/ 329994 w 1979966"/>
            <a:gd name="connsiteY11" fmla="*/ 642484 h 642484"/>
            <a:gd name="connsiteX12" fmla="*/ 0 w 1979966"/>
            <a:gd name="connsiteY12" fmla="*/ 642484 h 642484"/>
            <a:gd name="connsiteX13" fmla="*/ 0 w 1979966"/>
            <a:gd name="connsiteY13" fmla="*/ 267702 h 642484"/>
            <a:gd name="connsiteX14" fmla="*/ -738646 w 1979966"/>
            <a:gd name="connsiteY14" fmla="*/ -196587 h 642484"/>
            <a:gd name="connsiteX15" fmla="*/ 0 w 1979966"/>
            <a:gd name="connsiteY15" fmla="*/ 107081 h 642484"/>
            <a:gd name="connsiteX16" fmla="*/ 0 w 1979966"/>
            <a:gd name="connsiteY16" fmla="*/ 0 h 642484"/>
            <a:gd name="connsiteX0" fmla="*/ 0 w 1979966"/>
            <a:gd name="connsiteY0" fmla="*/ 0 h 642484"/>
            <a:gd name="connsiteX1" fmla="*/ 329994 w 1979966"/>
            <a:gd name="connsiteY1" fmla="*/ 0 h 642484"/>
            <a:gd name="connsiteX2" fmla="*/ 329994 w 1979966"/>
            <a:gd name="connsiteY2" fmla="*/ 0 h 642484"/>
            <a:gd name="connsiteX3" fmla="*/ 824986 w 1979966"/>
            <a:gd name="connsiteY3" fmla="*/ 0 h 642484"/>
            <a:gd name="connsiteX4" fmla="*/ 1979966 w 1979966"/>
            <a:gd name="connsiteY4" fmla="*/ 0 h 642484"/>
            <a:gd name="connsiteX5" fmla="*/ 1979966 w 1979966"/>
            <a:gd name="connsiteY5" fmla="*/ 107081 h 642484"/>
            <a:gd name="connsiteX6" fmla="*/ 1979966 w 1979966"/>
            <a:gd name="connsiteY6" fmla="*/ 107081 h 642484"/>
            <a:gd name="connsiteX7" fmla="*/ 1979966 w 1979966"/>
            <a:gd name="connsiteY7" fmla="*/ 267702 h 642484"/>
            <a:gd name="connsiteX8" fmla="*/ 1979966 w 1979966"/>
            <a:gd name="connsiteY8" fmla="*/ 642484 h 642484"/>
            <a:gd name="connsiteX9" fmla="*/ 824986 w 1979966"/>
            <a:gd name="connsiteY9" fmla="*/ 642484 h 642484"/>
            <a:gd name="connsiteX10" fmla="*/ 329994 w 1979966"/>
            <a:gd name="connsiteY10" fmla="*/ 642484 h 642484"/>
            <a:gd name="connsiteX11" fmla="*/ 329994 w 1979966"/>
            <a:gd name="connsiteY11" fmla="*/ 642484 h 642484"/>
            <a:gd name="connsiteX12" fmla="*/ 0 w 1979966"/>
            <a:gd name="connsiteY12" fmla="*/ 642484 h 642484"/>
            <a:gd name="connsiteX13" fmla="*/ 0 w 1979966"/>
            <a:gd name="connsiteY13" fmla="*/ 267702 h 642484"/>
            <a:gd name="connsiteX14" fmla="*/ 0 w 1979966"/>
            <a:gd name="connsiteY14" fmla="*/ 107081 h 642484"/>
            <a:gd name="connsiteX15" fmla="*/ 0 w 1979966"/>
            <a:gd name="connsiteY15" fmla="*/ 0 h 6424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979966" h="642484">
              <a:moveTo>
                <a:pt x="0" y="0"/>
              </a:moveTo>
              <a:lnTo>
                <a:pt x="329994" y="0"/>
              </a:lnTo>
              <a:lnTo>
                <a:pt x="329994" y="0"/>
              </a:lnTo>
              <a:lnTo>
                <a:pt x="824986" y="0"/>
              </a:lnTo>
              <a:lnTo>
                <a:pt x="1979966" y="0"/>
              </a:lnTo>
              <a:lnTo>
                <a:pt x="1979966" y="107081"/>
              </a:lnTo>
              <a:lnTo>
                <a:pt x="1979966" y="107081"/>
              </a:lnTo>
              <a:lnTo>
                <a:pt x="1979966" y="267702"/>
              </a:lnTo>
              <a:lnTo>
                <a:pt x="1979966" y="642484"/>
              </a:lnTo>
              <a:lnTo>
                <a:pt x="824986" y="642484"/>
              </a:lnTo>
              <a:lnTo>
                <a:pt x="329994" y="642484"/>
              </a:lnTo>
              <a:lnTo>
                <a:pt x="329994" y="642484"/>
              </a:lnTo>
              <a:lnTo>
                <a:pt x="0" y="642484"/>
              </a:lnTo>
              <a:lnTo>
                <a:pt x="0" y="267702"/>
              </a:lnTo>
              <a:lnTo>
                <a:pt x="0" y="107081"/>
              </a:lnTo>
              <a:lnTo>
                <a:pt x="0" y="0"/>
              </a:lnTo>
              <a:close/>
            </a:path>
          </a:pathLst>
        </a:cu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本シートは産業財産権出願・導入費の計上の有無に関わらず、入力が必要です。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effectLst/>
              <a:latin typeface="+mn-lt"/>
              <a:ea typeface="+mn-ea"/>
              <a:cs typeface="+mn-cs"/>
            </a:rPr>
            <a:t>本助成事業の内容が他者の特許等に抵触していないかについて十分に確認してください。</a:t>
          </a:r>
          <a:endParaRPr lang="ja-JP" altLang="ja-JP">
            <a:effectLst/>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7749</xdr:colOff>
      <xdr:row>9</xdr:row>
      <xdr:rowOff>47626</xdr:rowOff>
    </xdr:from>
    <xdr:ext cx="1979966" cy="1230312"/>
    <xdr:sp macro="" textlink="">
      <xdr:nvSpPr>
        <xdr:cNvPr id="16" name="四角形吹き出し 15"/>
        <xdr:cNvSpPr/>
      </xdr:nvSpPr>
      <xdr:spPr>
        <a:xfrm>
          <a:off x="10539678" y="1979840"/>
          <a:ext cx="1979966" cy="1230312"/>
        </a:xfrm>
        <a:prstGeom prst="wedgeRectCallout">
          <a:avLst>
            <a:gd name="adj1" fmla="val -87306"/>
            <a:gd name="adj2" fmla="val -80598"/>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228985</xdr:colOff>
      <xdr:row>0</xdr:row>
      <xdr:rowOff>125973</xdr:rowOff>
    </xdr:from>
    <xdr:ext cx="5794443" cy="897965"/>
    <xdr:sp macro="" textlink="">
      <xdr:nvSpPr>
        <xdr:cNvPr id="19" name="Text Box 2"/>
        <xdr:cNvSpPr txBox="1">
          <a:spLocks noChangeArrowheads="1"/>
        </xdr:cNvSpPr>
      </xdr:nvSpPr>
      <xdr:spPr bwMode="auto">
        <a:xfrm>
          <a:off x="10515985" y="125973"/>
          <a:ext cx="5794443" cy="897965"/>
        </a:xfrm>
        <a:prstGeom prst="rect">
          <a:avLst/>
        </a:prstGeom>
        <a:solidFill>
          <a:srgbClr val="FFFFFF"/>
        </a:solidFill>
        <a:ln w="12700">
          <a:solidFill>
            <a:srgbClr val="FF0000"/>
          </a:solidFill>
          <a:miter lim="800000"/>
          <a:headEnd/>
          <a:tailEnd/>
        </a:ln>
      </xdr:spPr>
      <xdr:txBody>
        <a:bodyPr vertOverflow="clip" wrap="square" lIns="36576" tIns="22860"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表紙～</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2-11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及び資金支出明細以降のシート（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3-(1)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3-(14)</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338183</xdr:rowOff>
    </xdr:from>
    <xdr:ext cx="5629900" cy="3760004"/>
    <xdr:sp macro="" textlink="">
      <xdr:nvSpPr>
        <xdr:cNvPr id="16" name="正方形/長方形 15"/>
        <xdr:cNvSpPr/>
      </xdr:nvSpPr>
      <xdr:spPr>
        <a:xfrm>
          <a:off x="9655196" y="3346496"/>
          <a:ext cx="5629900" cy="376000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製品・サービスの開発・改良に直接使用し消費される原料、材料、副資材及び構成部品等の購入に要する経費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改良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399365</xdr:rowOff>
    </xdr:to>
    <xdr:cxnSp macro="">
      <xdr:nvCxnSpPr>
        <xdr:cNvPr id="15" name="直線矢印コネクタ 3"/>
        <xdr:cNvCxnSpPr>
          <a:stCxn id="16" idx="1"/>
        </xdr:cNvCxnSpPr>
      </xdr:nvCxnSpPr>
      <xdr:spPr>
        <a:xfrm flipH="1">
          <a:off x="7033349" y="2304365"/>
          <a:ext cx="1826172"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324206</xdr:rowOff>
    </xdr:from>
    <xdr:ext cx="7767881" cy="3026470"/>
    <xdr:sp macro="" textlink="">
      <xdr:nvSpPr>
        <xdr:cNvPr id="17" name="正方形/長方形 16"/>
        <xdr:cNvSpPr/>
      </xdr:nvSpPr>
      <xdr:spPr>
        <a:xfrm>
          <a:off x="8869157" y="4920019"/>
          <a:ext cx="7767881" cy="30264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［例：製品・サービスの開発・改良に係る試作金型、計測機械、測定装置、サーバ、ソフトウエア、クラウドサービス利用料等］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72663</xdr:colOff>
      <xdr:row>19</xdr:row>
      <xdr:rowOff>75600</xdr:rowOff>
    </xdr:from>
    <xdr:ext cx="6221773" cy="1376018"/>
    <xdr:sp macro="" textlink="">
      <xdr:nvSpPr>
        <xdr:cNvPr id="20" name="正方形/長方形 19"/>
        <xdr:cNvSpPr/>
      </xdr:nvSpPr>
      <xdr:spPr>
        <a:xfrm>
          <a:off x="8859476" y="8227413"/>
          <a:ext cx="6221773" cy="1376018"/>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期間外</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自企業以外に設置する機械装置・工具器具類に係る経費（共同申請の場合はこの限りではない）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19</xdr:row>
      <xdr:rowOff>158980</xdr:rowOff>
    </xdr:from>
    <xdr:ext cx="5766707" cy="1559401"/>
    <xdr:sp macro="" textlink="">
      <xdr:nvSpPr>
        <xdr:cNvPr id="6" name="正方形/長方形 5"/>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20</xdr:row>
      <xdr:rowOff>512828</xdr:rowOff>
    </xdr:from>
    <xdr:to>
      <xdr:col>25</xdr:col>
      <xdr:colOff>423231</xdr:colOff>
      <xdr:row>20</xdr:row>
      <xdr:rowOff>513915</xdr:rowOff>
    </xdr:to>
    <xdr:cxnSp macro="">
      <xdr:nvCxnSpPr>
        <xdr:cNvPr id="7" name="直線矢印コネクタ 6"/>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268977</xdr:colOff>
      <xdr:row>30</xdr:row>
      <xdr:rowOff>135594</xdr:rowOff>
    </xdr:from>
    <xdr:ext cx="2376000" cy="1926168"/>
    <xdr:sp macro="" textlink="">
      <xdr:nvSpPr>
        <xdr:cNvPr id="8" name="正方形/長方形 7"/>
        <xdr:cNvSpPr/>
      </xdr:nvSpPr>
      <xdr:spPr>
        <a:xfrm>
          <a:off x="9539977" y="1126396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7</xdr:row>
      <xdr:rowOff>228966</xdr:rowOff>
    </xdr:from>
    <xdr:to>
      <xdr:col>25</xdr:col>
      <xdr:colOff>432350</xdr:colOff>
      <xdr:row>7</xdr:row>
      <xdr:rowOff>230226</xdr:rowOff>
    </xdr:to>
    <xdr:cxnSp macro="">
      <xdr:nvCxnSpPr>
        <xdr:cNvPr id="9" name="直線矢印コネクタ 8"/>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7</xdr:row>
      <xdr:rowOff>92367</xdr:rowOff>
    </xdr:from>
    <xdr:ext cx="3957627" cy="275717"/>
    <xdr:sp macro="" textlink="">
      <xdr:nvSpPr>
        <xdr:cNvPr id="10" name="正方形/長方形 9"/>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oneCellAnchor>
    <xdr:from>
      <xdr:col>45</xdr:col>
      <xdr:colOff>136072</xdr:colOff>
      <xdr:row>15</xdr:row>
      <xdr:rowOff>154215</xdr:rowOff>
    </xdr:from>
    <xdr:ext cx="687160" cy="1134"/>
    <xdr:cxnSp macro="">
      <xdr:nvCxnSpPr>
        <xdr:cNvPr id="8" name="直線矢印コネクタ 7"/>
        <xdr:cNvCxnSpPr>
          <a:stCxn id="9" idx="1"/>
        </xdr:cNvCxnSpPr>
      </xdr:nvCxnSpPr>
      <xdr:spPr>
        <a:xfrm flipH="1" flipV="1">
          <a:off x="7919358" y="5343072"/>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50</xdr:col>
      <xdr:colOff>97518</xdr:colOff>
      <xdr:row>14</xdr:row>
      <xdr:rowOff>99786</xdr:rowOff>
    </xdr:from>
    <xdr:ext cx="2805340" cy="1127125"/>
    <xdr:sp macro="" textlink="">
      <xdr:nvSpPr>
        <xdr:cNvPr id="9" name="正方形/長方形 8"/>
        <xdr:cNvSpPr/>
      </xdr:nvSpPr>
      <xdr:spPr>
        <a:xfrm>
          <a:off x="8606518" y="4780643"/>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xdr:cNvSpPr/>
      </xdr:nvSpPr>
      <xdr:spPr>
        <a:xfrm>
          <a:off x="9227413"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53</xdr:col>
      <xdr:colOff>71731</xdr:colOff>
      <xdr:row>4</xdr:row>
      <xdr:rowOff>149070</xdr:rowOff>
    </xdr:from>
    <xdr:ext cx="2376000" cy="1926168"/>
    <xdr:sp macro="" textlink="">
      <xdr:nvSpPr>
        <xdr:cNvPr id="10" name="正方形/長方形 9"/>
        <xdr:cNvSpPr/>
      </xdr:nvSpPr>
      <xdr:spPr>
        <a:xfrm>
          <a:off x="15005437" y="112024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120642</xdr:colOff>
      <xdr:row>14</xdr:row>
      <xdr:rowOff>340724</xdr:rowOff>
    </xdr:from>
    <xdr:ext cx="7562858" cy="5593839"/>
    <xdr:sp macro="" textlink="">
      <xdr:nvSpPr>
        <xdr:cNvPr id="16" name="正方形/長方形 15"/>
        <xdr:cNvSpPr/>
      </xdr:nvSpPr>
      <xdr:spPr>
        <a:xfrm>
          <a:off x="9201142" y="5642974"/>
          <a:ext cx="7562858" cy="5593839"/>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　託</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製品・サービスの開発・改良のうち、自企業内で直接実施することができない試作・検査等を外部の事業者等に依頼する経費で、実施するものにおいて創意工夫、検討が必要なもの</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　注</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180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特注部品の製造の場合は、受払簿の作成が必要です。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ユーザーテスト</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開発・改良した製品・サービスのニーズ確認を目的として委託・外注により行う調査・分析に要する経費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［例：ユーザビリティテスト、モニター調査等］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開発・改良した製品・サービスのニーズ確認を目的とした広報物の制作に要する経費は「広告・宣伝費」に計上してください。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ユーザーテストにおいて、不特定多数に一般公開して実施する場合や、有償貸与を行う場合は、販売行為とみなし、助成金交付決定の取消しとなる場合がありますので、ご注意ください。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事業協同組合等において、その構成員である中小企業に研究開発を委託する場合に要する経費は助成対象となります。</a:t>
          </a:r>
        </a:p>
      </xdr:txBody>
    </xdr:sp>
    <xdr:clientData/>
  </xdr:oneCellAnchor>
  <xdr:oneCellAnchor>
    <xdr:from>
      <xdr:col>14</xdr:col>
      <xdr:colOff>120643</xdr:colOff>
      <xdr:row>33</xdr:row>
      <xdr:rowOff>84224</xdr:rowOff>
    </xdr:from>
    <xdr:ext cx="4950283" cy="1559401"/>
    <xdr:sp macro="" textlink="">
      <xdr:nvSpPr>
        <xdr:cNvPr id="17" name="正方形/長方形 16"/>
        <xdr:cNvSpPr/>
      </xdr:nvSpPr>
      <xdr:spPr>
        <a:xfrm>
          <a:off x="9201143" y="11347537"/>
          <a:ext cx="4950283" cy="155940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ユーザーテストではないマーケティング（市場調査、広報等）に係る経費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マーケティングを生業としない事業者に依頼したユーザーテストに係る経費</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46</xdr:col>
      <xdr:colOff>136072</xdr:colOff>
      <xdr:row>7</xdr:row>
      <xdr:rowOff>292168</xdr:rowOff>
    </xdr:from>
    <xdr:ext cx="4774912" cy="2676438"/>
    <xdr:sp macro="" textlink="">
      <xdr:nvSpPr>
        <xdr:cNvPr id="11" name="正方形/長方形 10"/>
        <xdr:cNvSpPr/>
      </xdr:nvSpPr>
      <xdr:spPr>
        <a:xfrm>
          <a:off x="8699501" y="2052025"/>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oneCellAnchor>
    <xdr:from>
      <xdr:col>36</xdr:col>
      <xdr:colOff>63501</xdr:colOff>
      <xdr:row>17</xdr:row>
      <xdr:rowOff>163286</xdr:rowOff>
    </xdr:from>
    <xdr:ext cx="687160" cy="1134"/>
    <xdr:cxnSp macro="">
      <xdr:nvCxnSpPr>
        <xdr:cNvPr id="14" name="直線矢印コネクタ 13"/>
        <xdr:cNvCxnSpPr>
          <a:stCxn id="15" idx="1"/>
        </xdr:cNvCxnSpPr>
      </xdr:nvCxnSpPr>
      <xdr:spPr>
        <a:xfrm flipH="1" flipV="1">
          <a:off x="6903358" y="6050643"/>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40</xdr:col>
      <xdr:colOff>61232</xdr:colOff>
      <xdr:row>16</xdr:row>
      <xdr:rowOff>108857</xdr:rowOff>
    </xdr:from>
    <xdr:ext cx="2805340" cy="1127125"/>
    <xdr:sp macro="" textlink="">
      <xdr:nvSpPr>
        <xdr:cNvPr id="15" name="正方形/長方形 14"/>
        <xdr:cNvSpPr/>
      </xdr:nvSpPr>
      <xdr:spPr>
        <a:xfrm>
          <a:off x="7590518" y="5488214"/>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23</xdr:col>
      <xdr:colOff>28323</xdr:colOff>
      <xdr:row>9</xdr:row>
      <xdr:rowOff>243912</xdr:rowOff>
    </xdr:from>
    <xdr:ext cx="2376000" cy="1926168"/>
    <xdr:sp macro="" textlink="">
      <xdr:nvSpPr>
        <xdr:cNvPr id="6" name="正方形/長方形 5"/>
        <xdr:cNvSpPr/>
      </xdr:nvSpPr>
      <xdr:spPr>
        <a:xfrm>
          <a:off x="8950073" y="358560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28224</xdr:colOff>
      <xdr:row>0</xdr:row>
      <xdr:rowOff>139378</xdr:rowOff>
    </xdr:from>
    <xdr:ext cx="5778500" cy="2109552"/>
    <xdr:sp macro="" textlink="">
      <xdr:nvSpPr>
        <xdr:cNvPr id="7" name="正方形/長方形 6"/>
        <xdr:cNvSpPr/>
      </xdr:nvSpPr>
      <xdr:spPr>
        <a:xfrm>
          <a:off x="8949974" y="139378"/>
          <a:ext cx="5778500"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開発・改良した製品・サービスの特許・実用新案等の出願（外国出願に係る現地代理人費用、翻訳料も含む）に要する経費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180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xdr:txBody>
    </xdr:sp>
    <xdr:clientData/>
  </xdr:oneCellAnchor>
  <xdr:oneCellAnchor>
    <xdr:from>
      <xdr:col>23</xdr:col>
      <xdr:colOff>28230</xdr:colOff>
      <xdr:row>7</xdr:row>
      <xdr:rowOff>62437</xdr:rowOff>
    </xdr:from>
    <xdr:ext cx="4972694" cy="825867"/>
    <xdr:sp macro="" textlink="">
      <xdr:nvSpPr>
        <xdr:cNvPr id="8" name="正方形/長方形 7"/>
        <xdr:cNvSpPr/>
      </xdr:nvSpPr>
      <xdr:spPr>
        <a:xfrm>
          <a:off x="8949980" y="2515125"/>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2" name="正方形/長方形 1"/>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148597</xdr:rowOff>
    </xdr:from>
    <xdr:ext cx="4677087" cy="2292935"/>
    <xdr:sp macro="" textlink="">
      <xdr:nvSpPr>
        <xdr:cNvPr id="3" name="正方形/長方形 2"/>
        <xdr:cNvSpPr/>
      </xdr:nvSpPr>
      <xdr:spPr>
        <a:xfrm>
          <a:off x="7178363" y="1918660"/>
          <a:ext cx="4677087"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前シートに産業財産権出願・導入費を記入した場合は、本計画書の作成が全て必要です。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例：前シートで、産－１～産－５項目を記入した場合→産－１～産－５まで５つありますので、計画書は５つ記入してください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4" name="直線矢印コネクタ 3"/>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5" name="正方形/長方形 4"/>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35</xdr:col>
      <xdr:colOff>119062</xdr:colOff>
      <xdr:row>17</xdr:row>
      <xdr:rowOff>221117</xdr:rowOff>
    </xdr:from>
    <xdr:ext cx="687160" cy="1134"/>
    <xdr:cxnSp macro="">
      <xdr:nvCxnSpPr>
        <xdr:cNvPr id="6" name="直線矢印コネクタ 5"/>
        <xdr:cNvCxnSpPr>
          <a:stCxn id="7" idx="1"/>
        </xdr:cNvCxnSpPr>
      </xdr:nvCxnSpPr>
      <xdr:spPr>
        <a:xfrm flipH="1" flipV="1">
          <a:off x="6786562" y="6118680"/>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39</xdr:col>
      <xdr:colOff>107722</xdr:colOff>
      <xdr:row>16</xdr:row>
      <xdr:rowOff>166688</xdr:rowOff>
    </xdr:from>
    <xdr:ext cx="2805340" cy="1127125"/>
    <xdr:sp macro="" textlink="">
      <xdr:nvSpPr>
        <xdr:cNvPr id="7" name="正方形/長方形 6"/>
        <xdr:cNvSpPr/>
      </xdr:nvSpPr>
      <xdr:spPr>
        <a:xfrm>
          <a:off x="7473722" y="5556251"/>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56127</xdr:rowOff>
    </xdr:from>
    <xdr:ext cx="4721413" cy="2476319"/>
    <xdr:sp macro="" textlink="">
      <xdr:nvSpPr>
        <xdr:cNvPr id="7" name="正方形/長方形 6"/>
        <xdr:cNvSpPr/>
      </xdr:nvSpPr>
      <xdr:spPr>
        <a:xfrm>
          <a:off x="9545545" y="1167377"/>
          <a:ext cx="4721413"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各回の指導を記入押印した報告書の提出が必要となります。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技術開発・改良要素を伴わない指導は助成対象となりません。</a:t>
          </a:r>
        </a:p>
      </xdr:txBody>
    </xdr:sp>
    <xdr:clientData/>
  </xdr:oneCellAnchor>
  <xdr:oneCellAnchor>
    <xdr:from>
      <xdr:col>13</xdr:col>
      <xdr:colOff>425826</xdr:colOff>
      <xdr:row>1</xdr:row>
      <xdr:rowOff>44824</xdr:rowOff>
    </xdr:from>
    <xdr:ext cx="3387787" cy="825867"/>
    <xdr:sp macro="" textlink="">
      <xdr:nvSpPr>
        <xdr:cNvPr id="8" name="正方形/長方形 7"/>
        <xdr:cNvSpPr/>
      </xdr:nvSpPr>
      <xdr:spPr>
        <a:xfrm>
          <a:off x="9538076" y="211512"/>
          <a:ext cx="3387787"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oneCellAnchor>
    <xdr:from>
      <xdr:col>35</xdr:col>
      <xdr:colOff>127000</xdr:colOff>
      <xdr:row>15</xdr:row>
      <xdr:rowOff>165554</xdr:rowOff>
    </xdr:from>
    <xdr:ext cx="687160" cy="1134"/>
    <xdr:cxnSp macro="">
      <xdr:nvCxnSpPr>
        <xdr:cNvPr id="6" name="直線矢印コネクタ 5"/>
        <xdr:cNvCxnSpPr>
          <a:stCxn id="7" idx="1"/>
        </xdr:cNvCxnSpPr>
      </xdr:nvCxnSpPr>
      <xdr:spPr>
        <a:xfrm flipH="1" flipV="1">
          <a:off x="6794500" y="6134554"/>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39</xdr:col>
      <xdr:colOff>115660</xdr:colOff>
      <xdr:row>14</xdr:row>
      <xdr:rowOff>111125</xdr:rowOff>
    </xdr:from>
    <xdr:ext cx="2805340" cy="1127125"/>
    <xdr:sp macro="" textlink="">
      <xdr:nvSpPr>
        <xdr:cNvPr id="7" name="正方形/長方形 6"/>
        <xdr:cNvSpPr/>
      </xdr:nvSpPr>
      <xdr:spPr>
        <a:xfrm>
          <a:off x="7481660" y="5572125"/>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50</xdr:col>
      <xdr:colOff>93119</xdr:colOff>
      <xdr:row>0</xdr:row>
      <xdr:rowOff>126761</xdr:rowOff>
    </xdr:from>
    <xdr:ext cx="2376000" cy="1926168"/>
    <xdr:sp macro="" textlink="">
      <xdr:nvSpPr>
        <xdr:cNvPr id="9" name="正方形/長方形 8"/>
        <xdr:cNvSpPr/>
      </xdr:nvSpPr>
      <xdr:spPr>
        <a:xfrm>
          <a:off x="20047994" y="126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350927</xdr:colOff>
      <xdr:row>4</xdr:row>
      <xdr:rowOff>27143</xdr:rowOff>
    </xdr:from>
    <xdr:ext cx="5970511" cy="3943387"/>
    <xdr:sp macro="" textlink="">
      <xdr:nvSpPr>
        <xdr:cNvPr id="11" name="正方形/長方形 10"/>
        <xdr:cNvSpPr/>
      </xdr:nvSpPr>
      <xdr:spPr>
        <a:xfrm>
          <a:off x="12050802" y="995518"/>
          <a:ext cx="5970511" cy="394338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製品・サービスの開発・改良に直接従事した役員及び正社員の人件費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＜算出方法＞</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人件費単価（時間給）</a:t>
          </a:r>
          <a:r>
            <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従事時間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人件費単価は、募集要項「補足（１）人件費単価一覧表」を適用します。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当月助成対象経費（人件費単価</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当月従事時間）が当月給与総支出額を超える場合は、当月給与総支給額が助成対象経費の上限となります。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576000" marR="0" lvl="0" indent="-61200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助成対象となる従事時間は、１人につき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報告時に、従事者別の作業日報と賃金台帳等の提出が必要となります。</a:t>
          </a:r>
        </a:p>
      </xdr:txBody>
    </xdr:sp>
    <xdr:clientData/>
  </xdr:oneCellAnchor>
  <xdr:oneCellAnchor>
    <xdr:from>
      <xdr:col>14</xdr:col>
      <xdr:colOff>373487</xdr:colOff>
      <xdr:row>13</xdr:row>
      <xdr:rowOff>98542</xdr:rowOff>
    </xdr:from>
    <xdr:ext cx="5452086" cy="2843086"/>
    <xdr:sp macro="" textlink="">
      <xdr:nvSpPr>
        <xdr:cNvPr id="12" name="正方形/長方形 11"/>
        <xdr:cNvSpPr/>
      </xdr:nvSpPr>
      <xdr:spPr>
        <a:xfrm>
          <a:off x="12073362" y="5083292"/>
          <a:ext cx="5452086" cy="284308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［例：開発統括、ディレクション、スケジュール管理、進行管理、関連資料収集、会議、研修、打合せ等］</a:t>
          </a:r>
        </a:p>
        <a:p>
          <a:pPr marL="0" marR="0" lvl="0" indent="-576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及び</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開発・改良した製品・サービスの広報に係る業務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305397</xdr:rowOff>
    </xdr:from>
    <xdr:ext cx="7849412" cy="2476319"/>
    <xdr:sp macro="" textlink="">
      <xdr:nvSpPr>
        <xdr:cNvPr id="12" name="正方形/長方形 11"/>
        <xdr:cNvSpPr/>
      </xdr:nvSpPr>
      <xdr:spPr>
        <a:xfrm>
          <a:off x="8383719" y="2551710"/>
          <a:ext cx="7849412"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開発・改良した製品・サービスの規格適合、認証の申請・審査・登録に要する経費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開発・改良した製品・サービスの規格等認証・登録に係る外部専門家の技術指導、研修等を受ける場合に要する経費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xdr:cNvSpPr/>
      </xdr:nvSpPr>
      <xdr:spPr>
        <a:xfrm>
          <a:off x="6959602"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35</xdr:col>
      <xdr:colOff>87312</xdr:colOff>
      <xdr:row>17</xdr:row>
      <xdr:rowOff>149679</xdr:rowOff>
    </xdr:from>
    <xdr:ext cx="687160" cy="1134"/>
    <xdr:cxnSp macro="">
      <xdr:nvCxnSpPr>
        <xdr:cNvPr id="10" name="直線矢印コネクタ 9"/>
        <xdr:cNvCxnSpPr>
          <a:stCxn id="11" idx="1"/>
        </xdr:cNvCxnSpPr>
      </xdr:nvCxnSpPr>
      <xdr:spPr>
        <a:xfrm flipH="1" flipV="1">
          <a:off x="6754812" y="6047242"/>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39</xdr:col>
      <xdr:colOff>75972</xdr:colOff>
      <xdr:row>16</xdr:row>
      <xdr:rowOff>95250</xdr:rowOff>
    </xdr:from>
    <xdr:ext cx="2805340" cy="1127125"/>
    <xdr:sp macro="" textlink="">
      <xdr:nvSpPr>
        <xdr:cNvPr id="11" name="正方形/長方形 10"/>
        <xdr:cNvSpPr/>
      </xdr:nvSpPr>
      <xdr:spPr>
        <a:xfrm>
          <a:off x="7441972" y="5484813"/>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190500</xdr:colOff>
      <xdr:row>20</xdr:row>
      <xdr:rowOff>7929</xdr:rowOff>
    </xdr:from>
    <xdr:ext cx="5225862" cy="1009251"/>
    <xdr:sp macro="" textlink="">
      <xdr:nvSpPr>
        <xdr:cNvPr id="5" name="正方形/長方形 4"/>
        <xdr:cNvSpPr/>
      </xdr:nvSpPr>
      <xdr:spPr>
        <a:xfrm>
          <a:off x="8651875" y="576261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190500</xdr:colOff>
      <xdr:row>27</xdr:row>
      <xdr:rowOff>269875</xdr:rowOff>
    </xdr:from>
    <xdr:ext cx="2376000" cy="1926168"/>
    <xdr:sp macro="" textlink="">
      <xdr:nvSpPr>
        <xdr:cNvPr id="6" name="正方形/長方形 5"/>
        <xdr:cNvSpPr/>
      </xdr:nvSpPr>
      <xdr:spPr>
        <a:xfrm>
          <a:off x="8651875" y="85725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14</xdr:col>
      <xdr:colOff>316688</xdr:colOff>
      <xdr:row>22</xdr:row>
      <xdr:rowOff>188179</xdr:rowOff>
    </xdr:from>
    <xdr:ext cx="2376000" cy="1926168"/>
    <xdr:sp macro="" textlink="">
      <xdr:nvSpPr>
        <xdr:cNvPr id="14" name="正方形/長方形 13"/>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0</xdr:colOff>
      <xdr:row>2</xdr:row>
      <xdr:rowOff>478116</xdr:rowOff>
    </xdr:from>
    <xdr:to>
      <xdr:col>14</xdr:col>
      <xdr:colOff>164353</xdr:colOff>
      <xdr:row>4</xdr:row>
      <xdr:rowOff>203339</xdr:rowOff>
    </xdr:to>
    <xdr:cxnSp macro="">
      <xdr:nvCxnSpPr>
        <xdr:cNvPr id="15" name="直線矢印コネクタ 6"/>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13</xdr:col>
      <xdr:colOff>650885</xdr:colOff>
      <xdr:row>2</xdr:row>
      <xdr:rowOff>24133</xdr:rowOff>
    </xdr:from>
    <xdr:ext cx="2730500" cy="842603"/>
    <xdr:sp macro="" textlink="">
      <xdr:nvSpPr>
        <xdr:cNvPr id="16" name="正方形/長方形 15"/>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18</xdr:col>
      <xdr:colOff>246058</xdr:colOff>
      <xdr:row>2</xdr:row>
      <xdr:rowOff>208905</xdr:rowOff>
    </xdr:from>
    <xdr:ext cx="7857349" cy="8527976"/>
    <xdr:sp macro="" textlink="">
      <xdr:nvSpPr>
        <xdr:cNvPr id="17" name="正方形/長方形 16"/>
        <xdr:cNvSpPr/>
      </xdr:nvSpPr>
      <xdr:spPr>
        <a:xfrm>
          <a:off x="10842621" y="756593"/>
          <a:ext cx="7857349" cy="852797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開発・改良した試作品（製品・サービス）のニーズ確認を目的として行う国内外及びオンラインの展示会等出展に要する経費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出展小間内に、本助成事業により開発・改良した製品・サービス以外の製品・サービスの展示があった場合、助成対象経費を按分して算出します。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381001</xdr:colOff>
      <xdr:row>17</xdr:row>
      <xdr:rowOff>208643</xdr:rowOff>
    </xdr:from>
    <xdr:ext cx="2286000" cy="671286"/>
    <xdr:sp macro="" textlink="">
      <xdr:nvSpPr>
        <xdr:cNvPr id="19" name="正方形/長方形 18"/>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607786</xdr:colOff>
      <xdr:row>16</xdr:row>
      <xdr:rowOff>45356</xdr:rowOff>
    </xdr:from>
    <xdr:to>
      <xdr:col>16</xdr:col>
      <xdr:colOff>607786</xdr:colOff>
      <xdr:row>17</xdr:row>
      <xdr:rowOff>178570</xdr:rowOff>
    </xdr:to>
    <xdr:cxnSp macro="">
      <xdr:nvCxnSpPr>
        <xdr:cNvPr id="20" name="直線矢印コネクタ 19"/>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本助成事業により開発・改良した製品・サービス以外製品・サービスや他企業の社名・製品等が掲載されている場合は、本助成事業で開発・改良した製品・サービスの掲載面積に応じて按分します。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助成事業で開発・改良した試作品（製品・サービス）のニーズ確認を目的として、自らイベントを開催するために要する経費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会場内に、本助成事業で開発・改良した製品・サービスやその他成果物以外の製品・サービスの展示があった場合、助成対象経費を按分して算出します。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oneCellAnchor>
    <xdr:from>
      <xdr:col>24</xdr:col>
      <xdr:colOff>121058</xdr:colOff>
      <xdr:row>26</xdr:row>
      <xdr:rowOff>81301</xdr:rowOff>
    </xdr:from>
    <xdr:ext cx="2376000" cy="1926168"/>
    <xdr:sp macro="" textlink="">
      <xdr:nvSpPr>
        <xdr:cNvPr id="16" name="正方形/長方形 15"/>
        <xdr:cNvSpPr/>
      </xdr:nvSpPr>
      <xdr:spPr>
        <a:xfrm>
          <a:off x="9336496" y="106381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129781</xdr:colOff>
      <xdr:row>11</xdr:row>
      <xdr:rowOff>167920</xdr:rowOff>
    </xdr:from>
    <xdr:ext cx="8830571" cy="3209853"/>
    <xdr:sp macro="" textlink="">
      <xdr:nvSpPr>
        <xdr:cNvPr id="27" name="正方形/長方形 26"/>
        <xdr:cNvSpPr/>
      </xdr:nvSpPr>
      <xdr:spPr>
        <a:xfrm>
          <a:off x="9345219" y="4311295"/>
          <a:ext cx="8830571" cy="320985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開発・改良した製品を生産、又は開発・改良したサービスを提供するために直接使用する機械装置・工具器具備品等の購入、リース、レンタル及び据付等に要する経費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量産金型に係る費用は、委託・外注費ではなく本経費に含めてください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（１）開発・改良フェーズで「機械装置・工具器具備品費」として購入した機械装置・工具器具備品と同じものを、本経費として再度購入、レンタル及びリースの申請をすることはできません。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次のものを同時に購入する場合は、その合計金額を「１件あたりの購入単価」とします。［例：ダイニングテーブルとイス等を組み合わせたもの、複数の物品で構成されるレジシステム等］</a:t>
          </a:r>
        </a:p>
      </xdr:txBody>
    </xdr:sp>
    <xdr:clientData/>
  </xdr:oneCellAnchor>
  <xdr:oneCellAnchor>
    <xdr:from>
      <xdr:col>24</xdr:col>
      <xdr:colOff>128501</xdr:colOff>
      <xdr:row>7</xdr:row>
      <xdr:rowOff>130547</xdr:rowOff>
    </xdr:from>
    <xdr:ext cx="4740359" cy="825867"/>
    <xdr:sp macro="" textlink="">
      <xdr:nvSpPr>
        <xdr:cNvPr id="28" name="正方形/長方形 27"/>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oneCellAnchor>
    <xdr:from>
      <xdr:col>24</xdr:col>
      <xdr:colOff>119068</xdr:colOff>
      <xdr:row>19</xdr:row>
      <xdr:rowOff>50792</xdr:rowOff>
    </xdr:from>
    <xdr:ext cx="5282595" cy="1926168"/>
    <xdr:sp macro="" textlink="">
      <xdr:nvSpPr>
        <xdr:cNvPr id="20" name="正方形/長方形 19"/>
        <xdr:cNvSpPr/>
      </xdr:nvSpPr>
      <xdr:spPr>
        <a:xfrm>
          <a:off x="9334506" y="7750167"/>
          <a:ext cx="5282595" cy="192616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期間外</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自企業以外に設置する機械装置・工具器具備品類に係る経費（共同申請の場合はこの限りではない）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（１）開発・改良フェーズで「機械装置・工具器具備品費」として購入した機械装置・工具器具備品と同じ機械装置・工具器具備品の購入、リース及びレンタルに要する経費</a:t>
          </a: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oneCellAnchor>
    <xdr:from>
      <xdr:col>45</xdr:col>
      <xdr:colOff>74705</xdr:colOff>
      <xdr:row>15</xdr:row>
      <xdr:rowOff>129134</xdr:rowOff>
    </xdr:from>
    <xdr:ext cx="687160" cy="1134"/>
    <xdr:cxnSp macro="">
      <xdr:nvCxnSpPr>
        <xdr:cNvPr id="6" name="直線矢印コネクタ 5"/>
        <xdr:cNvCxnSpPr>
          <a:stCxn id="7" idx="1"/>
        </xdr:cNvCxnSpPr>
      </xdr:nvCxnSpPr>
      <xdr:spPr>
        <a:xfrm flipH="1" flipV="1">
          <a:off x="7612529" y="5358546"/>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50</xdr:col>
      <xdr:colOff>14807</xdr:colOff>
      <xdr:row>14</xdr:row>
      <xdr:rowOff>74705</xdr:rowOff>
    </xdr:from>
    <xdr:ext cx="2805340" cy="1127125"/>
    <xdr:sp macro="" textlink="">
      <xdr:nvSpPr>
        <xdr:cNvPr id="7" name="正方形/長方形 6"/>
        <xdr:cNvSpPr/>
      </xdr:nvSpPr>
      <xdr:spPr>
        <a:xfrm>
          <a:off x="8299689" y="4796117"/>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8</xdr:col>
      <xdr:colOff>95250</xdr:colOff>
      <xdr:row>7</xdr:row>
      <xdr:rowOff>212997</xdr:rowOff>
    </xdr:from>
    <xdr:to>
      <xdr:col>15</xdr:col>
      <xdr:colOff>171814</xdr:colOff>
      <xdr:row>7</xdr:row>
      <xdr:rowOff>253999</xdr:rowOff>
    </xdr:to>
    <xdr:cxnSp macro="">
      <xdr:nvCxnSpPr>
        <xdr:cNvPr id="10" name="直線矢印コネクタ 1"/>
        <xdr:cNvCxnSpPr>
          <a:stCxn id="11" idx="1"/>
        </xdr:cNvCxnSpPr>
      </xdr:nvCxnSpPr>
      <xdr:spPr>
        <a:xfrm flipH="1">
          <a:off x="9186333" y="2001580"/>
          <a:ext cx="3537314" cy="4100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146122</xdr:rowOff>
    </xdr:from>
    <xdr:ext cx="7662915" cy="2109552"/>
    <xdr:sp macro="" textlink="">
      <xdr:nvSpPr>
        <xdr:cNvPr id="13" name="正方形/長方形 12"/>
        <xdr:cNvSpPr/>
      </xdr:nvSpPr>
      <xdr:spPr>
        <a:xfrm>
          <a:off x="12617980" y="2408310"/>
          <a:ext cx="7662915"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開発・改良した製品の販売、または開発・改良したサービスを提供するために行う、店舗の新装または改装に要する工事費用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9</xdr:col>
      <xdr:colOff>82020</xdr:colOff>
      <xdr:row>0</xdr:row>
      <xdr:rowOff>251348</xdr:rowOff>
    </xdr:from>
    <xdr:ext cx="3983591" cy="825867"/>
    <xdr:sp macro="" textlink="">
      <xdr:nvSpPr>
        <xdr:cNvPr id="15" name="正方形/長方形 14"/>
        <xdr:cNvSpPr/>
      </xdr:nvSpPr>
      <xdr:spPr>
        <a:xfrm>
          <a:off x="9422870" y="25134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28</xdr:row>
      <xdr:rowOff>34408</xdr:rowOff>
    </xdr:from>
    <xdr:ext cx="2376000" cy="1926168"/>
    <xdr:sp macro="" textlink="">
      <xdr:nvSpPr>
        <xdr:cNvPr id="9" name="正方形/長方形 8"/>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63500</xdr:colOff>
      <xdr:row>16</xdr:row>
      <xdr:rowOff>141742</xdr:rowOff>
    </xdr:from>
    <xdr:ext cx="687160" cy="1134"/>
    <xdr:cxnSp macro="">
      <xdr:nvCxnSpPr>
        <xdr:cNvPr id="10" name="直線矢印コネクタ 9"/>
        <xdr:cNvCxnSpPr>
          <a:stCxn id="11" idx="1"/>
        </xdr:cNvCxnSpPr>
      </xdr:nvCxnSpPr>
      <xdr:spPr>
        <a:xfrm flipH="1" flipV="1">
          <a:off x="8421688" y="6983867"/>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41</xdr:col>
      <xdr:colOff>52160</xdr:colOff>
      <xdr:row>15</xdr:row>
      <xdr:rowOff>214313</xdr:rowOff>
    </xdr:from>
    <xdr:ext cx="2805340" cy="1127125"/>
    <xdr:sp macro="" textlink="">
      <xdr:nvSpPr>
        <xdr:cNvPr id="11" name="正方形/長方形 10"/>
        <xdr:cNvSpPr/>
      </xdr:nvSpPr>
      <xdr:spPr>
        <a:xfrm>
          <a:off x="9108848" y="6421438"/>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3</xdr:row>
      <xdr:rowOff>173790</xdr:rowOff>
    </xdr:from>
    <xdr:ext cx="7408834" cy="3393237"/>
    <xdr:sp macro="" textlink="">
      <xdr:nvSpPr>
        <xdr:cNvPr id="11" name="正方形/長方形 10"/>
        <xdr:cNvSpPr/>
      </xdr:nvSpPr>
      <xdr:spPr>
        <a:xfrm>
          <a:off x="9561286" y="864353"/>
          <a:ext cx="7408834"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開発・改良した製品の販売、又はサービスを提供するために必要な店舗を借りる場合の賃借料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日まで店舗の新装工事を行ったとき）８月１日に賃貸借契約を締結し、締結時に９月分の賃借料を前払いした場合］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日まで店舗の新装工事を行ったとき）９月分の賃借料を８月１日に前払いした場合］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45200" marR="0" lvl="1" indent="-45720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工事期間が１か月に満たない分については、１か月分の賃借料を日割りして助成対象経費を算出します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xdr:cNvSpPr/>
      </xdr:nvSpPr>
      <xdr:spPr>
        <a:xfrm>
          <a:off x="7198594"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69090</xdr:colOff>
      <xdr:row>5</xdr:row>
      <xdr:rowOff>217373</xdr:rowOff>
    </xdr:from>
    <xdr:ext cx="5788785" cy="3576620"/>
    <xdr:sp macro="" textlink="">
      <xdr:nvSpPr>
        <xdr:cNvPr id="14" name="正方形/長方形 13"/>
        <xdr:cNvSpPr/>
      </xdr:nvSpPr>
      <xdr:spPr>
        <a:xfrm>
          <a:off x="10149715" y="1685811"/>
          <a:ext cx="5788785" cy="3576620"/>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61232</xdr:colOff>
      <xdr:row>13</xdr:row>
      <xdr:rowOff>437746</xdr:rowOff>
    </xdr:from>
    <xdr:ext cx="6878449" cy="2143023"/>
    <xdr:sp macro="" textlink="">
      <xdr:nvSpPr>
        <xdr:cNvPr id="16" name="正方形/長方形 15"/>
        <xdr:cNvSpPr/>
      </xdr:nvSpPr>
      <xdr:spPr>
        <a:xfrm>
          <a:off x="10175875" y="5454246"/>
          <a:ext cx="6878449" cy="214302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実店舗を持たずに開発・改良した製品の販売、又はサービスを提供するために行う体制整備のうち、自企業内で直接実施することが困難なものについて、外部の事業者等に委託・外注する場合に要する費用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１契約あったり税抜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35</xdr:col>
      <xdr:colOff>111125</xdr:colOff>
      <xdr:row>17</xdr:row>
      <xdr:rowOff>165554</xdr:rowOff>
    </xdr:from>
    <xdr:ext cx="687160" cy="1134"/>
    <xdr:cxnSp macro="">
      <xdr:nvCxnSpPr>
        <xdr:cNvPr id="10" name="直線矢印コネクタ 9"/>
        <xdr:cNvCxnSpPr>
          <a:stCxn id="11" idx="1"/>
        </xdr:cNvCxnSpPr>
      </xdr:nvCxnSpPr>
      <xdr:spPr>
        <a:xfrm flipH="1" flipV="1">
          <a:off x="6778625" y="6063117"/>
          <a:ext cx="687160" cy="11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39</xdr:col>
      <xdr:colOff>99785</xdr:colOff>
      <xdr:row>16</xdr:row>
      <xdr:rowOff>111125</xdr:rowOff>
    </xdr:from>
    <xdr:ext cx="2805340" cy="1127125"/>
    <xdr:sp macro="" textlink="">
      <xdr:nvSpPr>
        <xdr:cNvPr id="11" name="正方形/長方形 10"/>
        <xdr:cNvSpPr/>
      </xdr:nvSpPr>
      <xdr:spPr>
        <a:xfrm>
          <a:off x="7465785" y="5500688"/>
          <a:ext cx="2805340"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0</xdr:row>
      <xdr:rowOff>127006</xdr:rowOff>
    </xdr:from>
    <xdr:ext cx="5225862" cy="1009251"/>
    <xdr:sp macro="" textlink="">
      <xdr:nvSpPr>
        <xdr:cNvPr id="5" name="正方形/長方形 4"/>
        <xdr:cNvSpPr/>
      </xdr:nvSpPr>
      <xdr:spPr>
        <a:xfrm>
          <a:off x="10023929" y="127006"/>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24</xdr:col>
      <xdr:colOff>0</xdr:colOff>
      <xdr:row>27</xdr:row>
      <xdr:rowOff>0</xdr:rowOff>
    </xdr:from>
    <xdr:ext cx="2376000" cy="1926168"/>
    <xdr:sp macro="" textlink="">
      <xdr:nvSpPr>
        <xdr:cNvPr id="7" name="正方形/長方形 6"/>
        <xdr:cNvSpPr/>
      </xdr:nvSpPr>
      <xdr:spPr>
        <a:xfrm>
          <a:off x="10072688" y="84455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0</xdr:colOff>
      <xdr:row>6</xdr:row>
      <xdr:rowOff>277812</xdr:rowOff>
    </xdr:from>
    <xdr:to>
      <xdr:col>25</xdr:col>
      <xdr:colOff>142806</xdr:colOff>
      <xdr:row>6</xdr:row>
      <xdr:rowOff>279072</xdr:rowOff>
    </xdr:to>
    <xdr:cxnSp macro="">
      <xdr:nvCxnSpPr>
        <xdr:cNvPr id="4" name="直線矢印コネクタ 3"/>
        <xdr:cNvCxnSpPr/>
      </xdr:nvCxnSpPr>
      <xdr:spPr>
        <a:xfrm flipH="1" flipV="1">
          <a:off x="10023929" y="2055812"/>
          <a:ext cx="768734"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37694</xdr:colOff>
      <xdr:row>6</xdr:row>
      <xdr:rowOff>0</xdr:rowOff>
    </xdr:from>
    <xdr:ext cx="3237092" cy="571500"/>
    <xdr:sp macro="" textlink="">
      <xdr:nvSpPr>
        <xdr:cNvPr id="6" name="正方形/長方形 5"/>
        <xdr:cNvSpPr/>
      </xdr:nvSpPr>
      <xdr:spPr>
        <a:xfrm>
          <a:off x="10687551" y="1778000"/>
          <a:ext cx="3237092"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青色のセルは</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助成金利用状況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（２）から自動転記されます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41677</xdr:colOff>
      <xdr:row>18</xdr:row>
      <xdr:rowOff>106515</xdr:rowOff>
    </xdr:from>
    <xdr:ext cx="4016127" cy="459100"/>
    <xdr:sp macro="" textlink="">
      <xdr:nvSpPr>
        <xdr:cNvPr id="12" name="正方形/長方形 11"/>
        <xdr:cNvSpPr/>
      </xdr:nvSpPr>
      <xdr:spPr>
        <a:xfrm>
          <a:off x="7453034" y="6166229"/>
          <a:ext cx="4016127"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年８</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日以降に、役員・株主・資本金・従業員数等に変更が生じる可能性が高い場合も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異なる理由内にご記入ください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18320</xdr:colOff>
      <xdr:row>22</xdr:row>
      <xdr:rowOff>229216</xdr:rowOff>
    </xdr:from>
    <xdr:ext cx="2376000" cy="1926168"/>
    <xdr:sp macro="" textlink="">
      <xdr:nvSpPr>
        <xdr:cNvPr id="13" name="正方形/長方形 12"/>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22</xdr:col>
      <xdr:colOff>63487</xdr:colOff>
      <xdr:row>5</xdr:row>
      <xdr:rowOff>137860</xdr:rowOff>
    </xdr:from>
    <xdr:to>
      <xdr:col>24</xdr:col>
      <xdr:colOff>131016</xdr:colOff>
      <xdr:row>5</xdr:row>
      <xdr:rowOff>143622</xdr:rowOff>
    </xdr:to>
    <xdr:cxnSp macro="">
      <xdr:nvCxnSpPr>
        <xdr:cNvPr id="5" name="直線矢印コネクタ 4"/>
        <xdr:cNvCxnSpPr/>
      </xdr:nvCxnSpPr>
      <xdr:spPr>
        <a:xfrm flipH="1">
          <a:off x="6900320" y="1407860"/>
          <a:ext cx="991807"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344881</xdr:colOff>
      <xdr:row>38</xdr:row>
      <xdr:rowOff>147111</xdr:rowOff>
    </xdr:from>
    <xdr:ext cx="2376000" cy="1926168"/>
    <xdr:sp macro="" textlink="">
      <xdr:nvSpPr>
        <xdr:cNvPr id="6" name="正方形/長方形 5"/>
        <xdr:cNvSpPr/>
      </xdr:nvSpPr>
      <xdr:spPr>
        <a:xfrm>
          <a:off x="7492159" y="718855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332471</xdr:colOff>
      <xdr:row>5</xdr:row>
      <xdr:rowOff>0</xdr:rowOff>
    </xdr:from>
    <xdr:ext cx="4475452" cy="275717"/>
    <xdr:sp macro="" textlink="">
      <xdr:nvSpPr>
        <xdr:cNvPr id="7" name="正方形/長方形 6"/>
        <xdr:cNvSpPr/>
      </xdr:nvSpPr>
      <xdr:spPr>
        <a:xfrm>
          <a:off x="7479749" y="1270000"/>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必ず「新規開発」か「改良」のどちらか一方を選択してください。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22</xdr:col>
      <xdr:colOff>89349</xdr:colOff>
      <xdr:row>44</xdr:row>
      <xdr:rowOff>159729</xdr:rowOff>
    </xdr:from>
    <xdr:to>
      <xdr:col>25</xdr:col>
      <xdr:colOff>153053</xdr:colOff>
      <xdr:row>44</xdr:row>
      <xdr:rowOff>165224</xdr:rowOff>
    </xdr:to>
    <xdr:cxnSp macro="">
      <xdr:nvCxnSpPr>
        <xdr:cNvPr id="8" name="直線矢印コネクタ 7"/>
        <xdr:cNvCxnSpPr/>
      </xdr:nvCxnSpPr>
      <xdr:spPr>
        <a:xfrm flipH="1">
          <a:off x="7090631" y="8064665"/>
          <a:ext cx="1073191"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81413</xdr:colOff>
      <xdr:row>46</xdr:row>
      <xdr:rowOff>27045</xdr:rowOff>
    </xdr:from>
    <xdr:to>
      <xdr:col>25</xdr:col>
      <xdr:colOff>96727</xdr:colOff>
      <xdr:row>54</xdr:row>
      <xdr:rowOff>146194</xdr:rowOff>
    </xdr:to>
    <xdr:cxnSp macro="">
      <xdr:nvCxnSpPr>
        <xdr:cNvPr id="9" name="直線矢印コネクタ 6"/>
        <xdr:cNvCxnSpPr>
          <a:stCxn id="10" idx="1"/>
        </xdr:cNvCxnSpPr>
      </xdr:nvCxnSpPr>
      <xdr:spPr>
        <a:xfrm rot="10800000" flipV="1">
          <a:off x="7082695" y="8306468"/>
          <a:ext cx="1024801" cy="161709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96726</xdr:colOff>
      <xdr:row>41</xdr:row>
      <xdr:rowOff>183562</xdr:rowOff>
    </xdr:from>
    <xdr:ext cx="4678105" cy="1559401"/>
    <xdr:sp macro="" textlink="">
      <xdr:nvSpPr>
        <xdr:cNvPr id="10" name="正方形/長方形 9"/>
        <xdr:cNvSpPr/>
      </xdr:nvSpPr>
      <xdr:spPr>
        <a:xfrm>
          <a:off x="8107495" y="7526767"/>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製造工程・機能（既存・新規）・仕様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89390</xdr:colOff>
      <xdr:row>3</xdr:row>
      <xdr:rowOff>0</xdr:rowOff>
    </xdr:from>
    <xdr:ext cx="2340000" cy="1926168"/>
    <xdr:sp macro="" textlink="">
      <xdr:nvSpPr>
        <xdr:cNvPr id="11" name="正方形/長方形 10"/>
        <xdr:cNvSpPr/>
      </xdr:nvSpPr>
      <xdr:spPr>
        <a:xfrm>
          <a:off x="8100159" y="374487"/>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150264</xdr:colOff>
      <xdr:row>77</xdr:row>
      <xdr:rowOff>42946</xdr:rowOff>
    </xdr:from>
    <xdr:ext cx="3284948" cy="459100"/>
    <xdr:sp macro="" textlink="">
      <xdr:nvSpPr>
        <xdr:cNvPr id="12" name="正方形/長方形 11"/>
        <xdr:cNvSpPr/>
      </xdr:nvSpPr>
      <xdr:spPr>
        <a:xfrm>
          <a:off x="8841827" y="16259259"/>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22</xdr:col>
      <xdr:colOff>111125</xdr:colOff>
      <xdr:row>78</xdr:row>
      <xdr:rowOff>81996</xdr:rowOff>
    </xdr:from>
    <xdr:to>
      <xdr:col>25</xdr:col>
      <xdr:colOff>150264</xdr:colOff>
      <xdr:row>78</xdr:row>
      <xdr:rowOff>87313</xdr:rowOff>
    </xdr:to>
    <xdr:cxnSp macro="">
      <xdr:nvCxnSpPr>
        <xdr:cNvPr id="13" name="直線矢印コネクタ 12"/>
        <xdr:cNvCxnSpPr>
          <a:stCxn id="12" idx="1"/>
        </xdr:cNvCxnSpPr>
      </xdr:nvCxnSpPr>
      <xdr:spPr>
        <a:xfrm flipH="1">
          <a:off x="7794625" y="16488809"/>
          <a:ext cx="1047202" cy="531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103188</xdr:colOff>
      <xdr:row>81</xdr:row>
      <xdr:rowOff>15237</xdr:rowOff>
    </xdr:from>
    <xdr:to>
      <xdr:col>25</xdr:col>
      <xdr:colOff>263645</xdr:colOff>
      <xdr:row>81</xdr:row>
      <xdr:rowOff>15237</xdr:rowOff>
    </xdr:to>
    <xdr:cxnSp macro="">
      <xdr:nvCxnSpPr>
        <xdr:cNvPr id="18" name="直線矢印コネクタ 17"/>
        <xdr:cNvCxnSpPr>
          <a:stCxn id="19" idx="1"/>
        </xdr:cNvCxnSpPr>
      </xdr:nvCxnSpPr>
      <xdr:spPr>
        <a:xfrm flipH="1">
          <a:off x="7786688" y="17057050"/>
          <a:ext cx="116852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263645</xdr:colOff>
      <xdr:row>80</xdr:row>
      <xdr:rowOff>39687</xdr:rowOff>
    </xdr:from>
    <xdr:ext cx="4678105" cy="459100"/>
    <xdr:sp macro="" textlink="">
      <xdr:nvSpPr>
        <xdr:cNvPr id="19" name="正方形/長方形 18"/>
        <xdr:cNvSpPr/>
      </xdr:nvSpPr>
      <xdr:spPr>
        <a:xfrm>
          <a:off x="8955208" y="16827500"/>
          <a:ext cx="4678105"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助成金を使って作成する試作（製品・サービス）の数量を入力してください。</a:t>
          </a:r>
          <a:endParaRPr lang="en-US" altLang="ja-JP" b="0">
            <a:effectLst/>
            <a:latin typeface="ＭＳ Ｐゴシック" panose="020B0600070205080204" pitchFamily="50" charset="-128"/>
            <a:ea typeface="ＭＳ Ｐゴシック" panose="020B0600070205080204" pitchFamily="50" charset="-128"/>
          </a:endParaRPr>
        </a:p>
        <a:p>
          <a:r>
            <a:rPr lang="en-US" altLang="ja-JP" b="0">
              <a:effectLst/>
              <a:latin typeface="ＭＳ Ｐゴシック" panose="020B0600070205080204" pitchFamily="50" charset="-128"/>
              <a:ea typeface="ＭＳ Ｐゴシック" panose="020B0600070205080204" pitchFamily="50" charset="-128"/>
            </a:rPr>
            <a:t>※</a:t>
          </a:r>
          <a:r>
            <a:rPr lang="ja-JP" altLang="en-US" b="0">
              <a:effectLst/>
              <a:latin typeface="ＭＳ Ｐゴシック" panose="020B0600070205080204" pitchFamily="50" charset="-128"/>
              <a:ea typeface="ＭＳ Ｐゴシック" panose="020B0600070205080204" pitchFamily="50" charset="-128"/>
            </a:rPr>
            <a:t>数量は必要最小限としてください。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55557</xdr:colOff>
      <xdr:row>1</xdr:row>
      <xdr:rowOff>2416618</xdr:rowOff>
    </xdr:from>
    <xdr:ext cx="8064500" cy="3943387"/>
    <xdr:sp macro="" textlink="">
      <xdr:nvSpPr>
        <xdr:cNvPr id="11" name="正方形/長方形 10"/>
        <xdr:cNvSpPr/>
      </xdr:nvSpPr>
      <xdr:spPr>
        <a:xfrm>
          <a:off x="9163271" y="2670618"/>
          <a:ext cx="8064500" cy="394338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〇元気なうちに正しい歩き方を身につける杖</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70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代男性の平均体重を支えることができる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名を対象に試作品をモニタリング</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〇耐荷重</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65kg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以上</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→公的試験期間に耐荷重試験を依頼し検証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折りたたんだ状態で飛行機に手荷物として持ち込みできる程度に、簡単に持ち運びができる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名にモニタリング調査を行う。使用感、持ち運びやすさについて調査</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折り畳んだ状態で全長</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50cm</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→試作品を自社で計測</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23</xdr:col>
      <xdr:colOff>4993</xdr:colOff>
      <xdr:row>2</xdr:row>
      <xdr:rowOff>0</xdr:rowOff>
    </xdr:from>
    <xdr:ext cx="4610099" cy="825867"/>
    <xdr:sp macro="" textlink="">
      <xdr:nvSpPr>
        <xdr:cNvPr id="4" name="正方形/長方形 3"/>
        <xdr:cNvSpPr/>
      </xdr:nvSpPr>
      <xdr:spPr>
        <a:xfrm>
          <a:off x="7918681" y="5080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2-3</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（新規性・優秀性）</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16</xdr:row>
      <xdr:rowOff>342675</xdr:rowOff>
    </xdr:from>
    <xdr:ext cx="2376000" cy="1926168"/>
    <xdr:sp macro="" textlink="">
      <xdr:nvSpPr>
        <xdr:cNvPr id="5" name="正方形/長方形 4"/>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tables/table1.xml><?xml version="1.0" encoding="utf-8"?>
<table xmlns="http://schemas.openxmlformats.org/spreadsheetml/2006/main" id="3" name="テーブル61024" displayName="テーブル61024" ref="A20:G25" totalsRowShown="0" headerRowDxfId="297" dataDxfId="296">
  <tableColumns count="7">
    <tableColumn id="1" name="申請_x000a_年度" dataDxfId="295"/>
    <tableColumn id="2" name="申 請 先" dataDxfId="294"/>
    <tableColumn id="3" name="助 成 事 業 名" dataDxfId="293"/>
    <tableColumn id="4" name="申 請 テ ー マ" dataDxfId="292"/>
    <tableColumn id="5" name="助成金額（円）" dataDxfId="291" dataCellStyle="桁区切り"/>
    <tableColumn id="6" name="本申請との_x000a_経費の重複" dataDxfId="290"/>
    <tableColumn id="7" name="本申請との_x000a_内容の重複" dataDxfId="289"/>
  </tableColumns>
  <tableStyleInfo name="テーブル スタイル 8" showFirstColumn="0" showLastColumn="0" showRowStripes="1" showColumnStripes="0"/>
</table>
</file>

<file path=xl/tables/table10.xml><?xml version="1.0" encoding="utf-8"?>
<table xmlns="http://schemas.openxmlformats.org/spreadsheetml/2006/main" id="20" name="原材料・副資材費1521" displayName="原材料・副資材費1521" ref="A9:I27" totalsRowCount="1" headerRowDxfId="110" dataDxfId="109" totalsRowDxfId="108" dataCellStyle="標準 2">
  <tableColumns count="9">
    <tableColumn id="1" name="経費_x000a_番号" dataDxfId="107" totalsRowDxfId="106" dataCellStyle="標準 2">
      <calculatedColumnFormula>ROW()-4</calculatedColumnFormula>
    </tableColumn>
    <tableColumn id="2" name="内容" dataDxfId="105" totalsRowDxfId="104" dataCellStyle="標準 2"/>
    <tableColumn id="5" name="数量_x000a_(A)" dataDxfId="103" totalsRowDxfId="102" dataCellStyle="桁区切り"/>
    <tableColumn id="10" name="単位" dataDxfId="101" totalsRowDxfId="100" dataCellStyle="桁区切り"/>
    <tableColumn id="6" name="単価_x000a_（税抜）_x000a_(B)" totalsRowLabel="計" dataDxfId="99" totalsRowDxfId="98" dataCellStyle="桁区切り"/>
    <tableColumn id="7" name="助成対象経費_x000a_（税抜）_x000a_(A)×(B)" totalsRowFunction="sum" dataDxfId="97" totalsRowDxfId="96" dataCellStyle="桁区切り">
      <calculatedColumnFormula>原材料・副資材費1521[[#This Row],[数量
(A)]]*原材料・副資材費1521[[#This Row],[単価
（税抜）
(B)]]</calculatedColumnFormula>
    </tableColumn>
    <tableColumn id="8" name="助成事業に_x000a_要する経費_x000a_（税込）" totalsRowFunction="sum" dataDxfId="95" totalsRowDxfId="94" dataCellStyle="桁区切り">
      <calculatedColumnFormula>ROUNDDOWN(原材料・副資材費1521[[#This Row],[助成対象経費
（税抜）
(A)×(B)]]*1.1,0)</calculatedColumnFormula>
    </tableColumn>
    <tableColumn id="9" name="依頼先事業者名" dataDxfId="93" totalsRowDxfId="92" dataCellStyle="標準 2"/>
    <tableColumn id="12" name="列1" dataDxfId="91" totalsRowDxfId="90"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22" name="機械装置・工具器具費1523" displayName="機械装置・工具器具費1523" ref="A7:L25" totalsRowCount="1" headerRowDxfId="81" dataDxfId="80" totalsRowDxfId="79" dataCellStyle="標準 2">
  <tableColumns count="12">
    <tableColumn id="1" name="経費_x000a_番号" dataDxfId="78" totalsRowDxfId="77" dataCellStyle="標準 2">
      <calculatedColumnFormula>ROW()-7</calculatedColumnFormula>
    </tableColumn>
    <tableColumn id="2" name="品　名" dataDxfId="76" totalsRowDxfId="75" dataCellStyle="標準 2"/>
    <tableColumn id="4" name="用　途" dataDxfId="74" totalsRowDxfId="73" dataCellStyle="標準 2"/>
    <tableColumn id="10" name="調達_x000a_方法" dataDxfId="72" totalsRowDxfId="71" dataCellStyle="標準 2"/>
    <tableColumn id="3" name="ﾘｰｽ・_x000a_ﾚﾝﾀﾙ_x000a_期間（月）" dataDxfId="70" totalsRowDxfId="69"/>
    <tableColumn id="5" name="数量_x000a_(A)" dataDxfId="68" totalsRowDxfId="67" dataCellStyle="桁区切り"/>
    <tableColumn id="13" name="単位" dataDxfId="66" totalsRowDxfId="65" dataCellStyle="桁区切り"/>
    <tableColumn id="6" name="購入単価_x000a_又は_x000a_ﾘｰｽ･ﾚﾝﾀﾙ料_x000a_合計（税抜）_x000a_(B)" totalsRowLabel="計" dataDxfId="64" totalsRowDxfId="63" dataCellStyle="桁区切り"/>
    <tableColumn id="7" name="助成対象_x000a_経費_x000a_（税抜）_x000a_(A)×(B）" totalsRowFunction="sum" dataDxfId="62" totalsRowDxfId="61" dataCellStyle="桁区切り">
      <calculatedColumnFormula>機械装置・工具器具費1523[[#This Row],[数量
(A)]]*機械装置・工具器具費1523[[#This Row],[購入単価
又は
ﾘｰｽ･ﾚﾝﾀﾙ料
合計（税抜）
(B)]]</calculatedColumnFormula>
    </tableColumn>
    <tableColumn id="8" name="助成事業に_x000a_要する経費_x000a_（税込）" totalsRowFunction="sum" dataDxfId="60" totalsRowDxfId="59" dataCellStyle="桁区切り">
      <calculatedColumnFormula>ROUNDDOWN(機械装置・工具器具費1523[[#This Row],[助成対象
経費
（税抜）
(A)×(B）]]*1.1,0)</calculatedColumnFormula>
    </tableColumn>
    <tableColumn id="9" name="購入先又は_x000a_ﾘｰｽ･ﾚﾝﾀﾙ先_x000a_事業者名" dataDxfId="58" totalsRowDxfId="57" dataCellStyle="標準 2"/>
    <tableColumn id="12" name="列1" dataDxfId="56" totalsRowDxfId="55"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2" name="委託163" displayName="委託163" ref="A6:I8" totalsRowCount="1" headerRowDxfId="49" dataDxfId="48" totalsRowDxfId="47" dataCellStyle="標準 2">
  <tableColumns count="9">
    <tableColumn id="1" name="経費_x000a_番号" dataDxfId="46" totalsRowDxfId="45" dataCellStyle="標準 2">
      <calculatedColumnFormula>ROW()-6</calculatedColumnFormula>
    </tableColumn>
    <tableColumn id="2" name="名称" dataDxfId="44" totalsRowDxfId="43" dataCellStyle="標準 2"/>
    <tableColumn id="4" name="月額家賃_x000a_（税抜）_x000a_(A)" dataDxfId="42" totalsRowDxfId="41" dataCellStyle="桁区切り"/>
    <tableColumn id="6" name="工事期間_x000a_（月）" dataDxfId="40" totalsRowDxfId="39" dataCellStyle="桁区切り"/>
    <tableColumn id="10" name="交付申請する月数_x000a_(B)" totalsRowLabel="計" dataDxfId="38" totalsRowDxfId="37" dataCellStyle="桁区切り"/>
    <tableColumn id="7" name="助成対象経費_x000a_（税抜）_x000a_(A)×(B）" totalsRowFunction="sum" dataDxfId="36" totalsRowDxfId="35" dataCellStyle="桁区切り">
      <calculatedColumnFormula>委託163[[#This Row],[月額家賃
（税抜）
(A)]]*委託163[[#This Row],[交付申請する月数
(B)]]</calculatedColumnFormula>
    </tableColumn>
    <tableColumn id="8" name="助成事業に_x000a_要する経費_x000a_（税込）" totalsRowFunction="sum" dataDxfId="34" totalsRowDxfId="33" dataCellStyle="桁区切り">
      <calculatedColumnFormula>ROUNDDOWN(委託163[[#This Row],[助成対象経費
（税抜）
(A)×(B）]]*1.1,0)</calculatedColumnFormula>
    </tableColumn>
    <tableColumn id="9" name="物件所有者_x000a_（賃貸の場合は貸主）" dataDxfId="32" totalsRowDxfId="31" dataCellStyle="標準 2"/>
    <tableColumn id="12" name="列1" dataDxfId="30" totalsRowDxfId="29"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5" name="委託費11106" displayName="委託費11106" ref="A5:I23" totalsRowCount="1" headerRowDxfId="21" dataDxfId="20" totalsRowDxfId="19" dataCellStyle="標準 2">
  <tableColumns count="9">
    <tableColumn id="1" name="経費_x000a_番号" dataDxfId="18" totalsRowDxfId="17" dataCellStyle="標準 2">
      <calculatedColumnFormula>ROW()-5</calculatedColumnFormula>
    </tableColumn>
    <tableColumn id="2" name="委託内容" dataDxfId="16" totalsRowDxfId="15" dataCellStyle="標準 2"/>
    <tableColumn id="4" name="数量_x000a_(A)" dataDxfId="14" totalsRowDxfId="13" dataCellStyle="桁区切り"/>
    <tableColumn id="6" name="単位" dataDxfId="12" totalsRowDxfId="11" dataCellStyle="桁区切り"/>
    <tableColumn id="10" name="単価_x000a_（税抜）_x000a_(B)" totalsRowLabel="計" dataDxfId="10" totalsRowDxfId="9" dataCellStyle="桁区切り"/>
    <tableColumn id="7" name="助成対象経費_x000a_（税抜）_x000a_(A)×(B）" totalsRowFunction="sum" dataDxfId="8" totalsRowDxfId="7" dataCellStyle="桁区切り">
      <calculatedColumnFormula>委託費11106[[#This Row],[数量
(A)]]*委託費11106[[#This Row],[単価
（税抜）
(B)]]</calculatedColumnFormula>
    </tableColumn>
    <tableColumn id="8" name="助成事業に_x000a_要する経費_x000a_（税込）" totalsRowFunction="sum" dataDxfId="6" totalsRowDxfId="5" dataCellStyle="桁区切り">
      <calculatedColumnFormula>ROUNDDOWN(委託費11106[[#This Row],[助成対象経費
（税抜）
(A)×(B）]]*1.1,0)</calculatedColumnFormula>
    </tableColumn>
    <tableColumn id="9" name="委託先事業者名／_x000a_専門家所属・氏名   " dataDxfId="4" totalsRowDxfId="3" dataCellStyle="標準 2"/>
    <tableColumn id="12" name="列1" dataDxfId="2" totalsRowDxfId="1" dataCellStyle="標準 2">
      <calculatedColumnFormula>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4" name="テーブル6101235" displayName="テーブル6101235" ref="A28:G33" totalsRowShown="0" headerRowDxfId="288" dataDxfId="287">
  <tableColumns count="7">
    <tableColumn id="1" name="申請_x000a_年度" dataDxfId="286"/>
    <tableColumn id="2" name="申 請 先" dataDxfId="285"/>
    <tableColumn id="3" name="助 成 事 業 名" dataDxfId="284"/>
    <tableColumn id="4" name="申 請 テ ー マ" dataDxfId="283"/>
    <tableColumn id="5" name="助成金額（円）" dataDxfId="282" dataCellStyle="桁区切り"/>
    <tableColumn id="6" name="本申請との_x000a_経費の重複" dataDxfId="281"/>
    <tableColumn id="7" name="本申請との_x000a_内容の重複" dataDxfId="280"/>
  </tableColumns>
  <tableStyleInfo name="テーブル スタイル 8" showFirstColumn="0" showLastColumn="0" showRowStripes="1" showColumnStripes="0"/>
</table>
</file>

<file path=xl/tables/table3.xml><?xml version="1.0" encoding="utf-8"?>
<table xmlns="http://schemas.openxmlformats.org/spreadsheetml/2006/main" id="1" name="テーブル17" displayName="テーブル17" ref="A4:G16" totalsRowShown="0" headerRowDxfId="279" dataDxfId="277" headerRowBorderDxfId="278" tableBorderDxfId="276" totalsRowBorderDxfId="275">
  <tableColumns count="7">
    <tableColumn id="8" name="No." dataDxfId="274">
      <calculatedColumnFormula>ROW()-ROW(テーブル17[[#Headers],[No.]])</calculatedColumnFormula>
    </tableColumn>
    <tableColumn id="1" name="氏　　　名" dataDxfId="273" totalsRowDxfId="272"/>
    <tableColumn id="2" name="役　員" dataDxfId="271" totalsRowDxfId="270"/>
    <tableColumn id="3" name="株　主" dataDxfId="269" totalsRowDxfId="268"/>
    <tableColumn id="4" name="役職／申請事業者_x000a_との関係又は職業" dataDxfId="267" totalsRowDxfId="266"/>
    <tableColumn id="5" name="持ち株数" dataDxfId="265" totalsRowDxfId="264" dataCellStyle="桁区切り"/>
    <tableColumn id="6" name="持ち株比率" dataDxfId="263"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10" name="原材料・副資材費11" displayName="原材料・副資材費11" ref="A8:K26" totalsRowCount="1" headerRowDxfId="254" dataDxfId="253" totalsRowDxfId="252" dataCellStyle="標準 2">
  <tableColumns count="11">
    <tableColumn id="1" name="経費_x000a_番号" dataDxfId="251" totalsRowDxfId="250" dataCellStyle="標準 2">
      <calculatedColumnFormula>ROW()-8</calculatedColumnFormula>
    </tableColumn>
    <tableColumn id="2" name="品　名" dataDxfId="249" totalsRowDxfId="248" dataCellStyle="標準 2"/>
    <tableColumn id="3" name="仕　様" dataDxfId="247" totalsRowDxfId="246" dataCellStyle="標準 2"/>
    <tableColumn id="4" name="用　途" dataDxfId="245" totalsRowDxfId="244" dataCellStyle="標準 2"/>
    <tableColumn id="5" name="数量_x000a_(A)" dataDxfId="243" totalsRowDxfId="242" dataCellStyle="桁区切り"/>
    <tableColumn id="10" name="単位" dataDxfId="241" totalsRowDxfId="240" dataCellStyle="桁区切り"/>
    <tableColumn id="6" name="単価_x000a_（税抜）_x000a_(B)" totalsRowLabel="計" dataDxfId="239" totalsRowDxfId="238" dataCellStyle="桁区切り"/>
    <tableColumn id="7" name="助成対象経費_x000a_（税抜）_x000a_(A)×(B)" totalsRowFunction="sum" dataDxfId="237" totalsRowDxfId="236" dataCellStyle="桁区切り">
      <calculatedColumnFormula>原材料・副資材費11[[#This Row],[数量
(A)]]*原材料・副資材費11[[#This Row],[単価
（税抜）
(B)]]</calculatedColumnFormula>
    </tableColumn>
    <tableColumn id="8" name="助成事業に_x000a_要する経費_x000a_（税込）" totalsRowFunction="sum" dataDxfId="235" totalsRowDxfId="234" dataCellStyle="桁区切り">
      <calculatedColumnFormula>ROUNDDOWN(原材料・副資材費11[[#This Row],[助成対象経費
（税抜）
(A)×(B)]]*1.1,0)</calculatedColumnFormula>
    </tableColumn>
    <tableColumn id="9" name="購入先事業者名" dataDxfId="233" totalsRowDxfId="232" dataCellStyle="標準 2"/>
    <tableColumn id="12" name="列1" dataDxfId="231" totalsRowDxfId="230"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5" name="機械装置・工具器具費1016" displayName="機械装置・工具器具費1016" ref="A7:L25" totalsRowCount="1" headerRowDxfId="220" dataDxfId="219" totalsRowDxfId="218" dataCellStyle="標準 2">
  <tableColumns count="12">
    <tableColumn id="1" name="経費_x000a_番号" dataDxfId="217" totalsRowDxfId="216" dataCellStyle="標準 2">
      <calculatedColumnFormula>ROW()-7</calculatedColumnFormula>
    </tableColumn>
    <tableColumn id="2" name="品　名" dataDxfId="215" totalsRowDxfId="214" dataCellStyle="標準 2"/>
    <tableColumn id="4" name="用　途" dataDxfId="213" totalsRowDxfId="212" dataCellStyle="標準 2"/>
    <tableColumn id="10" name="調達_x000a_方法" dataDxfId="211" totalsRowDxfId="210" dataCellStyle="標準 2"/>
    <tableColumn id="3" name="ﾘｰｽ・_x000a_ﾚﾝﾀﾙ_x000a_期間（月）" dataDxfId="209" totalsRowDxfId="208"/>
    <tableColumn id="5" name="数量_x000a_(A)" dataDxfId="207" totalsRowDxfId="206" dataCellStyle="桁区切り"/>
    <tableColumn id="13" name="単位" dataDxfId="205" totalsRowDxfId="204" dataCellStyle="桁区切り"/>
    <tableColumn id="6" name="購入単価_x000a_又は_x000a_ﾘｰｽ･ﾚﾝﾀﾙ料_x000a_合計（税抜）_x000a_(B)" totalsRowLabel="計" dataDxfId="203" totalsRowDxfId="202" dataCellStyle="桁区切り"/>
    <tableColumn id="7" name="助成対象_x000a_経費_x000a_（税抜）_x000a_(A)×(B）" totalsRowFunction="sum" dataDxfId="201" totalsRowDxfId="200" dataCellStyle="桁区切り">
      <calculatedColumnFormula>機械装置・工具器具費1016[[#This Row],[数量
(A)]]*機械装置・工具器具費1016[[#This Row],[購入単価
又は
ﾘｰｽ･ﾚﾝﾀﾙ料
合計（税抜）
(B)]]</calculatedColumnFormula>
    </tableColumn>
    <tableColumn id="8" name="助成事業に_x000a_要する経費_x000a_（税込）" totalsRowFunction="sum" dataDxfId="199" totalsRowDxfId="198" dataCellStyle="桁区切り">
      <calculatedColumnFormula>ROUNDDOWN(機械装置・工具器具費1016[[#This Row],[助成対象
経費
（税抜）
(A)×(B）]]*1.1,0)</calculatedColumnFormula>
    </tableColumn>
    <tableColumn id="9" name="購入先又は_x000a_ﾘｰｽ･ﾚﾝﾀﾙ先_x000a_事業者名" dataDxfId="197" totalsRowDxfId="196" dataCellStyle="標準 2"/>
    <tableColumn id="12" name="列1" dataDxfId="195" totalsRowDxfId="194"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6" name="委託費1117" displayName="委託費1117" ref="A6:I24" totalsRowCount="1" headerRowDxfId="186" dataDxfId="185" totalsRowDxfId="184" dataCellStyle="標準 2">
  <tableColumns count="9">
    <tableColumn id="1" name="経費_x000a_番号" dataDxfId="183" totalsRowDxfId="182" dataCellStyle="標準 2">
      <calculatedColumnFormula>ROW()-6</calculatedColumnFormula>
    </tableColumn>
    <tableColumn id="2" name="委託内容" dataDxfId="181" totalsRowDxfId="180" dataCellStyle="標準 2"/>
    <tableColumn id="4" name="数量_x000a_(A)" dataDxfId="179" totalsRowDxfId="178" dataCellStyle="桁区切り"/>
    <tableColumn id="6" name="単位" dataDxfId="177" totalsRowDxfId="176" dataCellStyle="桁区切り"/>
    <tableColumn id="10" name="単価_x000a_（税抜）_x000a_(B)" totalsRowLabel="計" dataDxfId="175" totalsRowDxfId="174" dataCellStyle="桁区切り"/>
    <tableColumn id="7" name="助成対象経費_x000a_（税抜）_x000a_(A)×(B）" totalsRowFunction="sum" dataDxfId="173" totalsRowDxfId="172" dataCellStyle="桁区切り">
      <calculatedColumnFormula>委託費1117[[#This Row],[数量
(A)]]*委託費1117[[#This Row],[単価
（税抜）
(B)]]</calculatedColumnFormula>
    </tableColumn>
    <tableColumn id="8" name="助成事業に_x000a_要する経費_x000a_（税込）" totalsRowFunction="sum" dataDxfId="171" totalsRowDxfId="170" dataCellStyle="桁区切り">
      <calculatedColumnFormula>ROUNDDOWN(委託費1117[[#This Row],[助成対象経費
（税抜）
(A)×(B）]]*1.1,0)</calculatedColumnFormula>
    </tableColumn>
    <tableColumn id="9" name="委託先事業者名／_x000a_専門家所属・氏名   " dataDxfId="169" totalsRowDxfId="168" dataCellStyle="標準 2"/>
    <tableColumn id="12" name="列1" dataDxfId="167" totalsRowDxfId="166"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7" name="産業財産権・出願導入費18" displayName="産業財産権・出願導入費18" ref="A4:I15" totalsRowCount="1" headerRowDxfId="163" dataDxfId="162" totalsRowDxfId="161" dataCellStyle="標準 2">
  <tableColumns count="9">
    <tableColumn id="1" name="経費_x000a_番号" dataDxfId="160" totalsRowDxfId="159" dataCellStyle="標準 2">
      <calculatedColumnFormula>ROW()-4</calculatedColumnFormula>
    </tableColumn>
    <tableColumn id="2" name="対象製品・サービス等" dataDxfId="158" totalsRowDxfId="157" dataCellStyle="標準 2"/>
    <tableColumn id="3" name="権利名" dataDxfId="156" totalsRowDxfId="155" dataCellStyle="標準 2"/>
    <tableColumn id="10" name="内容" dataDxfId="154" totalsRowDxfId="153" dataCellStyle="桁区切り"/>
    <tableColumn id="5" name="弁理士事務所_x000a_又は_x000a_権利所有事業者名" dataDxfId="152" totalsRowDxfId="151" dataCellStyle="桁区切り"/>
    <tableColumn id="8" name="単価_x000a_（税抜）" totalsRowLabel="計" dataDxfId="150" totalsRowDxfId="149" dataCellStyle="桁区切り"/>
    <tableColumn id="6" name="助成対象経費_x000a_（税抜）" totalsRowFunction="sum" dataDxfId="148" totalsRowDxfId="147" dataCellStyle="桁区切り">
      <calculatedColumnFormula>産業財産権・出願導入費18[[#This Row],[単価
（税抜）]]</calculatedColumnFormula>
    </tableColumn>
    <tableColumn id="12" name="助成事業に_x000a_要する経費_x000a_（税込）" totalsRowFunction="sum" dataDxfId="146" totalsRowDxfId="145" dataCellStyle="桁区切り">
      <calculatedColumnFormula>ROUNDDOWN(産業財産権・出願導入費18[[#This Row],[助成対象経費
（税抜）]]*1.1,0)</calculatedColumnFormula>
    </tableColumn>
    <tableColumn id="4" name="列2" dataDxfId="144" totalsRowDxfId="143"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8" name="直接人件費19" displayName="直接人件費19" ref="A5:K21" totalsRowCount="1" headerRowDxfId="140" dataDxfId="139" totalsRowDxfId="138" headerRowCellStyle="標準 2">
  <tableColumns count="11">
    <tableColumn id="1" name="経費_x000a_番号" dataDxfId="137" totalsRowDxfId="136" dataCellStyle="標準 2">
      <calculatedColumnFormula>ROW()-5</calculatedColumnFormula>
    </tableColumn>
    <tableColumn id="2" name="従事者氏名" dataDxfId="135" totalsRowDxfId="134" dataCellStyle="標準 2"/>
    <tableColumn id="3" name="所属・役職" dataDxfId="133" totalsRowDxfId="132" dataCellStyle="標準 2"/>
    <tableColumn id="12" name="種別" dataDxfId="131" totalsRowDxfId="130" dataCellStyle="標準 2"/>
    <tableColumn id="10" name="保有資格・経験" dataDxfId="129" totalsRowDxfId="128" dataCellStyle="標準 2"/>
    <tableColumn id="4" name="従事内容" dataDxfId="127" totalsRowDxfId="126" dataCellStyle="桁区切り"/>
    <tableColumn id="5" name="従事時間_x000a_(A)" dataDxfId="125" totalsRowDxfId="124" dataCellStyle="桁区切り">
      <calculatedColumnFormula>#REF!</calculatedColumnFormula>
    </tableColumn>
    <tableColumn id="6" name="時間単価_x000a_(B)" totalsRowLabel="計" dataDxfId="123" totalsRowDxfId="122" dataCellStyle="桁区切り"/>
    <tableColumn id="7" name="助成対象経費_x000a_(A)×(B)" totalsRowFunction="sum" dataDxfId="121" totalsRowDxfId="120" dataCellStyle="桁区切り">
      <calculatedColumnFormula>直接人件費19[[#This Row],[従事時間
(A)]]*直接人件費19[[#This Row],[時間単価
(B)]]</calculatedColumnFormula>
    </tableColumn>
    <tableColumn id="11" name="助成事業に_x000a_要する経費" totalsRowFunction="sum" dataDxfId="119" totalsRowDxfId="118" dataCellStyle="桁区切り">
      <calculatedColumnFormula>直接人件費19[[#This Row],[従事時間
(A)]]*直接人件費19[[#This Row],[時間単価
(B)]]</calculatedColumnFormula>
    </tableColumn>
    <tableColumn id="8" name="列2" dataDxfId="117" totalsRowDxfId="116"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9" name="人件費単価表20" displayName="人件費単価表20" ref="N22:O48" totalsRowShown="0" headerRowDxfId="115" dataDxfId="114">
  <autoFilter ref="N22:O48"/>
  <tableColumns count="2">
    <tableColumn id="1" name="報酬月額（給与等）" dataDxfId="113"/>
    <tableColumn id="2" name="人件費単価（時給）" dataDxfId="112"/>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table" Target="../tables/table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Z49"/>
  <sheetViews>
    <sheetView showGridLines="0" tabSelected="1" view="pageBreakPreview" zoomScale="80" zoomScaleNormal="100" zoomScaleSheetLayoutView="80" workbookViewId="0">
      <selection activeCell="X27" sqref="X27:AD27"/>
    </sheetView>
  </sheetViews>
  <sheetFormatPr defaultColWidth="2.4140625" defaultRowHeight="12.5" x14ac:dyDescent="0.55000000000000004"/>
  <cols>
    <col min="1" max="1" width="2.25" style="1" customWidth="1"/>
    <col min="2" max="31" width="3.33203125" style="1" customWidth="1"/>
    <col min="32" max="32" width="1.5" style="1" customWidth="1"/>
    <col min="33" max="16384" width="2.4140625" style="1"/>
  </cols>
  <sheetData>
    <row r="1" spans="1:36" x14ac:dyDescent="0.55000000000000004">
      <c r="A1" s="1" t="s">
        <v>0</v>
      </c>
      <c r="F1" s="3"/>
      <c r="G1" s="3"/>
      <c r="H1" s="3"/>
      <c r="I1" s="3"/>
      <c r="W1" s="542" t="s">
        <v>1</v>
      </c>
      <c r="X1" s="543"/>
      <c r="Y1" s="543"/>
      <c r="Z1" s="543"/>
      <c r="AA1" s="543"/>
      <c r="AB1" s="543"/>
      <c r="AC1" s="543"/>
      <c r="AD1" s="543"/>
      <c r="AE1" s="544"/>
    </row>
    <row r="2" spans="1:36" ht="15" customHeight="1" x14ac:dyDescent="0.55000000000000004">
      <c r="F2" s="3"/>
      <c r="G2" s="3"/>
      <c r="H2" s="3"/>
      <c r="I2" s="3"/>
      <c r="W2" s="542" t="s">
        <v>2</v>
      </c>
      <c r="X2" s="543"/>
      <c r="Y2" s="544"/>
      <c r="Z2" s="545"/>
      <c r="AA2" s="546"/>
      <c r="AB2" s="546"/>
      <c r="AC2" s="546"/>
      <c r="AD2" s="546"/>
      <c r="AE2" s="547"/>
    </row>
    <row r="3" spans="1:36" ht="15" customHeight="1" x14ac:dyDescent="0.55000000000000004">
      <c r="A3" s="1" t="s">
        <v>3</v>
      </c>
      <c r="F3" s="3"/>
      <c r="G3" s="3"/>
      <c r="H3" s="3"/>
      <c r="I3" s="3"/>
      <c r="V3" s="3"/>
      <c r="W3" s="542" t="s">
        <v>4</v>
      </c>
      <c r="X3" s="543"/>
      <c r="Y3" s="544"/>
      <c r="Z3" s="548"/>
      <c r="AA3" s="549"/>
      <c r="AB3" s="549"/>
      <c r="AC3" s="549"/>
      <c r="AD3" s="549"/>
      <c r="AE3" s="550"/>
    </row>
    <row r="4" spans="1:36" ht="15" customHeight="1" x14ac:dyDescent="0.55000000000000004">
      <c r="A4" s="1" t="s">
        <v>5</v>
      </c>
      <c r="F4" s="3"/>
      <c r="G4" s="3"/>
      <c r="H4" s="3"/>
      <c r="I4" s="3"/>
      <c r="W4" s="542" t="s">
        <v>6</v>
      </c>
      <c r="X4" s="543"/>
      <c r="Y4" s="544"/>
      <c r="Z4" s="545"/>
      <c r="AA4" s="546"/>
      <c r="AB4" s="546"/>
      <c r="AC4" s="546"/>
      <c r="AD4" s="546"/>
      <c r="AE4" s="547"/>
    </row>
    <row r="5" spans="1:36" x14ac:dyDescent="0.55000000000000004">
      <c r="F5" s="3"/>
      <c r="G5" s="3"/>
      <c r="H5" s="3"/>
      <c r="I5" s="3"/>
      <c r="X5" s="3"/>
      <c r="Y5" s="551"/>
      <c r="Z5" s="551"/>
      <c r="AA5" s="134"/>
      <c r="AB5" s="134"/>
      <c r="AC5" s="134"/>
      <c r="AD5" s="134"/>
    </row>
    <row r="6" spans="1:36" ht="15" customHeight="1" x14ac:dyDescent="0.55000000000000004">
      <c r="O6" s="639" t="s">
        <v>7</v>
      </c>
      <c r="P6" s="640"/>
      <c r="Q6" s="640"/>
      <c r="R6" s="640"/>
      <c r="S6" s="645">
        <f>'1-1.申請者概要'!G8</f>
        <v>0</v>
      </c>
      <c r="T6" s="646"/>
      <c r="U6" s="646"/>
      <c r="V6" s="646"/>
      <c r="W6" s="646"/>
      <c r="X6" s="646"/>
      <c r="Y6" s="646"/>
      <c r="Z6" s="646"/>
      <c r="AA6" s="646"/>
      <c r="AB6" s="646"/>
      <c r="AC6" s="646"/>
      <c r="AD6" s="647"/>
    </row>
    <row r="7" spans="1:36" ht="15" customHeight="1" x14ac:dyDescent="0.55000000000000004">
      <c r="B7" s="2"/>
      <c r="O7" s="641"/>
      <c r="P7" s="642"/>
      <c r="Q7" s="642"/>
      <c r="R7" s="642"/>
      <c r="S7" s="648"/>
      <c r="T7" s="649"/>
      <c r="U7" s="649"/>
      <c r="V7" s="649"/>
      <c r="W7" s="649"/>
      <c r="X7" s="649"/>
      <c r="Y7" s="649"/>
      <c r="Z7" s="649"/>
      <c r="AA7" s="649"/>
      <c r="AB7" s="649"/>
      <c r="AC7" s="649"/>
      <c r="AD7" s="650"/>
    </row>
    <row r="8" spans="1:36" ht="15" customHeight="1" x14ac:dyDescent="0.55000000000000004">
      <c r="O8" s="643"/>
      <c r="P8" s="644"/>
      <c r="Q8" s="644"/>
      <c r="R8" s="644"/>
      <c r="S8" s="651"/>
      <c r="T8" s="652"/>
      <c r="U8" s="652"/>
      <c r="V8" s="652"/>
      <c r="W8" s="652"/>
      <c r="X8" s="652"/>
      <c r="Y8" s="652"/>
      <c r="Z8" s="652"/>
      <c r="AA8" s="652"/>
      <c r="AB8" s="652"/>
      <c r="AC8" s="652"/>
      <c r="AD8" s="653"/>
    </row>
    <row r="9" spans="1:36" ht="20.149999999999999" customHeight="1" x14ac:dyDescent="0.55000000000000004">
      <c r="N9" s="3"/>
      <c r="O9" s="654" t="s">
        <v>8</v>
      </c>
      <c r="P9" s="655"/>
      <c r="Q9" s="655"/>
      <c r="R9" s="656"/>
      <c r="S9" s="660">
        <f>'1-1.申請者概要'!C6</f>
        <v>0</v>
      </c>
      <c r="T9" s="661"/>
      <c r="U9" s="661"/>
      <c r="V9" s="661"/>
      <c r="W9" s="661"/>
      <c r="X9" s="661"/>
      <c r="Y9" s="661"/>
      <c r="Z9" s="661"/>
      <c r="AA9" s="661"/>
      <c r="AB9" s="661"/>
      <c r="AC9" s="661"/>
      <c r="AD9" s="662"/>
      <c r="AE9" s="3"/>
    </row>
    <row r="10" spans="1:36" x14ac:dyDescent="0.55000000000000004">
      <c r="B10" s="2"/>
      <c r="N10" s="3"/>
      <c r="O10" s="657"/>
      <c r="P10" s="658"/>
      <c r="Q10" s="658"/>
      <c r="R10" s="659"/>
      <c r="S10" s="663"/>
      <c r="T10" s="664"/>
      <c r="U10" s="664"/>
      <c r="V10" s="664"/>
      <c r="W10" s="664"/>
      <c r="X10" s="664"/>
      <c r="Y10" s="664"/>
      <c r="Z10" s="664"/>
      <c r="AA10" s="664"/>
      <c r="AB10" s="664"/>
      <c r="AC10" s="664"/>
      <c r="AD10" s="665"/>
      <c r="AE10" s="3"/>
    </row>
    <row r="11" spans="1:36" ht="20.149999999999999" customHeight="1" x14ac:dyDescent="0.55000000000000004">
      <c r="O11" s="666" t="s">
        <v>9</v>
      </c>
      <c r="P11" s="644"/>
      <c r="Q11" s="644"/>
      <c r="R11" s="667"/>
      <c r="S11" s="671" t="s">
        <v>10</v>
      </c>
      <c r="T11" s="672"/>
      <c r="U11" s="673"/>
      <c r="V11" s="674">
        <f>'1-1.申請者概要'!L7</f>
        <v>0</v>
      </c>
      <c r="W11" s="675"/>
      <c r="X11" s="675"/>
      <c r="Y11" s="675"/>
      <c r="Z11" s="675"/>
      <c r="AA11" s="675"/>
      <c r="AB11" s="675"/>
      <c r="AC11" s="675"/>
      <c r="AD11" s="676"/>
      <c r="AE11" s="3"/>
    </row>
    <row r="12" spans="1:36" ht="20.149999999999999" customHeight="1" x14ac:dyDescent="0.55000000000000004">
      <c r="B12" s="2"/>
      <c r="O12" s="668"/>
      <c r="P12" s="669"/>
      <c r="Q12" s="669"/>
      <c r="R12" s="670"/>
      <c r="S12" s="677" t="s">
        <v>11</v>
      </c>
      <c r="T12" s="669"/>
      <c r="U12" s="670"/>
      <c r="V12" s="678">
        <f>'1-1.申請者概要'!L6</f>
        <v>0</v>
      </c>
      <c r="W12" s="679"/>
      <c r="X12" s="679"/>
      <c r="Y12" s="679"/>
      <c r="Z12" s="679"/>
      <c r="AA12" s="679"/>
      <c r="AB12" s="679"/>
      <c r="AC12" s="679"/>
      <c r="AD12" s="665"/>
      <c r="AE12" s="134"/>
    </row>
    <row r="13" spans="1:36" x14ac:dyDescent="0.55000000000000004">
      <c r="O13" s="3"/>
      <c r="P13" s="3"/>
      <c r="Q13" s="3"/>
      <c r="R13" s="3"/>
      <c r="S13" s="3"/>
      <c r="T13" s="3"/>
      <c r="U13" s="3"/>
      <c r="V13" s="3"/>
      <c r="W13" s="3"/>
      <c r="X13" s="3"/>
      <c r="Y13" s="3"/>
      <c r="Z13" s="3"/>
      <c r="AA13" s="3"/>
      <c r="AB13" s="3"/>
      <c r="AC13" s="3"/>
    </row>
    <row r="14" spans="1:36" ht="14" x14ac:dyDescent="0.55000000000000004">
      <c r="A14" s="635" t="s">
        <v>751</v>
      </c>
      <c r="B14" s="635"/>
      <c r="C14" s="635"/>
      <c r="D14" s="635"/>
      <c r="E14" s="635"/>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F14" s="4"/>
      <c r="AG14" s="4"/>
      <c r="AJ14" s="3"/>
    </row>
    <row r="16" spans="1:36" x14ac:dyDescent="0.55000000000000004">
      <c r="B16" s="1" t="s">
        <v>12</v>
      </c>
    </row>
    <row r="17" spans="1:104" x14ac:dyDescent="0.55000000000000004">
      <c r="AF17" s="4"/>
      <c r="AG17" s="4"/>
    </row>
    <row r="18" spans="1:104" ht="18" customHeight="1" x14ac:dyDescent="0.55000000000000004">
      <c r="A18" s="680"/>
      <c r="B18" s="680"/>
      <c r="C18" s="680"/>
      <c r="D18" s="680"/>
      <c r="E18" s="680"/>
      <c r="F18" s="680"/>
      <c r="G18" s="680"/>
      <c r="H18" s="680"/>
      <c r="I18" s="680"/>
      <c r="J18" s="680"/>
      <c r="K18" s="680"/>
      <c r="L18" s="680"/>
      <c r="M18" s="680"/>
      <c r="N18" s="680"/>
      <c r="O18" s="680"/>
      <c r="P18" s="680" t="s">
        <v>13</v>
      </c>
      <c r="Q18" s="680"/>
      <c r="R18" s="680"/>
      <c r="S18" s="680"/>
      <c r="T18" s="680"/>
      <c r="U18" s="680"/>
      <c r="V18" s="680"/>
      <c r="W18" s="680"/>
      <c r="X18" s="680"/>
      <c r="Y18" s="680"/>
      <c r="Z18" s="680"/>
      <c r="AA18" s="680"/>
      <c r="AB18" s="680"/>
      <c r="AC18" s="680"/>
      <c r="AD18" s="680"/>
      <c r="AE18" s="680"/>
    </row>
    <row r="21" spans="1:104" s="4" customFormat="1" ht="25" customHeight="1" x14ac:dyDescent="0.55000000000000004">
      <c r="A21" s="4">
        <v>1</v>
      </c>
      <c r="B21" s="5" t="s">
        <v>14</v>
      </c>
      <c r="C21" s="6"/>
      <c r="D21" s="6"/>
      <c r="E21" s="6"/>
      <c r="F21" s="5"/>
      <c r="G21" s="5"/>
      <c r="H21" s="5"/>
      <c r="I21" s="5"/>
      <c r="J21" s="5"/>
      <c r="K21" s="5"/>
      <c r="L21" s="5"/>
      <c r="M21" s="5"/>
      <c r="N21" s="5"/>
      <c r="O21" s="5"/>
      <c r="P21" s="5"/>
      <c r="Q21" s="5"/>
      <c r="R21" s="5"/>
      <c r="S21" s="5"/>
      <c r="T21" s="5"/>
      <c r="U21" s="5"/>
      <c r="V21" s="5"/>
      <c r="W21" s="5"/>
      <c r="X21" s="5"/>
      <c r="Y21" s="5"/>
      <c r="Z21" s="5"/>
      <c r="AA21" s="5"/>
      <c r="AB21" s="5"/>
      <c r="AC21" s="5"/>
      <c r="AH21" s="552"/>
    </row>
    <row r="22" spans="1:104" ht="39" customHeight="1" x14ac:dyDescent="0.55000000000000004">
      <c r="B22" s="636">
        <f>'2-1.実施計画'!H2</f>
        <v>0</v>
      </c>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8"/>
    </row>
    <row r="23" spans="1:104" ht="18" customHeight="1" x14ac:dyDescent="0.55000000000000004">
      <c r="B23" s="94" t="s">
        <v>294</v>
      </c>
      <c r="C23" s="94"/>
      <c r="D23" s="94"/>
      <c r="E23" s="94"/>
      <c r="F23" s="94"/>
      <c r="G23" s="94"/>
      <c r="H23" s="94"/>
      <c r="I23" s="94"/>
      <c r="J23" s="94"/>
      <c r="K23" s="94"/>
      <c r="L23" s="94"/>
      <c r="AD23" s="7"/>
    </row>
    <row r="24" spans="1:104" x14ac:dyDescent="0.55000000000000004">
      <c r="AD24" s="7"/>
    </row>
    <row r="25" spans="1:104" s="4" customFormat="1" ht="25" customHeight="1" x14ac:dyDescent="0.55000000000000004">
      <c r="A25" s="4">
        <v>2</v>
      </c>
      <c r="B25" s="633" t="s">
        <v>409</v>
      </c>
      <c r="C25" s="634"/>
      <c r="D25" s="634"/>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8"/>
      <c r="AF25" s="1"/>
      <c r="AG25" s="1"/>
    </row>
    <row r="26" spans="1:104" s="98" customFormat="1" ht="25" customHeight="1" x14ac:dyDescent="0.55000000000000004">
      <c r="B26" s="688" t="s">
        <v>400</v>
      </c>
      <c r="C26" s="689"/>
      <c r="D26" s="689"/>
      <c r="E26" s="689"/>
      <c r="F26" s="689"/>
      <c r="G26" s="689"/>
      <c r="H26" s="689"/>
      <c r="I26" s="689"/>
      <c r="J26" s="689"/>
      <c r="K26" s="689"/>
      <c r="L26" s="689"/>
      <c r="M26" s="689"/>
      <c r="N26" s="689"/>
      <c r="O26" s="689"/>
      <c r="P26" s="689"/>
      <c r="Q26" s="689"/>
      <c r="R26" s="689"/>
      <c r="S26" s="689"/>
      <c r="T26" s="689"/>
      <c r="U26" s="689"/>
      <c r="V26" s="689"/>
      <c r="W26" s="689"/>
      <c r="X26" s="688" t="s">
        <v>414</v>
      </c>
      <c r="Y26" s="689"/>
      <c r="Z26" s="689"/>
      <c r="AA26" s="689"/>
      <c r="AB26" s="689"/>
      <c r="AC26" s="689"/>
      <c r="AD26" s="690"/>
      <c r="AE26" s="553"/>
      <c r="AF26" s="94"/>
      <c r="AG26" s="9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row>
    <row r="27" spans="1:104" s="4" customFormat="1" ht="25" customHeight="1" x14ac:dyDescent="0.55000000000000004">
      <c r="B27" s="101" t="s">
        <v>356</v>
      </c>
      <c r="C27" s="691" t="s">
        <v>401</v>
      </c>
      <c r="D27" s="692"/>
      <c r="E27" s="692"/>
      <c r="F27" s="692"/>
      <c r="G27" s="692"/>
      <c r="H27" s="692"/>
      <c r="I27" s="692"/>
      <c r="J27" s="692"/>
      <c r="K27" s="692"/>
      <c r="L27" s="692"/>
      <c r="M27" s="692"/>
      <c r="N27" s="693"/>
      <c r="O27" s="694" t="s">
        <v>407</v>
      </c>
      <c r="P27" s="695"/>
      <c r="Q27" s="695"/>
      <c r="R27" s="695"/>
      <c r="S27" s="695"/>
      <c r="T27" s="695"/>
      <c r="U27" s="695"/>
      <c r="V27" s="695"/>
      <c r="W27" s="696"/>
      <c r="X27" s="715"/>
      <c r="Y27" s="716"/>
      <c r="Z27" s="716"/>
      <c r="AA27" s="716"/>
      <c r="AB27" s="716"/>
      <c r="AC27" s="716"/>
      <c r="AD27" s="717"/>
      <c r="AE27" s="8"/>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4" customFormat="1" ht="25" customHeight="1" x14ac:dyDescent="0.55000000000000004">
      <c r="B28" s="99" t="s">
        <v>357</v>
      </c>
      <c r="C28" s="724" t="s">
        <v>402</v>
      </c>
      <c r="D28" s="725"/>
      <c r="E28" s="725"/>
      <c r="F28" s="725"/>
      <c r="G28" s="725"/>
      <c r="H28" s="725"/>
      <c r="I28" s="725"/>
      <c r="J28" s="725"/>
      <c r="K28" s="725"/>
      <c r="L28" s="725"/>
      <c r="M28" s="725"/>
      <c r="N28" s="726"/>
      <c r="O28" s="697"/>
      <c r="P28" s="698"/>
      <c r="Q28" s="698"/>
      <c r="R28" s="698"/>
      <c r="S28" s="698"/>
      <c r="T28" s="698"/>
      <c r="U28" s="698"/>
      <c r="V28" s="698"/>
      <c r="W28" s="699"/>
      <c r="X28" s="718"/>
      <c r="Y28" s="719"/>
      <c r="Z28" s="719"/>
      <c r="AA28" s="719"/>
      <c r="AB28" s="719"/>
      <c r="AC28" s="719"/>
      <c r="AD28" s="720"/>
      <c r="AE28" s="8"/>
      <c r="AF28" s="1"/>
      <c r="AG28" s="1"/>
    </row>
    <row r="29" spans="1:104" s="4" customFormat="1" ht="25" customHeight="1" x14ac:dyDescent="0.55000000000000004">
      <c r="B29" s="99" t="s">
        <v>358</v>
      </c>
      <c r="C29" s="712" t="s">
        <v>403</v>
      </c>
      <c r="D29" s="713"/>
      <c r="E29" s="713"/>
      <c r="F29" s="713"/>
      <c r="G29" s="713"/>
      <c r="H29" s="713"/>
      <c r="I29" s="713"/>
      <c r="J29" s="713"/>
      <c r="K29" s="713"/>
      <c r="L29" s="713"/>
      <c r="M29" s="713"/>
      <c r="N29" s="714"/>
      <c r="O29" s="700"/>
      <c r="P29" s="701"/>
      <c r="Q29" s="701"/>
      <c r="R29" s="701"/>
      <c r="S29" s="701"/>
      <c r="T29" s="701"/>
      <c r="U29" s="701"/>
      <c r="V29" s="701"/>
      <c r="W29" s="702"/>
      <c r="X29" s="715"/>
      <c r="Y29" s="716"/>
      <c r="Z29" s="716"/>
      <c r="AA29" s="716"/>
      <c r="AB29" s="716"/>
      <c r="AC29" s="716"/>
      <c r="AD29" s="717"/>
      <c r="AE29" s="8"/>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4" customFormat="1" ht="25" customHeight="1" x14ac:dyDescent="0.55000000000000004">
      <c r="B30" s="99" t="s">
        <v>359</v>
      </c>
      <c r="C30" s="691" t="s">
        <v>401</v>
      </c>
      <c r="D30" s="692"/>
      <c r="E30" s="692"/>
      <c r="F30" s="692"/>
      <c r="G30" s="692"/>
      <c r="H30" s="692"/>
      <c r="I30" s="692"/>
      <c r="J30" s="692"/>
      <c r="K30" s="692"/>
      <c r="L30" s="692"/>
      <c r="M30" s="692"/>
      <c r="N30" s="693"/>
      <c r="O30" s="703" t="s">
        <v>408</v>
      </c>
      <c r="P30" s="704"/>
      <c r="Q30" s="704"/>
      <c r="R30" s="704"/>
      <c r="S30" s="704"/>
      <c r="T30" s="704"/>
      <c r="U30" s="704"/>
      <c r="V30" s="704"/>
      <c r="W30" s="705"/>
      <c r="X30" s="721"/>
      <c r="Y30" s="722"/>
      <c r="Z30" s="722"/>
      <c r="AA30" s="722"/>
      <c r="AB30" s="722"/>
      <c r="AC30" s="722"/>
      <c r="AD30" s="723"/>
      <c r="AE30" s="8"/>
      <c r="AF30" s="1"/>
      <c r="AG30" s="1"/>
    </row>
    <row r="31" spans="1:104" s="4" customFormat="1" ht="25" customHeight="1" x14ac:dyDescent="0.55000000000000004">
      <c r="B31" s="99" t="s">
        <v>360</v>
      </c>
      <c r="C31" s="691" t="s">
        <v>402</v>
      </c>
      <c r="D31" s="692"/>
      <c r="E31" s="692"/>
      <c r="F31" s="692"/>
      <c r="G31" s="692"/>
      <c r="H31" s="692"/>
      <c r="I31" s="692"/>
      <c r="J31" s="692"/>
      <c r="K31" s="692"/>
      <c r="L31" s="692"/>
      <c r="M31" s="692"/>
      <c r="N31" s="693"/>
      <c r="O31" s="706"/>
      <c r="P31" s="707"/>
      <c r="Q31" s="707"/>
      <c r="R31" s="707"/>
      <c r="S31" s="707"/>
      <c r="T31" s="707"/>
      <c r="U31" s="707"/>
      <c r="V31" s="707"/>
      <c r="W31" s="708"/>
      <c r="X31" s="629"/>
      <c r="Y31" s="630"/>
      <c r="Z31" s="630"/>
      <c r="AA31" s="630"/>
      <c r="AB31" s="630"/>
      <c r="AC31" s="630"/>
      <c r="AD31" s="631"/>
      <c r="AE31" s="8"/>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4" customFormat="1" ht="25" customHeight="1" x14ac:dyDescent="0.55000000000000004">
      <c r="B32" s="100" t="s">
        <v>361</v>
      </c>
      <c r="C32" s="712" t="s">
        <v>403</v>
      </c>
      <c r="D32" s="713"/>
      <c r="E32" s="713"/>
      <c r="F32" s="713"/>
      <c r="G32" s="713"/>
      <c r="H32" s="713"/>
      <c r="I32" s="713"/>
      <c r="J32" s="713"/>
      <c r="K32" s="713"/>
      <c r="L32" s="713"/>
      <c r="M32" s="713"/>
      <c r="N32" s="714"/>
      <c r="O32" s="709"/>
      <c r="P32" s="710"/>
      <c r="Q32" s="710"/>
      <c r="R32" s="710"/>
      <c r="S32" s="710"/>
      <c r="T32" s="710"/>
      <c r="U32" s="710"/>
      <c r="V32" s="710"/>
      <c r="W32" s="711"/>
      <c r="X32" s="629"/>
      <c r="Y32" s="630"/>
      <c r="Z32" s="630"/>
      <c r="AA32" s="630"/>
      <c r="AB32" s="630"/>
      <c r="AC32" s="630"/>
      <c r="AD32" s="631"/>
      <c r="AE32" s="8"/>
      <c r="AF32" s="1"/>
      <c r="AG32" s="1"/>
    </row>
    <row r="33" spans="1:104" s="4" customFormat="1" ht="25" customHeight="1" x14ac:dyDescent="0.55000000000000004">
      <c r="B33" s="99" t="s">
        <v>362</v>
      </c>
      <c r="C33" s="632" t="s">
        <v>404</v>
      </c>
      <c r="D33" s="632"/>
      <c r="E33" s="632"/>
      <c r="F33" s="632"/>
      <c r="G33" s="632"/>
      <c r="H33" s="632"/>
      <c r="I33" s="632"/>
      <c r="J33" s="632"/>
      <c r="K33" s="632"/>
      <c r="L33" s="632"/>
      <c r="M33" s="632"/>
      <c r="N33" s="632"/>
      <c r="O33" s="632"/>
      <c r="P33" s="632"/>
      <c r="Q33" s="632"/>
      <c r="R33" s="632"/>
      <c r="S33" s="632"/>
      <c r="T33" s="632"/>
      <c r="U33" s="632"/>
      <c r="V33" s="632"/>
      <c r="W33" s="632"/>
      <c r="X33" s="629"/>
      <c r="Y33" s="630"/>
      <c r="Z33" s="630"/>
      <c r="AA33" s="630"/>
      <c r="AB33" s="630"/>
      <c r="AC33" s="630"/>
      <c r="AD33" s="631"/>
      <c r="AE33" s="8"/>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4" customFormat="1" ht="25" customHeight="1" x14ac:dyDescent="0.55000000000000004">
      <c r="B34" s="99" t="s">
        <v>363</v>
      </c>
      <c r="C34" s="632" t="s">
        <v>405</v>
      </c>
      <c r="D34" s="632"/>
      <c r="E34" s="632"/>
      <c r="F34" s="632"/>
      <c r="G34" s="632"/>
      <c r="H34" s="632"/>
      <c r="I34" s="632"/>
      <c r="J34" s="632"/>
      <c r="K34" s="632"/>
      <c r="L34" s="632"/>
      <c r="M34" s="632"/>
      <c r="N34" s="632"/>
      <c r="O34" s="632"/>
      <c r="P34" s="632"/>
      <c r="Q34" s="632"/>
      <c r="R34" s="632"/>
      <c r="S34" s="632"/>
      <c r="T34" s="632"/>
      <c r="U34" s="632"/>
      <c r="V34" s="632"/>
      <c r="W34" s="632"/>
      <c r="X34" s="629"/>
      <c r="Y34" s="630"/>
      <c r="Z34" s="630"/>
      <c r="AA34" s="630"/>
      <c r="AB34" s="630"/>
      <c r="AC34" s="630"/>
      <c r="AD34" s="631"/>
      <c r="AE34" s="8"/>
      <c r="AF34" s="1"/>
      <c r="AG34" s="1"/>
    </row>
    <row r="35" spans="1:104" s="4" customFormat="1" ht="25" customHeight="1" x14ac:dyDescent="0.55000000000000004">
      <c r="B35" s="99" t="s">
        <v>364</v>
      </c>
      <c r="C35" s="632" t="s">
        <v>416</v>
      </c>
      <c r="D35" s="632"/>
      <c r="E35" s="632"/>
      <c r="F35" s="632"/>
      <c r="G35" s="632"/>
      <c r="H35" s="632"/>
      <c r="I35" s="632"/>
      <c r="J35" s="632"/>
      <c r="K35" s="632"/>
      <c r="L35" s="632"/>
      <c r="M35" s="632"/>
      <c r="N35" s="632"/>
      <c r="O35" s="632"/>
      <c r="P35" s="632"/>
      <c r="Q35" s="632"/>
      <c r="R35" s="632"/>
      <c r="S35" s="632"/>
      <c r="T35" s="632"/>
      <c r="U35" s="632"/>
      <c r="V35" s="632"/>
      <c r="W35" s="632"/>
      <c r="X35" s="629"/>
      <c r="Y35" s="630"/>
      <c r="Z35" s="630"/>
      <c r="AA35" s="630"/>
      <c r="AB35" s="630"/>
      <c r="AC35" s="630"/>
      <c r="AD35" s="631"/>
      <c r="AE35" s="8"/>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4" customFormat="1" ht="25" customHeight="1" x14ac:dyDescent="0.55000000000000004">
      <c r="B36" s="99" t="s">
        <v>365</v>
      </c>
      <c r="C36" s="632" t="s">
        <v>406</v>
      </c>
      <c r="D36" s="632"/>
      <c r="E36" s="632"/>
      <c r="F36" s="632"/>
      <c r="G36" s="632"/>
      <c r="H36" s="632"/>
      <c r="I36" s="632"/>
      <c r="J36" s="632"/>
      <c r="K36" s="632"/>
      <c r="L36" s="632"/>
      <c r="M36" s="632"/>
      <c r="N36" s="632"/>
      <c r="O36" s="632"/>
      <c r="P36" s="632"/>
      <c r="Q36" s="632"/>
      <c r="R36" s="632"/>
      <c r="S36" s="632"/>
      <c r="T36" s="632"/>
      <c r="U36" s="632"/>
      <c r="V36" s="632"/>
      <c r="W36" s="632"/>
      <c r="X36" s="629"/>
      <c r="Y36" s="630"/>
      <c r="Z36" s="630"/>
      <c r="AA36" s="630"/>
      <c r="AB36" s="630"/>
      <c r="AC36" s="630"/>
      <c r="AD36" s="631"/>
      <c r="AE36" s="8"/>
      <c r="AF36" s="1"/>
      <c r="AG36" s="1"/>
    </row>
    <row r="37" spans="1:104" s="4" customFormat="1" ht="25" customHeight="1" x14ac:dyDescent="0.55000000000000004">
      <c r="B37" s="1" t="s">
        <v>711</v>
      </c>
      <c r="C37" s="1"/>
      <c r="D37" s="1"/>
      <c r="E37" s="1"/>
      <c r="F37" s="1"/>
      <c r="G37" s="3"/>
      <c r="H37" s="1"/>
      <c r="I37" s="1"/>
      <c r="J37" s="1"/>
      <c r="K37" s="1"/>
      <c r="L37" s="1"/>
      <c r="M37" s="3"/>
      <c r="N37" s="1"/>
      <c r="O37" s="1"/>
      <c r="P37" s="1"/>
      <c r="Q37" s="1"/>
      <c r="R37" s="1"/>
      <c r="S37" s="3"/>
      <c r="T37" s="3"/>
      <c r="U37" s="3"/>
      <c r="V37" s="3"/>
      <c r="W37" s="3"/>
      <c r="X37" s="3"/>
      <c r="Y37" s="3"/>
      <c r="Z37" s="3"/>
      <c r="AA37" s="3"/>
      <c r="AB37" s="3"/>
      <c r="AC37" s="3"/>
      <c r="AD37" s="3"/>
      <c r="AE37" s="8"/>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x14ac:dyDescent="0.55000000000000004">
      <c r="G38" s="3"/>
      <c r="M38" s="3"/>
      <c r="S38" s="3"/>
      <c r="T38" s="3"/>
      <c r="U38" s="3"/>
      <c r="V38" s="3"/>
      <c r="W38" s="3"/>
      <c r="X38" s="3"/>
      <c r="Y38" s="3"/>
      <c r="Z38" s="3"/>
      <c r="AA38" s="3"/>
      <c r="AB38" s="3"/>
      <c r="AC38" s="3"/>
      <c r="AD38" s="3"/>
      <c r="AE38" s="3"/>
      <c r="AF38" s="8"/>
      <c r="AG38" s="4"/>
      <c r="BU38" s="4"/>
      <c r="BV38" s="4"/>
      <c r="CW38" s="4"/>
      <c r="CX38" s="4"/>
    </row>
    <row r="39" spans="1:104" s="4" customFormat="1" ht="25" customHeight="1" x14ac:dyDescent="0.55000000000000004">
      <c r="A39" s="4">
        <v>3</v>
      </c>
      <c r="B39" s="727" t="s">
        <v>15</v>
      </c>
      <c r="C39" s="727"/>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8"/>
      <c r="AF39" s="1"/>
      <c r="AG39" s="1"/>
      <c r="BU39" s="1"/>
      <c r="BV39" s="1"/>
      <c r="CW39" s="1"/>
      <c r="CX39" s="1"/>
    </row>
    <row r="40" spans="1:104" ht="25" customHeight="1" x14ac:dyDescent="0.2">
      <c r="A40" s="3"/>
      <c r="B40" s="683" t="s">
        <v>16</v>
      </c>
      <c r="C40" s="683"/>
      <c r="D40" s="683"/>
      <c r="E40" s="683"/>
      <c r="F40" s="683"/>
      <c r="G40" s="683"/>
      <c r="H40" s="683"/>
      <c r="I40" s="683"/>
      <c r="J40" s="683"/>
      <c r="K40" s="728">
        <f>'3.資金計画'!F17</f>
        <v>0</v>
      </c>
      <c r="L40" s="684"/>
      <c r="M40" s="684"/>
      <c r="N40" s="684"/>
      <c r="O40" s="684"/>
      <c r="P40" s="684"/>
      <c r="Q40" s="684"/>
      <c r="R40" s="684"/>
      <c r="S40" s="684"/>
      <c r="T40" s="685"/>
      <c r="U40" s="135" t="s">
        <v>17</v>
      </c>
      <c r="V40" s="3"/>
      <c r="W40" s="3"/>
    </row>
    <row r="41" spans="1:104" ht="25" customHeight="1" x14ac:dyDescent="0.2">
      <c r="A41" s="3"/>
      <c r="B41" s="686" t="s">
        <v>410</v>
      </c>
      <c r="C41" s="686"/>
      <c r="D41" s="686"/>
      <c r="E41" s="686"/>
      <c r="F41" s="686"/>
      <c r="G41" s="686"/>
      <c r="H41" s="686"/>
      <c r="I41" s="686"/>
      <c r="J41" s="686"/>
      <c r="K41" s="684">
        <f>'3.資金計画'!F24</f>
        <v>0</v>
      </c>
      <c r="L41" s="684"/>
      <c r="M41" s="684"/>
      <c r="N41" s="684"/>
      <c r="O41" s="684"/>
      <c r="P41" s="684"/>
      <c r="Q41" s="684"/>
      <c r="R41" s="684"/>
      <c r="S41" s="684"/>
      <c r="T41" s="685"/>
      <c r="U41" s="135" t="s">
        <v>17</v>
      </c>
      <c r="V41" s="3"/>
      <c r="W41" s="3"/>
      <c r="X41" s="3"/>
      <c r="Y41" s="3"/>
      <c r="AA41" s="3"/>
      <c r="AB41" s="3"/>
      <c r="AC41" s="3"/>
      <c r="AD41" s="3"/>
      <c r="AE41" s="3"/>
    </row>
    <row r="42" spans="1:104" ht="25" customHeight="1" x14ac:dyDescent="0.2">
      <c r="A42" s="3"/>
      <c r="B42" s="683" t="s">
        <v>18</v>
      </c>
      <c r="C42" s="683"/>
      <c r="D42" s="683"/>
      <c r="E42" s="683"/>
      <c r="F42" s="683"/>
      <c r="G42" s="683"/>
      <c r="H42" s="683"/>
      <c r="I42" s="683"/>
      <c r="J42" s="683"/>
      <c r="K42" s="684">
        <f>'3.資金計画'!F29</f>
        <v>0</v>
      </c>
      <c r="L42" s="684"/>
      <c r="M42" s="684"/>
      <c r="N42" s="684"/>
      <c r="O42" s="684"/>
      <c r="P42" s="684"/>
      <c r="Q42" s="684"/>
      <c r="R42" s="684"/>
      <c r="S42" s="684"/>
      <c r="T42" s="685"/>
      <c r="U42" s="135" t="s">
        <v>17</v>
      </c>
      <c r="V42" s="3"/>
      <c r="W42" s="3"/>
      <c r="X42" s="3"/>
      <c r="Y42" s="3"/>
      <c r="AA42" s="3"/>
      <c r="AB42" s="3"/>
      <c r="AC42" s="3"/>
      <c r="AD42" s="3"/>
      <c r="AE42" s="3"/>
    </row>
    <row r="44" spans="1:104" x14ac:dyDescent="0.55000000000000004">
      <c r="BU44" s="4"/>
      <c r="BV44" s="4"/>
      <c r="CW44" s="4"/>
      <c r="CX44" s="4"/>
    </row>
    <row r="45" spans="1:104" s="4" customFormat="1" ht="25" customHeight="1" x14ac:dyDescent="0.55000000000000004">
      <c r="A45" s="4">
        <v>4</v>
      </c>
      <c r="B45" s="8" t="s">
        <v>19</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F45" s="1"/>
      <c r="AG45" s="1"/>
      <c r="BU45" s="1"/>
      <c r="BV45" s="1"/>
      <c r="CW45" s="1"/>
      <c r="CX45" s="1"/>
    </row>
    <row r="46" spans="1:104" ht="32.25" customHeight="1" x14ac:dyDescent="0.55000000000000004">
      <c r="A46" s="3"/>
      <c r="B46" s="729" t="s">
        <v>16</v>
      </c>
      <c r="C46" s="729"/>
      <c r="D46" s="729"/>
      <c r="E46" s="729"/>
      <c r="F46" s="729"/>
      <c r="G46" s="729"/>
      <c r="H46" s="729"/>
      <c r="I46" s="729"/>
      <c r="J46" s="729"/>
      <c r="K46" s="136"/>
      <c r="L46" s="730" t="s">
        <v>20</v>
      </c>
      <c r="M46" s="731"/>
      <c r="N46" s="731"/>
      <c r="O46" s="732">
        <f>'2-9.フロー・スケジュール'!D2</f>
        <v>0</v>
      </c>
      <c r="P46" s="733"/>
      <c r="Q46" s="730" t="s">
        <v>21</v>
      </c>
      <c r="R46" s="731"/>
      <c r="S46" s="732">
        <f>'2-9.フロー・スケジュール'!H2</f>
        <v>0</v>
      </c>
      <c r="T46" s="733"/>
      <c r="U46" s="730" t="s">
        <v>22</v>
      </c>
      <c r="V46" s="731"/>
      <c r="W46" s="732">
        <f>'2-9.フロー・スケジュール'!L2</f>
        <v>0</v>
      </c>
      <c r="X46" s="733"/>
      <c r="Y46" s="730" t="s">
        <v>23</v>
      </c>
      <c r="Z46" s="731"/>
      <c r="AA46" s="499"/>
      <c r="AB46" s="499"/>
      <c r="AC46" s="499"/>
      <c r="AD46" s="499"/>
      <c r="AE46" s="137"/>
    </row>
    <row r="47" spans="1:104" ht="32.25" customHeight="1" x14ac:dyDescent="0.55000000000000004">
      <c r="A47" s="3"/>
      <c r="B47" s="686" t="s">
        <v>410</v>
      </c>
      <c r="C47" s="687"/>
      <c r="D47" s="687"/>
      <c r="E47" s="687"/>
      <c r="F47" s="687"/>
      <c r="G47" s="687"/>
      <c r="H47" s="687"/>
      <c r="I47" s="687"/>
      <c r="J47" s="687"/>
      <c r="K47" s="138"/>
      <c r="L47" s="681" t="s">
        <v>20</v>
      </c>
      <c r="M47" s="681"/>
      <c r="N47" s="681"/>
      <c r="O47" s="682"/>
      <c r="P47" s="682"/>
      <c r="Q47" s="681" t="s">
        <v>21</v>
      </c>
      <c r="R47" s="681"/>
      <c r="S47" s="682"/>
      <c r="T47" s="682"/>
      <c r="U47" s="681" t="s">
        <v>22</v>
      </c>
      <c r="V47" s="681"/>
      <c r="W47" s="682"/>
      <c r="X47" s="682"/>
      <c r="Y47" s="681" t="s">
        <v>23</v>
      </c>
      <c r="Z47" s="681"/>
      <c r="AA47" s="139"/>
      <c r="AB47" s="139"/>
      <c r="AC47" s="139"/>
      <c r="AD47" s="139"/>
      <c r="AE47" s="140"/>
    </row>
    <row r="48" spans="1:104" ht="13" customHeight="1" x14ac:dyDescent="0.55000000000000004">
      <c r="B48" s="98"/>
    </row>
    <row r="49" spans="3:22" x14ac:dyDescent="0.55000000000000004">
      <c r="C49" s="94" t="s">
        <v>752</v>
      </c>
      <c r="D49" s="94"/>
      <c r="E49" s="94"/>
      <c r="F49" s="94"/>
      <c r="G49" s="94"/>
      <c r="H49" s="94"/>
      <c r="I49" s="94"/>
      <c r="J49" s="94"/>
      <c r="K49" s="94"/>
      <c r="L49" s="94"/>
      <c r="M49" s="94"/>
      <c r="N49" s="94"/>
      <c r="O49" s="94"/>
      <c r="P49" s="94"/>
      <c r="Q49" s="94"/>
      <c r="R49" s="94"/>
      <c r="S49" s="94"/>
      <c r="T49" s="94"/>
      <c r="U49" s="94"/>
      <c r="V49" s="94"/>
    </row>
  </sheetData>
  <sheetProtection password="C402" sheet="1" formatCells="0" selectLockedCells="1"/>
  <mergeCells count="60">
    <mergeCell ref="B39:AD39"/>
    <mergeCell ref="B40:J40"/>
    <mergeCell ref="K40:T40"/>
    <mergeCell ref="B46:J46"/>
    <mergeCell ref="L46:N46"/>
    <mergeCell ref="O46:P46"/>
    <mergeCell ref="Q46:R46"/>
    <mergeCell ref="S46:T46"/>
    <mergeCell ref="U46:V46"/>
    <mergeCell ref="W46:X46"/>
    <mergeCell ref="Y46:Z46"/>
    <mergeCell ref="B41:J41"/>
    <mergeCell ref="K41:T41"/>
    <mergeCell ref="B26:W26"/>
    <mergeCell ref="X26:AD26"/>
    <mergeCell ref="C27:N27"/>
    <mergeCell ref="O27:W29"/>
    <mergeCell ref="O30:W32"/>
    <mergeCell ref="C29:N29"/>
    <mergeCell ref="C30:N30"/>
    <mergeCell ref="X32:AD32"/>
    <mergeCell ref="C31:N31"/>
    <mergeCell ref="C32:N32"/>
    <mergeCell ref="X27:AD27"/>
    <mergeCell ref="X28:AD28"/>
    <mergeCell ref="X29:AD29"/>
    <mergeCell ref="X30:AD30"/>
    <mergeCell ref="X31:AD31"/>
    <mergeCell ref="C28:N28"/>
    <mergeCell ref="U47:V47"/>
    <mergeCell ref="Y47:Z47"/>
    <mergeCell ref="W47:X47"/>
    <mergeCell ref="B42:J42"/>
    <mergeCell ref="K42:T42"/>
    <mergeCell ref="B47:J47"/>
    <mergeCell ref="L47:N47"/>
    <mergeCell ref="O47:P47"/>
    <mergeCell ref="Q47:R47"/>
    <mergeCell ref="S47:T47"/>
    <mergeCell ref="B25:AD25"/>
    <mergeCell ref="A14:AD14"/>
    <mergeCell ref="B22:AE22"/>
    <mergeCell ref="O6:R8"/>
    <mergeCell ref="S6:AD8"/>
    <mergeCell ref="O9:R10"/>
    <mergeCell ref="S9:AD10"/>
    <mergeCell ref="O11:R12"/>
    <mergeCell ref="S11:U11"/>
    <mergeCell ref="V11:AD11"/>
    <mergeCell ref="S12:U12"/>
    <mergeCell ref="V12:AD12"/>
    <mergeCell ref="A18:AE18"/>
    <mergeCell ref="X36:AD36"/>
    <mergeCell ref="C33:W33"/>
    <mergeCell ref="C36:W36"/>
    <mergeCell ref="C35:W35"/>
    <mergeCell ref="C34:W34"/>
    <mergeCell ref="X33:AD33"/>
    <mergeCell ref="X34:AD34"/>
    <mergeCell ref="X35:AD35"/>
  </mergeCells>
  <phoneticPr fontId="2"/>
  <dataValidations xWindow="730" yWindow="906" count="2">
    <dataValidation allowBlank="1" showInputMessage="1" showErrorMessage="1" prompt="自動転記されますので、直接記入不要です。" sqref="K40:T42 B22:AE22 S6:AD10 V11:AD12 O46:P46 S46:T46 W46:X46"/>
    <dataValidation type="list" allowBlank="1" showInputMessage="1" showErrorMessage="1" sqref="X27:AD36">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184150</xdr:colOff>
                    <xdr:row>24</xdr:row>
                    <xdr:rowOff>0</xdr:rowOff>
                  </from>
                  <to>
                    <xdr:col>25</xdr:col>
                    <xdr:colOff>184150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19"/>
  <sheetViews>
    <sheetView showGridLines="0" view="pageBreakPreview" zoomScale="80" zoomScaleNormal="100" zoomScaleSheetLayoutView="80" workbookViewId="0">
      <selection activeCell="B5" sqref="B5:B7"/>
    </sheetView>
  </sheetViews>
  <sheetFormatPr defaultRowHeight="13" x14ac:dyDescent="0.55000000000000004"/>
  <cols>
    <col min="1" max="14" width="5.75" style="22" customWidth="1"/>
    <col min="15" max="17" width="7.33203125" style="22" customWidth="1"/>
    <col min="18" max="18" width="8.6640625" style="22" customWidth="1"/>
    <col min="19" max="16384" width="8.6640625" style="22"/>
  </cols>
  <sheetData>
    <row r="1" spans="1:38" ht="22" customHeight="1" x14ac:dyDescent="0.55000000000000004">
      <c r="A1" s="1144" t="s">
        <v>796</v>
      </c>
      <c r="B1" s="1144"/>
      <c r="C1" s="1144"/>
      <c r="D1" s="1144"/>
      <c r="E1" s="1144"/>
      <c r="F1" s="1144"/>
      <c r="G1" s="1144"/>
      <c r="H1" s="1144"/>
      <c r="I1" s="1144"/>
      <c r="J1" s="1144"/>
      <c r="K1" s="1144"/>
      <c r="L1" s="1144"/>
      <c r="M1" s="1144"/>
      <c r="N1" s="1144"/>
      <c r="O1" s="1144"/>
      <c r="P1" s="1144"/>
      <c r="Q1" s="1144"/>
      <c r="R1" s="1144"/>
    </row>
    <row r="2" spans="1:38" ht="316" customHeight="1" x14ac:dyDescent="0.55000000000000004">
      <c r="A2" s="1068" t="s">
        <v>167</v>
      </c>
      <c r="B2" s="1069"/>
      <c r="C2" s="1070" t="s">
        <v>787</v>
      </c>
      <c r="D2" s="1071"/>
      <c r="E2" s="1071"/>
      <c r="F2" s="1071"/>
      <c r="G2" s="1071"/>
      <c r="H2" s="1071"/>
      <c r="I2" s="1071"/>
      <c r="J2" s="1071"/>
      <c r="K2" s="1071"/>
      <c r="L2" s="1071"/>
      <c r="M2" s="1071"/>
      <c r="N2" s="1071"/>
      <c r="O2" s="1071"/>
      <c r="P2" s="1071"/>
      <c r="Q2" s="1071"/>
      <c r="R2" s="1072"/>
      <c r="AC2" s="566"/>
      <c r="AD2" s="566"/>
      <c r="AE2" s="566"/>
      <c r="AF2" s="566"/>
      <c r="AG2" s="566"/>
      <c r="AH2" s="566"/>
      <c r="AI2" s="566"/>
      <c r="AJ2" s="566"/>
      <c r="AK2" s="566"/>
      <c r="AL2" s="567"/>
    </row>
    <row r="3" spans="1:38" x14ac:dyDescent="0.55000000000000004">
      <c r="A3" s="1145"/>
      <c r="B3" s="1145"/>
      <c r="C3" s="1145"/>
      <c r="D3" s="1145"/>
      <c r="E3" s="1145"/>
      <c r="F3" s="1145"/>
      <c r="G3" s="1145"/>
      <c r="H3" s="1145"/>
      <c r="I3" s="1145"/>
      <c r="J3" s="1145"/>
      <c r="K3" s="1145"/>
      <c r="L3" s="1145"/>
      <c r="M3" s="1145"/>
      <c r="N3" s="1145"/>
      <c r="O3" s="1145"/>
      <c r="P3" s="1145"/>
      <c r="Q3" s="1145"/>
      <c r="R3" s="1145"/>
      <c r="AD3" s="567"/>
    </row>
    <row r="4" spans="1:38" ht="50" customHeight="1" x14ac:dyDescent="0.55000000000000004">
      <c r="A4" s="1146"/>
      <c r="B4" s="1075"/>
      <c r="C4" s="1147" t="s">
        <v>304</v>
      </c>
      <c r="D4" s="852"/>
      <c r="E4" s="852"/>
      <c r="F4" s="852"/>
      <c r="G4" s="852"/>
      <c r="H4" s="852"/>
      <c r="I4" s="852"/>
      <c r="J4" s="853"/>
      <c r="K4" s="1147" t="s">
        <v>355</v>
      </c>
      <c r="L4" s="852"/>
      <c r="M4" s="852"/>
      <c r="N4" s="852"/>
      <c r="O4" s="852"/>
      <c r="P4" s="852"/>
      <c r="Q4" s="852"/>
      <c r="R4" s="853"/>
    </row>
    <row r="5" spans="1:38" s="63" customFormat="1" ht="50" customHeight="1" x14ac:dyDescent="0.55000000000000004">
      <c r="A5" s="1079" t="s">
        <v>168</v>
      </c>
      <c r="B5" s="1141" t="s">
        <v>813</v>
      </c>
      <c r="C5" s="1085"/>
      <c r="D5" s="1086"/>
      <c r="E5" s="1086"/>
      <c r="F5" s="1086"/>
      <c r="G5" s="1086"/>
      <c r="H5" s="1086"/>
      <c r="I5" s="1086"/>
      <c r="J5" s="1087"/>
      <c r="K5" s="1094"/>
      <c r="L5" s="1095"/>
      <c r="M5" s="1095"/>
      <c r="N5" s="1095"/>
      <c r="O5" s="1095"/>
      <c r="P5" s="1095"/>
      <c r="Q5" s="1095"/>
      <c r="R5" s="1096"/>
    </row>
    <row r="6" spans="1:38" s="63" customFormat="1" ht="50" customHeight="1" x14ac:dyDescent="0.55000000000000004">
      <c r="A6" s="1080"/>
      <c r="B6" s="1142"/>
      <c r="C6" s="1088"/>
      <c r="D6" s="1089"/>
      <c r="E6" s="1089"/>
      <c r="F6" s="1089"/>
      <c r="G6" s="1089"/>
      <c r="H6" s="1089"/>
      <c r="I6" s="1089"/>
      <c r="J6" s="1090"/>
      <c r="K6" s="1097"/>
      <c r="L6" s="1098"/>
      <c r="M6" s="1098"/>
      <c r="N6" s="1098"/>
      <c r="O6" s="1098"/>
      <c r="P6" s="1098"/>
      <c r="Q6" s="1098"/>
      <c r="R6" s="1099"/>
    </row>
    <row r="7" spans="1:38" s="63" customFormat="1" ht="50" customHeight="1" x14ac:dyDescent="0.55000000000000004">
      <c r="A7" s="1081"/>
      <c r="B7" s="1143"/>
      <c r="C7" s="1091"/>
      <c r="D7" s="1092"/>
      <c r="E7" s="1092"/>
      <c r="F7" s="1092"/>
      <c r="G7" s="1092"/>
      <c r="H7" s="1092"/>
      <c r="I7" s="1092"/>
      <c r="J7" s="1093"/>
      <c r="K7" s="1100"/>
      <c r="L7" s="1101"/>
      <c r="M7" s="1101"/>
      <c r="N7" s="1101"/>
      <c r="O7" s="1101"/>
      <c r="P7" s="1101"/>
      <c r="Q7" s="1101"/>
      <c r="R7" s="1102"/>
    </row>
    <row r="8" spans="1:38" ht="30" customHeight="1" x14ac:dyDescent="0.55000000000000004">
      <c r="A8" s="1103" t="s">
        <v>180</v>
      </c>
      <c r="B8" s="1104"/>
      <c r="C8" s="1107" t="s">
        <v>169</v>
      </c>
      <c r="D8" s="1108"/>
      <c r="E8" s="1109"/>
      <c r="F8" s="150"/>
      <c r="G8" s="1110" t="s">
        <v>170</v>
      </c>
      <c r="H8" s="1111"/>
      <c r="I8" s="1112"/>
      <c r="J8" s="150"/>
      <c r="K8" s="1107" t="s">
        <v>171</v>
      </c>
      <c r="L8" s="1108"/>
      <c r="M8" s="1109"/>
      <c r="N8" s="150"/>
      <c r="O8" s="1110" t="s">
        <v>172</v>
      </c>
      <c r="P8" s="1111"/>
      <c r="Q8" s="1112"/>
      <c r="R8" s="150"/>
    </row>
    <row r="9" spans="1:38" ht="30" customHeight="1" x14ac:dyDescent="0.55000000000000004">
      <c r="A9" s="1105"/>
      <c r="B9" s="1106"/>
      <c r="C9" s="1113" t="s">
        <v>173</v>
      </c>
      <c r="D9" s="1114"/>
      <c r="E9" s="1115"/>
      <c r="F9" s="151"/>
      <c r="G9" s="1113" t="s">
        <v>174</v>
      </c>
      <c r="H9" s="1114"/>
      <c r="I9" s="1115"/>
      <c r="J9" s="151"/>
      <c r="K9" s="1113" t="s">
        <v>175</v>
      </c>
      <c r="L9" s="1114"/>
      <c r="M9" s="1115"/>
      <c r="N9" s="151"/>
      <c r="O9" s="1116" t="s">
        <v>176</v>
      </c>
      <c r="P9" s="1117"/>
      <c r="Q9" s="1118"/>
      <c r="R9" s="151"/>
    </row>
    <row r="10" spans="1:38" s="63" customFormat="1" ht="50" customHeight="1" x14ac:dyDescent="0.55000000000000004">
      <c r="A10" s="1079" t="s">
        <v>177</v>
      </c>
      <c r="B10" s="1141" t="s">
        <v>813</v>
      </c>
      <c r="C10" s="1085"/>
      <c r="D10" s="1086"/>
      <c r="E10" s="1086"/>
      <c r="F10" s="1086"/>
      <c r="G10" s="1086"/>
      <c r="H10" s="1086"/>
      <c r="I10" s="1086"/>
      <c r="J10" s="1087"/>
      <c r="K10" s="1094"/>
      <c r="L10" s="1095"/>
      <c r="M10" s="1095"/>
      <c r="N10" s="1095"/>
      <c r="O10" s="1095"/>
      <c r="P10" s="1095"/>
      <c r="Q10" s="1095"/>
      <c r="R10" s="1096"/>
    </row>
    <row r="11" spans="1:38" s="63" customFormat="1" ht="50" customHeight="1" x14ac:dyDescent="0.55000000000000004">
      <c r="A11" s="1080"/>
      <c r="B11" s="1142"/>
      <c r="C11" s="1088"/>
      <c r="D11" s="1089"/>
      <c r="E11" s="1089"/>
      <c r="F11" s="1089"/>
      <c r="G11" s="1089"/>
      <c r="H11" s="1089"/>
      <c r="I11" s="1089"/>
      <c r="J11" s="1090"/>
      <c r="K11" s="1097"/>
      <c r="L11" s="1098"/>
      <c r="M11" s="1098"/>
      <c r="N11" s="1098"/>
      <c r="O11" s="1098"/>
      <c r="P11" s="1098"/>
      <c r="Q11" s="1098"/>
      <c r="R11" s="1099"/>
    </row>
    <row r="12" spans="1:38" s="63" customFormat="1" ht="50" customHeight="1" x14ac:dyDescent="0.55000000000000004">
      <c r="A12" s="1081"/>
      <c r="B12" s="1143"/>
      <c r="C12" s="1091"/>
      <c r="D12" s="1092"/>
      <c r="E12" s="1092"/>
      <c r="F12" s="1092"/>
      <c r="G12" s="1092"/>
      <c r="H12" s="1092"/>
      <c r="I12" s="1092"/>
      <c r="J12" s="1093"/>
      <c r="K12" s="1100"/>
      <c r="L12" s="1101"/>
      <c r="M12" s="1101"/>
      <c r="N12" s="1101"/>
      <c r="O12" s="1101"/>
      <c r="P12" s="1101"/>
      <c r="Q12" s="1101"/>
      <c r="R12" s="1102"/>
    </row>
    <row r="13" spans="1:38" ht="30" customHeight="1" x14ac:dyDescent="0.55000000000000004">
      <c r="A13" s="1103" t="s">
        <v>180</v>
      </c>
      <c r="B13" s="1104"/>
      <c r="C13" s="1107" t="s">
        <v>169</v>
      </c>
      <c r="D13" s="1108"/>
      <c r="E13" s="1109"/>
      <c r="F13" s="150" t="s">
        <v>181</v>
      </c>
      <c r="G13" s="1110" t="s">
        <v>170</v>
      </c>
      <c r="H13" s="1111"/>
      <c r="I13" s="1112"/>
      <c r="J13" s="150" t="s">
        <v>181</v>
      </c>
      <c r="K13" s="1107" t="s">
        <v>171</v>
      </c>
      <c r="L13" s="1108"/>
      <c r="M13" s="1109"/>
      <c r="N13" s="150"/>
      <c r="O13" s="1110" t="s">
        <v>172</v>
      </c>
      <c r="P13" s="1111"/>
      <c r="Q13" s="1112"/>
      <c r="R13" s="150"/>
    </row>
    <row r="14" spans="1:38" ht="30" customHeight="1" x14ac:dyDescent="0.55000000000000004">
      <c r="A14" s="1105"/>
      <c r="B14" s="1106"/>
      <c r="C14" s="1113" t="s">
        <v>173</v>
      </c>
      <c r="D14" s="1114"/>
      <c r="E14" s="1115"/>
      <c r="F14" s="151" t="s">
        <v>181</v>
      </c>
      <c r="G14" s="1113" t="s">
        <v>174</v>
      </c>
      <c r="H14" s="1114"/>
      <c r="I14" s="1115"/>
      <c r="J14" s="151"/>
      <c r="K14" s="1113" t="s">
        <v>175</v>
      </c>
      <c r="L14" s="1114"/>
      <c r="M14" s="1115"/>
      <c r="N14" s="151"/>
      <c r="O14" s="1116" t="s">
        <v>176</v>
      </c>
      <c r="P14" s="1117"/>
      <c r="Q14" s="1118"/>
      <c r="R14" s="151"/>
    </row>
    <row r="15" spans="1:38" s="63" customFormat="1" ht="50" customHeight="1" x14ac:dyDescent="0.55000000000000004">
      <c r="A15" s="1148" t="s">
        <v>178</v>
      </c>
      <c r="B15" s="1141" t="s">
        <v>813</v>
      </c>
      <c r="C15" s="1085"/>
      <c r="D15" s="1086"/>
      <c r="E15" s="1086"/>
      <c r="F15" s="1086"/>
      <c r="G15" s="1086"/>
      <c r="H15" s="1086"/>
      <c r="I15" s="1086"/>
      <c r="J15" s="1087"/>
      <c r="K15" s="1094"/>
      <c r="L15" s="1095"/>
      <c r="M15" s="1095"/>
      <c r="N15" s="1095"/>
      <c r="O15" s="1095"/>
      <c r="P15" s="1095"/>
      <c r="Q15" s="1095"/>
      <c r="R15" s="1096"/>
    </row>
    <row r="16" spans="1:38" s="63" customFormat="1" ht="50" customHeight="1" x14ac:dyDescent="0.55000000000000004">
      <c r="A16" s="1148"/>
      <c r="B16" s="1142"/>
      <c r="C16" s="1088"/>
      <c r="D16" s="1089"/>
      <c r="E16" s="1089"/>
      <c r="F16" s="1089"/>
      <c r="G16" s="1089"/>
      <c r="H16" s="1089"/>
      <c r="I16" s="1089"/>
      <c r="J16" s="1090"/>
      <c r="K16" s="1097"/>
      <c r="L16" s="1098"/>
      <c r="M16" s="1098"/>
      <c r="N16" s="1098"/>
      <c r="O16" s="1098"/>
      <c r="P16" s="1098"/>
      <c r="Q16" s="1098"/>
      <c r="R16" s="1099"/>
    </row>
    <row r="17" spans="1:18" s="63" customFormat="1" ht="50" customHeight="1" x14ac:dyDescent="0.55000000000000004">
      <c r="A17" s="1148"/>
      <c r="B17" s="1143"/>
      <c r="C17" s="1091"/>
      <c r="D17" s="1092"/>
      <c r="E17" s="1092"/>
      <c r="F17" s="1092"/>
      <c r="G17" s="1092"/>
      <c r="H17" s="1092"/>
      <c r="I17" s="1092"/>
      <c r="J17" s="1093"/>
      <c r="K17" s="1100"/>
      <c r="L17" s="1101"/>
      <c r="M17" s="1101"/>
      <c r="N17" s="1101"/>
      <c r="O17" s="1101"/>
      <c r="P17" s="1101"/>
      <c r="Q17" s="1101"/>
      <c r="R17" s="1102"/>
    </row>
    <row r="18" spans="1:18" ht="30" customHeight="1" x14ac:dyDescent="0.55000000000000004">
      <c r="A18" s="1103" t="s">
        <v>180</v>
      </c>
      <c r="B18" s="1104"/>
      <c r="C18" s="1107" t="s">
        <v>169</v>
      </c>
      <c r="D18" s="1108"/>
      <c r="E18" s="1109"/>
      <c r="F18" s="150" t="s">
        <v>181</v>
      </c>
      <c r="G18" s="1110" t="s">
        <v>170</v>
      </c>
      <c r="H18" s="1111"/>
      <c r="I18" s="1112"/>
      <c r="J18" s="150" t="s">
        <v>181</v>
      </c>
      <c r="K18" s="1107" t="s">
        <v>171</v>
      </c>
      <c r="L18" s="1108"/>
      <c r="M18" s="1109"/>
      <c r="N18" s="150"/>
      <c r="O18" s="1110" t="s">
        <v>172</v>
      </c>
      <c r="P18" s="1111"/>
      <c r="Q18" s="1112"/>
      <c r="R18" s="150"/>
    </row>
    <row r="19" spans="1:18" ht="30" customHeight="1" x14ac:dyDescent="0.55000000000000004">
      <c r="A19" s="1105"/>
      <c r="B19" s="1106"/>
      <c r="C19" s="1113" t="s">
        <v>173</v>
      </c>
      <c r="D19" s="1114"/>
      <c r="E19" s="1115"/>
      <c r="F19" s="151" t="s">
        <v>181</v>
      </c>
      <c r="G19" s="1113" t="s">
        <v>174</v>
      </c>
      <c r="H19" s="1114"/>
      <c r="I19" s="1115"/>
      <c r="J19" s="151"/>
      <c r="K19" s="1113" t="s">
        <v>175</v>
      </c>
      <c r="L19" s="1114"/>
      <c r="M19" s="1115"/>
      <c r="N19" s="151"/>
      <c r="O19" s="1116" t="s">
        <v>176</v>
      </c>
      <c r="P19" s="1117"/>
      <c r="Q19" s="1118"/>
      <c r="R19" s="151"/>
    </row>
  </sheetData>
  <sheetProtection password="C402" sheet="1" formatCells="0" insertRows="0" selectLockedCells="1"/>
  <mergeCells count="46">
    <mergeCell ref="A15:A17"/>
    <mergeCell ref="B15:B17"/>
    <mergeCell ref="C15:J17"/>
    <mergeCell ref="K15:R17"/>
    <mergeCell ref="A18:B19"/>
    <mergeCell ref="C18:E18"/>
    <mergeCell ref="G18:I18"/>
    <mergeCell ref="K18:M18"/>
    <mergeCell ref="O18:Q18"/>
    <mergeCell ref="C19:E19"/>
    <mergeCell ref="G19:I19"/>
    <mergeCell ref="K19:M19"/>
    <mergeCell ref="O19:Q19"/>
    <mergeCell ref="A8:B9"/>
    <mergeCell ref="C8:E8"/>
    <mergeCell ref="G8:I8"/>
    <mergeCell ref="K8:M8"/>
    <mergeCell ref="O8:Q8"/>
    <mergeCell ref="C9:E9"/>
    <mergeCell ref="G9:I9"/>
    <mergeCell ref="K9:M9"/>
    <mergeCell ref="O9:Q9"/>
    <mergeCell ref="A10:A12"/>
    <mergeCell ref="B10:B12"/>
    <mergeCell ref="C10:J12"/>
    <mergeCell ref="K10:R12"/>
    <mergeCell ref="A13:B14"/>
    <mergeCell ref="C13:E13"/>
    <mergeCell ref="G13:I13"/>
    <mergeCell ref="K13:M13"/>
    <mergeCell ref="O13:Q13"/>
    <mergeCell ref="C14:E14"/>
    <mergeCell ref="G14:I14"/>
    <mergeCell ref="K14:M14"/>
    <mergeCell ref="O14:Q14"/>
    <mergeCell ref="A5:A7"/>
    <mergeCell ref="B5:B7"/>
    <mergeCell ref="C5:J7"/>
    <mergeCell ref="K5:R7"/>
    <mergeCell ref="A1:R1"/>
    <mergeCell ref="A2:B2"/>
    <mergeCell ref="C2:R2"/>
    <mergeCell ref="A3:R3"/>
    <mergeCell ref="A4:B4"/>
    <mergeCell ref="C4:J4"/>
    <mergeCell ref="K4:R4"/>
  </mergeCells>
  <phoneticPr fontId="2"/>
  <dataValidations count="3">
    <dataValidation allowBlank="1" showErrorMessage="1" prompt="製品の新規性・優秀性を構成する機能について、主観的な表現を避けて記入してください。" sqref="C5:J7"/>
    <dataValidation type="list" allowBlank="1" showInputMessage="1" showErrorMessage="1" sqref="B5:B7 B10:B12 B15:B17">
      <formula1>"（選択してください）,新規性,優秀性"</formula1>
    </dataValidation>
    <dataValidation type="list" allowBlank="1" showInputMessage="1" showErrorMessage="1" sqref="F8:F9 J8:J9 N8:N9 R8:R9 F13:F14 J13:J14 N13:N14 R13:R14 F18:F19 J18:J19 N18:N19 R18:R19">
      <formula1>"　,○"</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14"/>
  <sheetViews>
    <sheetView showGridLines="0" view="pageBreakPreview" zoomScale="80" zoomScaleNormal="100" zoomScaleSheetLayoutView="80" workbookViewId="0">
      <selection activeCell="B5" sqref="B5:B7"/>
    </sheetView>
  </sheetViews>
  <sheetFormatPr defaultRowHeight="18" x14ac:dyDescent="0.55000000000000004"/>
  <cols>
    <col min="1" max="1" width="5.5" style="41" customWidth="1"/>
    <col min="2" max="22" width="4.25" style="41" customWidth="1"/>
    <col min="23" max="16384" width="8.6640625" style="41"/>
  </cols>
  <sheetData>
    <row r="1" spans="1:25" ht="22" customHeight="1" x14ac:dyDescent="0.55000000000000004">
      <c r="A1" s="1124" t="s">
        <v>797</v>
      </c>
      <c r="B1" s="1152"/>
      <c r="C1" s="1152"/>
      <c r="D1" s="1152"/>
      <c r="E1" s="1152"/>
      <c r="F1" s="1152"/>
      <c r="G1" s="1152"/>
      <c r="H1" s="1152"/>
      <c r="I1" s="1152"/>
      <c r="J1" s="1152"/>
      <c r="K1" s="1152"/>
      <c r="L1" s="1152"/>
      <c r="M1" s="1152"/>
      <c r="N1" s="1152"/>
      <c r="O1" s="1152"/>
      <c r="P1" s="1152"/>
      <c r="Q1" s="1152"/>
      <c r="R1" s="1152"/>
      <c r="S1" s="1152"/>
      <c r="T1" s="1152"/>
      <c r="U1" s="1152"/>
      <c r="V1" s="1152"/>
      <c r="W1" s="42"/>
      <c r="X1" s="42"/>
      <c r="Y1" s="42"/>
    </row>
    <row r="2" spans="1:25" x14ac:dyDescent="0.55000000000000004">
      <c r="A2" s="1138" t="s">
        <v>788</v>
      </c>
      <c r="B2" s="1138"/>
      <c r="C2" s="1138"/>
      <c r="D2" s="1138"/>
      <c r="E2" s="1138"/>
      <c r="F2" s="1138"/>
      <c r="G2" s="1138"/>
      <c r="H2" s="1138"/>
      <c r="I2" s="1138"/>
      <c r="J2" s="1138"/>
      <c r="K2" s="1138"/>
      <c r="L2" s="1138"/>
      <c r="M2" s="1138"/>
      <c r="N2" s="1138"/>
      <c r="O2" s="1138"/>
      <c r="P2" s="1138"/>
      <c r="Q2" s="1138"/>
      <c r="R2" s="1138"/>
      <c r="S2" s="1138"/>
      <c r="T2" s="1138"/>
      <c r="U2" s="1138"/>
      <c r="V2" s="1138"/>
      <c r="W2" s="42"/>
      <c r="X2" s="42"/>
      <c r="Y2" s="42"/>
    </row>
    <row r="3" spans="1:25" ht="20" customHeight="1" x14ac:dyDescent="0.55000000000000004">
      <c r="A3" s="1125"/>
      <c r="B3" s="1126"/>
      <c r="C3" s="1125" t="s">
        <v>305</v>
      </c>
      <c r="D3" s="1129"/>
      <c r="E3" s="1129"/>
      <c r="F3" s="1129"/>
      <c r="G3" s="1129"/>
      <c r="H3" s="1129"/>
      <c r="I3" s="1129"/>
      <c r="J3" s="1129"/>
      <c r="K3" s="1129"/>
      <c r="L3" s="1126"/>
      <c r="M3" s="1131" t="s">
        <v>183</v>
      </c>
      <c r="N3" s="1131"/>
      <c r="O3" s="1131"/>
      <c r="P3" s="1131"/>
      <c r="Q3" s="1131"/>
      <c r="R3" s="1131"/>
      <c r="S3" s="1131"/>
      <c r="T3" s="1131"/>
      <c r="U3" s="1131"/>
      <c r="V3" s="1131"/>
      <c r="W3" s="42"/>
      <c r="X3" s="42"/>
      <c r="Y3" s="42"/>
    </row>
    <row r="4" spans="1:25" ht="20" customHeight="1" x14ac:dyDescent="0.55000000000000004">
      <c r="A4" s="1127"/>
      <c r="B4" s="1128"/>
      <c r="C4" s="1127"/>
      <c r="D4" s="1130"/>
      <c r="E4" s="1130"/>
      <c r="F4" s="1130"/>
      <c r="G4" s="1130"/>
      <c r="H4" s="1130"/>
      <c r="I4" s="1130"/>
      <c r="J4" s="1130"/>
      <c r="K4" s="1130"/>
      <c r="L4" s="1128"/>
      <c r="M4" s="1131"/>
      <c r="N4" s="1131"/>
      <c r="O4" s="1131"/>
      <c r="P4" s="1131"/>
      <c r="Q4" s="1131"/>
      <c r="R4" s="1131"/>
      <c r="S4" s="1131"/>
      <c r="T4" s="1131"/>
      <c r="U4" s="1131"/>
      <c r="V4" s="1131"/>
      <c r="W4" s="42"/>
      <c r="X4" s="42"/>
      <c r="Y4" s="42"/>
    </row>
    <row r="5" spans="1:25" s="153" customFormat="1" ht="50" customHeight="1" x14ac:dyDescent="0.55000000000000004">
      <c r="A5" s="1132" t="s">
        <v>168</v>
      </c>
      <c r="B5" s="1149" t="s">
        <v>813</v>
      </c>
      <c r="C5" s="1049"/>
      <c r="D5" s="1050"/>
      <c r="E5" s="1050"/>
      <c r="F5" s="1050"/>
      <c r="G5" s="1050"/>
      <c r="H5" s="1050"/>
      <c r="I5" s="1050"/>
      <c r="J5" s="1050"/>
      <c r="K5" s="1050"/>
      <c r="L5" s="1051"/>
      <c r="M5" s="1049"/>
      <c r="N5" s="1050"/>
      <c r="O5" s="1050"/>
      <c r="P5" s="1050"/>
      <c r="Q5" s="1050"/>
      <c r="R5" s="1050"/>
      <c r="S5" s="1050"/>
      <c r="T5" s="1050"/>
      <c r="U5" s="1050"/>
      <c r="V5" s="1051"/>
      <c r="W5" s="152"/>
      <c r="X5" s="152"/>
      <c r="Y5" s="152"/>
    </row>
    <row r="6" spans="1:25" s="153" customFormat="1" ht="50" customHeight="1" x14ac:dyDescent="0.55000000000000004">
      <c r="A6" s="1133"/>
      <c r="B6" s="1150"/>
      <c r="C6" s="1052"/>
      <c r="D6" s="1053"/>
      <c r="E6" s="1053"/>
      <c r="F6" s="1053"/>
      <c r="G6" s="1053"/>
      <c r="H6" s="1053"/>
      <c r="I6" s="1053"/>
      <c r="J6" s="1053"/>
      <c r="K6" s="1053"/>
      <c r="L6" s="1054"/>
      <c r="M6" s="1052"/>
      <c r="N6" s="1053"/>
      <c r="O6" s="1053"/>
      <c r="P6" s="1053"/>
      <c r="Q6" s="1053"/>
      <c r="R6" s="1053"/>
      <c r="S6" s="1053"/>
      <c r="T6" s="1053"/>
      <c r="U6" s="1053"/>
      <c r="V6" s="1054"/>
      <c r="W6" s="152"/>
      <c r="X6" s="152"/>
      <c r="Y6" s="152"/>
    </row>
    <row r="7" spans="1:25" s="153" customFormat="1" ht="50" customHeight="1" x14ac:dyDescent="0.55000000000000004">
      <c r="A7" s="1134"/>
      <c r="B7" s="1151"/>
      <c r="C7" s="1055"/>
      <c r="D7" s="1056"/>
      <c r="E7" s="1056"/>
      <c r="F7" s="1056"/>
      <c r="G7" s="1056"/>
      <c r="H7" s="1056"/>
      <c r="I7" s="1056"/>
      <c r="J7" s="1056"/>
      <c r="K7" s="1056"/>
      <c r="L7" s="1057"/>
      <c r="M7" s="1055"/>
      <c r="N7" s="1056"/>
      <c r="O7" s="1056"/>
      <c r="P7" s="1056"/>
      <c r="Q7" s="1056"/>
      <c r="R7" s="1056"/>
      <c r="S7" s="1056"/>
      <c r="T7" s="1056"/>
      <c r="U7" s="1056"/>
      <c r="V7" s="1057"/>
      <c r="W7" s="152"/>
      <c r="X7" s="152"/>
      <c r="Y7" s="152"/>
    </row>
    <row r="8" spans="1:25" s="153" customFormat="1" ht="50" customHeight="1" x14ac:dyDescent="0.55000000000000004">
      <c r="A8" s="1132" t="s">
        <v>177</v>
      </c>
      <c r="B8" s="1149" t="s">
        <v>813</v>
      </c>
      <c r="C8" s="1049"/>
      <c r="D8" s="1050"/>
      <c r="E8" s="1050"/>
      <c r="F8" s="1050"/>
      <c r="G8" s="1050"/>
      <c r="H8" s="1050"/>
      <c r="I8" s="1050"/>
      <c r="J8" s="1050"/>
      <c r="K8" s="1050"/>
      <c r="L8" s="1051"/>
      <c r="M8" s="1049"/>
      <c r="N8" s="1050"/>
      <c r="O8" s="1050"/>
      <c r="P8" s="1050"/>
      <c r="Q8" s="1050"/>
      <c r="R8" s="1050"/>
      <c r="S8" s="1050"/>
      <c r="T8" s="1050"/>
      <c r="U8" s="1050"/>
      <c r="V8" s="1051"/>
      <c r="W8" s="152"/>
      <c r="X8" s="152"/>
      <c r="Y8" s="152"/>
    </row>
    <row r="9" spans="1:25" s="153" customFormat="1" ht="50" customHeight="1" x14ac:dyDescent="0.55000000000000004">
      <c r="A9" s="1133"/>
      <c r="B9" s="1150"/>
      <c r="C9" s="1052"/>
      <c r="D9" s="1053"/>
      <c r="E9" s="1053"/>
      <c r="F9" s="1053"/>
      <c r="G9" s="1053"/>
      <c r="H9" s="1053"/>
      <c r="I9" s="1053"/>
      <c r="J9" s="1053"/>
      <c r="K9" s="1053"/>
      <c r="L9" s="1054"/>
      <c r="M9" s="1052"/>
      <c r="N9" s="1053"/>
      <c r="O9" s="1053"/>
      <c r="P9" s="1053"/>
      <c r="Q9" s="1053"/>
      <c r="R9" s="1053"/>
      <c r="S9" s="1053"/>
      <c r="T9" s="1053"/>
      <c r="U9" s="1053"/>
      <c r="V9" s="1054"/>
      <c r="W9" s="152"/>
      <c r="X9" s="152"/>
      <c r="Y9" s="152"/>
    </row>
    <row r="10" spans="1:25" s="153" customFormat="1" ht="50" customHeight="1" x14ac:dyDescent="0.55000000000000004">
      <c r="A10" s="1134"/>
      <c r="B10" s="1151"/>
      <c r="C10" s="1055"/>
      <c r="D10" s="1056"/>
      <c r="E10" s="1056"/>
      <c r="F10" s="1056"/>
      <c r="G10" s="1056"/>
      <c r="H10" s="1056"/>
      <c r="I10" s="1056"/>
      <c r="J10" s="1056"/>
      <c r="K10" s="1056"/>
      <c r="L10" s="1057"/>
      <c r="M10" s="1055"/>
      <c r="N10" s="1056"/>
      <c r="O10" s="1056"/>
      <c r="P10" s="1056"/>
      <c r="Q10" s="1056"/>
      <c r="R10" s="1056"/>
      <c r="S10" s="1056"/>
      <c r="T10" s="1056"/>
      <c r="U10" s="1056"/>
      <c r="V10" s="1057"/>
      <c r="W10" s="152"/>
      <c r="X10" s="152"/>
      <c r="Y10" s="152"/>
    </row>
    <row r="11" spans="1:25" s="153" customFormat="1" ht="50" customHeight="1" x14ac:dyDescent="0.55000000000000004">
      <c r="A11" s="1153" t="s">
        <v>178</v>
      </c>
      <c r="B11" s="1149" t="s">
        <v>813</v>
      </c>
      <c r="C11" s="1049"/>
      <c r="D11" s="1050"/>
      <c r="E11" s="1050"/>
      <c r="F11" s="1050"/>
      <c r="G11" s="1050"/>
      <c r="H11" s="1050"/>
      <c r="I11" s="1050"/>
      <c r="J11" s="1050"/>
      <c r="K11" s="1050"/>
      <c r="L11" s="1051"/>
      <c r="M11" s="1049"/>
      <c r="N11" s="1050"/>
      <c r="O11" s="1050"/>
      <c r="P11" s="1050"/>
      <c r="Q11" s="1050"/>
      <c r="R11" s="1050"/>
      <c r="S11" s="1050"/>
      <c r="T11" s="1050"/>
      <c r="U11" s="1050"/>
      <c r="V11" s="1051"/>
      <c r="W11" s="152"/>
      <c r="X11" s="152"/>
      <c r="Y11" s="152"/>
    </row>
    <row r="12" spans="1:25" s="153" customFormat="1" ht="50" customHeight="1" x14ac:dyDescent="0.55000000000000004">
      <c r="A12" s="1154"/>
      <c r="B12" s="1150"/>
      <c r="C12" s="1052"/>
      <c r="D12" s="1053"/>
      <c r="E12" s="1053"/>
      <c r="F12" s="1053"/>
      <c r="G12" s="1053"/>
      <c r="H12" s="1053"/>
      <c r="I12" s="1053"/>
      <c r="J12" s="1053"/>
      <c r="K12" s="1053"/>
      <c r="L12" s="1054"/>
      <c r="M12" s="1052"/>
      <c r="N12" s="1053"/>
      <c r="O12" s="1053"/>
      <c r="P12" s="1053"/>
      <c r="Q12" s="1053"/>
      <c r="R12" s="1053"/>
      <c r="S12" s="1053"/>
      <c r="T12" s="1053"/>
      <c r="U12" s="1053"/>
      <c r="V12" s="1054"/>
      <c r="W12" s="152"/>
      <c r="X12" s="152"/>
      <c r="Y12" s="152"/>
    </row>
    <row r="13" spans="1:25" s="153" customFormat="1" ht="50" customHeight="1" x14ac:dyDescent="0.55000000000000004">
      <c r="A13" s="1154"/>
      <c r="B13" s="1151"/>
      <c r="C13" s="1055"/>
      <c r="D13" s="1056"/>
      <c r="E13" s="1056"/>
      <c r="F13" s="1056"/>
      <c r="G13" s="1056"/>
      <c r="H13" s="1056"/>
      <c r="I13" s="1056"/>
      <c r="J13" s="1056"/>
      <c r="K13" s="1056"/>
      <c r="L13" s="1057"/>
      <c r="M13" s="1055"/>
      <c r="N13" s="1056"/>
      <c r="O13" s="1056"/>
      <c r="P13" s="1056"/>
      <c r="Q13" s="1056"/>
      <c r="R13" s="1056"/>
      <c r="S13" s="1056"/>
      <c r="T13" s="1056"/>
      <c r="U13" s="1056"/>
      <c r="V13" s="1057"/>
      <c r="W13" s="152"/>
      <c r="X13" s="152"/>
      <c r="Y13" s="152"/>
    </row>
    <row r="14" spans="1:25" x14ac:dyDescent="0.55000000000000004">
      <c r="A14" s="1139"/>
      <c r="B14" s="1140"/>
      <c r="C14" s="1140"/>
      <c r="D14" s="1140"/>
      <c r="E14" s="1140"/>
      <c r="F14" s="1140"/>
      <c r="G14" s="1140"/>
      <c r="H14" s="1140"/>
      <c r="I14" s="1140"/>
      <c r="J14" s="1140"/>
      <c r="K14" s="1140"/>
      <c r="L14" s="1140"/>
      <c r="M14" s="1140"/>
      <c r="N14" s="1140"/>
      <c r="O14" s="1140"/>
      <c r="P14" s="1140"/>
      <c r="Q14" s="1140"/>
      <c r="R14" s="1140"/>
      <c r="S14" s="1140"/>
      <c r="T14" s="1140"/>
      <c r="U14" s="1140"/>
      <c r="V14" s="1140"/>
      <c r="W14" s="42"/>
      <c r="X14" s="42"/>
      <c r="Y14" s="42"/>
    </row>
  </sheetData>
  <sheetProtection password="C402" sheet="1" formatCells="0" insertRows="0" selectLockedCells="1"/>
  <mergeCells count="18">
    <mergeCell ref="A14:V14"/>
    <mergeCell ref="A11:A13"/>
    <mergeCell ref="B11:B13"/>
    <mergeCell ref="C11:L13"/>
    <mergeCell ref="M11:V13"/>
    <mergeCell ref="A8:A10"/>
    <mergeCell ref="B8:B10"/>
    <mergeCell ref="C8:L10"/>
    <mergeCell ref="M8:V10"/>
    <mergeCell ref="A1:V1"/>
    <mergeCell ref="A3:B4"/>
    <mergeCell ref="C3:L4"/>
    <mergeCell ref="M3:V4"/>
    <mergeCell ref="A5:A7"/>
    <mergeCell ref="B5:B7"/>
    <mergeCell ref="C5:L7"/>
    <mergeCell ref="M5:V7"/>
    <mergeCell ref="A2:V2"/>
  </mergeCells>
  <phoneticPr fontId="2"/>
  <dataValidations count="1">
    <dataValidation type="list" allowBlank="1" showInputMessage="1" showErrorMessage="1" sqref="B5:B13">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8"/>
  <sheetViews>
    <sheetView showGridLines="0" view="pageBreakPreview" zoomScale="80" zoomScaleNormal="100" zoomScaleSheetLayoutView="80" workbookViewId="0">
      <selection activeCell="A4" sqref="A4:S41"/>
    </sheetView>
  </sheetViews>
  <sheetFormatPr defaultColWidth="4.58203125" defaultRowHeight="15" customHeight="1" x14ac:dyDescent="0.55000000000000004"/>
  <cols>
    <col min="1" max="4" width="5.58203125" style="43" customWidth="1"/>
    <col min="5" max="19" width="5.58203125" style="40" customWidth="1"/>
    <col min="20" max="20" width="4.08203125" style="21" bestFit="1" customWidth="1"/>
    <col min="21" max="26" width="4.58203125" style="21"/>
    <col min="27" max="16384" width="4.58203125" style="40"/>
  </cols>
  <sheetData>
    <row r="1" spans="1:26" ht="22" customHeight="1" x14ac:dyDescent="0.55000000000000004">
      <c r="A1" s="493" t="s">
        <v>798</v>
      </c>
      <c r="B1" s="44"/>
      <c r="C1" s="44"/>
      <c r="D1" s="44"/>
      <c r="E1" s="44"/>
      <c r="F1" s="44"/>
      <c r="G1" s="44"/>
      <c r="H1" s="44"/>
      <c r="I1" s="44"/>
      <c r="J1" s="44"/>
      <c r="K1" s="44"/>
      <c r="L1" s="44"/>
      <c r="M1" s="44"/>
      <c r="N1" s="44"/>
      <c r="O1" s="44"/>
      <c r="P1" s="44"/>
      <c r="Q1" s="44"/>
      <c r="R1" s="44"/>
      <c r="S1" s="45"/>
      <c r="T1" s="38"/>
      <c r="U1" s="59"/>
    </row>
    <row r="2" spans="1:26" ht="13" customHeight="1" x14ac:dyDescent="0.55000000000000004">
      <c r="A2" s="902" t="s">
        <v>184</v>
      </c>
      <c r="B2" s="903"/>
      <c r="C2" s="903"/>
      <c r="D2" s="903"/>
      <c r="E2" s="903"/>
      <c r="F2" s="903"/>
      <c r="G2" s="903"/>
      <c r="H2" s="903"/>
      <c r="I2" s="903"/>
      <c r="J2" s="903"/>
      <c r="K2" s="903"/>
      <c r="L2" s="903"/>
      <c r="M2" s="903"/>
      <c r="N2" s="903"/>
      <c r="O2" s="903"/>
      <c r="P2" s="903"/>
      <c r="Q2" s="903"/>
      <c r="R2" s="903"/>
      <c r="S2" s="904"/>
      <c r="T2" s="38"/>
    </row>
    <row r="3" spans="1:26" ht="13" customHeight="1" x14ac:dyDescent="0.55000000000000004">
      <c r="A3" s="1155"/>
      <c r="B3" s="1156"/>
      <c r="C3" s="1156"/>
      <c r="D3" s="1156"/>
      <c r="E3" s="1156"/>
      <c r="F3" s="1156"/>
      <c r="G3" s="1156"/>
      <c r="H3" s="1156"/>
      <c r="I3" s="1156"/>
      <c r="J3" s="1156"/>
      <c r="K3" s="1156"/>
      <c r="L3" s="1156"/>
      <c r="M3" s="1156"/>
      <c r="N3" s="1156"/>
      <c r="O3" s="1156"/>
      <c r="P3" s="1156"/>
      <c r="Q3" s="1156"/>
      <c r="R3" s="1156"/>
      <c r="S3" s="1157"/>
      <c r="T3" s="38"/>
    </row>
    <row r="4" spans="1:26" s="156" customFormat="1" ht="18" x14ac:dyDescent="0.55000000000000004">
      <c r="A4" s="1158"/>
      <c r="B4" s="1159"/>
      <c r="C4" s="1159"/>
      <c r="D4" s="1159"/>
      <c r="E4" s="1159"/>
      <c r="F4" s="1159"/>
      <c r="G4" s="1159"/>
      <c r="H4" s="1159"/>
      <c r="I4" s="1159"/>
      <c r="J4" s="1159"/>
      <c r="K4" s="1159"/>
      <c r="L4" s="1159"/>
      <c r="M4" s="1159"/>
      <c r="N4" s="1159"/>
      <c r="O4" s="1159"/>
      <c r="P4" s="1159"/>
      <c r="Q4" s="1159"/>
      <c r="R4" s="1159"/>
      <c r="S4" s="1160"/>
      <c r="T4" s="155"/>
      <c r="U4" s="155"/>
      <c r="V4" s="155"/>
      <c r="W4" s="155"/>
      <c r="X4" s="155"/>
      <c r="Y4" s="155"/>
      <c r="Z4" s="155"/>
    </row>
    <row r="5" spans="1:26" s="156" customFormat="1" ht="18" x14ac:dyDescent="0.55000000000000004">
      <c r="A5" s="1158"/>
      <c r="B5" s="1159"/>
      <c r="C5" s="1159"/>
      <c r="D5" s="1159"/>
      <c r="E5" s="1159"/>
      <c r="F5" s="1159"/>
      <c r="G5" s="1159"/>
      <c r="H5" s="1159"/>
      <c r="I5" s="1159"/>
      <c r="J5" s="1159"/>
      <c r="K5" s="1159"/>
      <c r="L5" s="1159"/>
      <c r="M5" s="1159"/>
      <c r="N5" s="1159"/>
      <c r="O5" s="1159"/>
      <c r="P5" s="1159"/>
      <c r="Q5" s="1159"/>
      <c r="R5" s="1159"/>
      <c r="S5" s="1160"/>
      <c r="T5" s="155"/>
      <c r="U5" s="155"/>
      <c r="V5" s="155"/>
      <c r="W5" s="155"/>
      <c r="X5" s="155"/>
      <c r="Y5" s="155"/>
      <c r="Z5" s="155"/>
    </row>
    <row r="6" spans="1:26" s="156" customFormat="1" ht="18" x14ac:dyDescent="0.55000000000000004">
      <c r="A6" s="1158"/>
      <c r="B6" s="1159"/>
      <c r="C6" s="1159"/>
      <c r="D6" s="1159"/>
      <c r="E6" s="1159"/>
      <c r="F6" s="1159"/>
      <c r="G6" s="1159"/>
      <c r="H6" s="1159"/>
      <c r="I6" s="1159"/>
      <c r="J6" s="1159"/>
      <c r="K6" s="1159"/>
      <c r="L6" s="1159"/>
      <c r="M6" s="1159"/>
      <c r="N6" s="1159"/>
      <c r="O6" s="1159"/>
      <c r="P6" s="1159"/>
      <c r="Q6" s="1159"/>
      <c r="R6" s="1159"/>
      <c r="S6" s="1160"/>
      <c r="T6" s="155"/>
      <c r="U6" s="155"/>
      <c r="V6" s="155"/>
      <c r="W6" s="155"/>
      <c r="X6" s="155"/>
      <c r="Y6" s="155"/>
      <c r="Z6" s="155"/>
    </row>
    <row r="7" spans="1:26" s="156" customFormat="1" ht="18" x14ac:dyDescent="0.55000000000000004">
      <c r="A7" s="1158"/>
      <c r="B7" s="1159"/>
      <c r="C7" s="1159"/>
      <c r="D7" s="1159"/>
      <c r="E7" s="1159"/>
      <c r="F7" s="1159"/>
      <c r="G7" s="1159"/>
      <c r="H7" s="1159"/>
      <c r="I7" s="1159"/>
      <c r="J7" s="1159"/>
      <c r="K7" s="1159"/>
      <c r="L7" s="1159"/>
      <c r="M7" s="1159"/>
      <c r="N7" s="1159"/>
      <c r="O7" s="1159"/>
      <c r="P7" s="1159"/>
      <c r="Q7" s="1159"/>
      <c r="R7" s="1159"/>
      <c r="S7" s="1160"/>
      <c r="T7" s="155"/>
      <c r="U7" s="155"/>
      <c r="V7" s="155"/>
      <c r="W7" s="155"/>
      <c r="X7" s="155"/>
      <c r="Y7" s="155"/>
      <c r="Z7" s="155"/>
    </row>
    <row r="8" spans="1:26" s="156" customFormat="1" ht="18" x14ac:dyDescent="0.55000000000000004">
      <c r="A8" s="1158"/>
      <c r="B8" s="1159"/>
      <c r="C8" s="1159"/>
      <c r="D8" s="1159"/>
      <c r="E8" s="1159"/>
      <c r="F8" s="1159"/>
      <c r="G8" s="1159"/>
      <c r="H8" s="1159"/>
      <c r="I8" s="1159"/>
      <c r="J8" s="1159"/>
      <c r="K8" s="1159"/>
      <c r="L8" s="1159"/>
      <c r="M8" s="1159"/>
      <c r="N8" s="1159"/>
      <c r="O8" s="1159"/>
      <c r="P8" s="1159"/>
      <c r="Q8" s="1159"/>
      <c r="R8" s="1159"/>
      <c r="S8" s="1160"/>
      <c r="T8" s="155"/>
      <c r="U8" s="155"/>
      <c r="V8" s="155"/>
      <c r="W8" s="155"/>
      <c r="X8" s="155"/>
      <c r="Y8" s="155"/>
      <c r="Z8" s="155"/>
    </row>
    <row r="9" spans="1:26" s="156" customFormat="1" ht="18" x14ac:dyDescent="0.55000000000000004">
      <c r="A9" s="1158"/>
      <c r="B9" s="1159"/>
      <c r="C9" s="1159"/>
      <c r="D9" s="1159"/>
      <c r="E9" s="1159"/>
      <c r="F9" s="1159"/>
      <c r="G9" s="1159"/>
      <c r="H9" s="1159"/>
      <c r="I9" s="1159"/>
      <c r="J9" s="1159"/>
      <c r="K9" s="1159"/>
      <c r="L9" s="1159"/>
      <c r="M9" s="1159"/>
      <c r="N9" s="1159"/>
      <c r="O9" s="1159"/>
      <c r="P9" s="1159"/>
      <c r="Q9" s="1159"/>
      <c r="R9" s="1159"/>
      <c r="S9" s="1160"/>
      <c r="T9" s="155"/>
      <c r="U9" s="155"/>
      <c r="V9" s="155"/>
      <c r="W9" s="155"/>
      <c r="X9" s="155"/>
      <c r="Y9" s="155"/>
      <c r="Z9" s="155"/>
    </row>
    <row r="10" spans="1:26" s="156" customFormat="1" ht="18" x14ac:dyDescent="0.55000000000000004">
      <c r="A10" s="1158"/>
      <c r="B10" s="1159"/>
      <c r="C10" s="1159"/>
      <c r="D10" s="1159"/>
      <c r="E10" s="1159"/>
      <c r="F10" s="1159"/>
      <c r="G10" s="1159"/>
      <c r="H10" s="1159"/>
      <c r="I10" s="1159"/>
      <c r="J10" s="1159"/>
      <c r="K10" s="1159"/>
      <c r="L10" s="1159"/>
      <c r="M10" s="1159"/>
      <c r="N10" s="1159"/>
      <c r="O10" s="1159"/>
      <c r="P10" s="1159"/>
      <c r="Q10" s="1159"/>
      <c r="R10" s="1159"/>
      <c r="S10" s="1160"/>
      <c r="T10" s="155"/>
      <c r="U10" s="155"/>
      <c r="V10" s="155"/>
      <c r="W10" s="155"/>
      <c r="X10" s="155"/>
      <c r="Y10" s="155"/>
      <c r="Z10" s="155"/>
    </row>
    <row r="11" spans="1:26" s="156" customFormat="1" ht="18" x14ac:dyDescent="0.55000000000000004">
      <c r="A11" s="1158"/>
      <c r="B11" s="1159"/>
      <c r="C11" s="1159"/>
      <c r="D11" s="1159"/>
      <c r="E11" s="1159"/>
      <c r="F11" s="1159"/>
      <c r="G11" s="1159"/>
      <c r="H11" s="1159"/>
      <c r="I11" s="1159"/>
      <c r="J11" s="1159"/>
      <c r="K11" s="1159"/>
      <c r="L11" s="1159"/>
      <c r="M11" s="1159"/>
      <c r="N11" s="1159"/>
      <c r="O11" s="1159"/>
      <c r="P11" s="1159"/>
      <c r="Q11" s="1159"/>
      <c r="R11" s="1159"/>
      <c r="S11" s="1160"/>
      <c r="T11" s="155"/>
      <c r="U11" s="155"/>
      <c r="V11" s="155"/>
      <c r="W11" s="155"/>
      <c r="X11" s="155"/>
      <c r="Y11" s="155"/>
      <c r="Z11" s="155"/>
    </row>
    <row r="12" spans="1:26" s="156" customFormat="1" ht="18" x14ac:dyDescent="0.55000000000000004">
      <c r="A12" s="1158"/>
      <c r="B12" s="1159"/>
      <c r="C12" s="1159"/>
      <c r="D12" s="1159"/>
      <c r="E12" s="1159"/>
      <c r="F12" s="1159"/>
      <c r="G12" s="1159"/>
      <c r="H12" s="1159"/>
      <c r="I12" s="1159"/>
      <c r="J12" s="1159"/>
      <c r="K12" s="1159"/>
      <c r="L12" s="1159"/>
      <c r="M12" s="1159"/>
      <c r="N12" s="1159"/>
      <c r="O12" s="1159"/>
      <c r="P12" s="1159"/>
      <c r="Q12" s="1159"/>
      <c r="R12" s="1159"/>
      <c r="S12" s="1160"/>
      <c r="T12" s="155"/>
      <c r="U12" s="155"/>
      <c r="V12" s="155"/>
      <c r="W12" s="155"/>
      <c r="X12" s="155"/>
      <c r="Y12" s="155"/>
      <c r="Z12" s="155"/>
    </row>
    <row r="13" spans="1:26" s="156" customFormat="1" ht="18" x14ac:dyDescent="0.55000000000000004">
      <c r="A13" s="1158"/>
      <c r="B13" s="1159"/>
      <c r="C13" s="1159"/>
      <c r="D13" s="1159"/>
      <c r="E13" s="1159"/>
      <c r="F13" s="1159"/>
      <c r="G13" s="1159"/>
      <c r="H13" s="1159"/>
      <c r="I13" s="1159"/>
      <c r="J13" s="1159"/>
      <c r="K13" s="1159"/>
      <c r="L13" s="1159"/>
      <c r="M13" s="1159"/>
      <c r="N13" s="1159"/>
      <c r="O13" s="1159"/>
      <c r="P13" s="1159"/>
      <c r="Q13" s="1159"/>
      <c r="R13" s="1159"/>
      <c r="S13" s="1160"/>
      <c r="T13" s="155"/>
      <c r="U13" s="155"/>
      <c r="V13" s="155"/>
      <c r="W13" s="155"/>
      <c r="X13" s="155"/>
      <c r="Y13" s="155"/>
      <c r="Z13" s="155"/>
    </row>
    <row r="14" spans="1:26" s="156" customFormat="1" ht="18" x14ac:dyDescent="0.55000000000000004">
      <c r="A14" s="1158"/>
      <c r="B14" s="1159"/>
      <c r="C14" s="1159"/>
      <c r="D14" s="1159"/>
      <c r="E14" s="1159"/>
      <c r="F14" s="1159"/>
      <c r="G14" s="1159"/>
      <c r="H14" s="1159"/>
      <c r="I14" s="1159"/>
      <c r="J14" s="1159"/>
      <c r="K14" s="1159"/>
      <c r="L14" s="1159"/>
      <c r="M14" s="1159"/>
      <c r="N14" s="1159"/>
      <c r="O14" s="1159"/>
      <c r="P14" s="1159"/>
      <c r="Q14" s="1159"/>
      <c r="R14" s="1159"/>
      <c r="S14" s="1160"/>
      <c r="T14" s="155"/>
      <c r="U14" s="155"/>
      <c r="V14" s="155"/>
      <c r="W14" s="155"/>
      <c r="X14" s="155"/>
      <c r="Y14" s="155"/>
      <c r="Z14" s="155"/>
    </row>
    <row r="15" spans="1:26" s="156" customFormat="1" ht="18" x14ac:dyDescent="0.55000000000000004">
      <c r="A15" s="1158"/>
      <c r="B15" s="1159"/>
      <c r="C15" s="1159"/>
      <c r="D15" s="1159"/>
      <c r="E15" s="1159"/>
      <c r="F15" s="1159"/>
      <c r="G15" s="1159"/>
      <c r="H15" s="1159"/>
      <c r="I15" s="1159"/>
      <c r="J15" s="1159"/>
      <c r="K15" s="1159"/>
      <c r="L15" s="1159"/>
      <c r="M15" s="1159"/>
      <c r="N15" s="1159"/>
      <c r="O15" s="1159"/>
      <c r="P15" s="1159"/>
      <c r="Q15" s="1159"/>
      <c r="R15" s="1159"/>
      <c r="S15" s="1160"/>
      <c r="T15" s="155"/>
      <c r="U15" s="155"/>
      <c r="V15" s="155"/>
      <c r="W15" s="155"/>
      <c r="X15" s="155"/>
      <c r="Y15" s="155"/>
      <c r="Z15" s="155"/>
    </row>
    <row r="16" spans="1:26" s="156" customFormat="1" ht="18" x14ac:dyDescent="0.55000000000000004">
      <c r="A16" s="1158"/>
      <c r="B16" s="1159"/>
      <c r="C16" s="1159"/>
      <c r="D16" s="1159"/>
      <c r="E16" s="1159"/>
      <c r="F16" s="1159"/>
      <c r="G16" s="1159"/>
      <c r="H16" s="1159"/>
      <c r="I16" s="1159"/>
      <c r="J16" s="1159"/>
      <c r="K16" s="1159"/>
      <c r="L16" s="1159"/>
      <c r="M16" s="1159"/>
      <c r="N16" s="1159"/>
      <c r="O16" s="1159"/>
      <c r="P16" s="1159"/>
      <c r="Q16" s="1159"/>
      <c r="R16" s="1159"/>
      <c r="S16" s="1160"/>
      <c r="T16" s="155"/>
      <c r="U16" s="155"/>
      <c r="V16" s="155"/>
      <c r="W16" s="155"/>
      <c r="X16" s="155"/>
      <c r="Y16" s="155"/>
      <c r="Z16" s="155"/>
    </row>
    <row r="17" spans="1:26" s="156" customFormat="1" ht="18" x14ac:dyDescent="0.55000000000000004">
      <c r="A17" s="1158"/>
      <c r="B17" s="1159"/>
      <c r="C17" s="1159"/>
      <c r="D17" s="1159"/>
      <c r="E17" s="1159"/>
      <c r="F17" s="1159"/>
      <c r="G17" s="1159"/>
      <c r="H17" s="1159"/>
      <c r="I17" s="1159"/>
      <c r="J17" s="1159"/>
      <c r="K17" s="1159"/>
      <c r="L17" s="1159"/>
      <c r="M17" s="1159"/>
      <c r="N17" s="1159"/>
      <c r="O17" s="1159"/>
      <c r="P17" s="1159"/>
      <c r="Q17" s="1159"/>
      <c r="R17" s="1159"/>
      <c r="S17" s="1160"/>
      <c r="T17" s="155"/>
      <c r="U17" s="155"/>
      <c r="V17" s="155"/>
      <c r="W17" s="155"/>
      <c r="X17" s="155"/>
      <c r="Y17" s="155"/>
      <c r="Z17" s="155"/>
    </row>
    <row r="18" spans="1:26" s="156" customFormat="1" ht="18" x14ac:dyDescent="0.55000000000000004">
      <c r="A18" s="1158"/>
      <c r="B18" s="1159"/>
      <c r="C18" s="1159"/>
      <c r="D18" s="1159"/>
      <c r="E18" s="1159"/>
      <c r="F18" s="1159"/>
      <c r="G18" s="1159"/>
      <c r="H18" s="1159"/>
      <c r="I18" s="1159"/>
      <c r="J18" s="1159"/>
      <c r="K18" s="1159"/>
      <c r="L18" s="1159"/>
      <c r="M18" s="1159"/>
      <c r="N18" s="1159"/>
      <c r="O18" s="1159"/>
      <c r="P18" s="1159"/>
      <c r="Q18" s="1159"/>
      <c r="R18" s="1159"/>
      <c r="S18" s="1160"/>
      <c r="T18" s="155"/>
      <c r="U18" s="155"/>
      <c r="V18" s="155"/>
      <c r="W18" s="155"/>
      <c r="X18" s="155"/>
      <c r="Y18" s="155"/>
      <c r="Z18" s="155"/>
    </row>
    <row r="19" spans="1:26" s="156" customFormat="1" ht="18" x14ac:dyDescent="0.55000000000000004">
      <c r="A19" s="1158"/>
      <c r="B19" s="1159"/>
      <c r="C19" s="1159"/>
      <c r="D19" s="1159"/>
      <c r="E19" s="1159"/>
      <c r="F19" s="1159"/>
      <c r="G19" s="1159"/>
      <c r="H19" s="1159"/>
      <c r="I19" s="1159"/>
      <c r="J19" s="1159"/>
      <c r="K19" s="1159"/>
      <c r="L19" s="1159"/>
      <c r="M19" s="1159"/>
      <c r="N19" s="1159"/>
      <c r="O19" s="1159"/>
      <c r="P19" s="1159"/>
      <c r="Q19" s="1159"/>
      <c r="R19" s="1159"/>
      <c r="S19" s="1160"/>
      <c r="T19" s="155"/>
      <c r="U19" s="155"/>
      <c r="V19" s="155"/>
      <c r="W19" s="155"/>
      <c r="X19" s="155"/>
      <c r="Y19" s="155"/>
      <c r="Z19" s="155"/>
    </row>
    <row r="20" spans="1:26" s="156" customFormat="1" ht="18" x14ac:dyDescent="0.55000000000000004">
      <c r="A20" s="1158"/>
      <c r="B20" s="1159"/>
      <c r="C20" s="1159"/>
      <c r="D20" s="1159"/>
      <c r="E20" s="1159"/>
      <c r="F20" s="1159"/>
      <c r="G20" s="1159"/>
      <c r="H20" s="1159"/>
      <c r="I20" s="1159"/>
      <c r="J20" s="1159"/>
      <c r="K20" s="1159"/>
      <c r="L20" s="1159"/>
      <c r="M20" s="1159"/>
      <c r="N20" s="1159"/>
      <c r="O20" s="1159"/>
      <c r="P20" s="1159"/>
      <c r="Q20" s="1159"/>
      <c r="R20" s="1159"/>
      <c r="S20" s="1160"/>
      <c r="T20" s="155"/>
      <c r="U20" s="155"/>
      <c r="V20" s="155"/>
      <c r="W20" s="155"/>
      <c r="X20" s="155"/>
      <c r="Y20" s="155"/>
      <c r="Z20" s="155"/>
    </row>
    <row r="21" spans="1:26" s="156" customFormat="1" ht="18" x14ac:dyDescent="0.55000000000000004">
      <c r="A21" s="1158"/>
      <c r="B21" s="1159"/>
      <c r="C21" s="1159"/>
      <c r="D21" s="1159"/>
      <c r="E21" s="1159"/>
      <c r="F21" s="1159"/>
      <c r="G21" s="1159"/>
      <c r="H21" s="1159"/>
      <c r="I21" s="1159"/>
      <c r="J21" s="1159"/>
      <c r="K21" s="1159"/>
      <c r="L21" s="1159"/>
      <c r="M21" s="1159"/>
      <c r="N21" s="1159"/>
      <c r="O21" s="1159"/>
      <c r="P21" s="1159"/>
      <c r="Q21" s="1159"/>
      <c r="R21" s="1159"/>
      <c r="S21" s="1160"/>
      <c r="T21" s="155"/>
      <c r="U21" s="155"/>
      <c r="V21" s="155"/>
      <c r="W21" s="155"/>
      <c r="X21" s="155"/>
      <c r="Y21" s="155"/>
      <c r="Z21" s="155"/>
    </row>
    <row r="22" spans="1:26" s="156" customFormat="1" ht="18" x14ac:dyDescent="0.55000000000000004">
      <c r="A22" s="1158"/>
      <c r="B22" s="1159"/>
      <c r="C22" s="1159"/>
      <c r="D22" s="1159"/>
      <c r="E22" s="1159"/>
      <c r="F22" s="1159"/>
      <c r="G22" s="1159"/>
      <c r="H22" s="1159"/>
      <c r="I22" s="1159"/>
      <c r="J22" s="1159"/>
      <c r="K22" s="1159"/>
      <c r="L22" s="1159"/>
      <c r="M22" s="1159"/>
      <c r="N22" s="1159"/>
      <c r="O22" s="1159"/>
      <c r="P22" s="1159"/>
      <c r="Q22" s="1159"/>
      <c r="R22" s="1159"/>
      <c r="S22" s="1160"/>
      <c r="T22" s="155"/>
      <c r="U22" s="155"/>
      <c r="V22" s="155"/>
      <c r="W22" s="155"/>
      <c r="X22" s="155"/>
      <c r="Y22" s="155"/>
      <c r="Z22" s="155"/>
    </row>
    <row r="23" spans="1:26" s="156" customFormat="1" ht="18" x14ac:dyDescent="0.55000000000000004">
      <c r="A23" s="1158"/>
      <c r="B23" s="1159"/>
      <c r="C23" s="1159"/>
      <c r="D23" s="1159"/>
      <c r="E23" s="1159"/>
      <c r="F23" s="1159"/>
      <c r="G23" s="1159"/>
      <c r="H23" s="1159"/>
      <c r="I23" s="1159"/>
      <c r="J23" s="1159"/>
      <c r="K23" s="1159"/>
      <c r="L23" s="1159"/>
      <c r="M23" s="1159"/>
      <c r="N23" s="1159"/>
      <c r="O23" s="1159"/>
      <c r="P23" s="1159"/>
      <c r="Q23" s="1159"/>
      <c r="R23" s="1159"/>
      <c r="S23" s="1160"/>
      <c r="T23" s="155"/>
      <c r="U23" s="155"/>
      <c r="V23" s="155"/>
      <c r="W23" s="155"/>
      <c r="X23" s="155"/>
      <c r="Y23" s="155"/>
      <c r="Z23" s="155"/>
    </row>
    <row r="24" spans="1:26" s="156" customFormat="1" ht="18" x14ac:dyDescent="0.55000000000000004">
      <c r="A24" s="1158"/>
      <c r="B24" s="1159"/>
      <c r="C24" s="1159"/>
      <c r="D24" s="1159"/>
      <c r="E24" s="1159"/>
      <c r="F24" s="1159"/>
      <c r="G24" s="1159"/>
      <c r="H24" s="1159"/>
      <c r="I24" s="1159"/>
      <c r="J24" s="1159"/>
      <c r="K24" s="1159"/>
      <c r="L24" s="1159"/>
      <c r="M24" s="1159"/>
      <c r="N24" s="1159"/>
      <c r="O24" s="1159"/>
      <c r="P24" s="1159"/>
      <c r="Q24" s="1159"/>
      <c r="R24" s="1159"/>
      <c r="S24" s="1160"/>
      <c r="T24" s="155"/>
      <c r="U24" s="155"/>
      <c r="V24" s="157"/>
      <c r="W24" s="158"/>
      <c r="X24" s="158"/>
    </row>
    <row r="25" spans="1:26" s="156" customFormat="1" ht="18" x14ac:dyDescent="0.55000000000000004">
      <c r="A25" s="1158"/>
      <c r="B25" s="1159"/>
      <c r="C25" s="1159"/>
      <c r="D25" s="1159"/>
      <c r="E25" s="1159"/>
      <c r="F25" s="1159"/>
      <c r="G25" s="1159"/>
      <c r="H25" s="1159"/>
      <c r="I25" s="1159"/>
      <c r="J25" s="1159"/>
      <c r="K25" s="1159"/>
      <c r="L25" s="1159"/>
      <c r="M25" s="1159"/>
      <c r="N25" s="1159"/>
      <c r="O25" s="1159"/>
      <c r="P25" s="1159"/>
      <c r="Q25" s="1159"/>
      <c r="R25" s="1159"/>
      <c r="S25" s="1160"/>
      <c r="T25" s="155"/>
      <c r="U25" s="155"/>
      <c r="V25" s="157"/>
      <c r="W25" s="158"/>
      <c r="X25" s="158"/>
    </row>
    <row r="26" spans="1:26" s="156" customFormat="1" ht="18" x14ac:dyDescent="0.55000000000000004">
      <c r="A26" s="1158"/>
      <c r="B26" s="1159"/>
      <c r="C26" s="1159"/>
      <c r="D26" s="1159"/>
      <c r="E26" s="1159"/>
      <c r="F26" s="1159"/>
      <c r="G26" s="1159"/>
      <c r="H26" s="1159"/>
      <c r="I26" s="1159"/>
      <c r="J26" s="1159"/>
      <c r="K26" s="1159"/>
      <c r="L26" s="1159"/>
      <c r="M26" s="1159"/>
      <c r="N26" s="1159"/>
      <c r="O26" s="1159"/>
      <c r="P26" s="1159"/>
      <c r="Q26" s="1159"/>
      <c r="R26" s="1159"/>
      <c r="S26" s="1160"/>
      <c r="T26" s="155"/>
      <c r="U26" s="155"/>
      <c r="V26" s="157"/>
      <c r="W26" s="158"/>
      <c r="X26" s="158"/>
    </row>
    <row r="27" spans="1:26" s="156" customFormat="1" ht="18" x14ac:dyDescent="0.55000000000000004">
      <c r="A27" s="1158"/>
      <c r="B27" s="1159"/>
      <c r="C27" s="1159"/>
      <c r="D27" s="1159"/>
      <c r="E27" s="1159"/>
      <c r="F27" s="1159"/>
      <c r="G27" s="1159"/>
      <c r="H27" s="1159"/>
      <c r="I27" s="1159"/>
      <c r="J27" s="1159"/>
      <c r="K27" s="1159"/>
      <c r="L27" s="1159"/>
      <c r="M27" s="1159"/>
      <c r="N27" s="1159"/>
      <c r="O27" s="1159"/>
      <c r="P27" s="1159"/>
      <c r="Q27" s="1159"/>
      <c r="R27" s="1159"/>
      <c r="S27" s="1160"/>
      <c r="T27" s="155"/>
      <c r="U27" s="155"/>
      <c r="V27" s="157"/>
      <c r="W27" s="158"/>
      <c r="X27" s="158"/>
    </row>
    <row r="28" spans="1:26" s="156" customFormat="1" ht="18" x14ac:dyDescent="0.55000000000000004">
      <c r="A28" s="1158"/>
      <c r="B28" s="1159"/>
      <c r="C28" s="1159"/>
      <c r="D28" s="1159"/>
      <c r="E28" s="1159"/>
      <c r="F28" s="1159"/>
      <c r="G28" s="1159"/>
      <c r="H28" s="1159"/>
      <c r="I28" s="1159"/>
      <c r="J28" s="1159"/>
      <c r="K28" s="1159"/>
      <c r="L28" s="1159"/>
      <c r="M28" s="1159"/>
      <c r="N28" s="1159"/>
      <c r="O28" s="1159"/>
      <c r="P28" s="1159"/>
      <c r="Q28" s="1159"/>
      <c r="R28" s="1159"/>
      <c r="S28" s="1160"/>
      <c r="T28" s="155"/>
      <c r="U28" s="155"/>
      <c r="V28" s="157"/>
      <c r="W28" s="158"/>
      <c r="X28" s="158"/>
    </row>
    <row r="29" spans="1:26" s="156" customFormat="1" ht="18" x14ac:dyDescent="0.55000000000000004">
      <c r="A29" s="1158"/>
      <c r="B29" s="1159"/>
      <c r="C29" s="1159"/>
      <c r="D29" s="1159"/>
      <c r="E29" s="1159"/>
      <c r="F29" s="1159"/>
      <c r="G29" s="1159"/>
      <c r="H29" s="1159"/>
      <c r="I29" s="1159"/>
      <c r="J29" s="1159"/>
      <c r="K29" s="1159"/>
      <c r="L29" s="1159"/>
      <c r="M29" s="1159"/>
      <c r="N29" s="1159"/>
      <c r="O29" s="1159"/>
      <c r="P29" s="1159"/>
      <c r="Q29" s="1159"/>
      <c r="R29" s="1159"/>
      <c r="S29" s="1160"/>
      <c r="T29" s="155"/>
      <c r="U29" s="155"/>
      <c r="V29" s="157"/>
      <c r="W29" s="158"/>
      <c r="X29" s="158"/>
    </row>
    <row r="30" spans="1:26" s="156" customFormat="1" ht="18" x14ac:dyDescent="0.55000000000000004">
      <c r="A30" s="1158"/>
      <c r="B30" s="1159"/>
      <c r="C30" s="1159"/>
      <c r="D30" s="1159"/>
      <c r="E30" s="1159"/>
      <c r="F30" s="1159"/>
      <c r="G30" s="1159"/>
      <c r="H30" s="1159"/>
      <c r="I30" s="1159"/>
      <c r="J30" s="1159"/>
      <c r="K30" s="1159"/>
      <c r="L30" s="1159"/>
      <c r="M30" s="1159"/>
      <c r="N30" s="1159"/>
      <c r="O30" s="1159"/>
      <c r="P30" s="1159"/>
      <c r="Q30" s="1159"/>
      <c r="R30" s="1159"/>
      <c r="S30" s="1160"/>
      <c r="T30" s="155"/>
      <c r="U30" s="155"/>
      <c r="V30" s="157"/>
      <c r="W30" s="158"/>
      <c r="X30" s="158"/>
    </row>
    <row r="31" spans="1:26" s="156" customFormat="1" ht="18" x14ac:dyDescent="0.55000000000000004">
      <c r="A31" s="1158"/>
      <c r="B31" s="1159"/>
      <c r="C31" s="1159"/>
      <c r="D31" s="1159"/>
      <c r="E31" s="1159"/>
      <c r="F31" s="1159"/>
      <c r="G31" s="1159"/>
      <c r="H31" s="1159"/>
      <c r="I31" s="1159"/>
      <c r="J31" s="1159"/>
      <c r="K31" s="1159"/>
      <c r="L31" s="1159"/>
      <c r="M31" s="1159"/>
      <c r="N31" s="1159"/>
      <c r="O31" s="1159"/>
      <c r="P31" s="1159"/>
      <c r="Q31" s="1159"/>
      <c r="R31" s="1159"/>
      <c r="S31" s="1160"/>
      <c r="T31" s="155"/>
      <c r="U31" s="155"/>
      <c r="V31" s="157"/>
      <c r="W31" s="158"/>
      <c r="X31" s="158"/>
    </row>
    <row r="32" spans="1:26" s="156" customFormat="1" ht="18" x14ac:dyDescent="0.55000000000000004">
      <c r="A32" s="1158"/>
      <c r="B32" s="1159"/>
      <c r="C32" s="1159"/>
      <c r="D32" s="1159"/>
      <c r="E32" s="1159"/>
      <c r="F32" s="1159"/>
      <c r="G32" s="1159"/>
      <c r="H32" s="1159"/>
      <c r="I32" s="1159"/>
      <c r="J32" s="1159"/>
      <c r="K32" s="1159"/>
      <c r="L32" s="1159"/>
      <c r="M32" s="1159"/>
      <c r="N32" s="1159"/>
      <c r="O32" s="1159"/>
      <c r="P32" s="1159"/>
      <c r="Q32" s="1159"/>
      <c r="R32" s="1159"/>
      <c r="S32" s="1160"/>
      <c r="T32" s="155"/>
      <c r="U32" s="155"/>
      <c r="V32" s="157"/>
      <c r="W32" s="157"/>
      <c r="X32" s="157"/>
      <c r="Y32" s="157"/>
      <c r="Z32" s="157"/>
    </row>
    <row r="33" spans="1:27" s="156" customFormat="1" ht="18" x14ac:dyDescent="0.55000000000000004">
      <c r="A33" s="1158"/>
      <c r="B33" s="1159"/>
      <c r="C33" s="1159"/>
      <c r="D33" s="1159"/>
      <c r="E33" s="1159"/>
      <c r="F33" s="1159"/>
      <c r="G33" s="1159"/>
      <c r="H33" s="1159"/>
      <c r="I33" s="1159"/>
      <c r="J33" s="1159"/>
      <c r="K33" s="1159"/>
      <c r="L33" s="1159"/>
      <c r="M33" s="1159"/>
      <c r="N33" s="1159"/>
      <c r="O33" s="1159"/>
      <c r="P33" s="1159"/>
      <c r="Q33" s="1159"/>
      <c r="R33" s="1159"/>
      <c r="S33" s="1160"/>
      <c r="T33" s="155"/>
      <c r="U33" s="155"/>
      <c r="V33" s="155"/>
      <c r="W33" s="155"/>
      <c r="X33" s="155"/>
      <c r="Y33" s="155"/>
      <c r="Z33" s="155"/>
    </row>
    <row r="34" spans="1:27" s="156" customFormat="1" ht="18" x14ac:dyDescent="0.55000000000000004">
      <c r="A34" s="1158"/>
      <c r="B34" s="1159"/>
      <c r="C34" s="1159"/>
      <c r="D34" s="1159"/>
      <c r="E34" s="1159"/>
      <c r="F34" s="1159"/>
      <c r="G34" s="1159"/>
      <c r="H34" s="1159"/>
      <c r="I34" s="1159"/>
      <c r="J34" s="1159"/>
      <c r="K34" s="1159"/>
      <c r="L34" s="1159"/>
      <c r="M34" s="1159"/>
      <c r="N34" s="1159"/>
      <c r="O34" s="1159"/>
      <c r="P34" s="1159"/>
      <c r="Q34" s="1159"/>
      <c r="R34" s="1159"/>
      <c r="S34" s="1160"/>
      <c r="T34" s="155"/>
      <c r="U34" s="155"/>
      <c r="V34" s="155"/>
      <c r="W34" s="155"/>
      <c r="X34" s="155"/>
      <c r="Y34" s="155"/>
      <c r="Z34" s="155"/>
    </row>
    <row r="35" spans="1:27" s="156" customFormat="1" ht="18" x14ac:dyDescent="0.55000000000000004">
      <c r="A35" s="1158"/>
      <c r="B35" s="1159"/>
      <c r="C35" s="1159"/>
      <c r="D35" s="1159"/>
      <c r="E35" s="1159"/>
      <c r="F35" s="1159"/>
      <c r="G35" s="1159"/>
      <c r="H35" s="1159"/>
      <c r="I35" s="1159"/>
      <c r="J35" s="1159"/>
      <c r="K35" s="1159"/>
      <c r="L35" s="1159"/>
      <c r="M35" s="1159"/>
      <c r="N35" s="1159"/>
      <c r="O35" s="1159"/>
      <c r="P35" s="1159"/>
      <c r="Q35" s="1159"/>
      <c r="R35" s="1159"/>
      <c r="S35" s="1160"/>
      <c r="T35" s="155"/>
      <c r="U35" s="155"/>
      <c r="V35" s="155"/>
      <c r="W35" s="155"/>
      <c r="X35" s="155"/>
      <c r="Y35" s="155"/>
      <c r="Z35" s="155"/>
    </row>
    <row r="36" spans="1:27" s="156" customFormat="1" ht="18" x14ac:dyDescent="0.55000000000000004">
      <c r="A36" s="1158"/>
      <c r="B36" s="1159"/>
      <c r="C36" s="1159"/>
      <c r="D36" s="1159"/>
      <c r="E36" s="1159"/>
      <c r="F36" s="1159"/>
      <c r="G36" s="1159"/>
      <c r="H36" s="1159"/>
      <c r="I36" s="1159"/>
      <c r="J36" s="1159"/>
      <c r="K36" s="1159"/>
      <c r="L36" s="1159"/>
      <c r="M36" s="1159"/>
      <c r="N36" s="1159"/>
      <c r="O36" s="1159"/>
      <c r="P36" s="1159"/>
      <c r="Q36" s="1159"/>
      <c r="R36" s="1159"/>
      <c r="S36" s="1160"/>
      <c r="T36" s="155"/>
      <c r="U36" s="155"/>
      <c r="V36" s="155"/>
      <c r="W36" s="155"/>
      <c r="X36" s="155"/>
      <c r="Y36" s="155"/>
      <c r="Z36" s="155"/>
    </row>
    <row r="37" spans="1:27" s="156" customFormat="1" ht="18" x14ac:dyDescent="0.55000000000000004">
      <c r="A37" s="1158"/>
      <c r="B37" s="1159"/>
      <c r="C37" s="1159"/>
      <c r="D37" s="1159"/>
      <c r="E37" s="1159"/>
      <c r="F37" s="1159"/>
      <c r="G37" s="1159"/>
      <c r="H37" s="1159"/>
      <c r="I37" s="1159"/>
      <c r="J37" s="1159"/>
      <c r="K37" s="1159"/>
      <c r="L37" s="1159"/>
      <c r="M37" s="1159"/>
      <c r="N37" s="1159"/>
      <c r="O37" s="1159"/>
      <c r="P37" s="1159"/>
      <c r="Q37" s="1159"/>
      <c r="R37" s="1159"/>
      <c r="S37" s="1160"/>
      <c r="T37" s="155"/>
      <c r="U37" s="155"/>
      <c r="V37" s="155"/>
      <c r="W37" s="155"/>
      <c r="X37" s="155"/>
      <c r="Y37" s="155"/>
      <c r="Z37" s="155"/>
    </row>
    <row r="38" spans="1:27" s="156" customFormat="1" ht="18" x14ac:dyDescent="0.55000000000000004">
      <c r="A38" s="1158"/>
      <c r="B38" s="1159"/>
      <c r="C38" s="1159"/>
      <c r="D38" s="1159"/>
      <c r="E38" s="1159"/>
      <c r="F38" s="1159"/>
      <c r="G38" s="1159"/>
      <c r="H38" s="1159"/>
      <c r="I38" s="1159"/>
      <c r="J38" s="1159"/>
      <c r="K38" s="1159"/>
      <c r="L38" s="1159"/>
      <c r="M38" s="1159"/>
      <c r="N38" s="1159"/>
      <c r="O38" s="1159"/>
      <c r="P38" s="1159"/>
      <c r="Q38" s="1159"/>
      <c r="R38" s="1159"/>
      <c r="S38" s="1160"/>
      <c r="T38" s="155"/>
      <c r="U38" s="155"/>
      <c r="V38" s="155"/>
      <c r="W38" s="155"/>
      <c r="X38" s="155"/>
      <c r="Y38" s="155"/>
      <c r="Z38" s="155"/>
    </row>
    <row r="39" spans="1:27" s="156" customFormat="1" ht="18" x14ac:dyDescent="0.55000000000000004">
      <c r="A39" s="1158"/>
      <c r="B39" s="1159"/>
      <c r="C39" s="1159"/>
      <c r="D39" s="1159"/>
      <c r="E39" s="1159"/>
      <c r="F39" s="1159"/>
      <c r="G39" s="1159"/>
      <c r="H39" s="1159"/>
      <c r="I39" s="1159"/>
      <c r="J39" s="1159"/>
      <c r="K39" s="1159"/>
      <c r="L39" s="1159"/>
      <c r="M39" s="1159"/>
      <c r="N39" s="1159"/>
      <c r="O39" s="1159"/>
      <c r="P39" s="1159"/>
      <c r="Q39" s="1159"/>
      <c r="R39" s="1159"/>
      <c r="S39" s="1160"/>
      <c r="T39" s="155"/>
      <c r="U39" s="155"/>
      <c r="V39" s="157"/>
      <c r="W39" s="158"/>
      <c r="X39" s="158"/>
    </row>
    <row r="40" spans="1:27" s="156" customFormat="1" ht="18" x14ac:dyDescent="0.55000000000000004">
      <c r="A40" s="1158"/>
      <c r="B40" s="1159"/>
      <c r="C40" s="1159"/>
      <c r="D40" s="1159"/>
      <c r="E40" s="1159"/>
      <c r="F40" s="1159"/>
      <c r="G40" s="1159"/>
      <c r="H40" s="1159"/>
      <c r="I40" s="1159"/>
      <c r="J40" s="1159"/>
      <c r="K40" s="1159"/>
      <c r="L40" s="1159"/>
      <c r="M40" s="1159"/>
      <c r="N40" s="1159"/>
      <c r="O40" s="1159"/>
      <c r="P40" s="1159"/>
      <c r="Q40" s="1159"/>
      <c r="R40" s="1159"/>
      <c r="S40" s="1160"/>
      <c r="T40" s="155"/>
      <c r="U40" s="155"/>
      <c r="V40" s="155"/>
      <c r="W40" s="155"/>
      <c r="X40" s="155"/>
      <c r="Y40" s="155"/>
      <c r="Z40" s="155"/>
    </row>
    <row r="41" spans="1:27" s="156" customFormat="1" ht="18" x14ac:dyDescent="0.55000000000000004">
      <c r="A41" s="1158"/>
      <c r="B41" s="1159"/>
      <c r="C41" s="1159"/>
      <c r="D41" s="1159"/>
      <c r="E41" s="1159"/>
      <c r="F41" s="1159"/>
      <c r="G41" s="1159"/>
      <c r="H41" s="1159"/>
      <c r="I41" s="1159"/>
      <c r="J41" s="1159"/>
      <c r="K41" s="1159"/>
      <c r="L41" s="1159"/>
      <c r="M41" s="1159"/>
      <c r="N41" s="1159"/>
      <c r="O41" s="1159"/>
      <c r="P41" s="1159"/>
      <c r="Q41" s="1159"/>
      <c r="R41" s="1159"/>
      <c r="S41" s="1160"/>
      <c r="T41" s="155"/>
      <c r="U41" s="155"/>
      <c r="V41" s="155"/>
      <c r="W41" s="155"/>
      <c r="X41" s="155"/>
      <c r="Y41" s="155"/>
      <c r="Z41" s="155"/>
    </row>
    <row r="42" spans="1:27" ht="13" customHeight="1" x14ac:dyDescent="0.55000000000000004">
      <c r="A42" s="902" t="s">
        <v>306</v>
      </c>
      <c r="B42" s="903"/>
      <c r="C42" s="903"/>
      <c r="D42" s="903"/>
      <c r="E42" s="903"/>
      <c r="F42" s="903"/>
      <c r="G42" s="903"/>
      <c r="H42" s="903"/>
      <c r="I42" s="903"/>
      <c r="J42" s="903"/>
      <c r="K42" s="903"/>
      <c r="L42" s="903"/>
      <c r="M42" s="903"/>
      <c r="N42" s="903"/>
      <c r="O42" s="903"/>
      <c r="P42" s="903"/>
      <c r="Q42" s="903"/>
      <c r="R42" s="903"/>
      <c r="S42" s="904"/>
      <c r="T42" s="38"/>
    </row>
    <row r="43" spans="1:27" ht="13" customHeight="1" x14ac:dyDescent="0.55000000000000004">
      <c r="A43" s="1155"/>
      <c r="B43" s="1156"/>
      <c r="C43" s="1156"/>
      <c r="D43" s="1156"/>
      <c r="E43" s="1156"/>
      <c r="F43" s="1156"/>
      <c r="G43" s="1156"/>
      <c r="H43" s="1156"/>
      <c r="I43" s="1156"/>
      <c r="J43" s="1156"/>
      <c r="K43" s="1156"/>
      <c r="L43" s="1156"/>
      <c r="M43" s="1156"/>
      <c r="N43" s="1156"/>
      <c r="O43" s="1156"/>
      <c r="P43" s="1156"/>
      <c r="Q43" s="1156"/>
      <c r="R43" s="1156"/>
      <c r="S43" s="1157"/>
      <c r="T43" s="38"/>
    </row>
    <row r="44" spans="1:27" s="156" customFormat="1" ht="18" x14ac:dyDescent="0.55000000000000004">
      <c r="A44" s="1173"/>
      <c r="B44" s="1174"/>
      <c r="C44" s="1174"/>
      <c r="D44" s="1174"/>
      <c r="E44" s="1174"/>
      <c r="F44" s="1174"/>
      <c r="G44" s="1174"/>
      <c r="H44" s="1174"/>
      <c r="I44" s="1174"/>
      <c r="J44" s="1174"/>
      <c r="K44" s="1174"/>
      <c r="L44" s="1174"/>
      <c r="M44" s="1174"/>
      <c r="N44" s="1174"/>
      <c r="O44" s="1174"/>
      <c r="P44" s="1174"/>
      <c r="Q44" s="1174"/>
      <c r="R44" s="1174"/>
      <c r="S44" s="1175"/>
      <c r="T44" s="154"/>
      <c r="U44" s="155"/>
      <c r="V44" s="155"/>
      <c r="W44" s="155"/>
      <c r="X44" s="155"/>
      <c r="Y44" s="155"/>
      <c r="Z44" s="155"/>
      <c r="AA44" s="155"/>
    </row>
    <row r="45" spans="1:27" s="156" customFormat="1" ht="18" x14ac:dyDescent="0.55000000000000004">
      <c r="A45" s="1173"/>
      <c r="B45" s="1174"/>
      <c r="C45" s="1174"/>
      <c r="D45" s="1174"/>
      <c r="E45" s="1174"/>
      <c r="F45" s="1174"/>
      <c r="G45" s="1174"/>
      <c r="H45" s="1174"/>
      <c r="I45" s="1174"/>
      <c r="J45" s="1174"/>
      <c r="K45" s="1174"/>
      <c r="L45" s="1174"/>
      <c r="M45" s="1174"/>
      <c r="N45" s="1174"/>
      <c r="O45" s="1174"/>
      <c r="P45" s="1174"/>
      <c r="Q45" s="1174"/>
      <c r="R45" s="1174"/>
      <c r="S45" s="1175"/>
      <c r="T45" s="154"/>
      <c r="U45" s="155"/>
      <c r="V45" s="155"/>
      <c r="W45" s="155"/>
      <c r="X45" s="155"/>
      <c r="Y45" s="155"/>
      <c r="Z45" s="155"/>
      <c r="AA45" s="155"/>
    </row>
    <row r="46" spans="1:27" s="156" customFormat="1" ht="18" x14ac:dyDescent="0.55000000000000004">
      <c r="A46" s="1173"/>
      <c r="B46" s="1174"/>
      <c r="C46" s="1174"/>
      <c r="D46" s="1174"/>
      <c r="E46" s="1174"/>
      <c r="F46" s="1174"/>
      <c r="G46" s="1174"/>
      <c r="H46" s="1174"/>
      <c r="I46" s="1174"/>
      <c r="J46" s="1174"/>
      <c r="K46" s="1174"/>
      <c r="L46" s="1174"/>
      <c r="M46" s="1174"/>
      <c r="N46" s="1174"/>
      <c r="O46" s="1174"/>
      <c r="P46" s="1174"/>
      <c r="Q46" s="1174"/>
      <c r="R46" s="1174"/>
      <c r="S46" s="1175"/>
      <c r="T46" s="154"/>
      <c r="U46" s="155"/>
      <c r="V46" s="155"/>
      <c r="W46" s="155"/>
      <c r="X46" s="155"/>
      <c r="Y46" s="155"/>
      <c r="Z46" s="155"/>
      <c r="AA46" s="155"/>
    </row>
    <row r="47" spans="1:27" s="156" customFormat="1" ht="18" x14ac:dyDescent="0.55000000000000004">
      <c r="A47" s="1173"/>
      <c r="B47" s="1174"/>
      <c r="C47" s="1174"/>
      <c r="D47" s="1174"/>
      <c r="E47" s="1174"/>
      <c r="F47" s="1174"/>
      <c r="G47" s="1174"/>
      <c r="H47" s="1174"/>
      <c r="I47" s="1174"/>
      <c r="J47" s="1174"/>
      <c r="K47" s="1174"/>
      <c r="L47" s="1174"/>
      <c r="M47" s="1174"/>
      <c r="N47" s="1174"/>
      <c r="O47" s="1174"/>
      <c r="P47" s="1174"/>
      <c r="Q47" s="1174"/>
      <c r="R47" s="1174"/>
      <c r="S47" s="1175"/>
      <c r="T47" s="154"/>
      <c r="U47" s="155"/>
      <c r="V47" s="155"/>
      <c r="W47" s="155"/>
      <c r="X47" s="155"/>
      <c r="Y47" s="155"/>
      <c r="Z47" s="155"/>
      <c r="AA47" s="155"/>
    </row>
    <row r="48" spans="1:27" s="156" customFormat="1" ht="18" x14ac:dyDescent="0.55000000000000004">
      <c r="A48" s="1173"/>
      <c r="B48" s="1174"/>
      <c r="C48" s="1174"/>
      <c r="D48" s="1174"/>
      <c r="E48" s="1174"/>
      <c r="F48" s="1174"/>
      <c r="G48" s="1174"/>
      <c r="H48" s="1174"/>
      <c r="I48" s="1174"/>
      <c r="J48" s="1174"/>
      <c r="K48" s="1174"/>
      <c r="L48" s="1174"/>
      <c r="M48" s="1174"/>
      <c r="N48" s="1174"/>
      <c r="O48" s="1174"/>
      <c r="P48" s="1174"/>
      <c r="Q48" s="1174"/>
      <c r="R48" s="1174"/>
      <c r="S48" s="1175"/>
      <c r="T48" s="154"/>
      <c r="U48" s="155"/>
      <c r="V48" s="155"/>
      <c r="W48" s="155"/>
      <c r="X48" s="155"/>
      <c r="Y48" s="155"/>
      <c r="Z48" s="155"/>
      <c r="AA48" s="155"/>
    </row>
    <row r="49" spans="1:28" ht="13" customHeight="1" x14ac:dyDescent="0.55000000000000004">
      <c r="A49" s="902" t="s">
        <v>369</v>
      </c>
      <c r="B49" s="903"/>
      <c r="C49" s="903"/>
      <c r="D49" s="903"/>
      <c r="E49" s="903"/>
      <c r="F49" s="903"/>
      <c r="G49" s="903"/>
      <c r="H49" s="903"/>
      <c r="I49" s="903"/>
      <c r="J49" s="903"/>
      <c r="K49" s="903"/>
      <c r="L49" s="903"/>
      <c r="M49" s="903"/>
      <c r="N49" s="903"/>
      <c r="O49" s="903"/>
      <c r="P49" s="903"/>
      <c r="Q49" s="903"/>
      <c r="R49" s="903"/>
      <c r="S49" s="904"/>
      <c r="T49" s="38"/>
      <c r="U49" s="64"/>
      <c r="AB49" s="64"/>
    </row>
    <row r="50" spans="1:28" ht="13" customHeight="1" x14ac:dyDescent="0.55000000000000004">
      <c r="A50" s="1155"/>
      <c r="B50" s="1156"/>
      <c r="C50" s="1156"/>
      <c r="D50" s="1156"/>
      <c r="E50" s="1156"/>
      <c r="F50" s="1156"/>
      <c r="G50" s="1156"/>
      <c r="H50" s="1156"/>
      <c r="I50" s="1156"/>
      <c r="J50" s="1156"/>
      <c r="K50" s="1156"/>
      <c r="L50" s="1156"/>
      <c r="M50" s="1156"/>
      <c r="N50" s="1156"/>
      <c r="O50" s="1156"/>
      <c r="P50" s="1156"/>
      <c r="Q50" s="1156"/>
      <c r="R50" s="1156"/>
      <c r="S50" s="1157"/>
      <c r="T50" s="38"/>
      <c r="U50" s="64"/>
      <c r="AB50" s="64"/>
    </row>
    <row r="51" spans="1:28" ht="18" customHeight="1" x14ac:dyDescent="0.55000000000000004">
      <c r="A51" s="1161" t="s">
        <v>185</v>
      </c>
      <c r="B51" s="1162"/>
      <c r="C51" s="1165"/>
      <c r="D51" s="1166"/>
      <c r="E51" s="1166"/>
      <c r="F51" s="1166"/>
      <c r="G51" s="1167"/>
      <c r="H51" s="1161" t="s">
        <v>307</v>
      </c>
      <c r="I51" s="1171"/>
      <c r="J51" s="1162"/>
      <c r="K51" s="1165"/>
      <c r="L51" s="1166"/>
      <c r="M51" s="1166"/>
      <c r="N51" s="1166"/>
      <c r="O51" s="1166"/>
      <c r="P51" s="1166"/>
      <c r="Q51" s="1166"/>
      <c r="R51" s="1166"/>
      <c r="S51" s="1167"/>
      <c r="T51" s="38"/>
      <c r="U51" s="64"/>
      <c r="AB51" s="64"/>
    </row>
    <row r="52" spans="1:28" ht="18" x14ac:dyDescent="0.55000000000000004">
      <c r="A52" s="1163"/>
      <c r="B52" s="1164"/>
      <c r="C52" s="1168"/>
      <c r="D52" s="1169"/>
      <c r="E52" s="1169"/>
      <c r="F52" s="1169"/>
      <c r="G52" s="1170"/>
      <c r="H52" s="1163"/>
      <c r="I52" s="1172"/>
      <c r="J52" s="1164"/>
      <c r="K52" s="1168"/>
      <c r="L52" s="1169"/>
      <c r="M52" s="1169"/>
      <c r="N52" s="1169"/>
      <c r="O52" s="1169"/>
      <c r="P52" s="1169"/>
      <c r="Q52" s="1169"/>
      <c r="R52" s="1169"/>
      <c r="S52" s="1170"/>
      <c r="T52" s="38"/>
      <c r="U52" s="64"/>
      <c r="AB52" s="64"/>
    </row>
    <row r="53" spans="1:28" ht="18" x14ac:dyDescent="0.55000000000000004">
      <c r="A53" s="1161" t="s">
        <v>309</v>
      </c>
      <c r="B53" s="1162"/>
      <c r="C53" s="1165"/>
      <c r="D53" s="1166"/>
      <c r="E53" s="1166"/>
      <c r="F53" s="1166"/>
      <c r="G53" s="1167"/>
      <c r="H53" s="1161" t="s">
        <v>308</v>
      </c>
      <c r="I53" s="1171"/>
      <c r="J53" s="1162"/>
      <c r="K53" s="1165"/>
      <c r="L53" s="1166"/>
      <c r="M53" s="1166"/>
      <c r="N53" s="1166"/>
      <c r="O53" s="1166"/>
      <c r="P53" s="1166"/>
      <c r="Q53" s="1166"/>
      <c r="R53" s="1166"/>
      <c r="S53" s="1167"/>
      <c r="T53" s="38"/>
      <c r="U53" s="64"/>
      <c r="AB53" s="64"/>
    </row>
    <row r="54" spans="1:28" ht="18" x14ac:dyDescent="0.55000000000000004">
      <c r="A54" s="1163"/>
      <c r="B54" s="1164"/>
      <c r="C54" s="1168"/>
      <c r="D54" s="1169"/>
      <c r="E54" s="1169"/>
      <c r="F54" s="1169"/>
      <c r="G54" s="1170"/>
      <c r="H54" s="1163"/>
      <c r="I54" s="1172"/>
      <c r="J54" s="1164"/>
      <c r="K54" s="1168"/>
      <c r="L54" s="1169"/>
      <c r="M54" s="1169"/>
      <c r="N54" s="1169"/>
      <c r="O54" s="1169"/>
      <c r="P54" s="1169"/>
      <c r="Q54" s="1169"/>
      <c r="R54" s="1169"/>
      <c r="S54" s="1170"/>
      <c r="T54" s="38"/>
      <c r="U54" s="64"/>
      <c r="AB54" s="64"/>
    </row>
    <row r="55" spans="1:28" ht="18" customHeight="1" x14ac:dyDescent="0.55000000000000004">
      <c r="A55" s="1182" t="s">
        <v>310</v>
      </c>
      <c r="B55" s="1183"/>
      <c r="C55" s="1186"/>
      <c r="D55" s="1187"/>
      <c r="E55" s="1187"/>
      <c r="F55" s="1187"/>
      <c r="G55" s="1187"/>
      <c r="H55" s="1187"/>
      <c r="I55" s="1187"/>
      <c r="J55" s="1187"/>
      <c r="K55" s="1187"/>
      <c r="L55" s="1187"/>
      <c r="M55" s="1187"/>
      <c r="N55" s="1187"/>
      <c r="O55" s="1187"/>
      <c r="P55" s="1187"/>
      <c r="Q55" s="1187"/>
      <c r="R55" s="1187"/>
      <c r="S55" s="1188"/>
      <c r="T55" s="38"/>
      <c r="U55" s="64"/>
      <c r="AB55" s="64"/>
    </row>
    <row r="56" spans="1:28" ht="18" x14ac:dyDescent="0.55000000000000004">
      <c r="A56" s="914"/>
      <c r="B56" s="916"/>
      <c r="C56" s="1173"/>
      <c r="D56" s="1174"/>
      <c r="E56" s="1174"/>
      <c r="F56" s="1174"/>
      <c r="G56" s="1174"/>
      <c r="H56" s="1174"/>
      <c r="I56" s="1174"/>
      <c r="J56" s="1174"/>
      <c r="K56" s="1174"/>
      <c r="L56" s="1174"/>
      <c r="M56" s="1174"/>
      <c r="N56" s="1174"/>
      <c r="O56" s="1174"/>
      <c r="P56" s="1174"/>
      <c r="Q56" s="1174"/>
      <c r="R56" s="1174"/>
      <c r="S56" s="1175"/>
      <c r="T56" s="38"/>
      <c r="U56" s="64"/>
      <c r="AB56" s="64"/>
    </row>
    <row r="57" spans="1:28" ht="18" x14ac:dyDescent="0.55000000000000004">
      <c r="A57" s="914"/>
      <c r="B57" s="916"/>
      <c r="C57" s="1173"/>
      <c r="D57" s="1174"/>
      <c r="E57" s="1174"/>
      <c r="F57" s="1174"/>
      <c r="G57" s="1174"/>
      <c r="H57" s="1174"/>
      <c r="I57" s="1174"/>
      <c r="J57" s="1174"/>
      <c r="K57" s="1174"/>
      <c r="L57" s="1174"/>
      <c r="M57" s="1174"/>
      <c r="N57" s="1174"/>
      <c r="O57" s="1174"/>
      <c r="P57" s="1174"/>
      <c r="Q57" s="1174"/>
      <c r="R57" s="1174"/>
      <c r="S57" s="1175"/>
      <c r="T57" s="38"/>
      <c r="U57" s="64"/>
      <c r="AB57" s="64"/>
    </row>
    <row r="58" spans="1:28" ht="18" x14ac:dyDescent="0.55000000000000004">
      <c r="A58" s="1184"/>
      <c r="B58" s="1185"/>
      <c r="C58" s="1189"/>
      <c r="D58" s="1190"/>
      <c r="E58" s="1190"/>
      <c r="F58" s="1190"/>
      <c r="G58" s="1190"/>
      <c r="H58" s="1190"/>
      <c r="I58" s="1190"/>
      <c r="J58" s="1190"/>
      <c r="K58" s="1190"/>
      <c r="L58" s="1190"/>
      <c r="M58" s="1190"/>
      <c r="N58" s="1190"/>
      <c r="O58" s="1190"/>
      <c r="P58" s="1190"/>
      <c r="Q58" s="1190"/>
      <c r="R58" s="1190"/>
      <c r="S58" s="1191"/>
      <c r="T58" s="38"/>
      <c r="U58" s="38"/>
      <c r="AA58" s="21"/>
    </row>
    <row r="59" spans="1:28" ht="18" x14ac:dyDescent="0.55000000000000004">
      <c r="A59" s="1182" t="s">
        <v>311</v>
      </c>
      <c r="B59" s="1183"/>
      <c r="C59" s="1186"/>
      <c r="D59" s="1187"/>
      <c r="E59" s="1187"/>
      <c r="F59" s="1187"/>
      <c r="G59" s="1187"/>
      <c r="H59" s="1187"/>
      <c r="I59" s="1187"/>
      <c r="J59" s="1187"/>
      <c r="K59" s="1187"/>
      <c r="L59" s="1187"/>
      <c r="M59" s="1187"/>
      <c r="N59" s="1187"/>
      <c r="O59" s="1187"/>
      <c r="P59" s="1187"/>
      <c r="Q59" s="1187"/>
      <c r="R59" s="1187"/>
      <c r="S59" s="1188"/>
    </row>
    <row r="60" spans="1:28" ht="18" x14ac:dyDescent="0.55000000000000004">
      <c r="A60" s="914"/>
      <c r="B60" s="916"/>
      <c r="C60" s="1173"/>
      <c r="D60" s="1174"/>
      <c r="E60" s="1174"/>
      <c r="F60" s="1174"/>
      <c r="G60" s="1174"/>
      <c r="H60" s="1174"/>
      <c r="I60" s="1174"/>
      <c r="J60" s="1174"/>
      <c r="K60" s="1174"/>
      <c r="L60" s="1174"/>
      <c r="M60" s="1174"/>
      <c r="N60" s="1174"/>
      <c r="O60" s="1174"/>
      <c r="P60" s="1174"/>
      <c r="Q60" s="1174"/>
      <c r="R60" s="1174"/>
      <c r="S60" s="1175"/>
    </row>
    <row r="61" spans="1:28" ht="18" x14ac:dyDescent="0.55000000000000004">
      <c r="A61" s="914"/>
      <c r="B61" s="916"/>
      <c r="C61" s="1173"/>
      <c r="D61" s="1174"/>
      <c r="E61" s="1174"/>
      <c r="F61" s="1174"/>
      <c r="G61" s="1174"/>
      <c r="H61" s="1174"/>
      <c r="I61" s="1174"/>
      <c r="J61" s="1174"/>
      <c r="K61" s="1174"/>
      <c r="L61" s="1174"/>
      <c r="M61" s="1174"/>
      <c r="N61" s="1174"/>
      <c r="O61" s="1174"/>
      <c r="P61" s="1174"/>
      <c r="Q61" s="1174"/>
      <c r="R61" s="1174"/>
      <c r="S61" s="1175"/>
    </row>
    <row r="62" spans="1:28" ht="18" x14ac:dyDescent="0.55000000000000004">
      <c r="A62" s="1184"/>
      <c r="B62" s="1185"/>
      <c r="C62" s="1189"/>
      <c r="D62" s="1190"/>
      <c r="E62" s="1190"/>
      <c r="F62" s="1190"/>
      <c r="G62" s="1190"/>
      <c r="H62" s="1190"/>
      <c r="I62" s="1190"/>
      <c r="J62" s="1190"/>
      <c r="K62" s="1190"/>
      <c r="L62" s="1190"/>
      <c r="M62" s="1190"/>
      <c r="N62" s="1190"/>
      <c r="O62" s="1190"/>
      <c r="P62" s="1190"/>
      <c r="Q62" s="1190"/>
      <c r="R62" s="1190"/>
      <c r="S62" s="1191"/>
    </row>
    <row r="63" spans="1:28" ht="13" customHeight="1" x14ac:dyDescent="0.55000000000000004">
      <c r="A63" s="902" t="s">
        <v>368</v>
      </c>
      <c r="B63" s="903"/>
      <c r="C63" s="903"/>
      <c r="D63" s="903"/>
      <c r="E63" s="903"/>
      <c r="F63" s="903"/>
      <c r="G63" s="903"/>
      <c r="H63" s="903"/>
      <c r="I63" s="903"/>
      <c r="J63" s="903"/>
      <c r="K63" s="903"/>
      <c r="L63" s="903"/>
      <c r="M63" s="903"/>
      <c r="N63" s="903"/>
      <c r="O63" s="903"/>
      <c r="P63" s="903"/>
      <c r="Q63" s="903"/>
      <c r="R63" s="903"/>
      <c r="S63" s="904"/>
    </row>
    <row r="64" spans="1:28" ht="13" customHeight="1" x14ac:dyDescent="0.55000000000000004">
      <c r="A64" s="1155"/>
      <c r="B64" s="1156"/>
      <c r="C64" s="1156"/>
      <c r="D64" s="1156"/>
      <c r="E64" s="1156"/>
      <c r="F64" s="1156"/>
      <c r="G64" s="1156"/>
      <c r="H64" s="1156"/>
      <c r="I64" s="1156"/>
      <c r="J64" s="1156"/>
      <c r="K64" s="1156"/>
      <c r="L64" s="1156"/>
      <c r="M64" s="1156"/>
      <c r="N64" s="1156"/>
      <c r="O64" s="1156"/>
      <c r="P64" s="1156"/>
      <c r="Q64" s="1156"/>
      <c r="R64" s="1156"/>
      <c r="S64" s="1157"/>
    </row>
    <row r="65" spans="1:19" s="40" customFormat="1" ht="15" customHeight="1" x14ac:dyDescent="0.55000000000000004">
      <c r="A65" s="1182" t="s">
        <v>186</v>
      </c>
      <c r="B65" s="1194"/>
      <c r="C65" s="1194"/>
      <c r="D65" s="1183"/>
      <c r="E65" s="1178">
        <f>'1-1.申請者概要'!F26*1000</f>
        <v>0</v>
      </c>
      <c r="F65" s="1179"/>
      <c r="G65" s="1179"/>
      <c r="H65" s="1179"/>
      <c r="I65" s="1176" t="s">
        <v>63</v>
      </c>
      <c r="J65" s="978" t="s">
        <v>187</v>
      </c>
      <c r="K65" s="979"/>
      <c r="L65" s="979"/>
      <c r="M65" s="979"/>
      <c r="N65" s="980"/>
      <c r="O65" s="1178">
        <f>'3.資金計画'!D29</f>
        <v>0</v>
      </c>
      <c r="P65" s="1179"/>
      <c r="Q65" s="1179"/>
      <c r="R65" s="1179"/>
      <c r="S65" s="1192" t="s">
        <v>63</v>
      </c>
    </row>
    <row r="66" spans="1:19" s="40" customFormat="1" ht="15" customHeight="1" x14ac:dyDescent="0.55000000000000004">
      <c r="A66" s="1184"/>
      <c r="B66" s="1195"/>
      <c r="C66" s="1195"/>
      <c r="D66" s="1185"/>
      <c r="E66" s="1180"/>
      <c r="F66" s="1181"/>
      <c r="G66" s="1181"/>
      <c r="H66" s="1181"/>
      <c r="I66" s="1177"/>
      <c r="J66" s="984"/>
      <c r="K66" s="985"/>
      <c r="L66" s="985"/>
      <c r="M66" s="985"/>
      <c r="N66" s="986"/>
      <c r="O66" s="1180"/>
      <c r="P66" s="1181"/>
      <c r="Q66" s="1181"/>
      <c r="R66" s="1181"/>
      <c r="S66" s="1193"/>
    </row>
    <row r="67" spans="1:19" s="40" customFormat="1" ht="15" customHeight="1" x14ac:dyDescent="0.55000000000000004">
      <c r="A67" s="43"/>
      <c r="B67" s="43"/>
      <c r="C67" s="43"/>
      <c r="D67" s="43"/>
      <c r="E67" s="65"/>
      <c r="F67" s="65"/>
      <c r="G67" s="65"/>
      <c r="H67" s="65"/>
      <c r="I67" s="65"/>
      <c r="J67" s="65"/>
      <c r="K67" s="65"/>
      <c r="L67" s="65"/>
      <c r="M67" s="65"/>
      <c r="N67" s="65"/>
      <c r="O67" s="65"/>
      <c r="P67" s="65"/>
      <c r="Q67" s="65"/>
      <c r="R67" s="65"/>
    </row>
    <row r="68" spans="1:19" s="40" customFormat="1" ht="15" customHeight="1" x14ac:dyDescent="0.55000000000000004">
      <c r="A68" s="43"/>
      <c r="B68" s="43"/>
      <c r="C68" s="43"/>
      <c r="D68" s="43"/>
      <c r="E68" s="65"/>
      <c r="F68" s="65"/>
      <c r="G68" s="65"/>
      <c r="H68" s="65"/>
      <c r="I68" s="65"/>
      <c r="J68" s="65"/>
      <c r="K68" s="65"/>
      <c r="L68" s="65"/>
      <c r="M68" s="65"/>
      <c r="N68" s="65"/>
      <c r="O68" s="65"/>
      <c r="P68" s="65"/>
      <c r="Q68" s="65"/>
      <c r="R68" s="65"/>
    </row>
  </sheetData>
  <sheetProtection password="C402" sheet="1" formatCells="0" insertRows="0" selectLockedCells="1"/>
  <mergeCells count="24">
    <mergeCell ref="I65:I66"/>
    <mergeCell ref="J65:N66"/>
    <mergeCell ref="O65:R66"/>
    <mergeCell ref="A55:B58"/>
    <mergeCell ref="C55:S58"/>
    <mergeCell ref="A59:B62"/>
    <mergeCell ref="C59:S62"/>
    <mergeCell ref="A63:S64"/>
    <mergeCell ref="S65:S66"/>
    <mergeCell ref="A65:D66"/>
    <mergeCell ref="E65:H66"/>
    <mergeCell ref="A2:S3"/>
    <mergeCell ref="A4:S41"/>
    <mergeCell ref="A49:S50"/>
    <mergeCell ref="A53:B54"/>
    <mergeCell ref="C53:G54"/>
    <mergeCell ref="H53:J54"/>
    <mergeCell ref="K53:S54"/>
    <mergeCell ref="A42:S43"/>
    <mergeCell ref="A44:S48"/>
    <mergeCell ref="A51:B52"/>
    <mergeCell ref="C51:G52"/>
    <mergeCell ref="H51:J52"/>
    <mergeCell ref="K51:S52"/>
  </mergeCells>
  <phoneticPr fontId="2"/>
  <dataValidations xWindow="273" yWindow="912" count="2">
    <dataValidation allowBlank="1" showInputMessage="1" showErrorMessage="1" prompt="上記の社内体制図には、助成事業の主担当者を必ず記入してください。" sqref="C51:G54"/>
    <dataValidation allowBlank="1" showInputMessage="1" showErrorMessage="1" prompt="自動転記されますので直接記入不要です。" sqref="E65:H66 O65:R66"/>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73"/>
  <sheetViews>
    <sheetView showGridLines="0" view="pageBreakPreview" zoomScale="80" zoomScaleNormal="100" zoomScaleSheetLayoutView="80" workbookViewId="0">
      <selection activeCell="M3" sqref="M3:T4"/>
    </sheetView>
  </sheetViews>
  <sheetFormatPr defaultColWidth="4.58203125" defaultRowHeight="15" customHeight="1" x14ac:dyDescent="0.55000000000000004"/>
  <cols>
    <col min="1" max="3" width="4.58203125" style="43"/>
    <col min="4" max="4" width="6.4140625" style="43" customWidth="1"/>
    <col min="5" max="19" width="4.58203125" style="40"/>
    <col min="20" max="20" width="4.08203125" style="21" bestFit="1" customWidth="1"/>
    <col min="21" max="21" width="8.08203125" style="21" bestFit="1" customWidth="1"/>
    <col min="22" max="26" width="4.58203125" style="21"/>
    <col min="27" max="16384" width="4.58203125" style="40"/>
  </cols>
  <sheetData>
    <row r="1" spans="1:21" s="40" customFormat="1" ht="22" customHeight="1" x14ac:dyDescent="0.55000000000000004">
      <c r="A1" s="1219" t="s">
        <v>799</v>
      </c>
      <c r="B1" s="1220"/>
      <c r="C1" s="1220"/>
      <c r="D1" s="1220"/>
      <c r="E1" s="1220"/>
      <c r="F1" s="1220"/>
      <c r="G1" s="1220"/>
      <c r="H1" s="1220"/>
      <c r="I1" s="1220"/>
      <c r="J1" s="1220"/>
      <c r="K1" s="1220"/>
      <c r="L1" s="1220"/>
      <c r="M1" s="1220"/>
      <c r="N1" s="1220"/>
      <c r="O1" s="1220"/>
      <c r="P1" s="1220"/>
      <c r="Q1" s="1220"/>
      <c r="R1" s="1220"/>
      <c r="S1" s="1220"/>
      <c r="T1" s="1220"/>
      <c r="U1" s="39"/>
    </row>
    <row r="2" spans="1:21" s="41" customFormat="1" ht="18" customHeight="1" x14ac:dyDescent="0.55000000000000004">
      <c r="A2" s="1221" t="s">
        <v>312</v>
      </c>
      <c r="B2" s="1222"/>
      <c r="C2" s="1222"/>
      <c r="D2" s="1222"/>
      <c r="E2" s="1222"/>
      <c r="F2" s="1222"/>
      <c r="G2" s="1222"/>
      <c r="H2" s="1222"/>
      <c r="I2" s="1222"/>
      <c r="J2" s="1222"/>
      <c r="K2" s="1222"/>
      <c r="L2" s="1222"/>
      <c r="M2" s="1223"/>
      <c r="N2" s="1223"/>
      <c r="O2" s="1223"/>
      <c r="P2" s="1223"/>
      <c r="Q2" s="1223"/>
      <c r="R2" s="1223"/>
      <c r="S2" s="1223"/>
      <c r="T2" s="1224"/>
      <c r="U2" s="41">
        <f>LEN(A5)</f>
        <v>0</v>
      </c>
    </row>
    <row r="3" spans="1:21" s="41" customFormat="1" ht="18" customHeight="1" x14ac:dyDescent="0.55000000000000004">
      <c r="A3" s="1230" t="s">
        <v>807</v>
      </c>
      <c r="B3" s="1231"/>
      <c r="C3" s="1231"/>
      <c r="D3" s="1231"/>
      <c r="E3" s="1231"/>
      <c r="F3" s="1231"/>
      <c r="G3" s="1231"/>
      <c r="H3" s="1231"/>
      <c r="I3" s="1231"/>
      <c r="J3" s="1231"/>
      <c r="K3" s="1231"/>
      <c r="L3" s="1232"/>
      <c r="M3" s="1226" t="s">
        <v>119</v>
      </c>
      <c r="N3" s="1226"/>
      <c r="O3" s="1226"/>
      <c r="P3" s="1226"/>
      <c r="Q3" s="1226"/>
      <c r="R3" s="1226"/>
      <c r="S3" s="1226"/>
      <c r="T3" s="1227"/>
    </row>
    <row r="4" spans="1:21" s="41" customFormat="1" ht="18" customHeight="1" x14ac:dyDescent="0.55000000000000004">
      <c r="A4" s="1233"/>
      <c r="B4" s="1234"/>
      <c r="C4" s="1234"/>
      <c r="D4" s="1234"/>
      <c r="E4" s="1234"/>
      <c r="F4" s="1234"/>
      <c r="G4" s="1234"/>
      <c r="H4" s="1234"/>
      <c r="I4" s="1234"/>
      <c r="J4" s="1234"/>
      <c r="K4" s="1234"/>
      <c r="L4" s="1235"/>
      <c r="M4" s="1228"/>
      <c r="N4" s="1228"/>
      <c r="O4" s="1228"/>
      <c r="P4" s="1228"/>
      <c r="Q4" s="1228"/>
      <c r="R4" s="1228"/>
      <c r="S4" s="1228"/>
      <c r="T4" s="1229"/>
    </row>
    <row r="5" spans="1:21" s="153" customFormat="1" ht="18" x14ac:dyDescent="0.55000000000000004">
      <c r="A5" s="1049"/>
      <c r="B5" s="1050"/>
      <c r="C5" s="1050"/>
      <c r="D5" s="1050"/>
      <c r="E5" s="1050"/>
      <c r="F5" s="1050"/>
      <c r="G5" s="1050"/>
      <c r="H5" s="1050"/>
      <c r="I5" s="1050"/>
      <c r="J5" s="1050"/>
      <c r="K5" s="1050"/>
      <c r="L5" s="1050"/>
      <c r="M5" s="1050"/>
      <c r="N5" s="1050"/>
      <c r="O5" s="1050"/>
      <c r="P5" s="1050"/>
      <c r="Q5" s="1050"/>
      <c r="R5" s="1050"/>
      <c r="S5" s="1050"/>
      <c r="T5" s="1051"/>
    </row>
    <row r="6" spans="1:21" s="153" customFormat="1" ht="18" x14ac:dyDescent="0.55000000000000004">
      <c r="A6" s="1052"/>
      <c r="B6" s="1053"/>
      <c r="C6" s="1053"/>
      <c r="D6" s="1053"/>
      <c r="E6" s="1053"/>
      <c r="F6" s="1053"/>
      <c r="G6" s="1053"/>
      <c r="H6" s="1053"/>
      <c r="I6" s="1053"/>
      <c r="J6" s="1053"/>
      <c r="K6" s="1053"/>
      <c r="L6" s="1053"/>
      <c r="M6" s="1053"/>
      <c r="N6" s="1053"/>
      <c r="O6" s="1053"/>
      <c r="P6" s="1053"/>
      <c r="Q6" s="1053"/>
      <c r="R6" s="1053"/>
      <c r="S6" s="1053"/>
      <c r="T6" s="1054"/>
    </row>
    <row r="7" spans="1:21" s="153" customFormat="1" ht="18" x14ac:dyDescent="0.55000000000000004">
      <c r="A7" s="1052"/>
      <c r="B7" s="1053"/>
      <c r="C7" s="1053"/>
      <c r="D7" s="1053"/>
      <c r="E7" s="1053"/>
      <c r="F7" s="1053"/>
      <c r="G7" s="1053"/>
      <c r="H7" s="1053"/>
      <c r="I7" s="1053"/>
      <c r="J7" s="1053"/>
      <c r="K7" s="1053"/>
      <c r="L7" s="1053"/>
      <c r="M7" s="1053"/>
      <c r="N7" s="1053"/>
      <c r="O7" s="1053"/>
      <c r="P7" s="1053"/>
      <c r="Q7" s="1053"/>
      <c r="R7" s="1053"/>
      <c r="S7" s="1053"/>
      <c r="T7" s="1054"/>
    </row>
    <row r="8" spans="1:21" s="153" customFormat="1" ht="18" x14ac:dyDescent="0.55000000000000004">
      <c r="A8" s="1052"/>
      <c r="B8" s="1053"/>
      <c r="C8" s="1053"/>
      <c r="D8" s="1053"/>
      <c r="E8" s="1053"/>
      <c r="F8" s="1053"/>
      <c r="G8" s="1053"/>
      <c r="H8" s="1053"/>
      <c r="I8" s="1053"/>
      <c r="J8" s="1053"/>
      <c r="K8" s="1053"/>
      <c r="L8" s="1053"/>
      <c r="M8" s="1053"/>
      <c r="N8" s="1053"/>
      <c r="O8" s="1053"/>
      <c r="P8" s="1053"/>
      <c r="Q8" s="1053"/>
      <c r="R8" s="1053"/>
      <c r="S8" s="1053"/>
      <c r="T8" s="1054"/>
    </row>
    <row r="9" spans="1:21" s="153" customFormat="1" ht="18" x14ac:dyDescent="0.55000000000000004">
      <c r="A9" s="1052"/>
      <c r="B9" s="1053"/>
      <c r="C9" s="1053"/>
      <c r="D9" s="1053"/>
      <c r="E9" s="1053"/>
      <c r="F9" s="1053"/>
      <c r="G9" s="1053"/>
      <c r="H9" s="1053"/>
      <c r="I9" s="1053"/>
      <c r="J9" s="1053"/>
      <c r="K9" s="1053"/>
      <c r="L9" s="1053"/>
      <c r="M9" s="1053"/>
      <c r="N9" s="1053"/>
      <c r="O9" s="1053"/>
      <c r="P9" s="1053"/>
      <c r="Q9" s="1053"/>
      <c r="R9" s="1053"/>
      <c r="S9" s="1053"/>
      <c r="T9" s="1054"/>
    </row>
    <row r="10" spans="1:21" s="153" customFormat="1" ht="18" x14ac:dyDescent="0.55000000000000004">
      <c r="A10" s="1052"/>
      <c r="B10" s="1053"/>
      <c r="C10" s="1053"/>
      <c r="D10" s="1053"/>
      <c r="E10" s="1053"/>
      <c r="F10" s="1053"/>
      <c r="G10" s="1053"/>
      <c r="H10" s="1053"/>
      <c r="I10" s="1053"/>
      <c r="J10" s="1053"/>
      <c r="K10" s="1053"/>
      <c r="L10" s="1053"/>
      <c r="M10" s="1053"/>
      <c r="N10" s="1053"/>
      <c r="O10" s="1053"/>
      <c r="P10" s="1053"/>
      <c r="Q10" s="1053"/>
      <c r="R10" s="1053"/>
      <c r="S10" s="1053"/>
      <c r="T10" s="1054"/>
    </row>
    <row r="11" spans="1:21" s="153" customFormat="1" ht="18" x14ac:dyDescent="0.55000000000000004">
      <c r="A11" s="1052"/>
      <c r="B11" s="1053"/>
      <c r="C11" s="1053"/>
      <c r="D11" s="1053"/>
      <c r="E11" s="1053"/>
      <c r="F11" s="1053"/>
      <c r="G11" s="1053"/>
      <c r="H11" s="1053"/>
      <c r="I11" s="1053"/>
      <c r="J11" s="1053"/>
      <c r="K11" s="1053"/>
      <c r="L11" s="1053"/>
      <c r="M11" s="1053"/>
      <c r="N11" s="1053"/>
      <c r="O11" s="1053"/>
      <c r="P11" s="1053"/>
      <c r="Q11" s="1053"/>
      <c r="R11" s="1053"/>
      <c r="S11" s="1053"/>
      <c r="T11" s="1054"/>
    </row>
    <row r="12" spans="1:21" s="153" customFormat="1" ht="18" x14ac:dyDescent="0.55000000000000004">
      <c r="A12" s="1052"/>
      <c r="B12" s="1053"/>
      <c r="C12" s="1053"/>
      <c r="D12" s="1053"/>
      <c r="E12" s="1053"/>
      <c r="F12" s="1053"/>
      <c r="G12" s="1053"/>
      <c r="H12" s="1053"/>
      <c r="I12" s="1053"/>
      <c r="J12" s="1053"/>
      <c r="K12" s="1053"/>
      <c r="L12" s="1053"/>
      <c r="M12" s="1053"/>
      <c r="N12" s="1053"/>
      <c r="O12" s="1053"/>
      <c r="P12" s="1053"/>
      <c r="Q12" s="1053"/>
      <c r="R12" s="1053"/>
      <c r="S12" s="1053"/>
      <c r="T12" s="1054"/>
    </row>
    <row r="13" spans="1:21" s="153" customFormat="1" ht="18" x14ac:dyDescent="0.55000000000000004">
      <c r="A13" s="1052"/>
      <c r="B13" s="1053"/>
      <c r="C13" s="1053"/>
      <c r="D13" s="1053"/>
      <c r="E13" s="1053"/>
      <c r="F13" s="1053"/>
      <c r="G13" s="1053"/>
      <c r="H13" s="1053"/>
      <c r="I13" s="1053"/>
      <c r="J13" s="1053"/>
      <c r="K13" s="1053"/>
      <c r="L13" s="1053"/>
      <c r="M13" s="1053"/>
      <c r="N13" s="1053"/>
      <c r="O13" s="1053"/>
      <c r="P13" s="1053"/>
      <c r="Q13" s="1053"/>
      <c r="R13" s="1053"/>
      <c r="S13" s="1053"/>
      <c r="T13" s="1054"/>
    </row>
    <row r="14" spans="1:21" s="41" customFormat="1" ht="18" customHeight="1" x14ac:dyDescent="0.55000000000000004">
      <c r="A14" s="1225" t="s">
        <v>808</v>
      </c>
      <c r="B14" s="1223"/>
      <c r="C14" s="1223"/>
      <c r="D14" s="1223"/>
      <c r="E14" s="1223"/>
      <c r="F14" s="1223"/>
      <c r="G14" s="1223"/>
      <c r="H14" s="1223"/>
      <c r="I14" s="1223"/>
      <c r="J14" s="1223"/>
      <c r="K14" s="1223"/>
      <c r="L14" s="1223"/>
      <c r="M14" s="1223"/>
      <c r="N14" s="1223"/>
      <c r="O14" s="1223"/>
      <c r="P14" s="1223"/>
      <c r="Q14" s="1223"/>
      <c r="R14" s="1223"/>
      <c r="S14" s="1223"/>
      <c r="T14" s="1224"/>
      <c r="U14" s="41">
        <f>LEN(A15)</f>
        <v>0</v>
      </c>
    </row>
    <row r="15" spans="1:21" s="153" customFormat="1" ht="18" x14ac:dyDescent="0.55000000000000004">
      <c r="A15" s="1049"/>
      <c r="B15" s="1050"/>
      <c r="C15" s="1050"/>
      <c r="D15" s="1050"/>
      <c r="E15" s="1050"/>
      <c r="F15" s="1050"/>
      <c r="G15" s="1050"/>
      <c r="H15" s="1050"/>
      <c r="I15" s="1050"/>
      <c r="J15" s="1050"/>
      <c r="K15" s="1050"/>
      <c r="L15" s="1050"/>
      <c r="M15" s="1050"/>
      <c r="N15" s="1050"/>
      <c r="O15" s="1050"/>
      <c r="P15" s="1050"/>
      <c r="Q15" s="1050"/>
      <c r="R15" s="1050"/>
      <c r="S15" s="1050"/>
      <c r="T15" s="1051"/>
    </row>
    <row r="16" spans="1:21" s="153" customFormat="1" ht="18" x14ac:dyDescent="0.55000000000000004">
      <c r="A16" s="1052"/>
      <c r="B16" s="1053"/>
      <c r="C16" s="1053"/>
      <c r="D16" s="1053"/>
      <c r="E16" s="1053"/>
      <c r="F16" s="1053"/>
      <c r="G16" s="1053"/>
      <c r="H16" s="1053"/>
      <c r="I16" s="1053"/>
      <c r="J16" s="1053"/>
      <c r="K16" s="1053"/>
      <c r="L16" s="1053"/>
      <c r="M16" s="1053"/>
      <c r="N16" s="1053"/>
      <c r="O16" s="1053"/>
      <c r="P16" s="1053"/>
      <c r="Q16" s="1053"/>
      <c r="R16" s="1053"/>
      <c r="S16" s="1053"/>
      <c r="T16" s="1054"/>
    </row>
    <row r="17" spans="1:31" s="153" customFormat="1" ht="18" x14ac:dyDescent="0.55000000000000004">
      <c r="A17" s="1052"/>
      <c r="B17" s="1053"/>
      <c r="C17" s="1053"/>
      <c r="D17" s="1053"/>
      <c r="E17" s="1053"/>
      <c r="F17" s="1053"/>
      <c r="G17" s="1053"/>
      <c r="H17" s="1053"/>
      <c r="I17" s="1053"/>
      <c r="J17" s="1053"/>
      <c r="K17" s="1053"/>
      <c r="L17" s="1053"/>
      <c r="M17" s="1053"/>
      <c r="N17" s="1053"/>
      <c r="O17" s="1053"/>
      <c r="P17" s="1053"/>
      <c r="Q17" s="1053"/>
      <c r="R17" s="1053"/>
      <c r="S17" s="1053"/>
      <c r="T17" s="1054"/>
    </row>
    <row r="18" spans="1:31" s="153" customFormat="1" ht="18" x14ac:dyDescent="0.55000000000000004">
      <c r="A18" s="1052"/>
      <c r="B18" s="1053"/>
      <c r="C18" s="1053"/>
      <c r="D18" s="1053"/>
      <c r="E18" s="1053"/>
      <c r="F18" s="1053"/>
      <c r="G18" s="1053"/>
      <c r="H18" s="1053"/>
      <c r="I18" s="1053"/>
      <c r="J18" s="1053"/>
      <c r="K18" s="1053"/>
      <c r="L18" s="1053"/>
      <c r="M18" s="1053"/>
      <c r="N18" s="1053"/>
      <c r="O18" s="1053"/>
      <c r="P18" s="1053"/>
      <c r="Q18" s="1053"/>
      <c r="R18" s="1053"/>
      <c r="S18" s="1053"/>
      <c r="T18" s="1054"/>
    </row>
    <row r="19" spans="1:31" s="153" customFormat="1" ht="18" x14ac:dyDescent="0.55000000000000004">
      <c r="A19" s="1052"/>
      <c r="B19" s="1053"/>
      <c r="C19" s="1053"/>
      <c r="D19" s="1053"/>
      <c r="E19" s="1053"/>
      <c r="F19" s="1053"/>
      <c r="G19" s="1053"/>
      <c r="H19" s="1053"/>
      <c r="I19" s="1053"/>
      <c r="J19" s="1053"/>
      <c r="K19" s="1053"/>
      <c r="L19" s="1053"/>
      <c r="M19" s="1053"/>
      <c r="N19" s="1053"/>
      <c r="O19" s="1053"/>
      <c r="P19" s="1053"/>
      <c r="Q19" s="1053"/>
      <c r="R19" s="1053"/>
      <c r="S19" s="1053"/>
      <c r="T19" s="1054"/>
    </row>
    <row r="20" spans="1:31" s="153" customFormat="1" ht="18" x14ac:dyDescent="0.55000000000000004">
      <c r="A20" s="1052"/>
      <c r="B20" s="1053"/>
      <c r="C20" s="1053"/>
      <c r="D20" s="1053"/>
      <c r="E20" s="1053"/>
      <c r="F20" s="1053"/>
      <c r="G20" s="1053"/>
      <c r="H20" s="1053"/>
      <c r="I20" s="1053"/>
      <c r="J20" s="1053"/>
      <c r="K20" s="1053"/>
      <c r="L20" s="1053"/>
      <c r="M20" s="1053"/>
      <c r="N20" s="1053"/>
      <c r="O20" s="1053"/>
      <c r="P20" s="1053"/>
      <c r="Q20" s="1053"/>
      <c r="R20" s="1053"/>
      <c r="S20" s="1053"/>
      <c r="T20" s="1054"/>
    </row>
    <row r="21" spans="1:31" s="153" customFormat="1" ht="18" x14ac:dyDescent="0.55000000000000004">
      <c r="A21" s="1052"/>
      <c r="B21" s="1053"/>
      <c r="C21" s="1053"/>
      <c r="D21" s="1053"/>
      <c r="E21" s="1053"/>
      <c r="F21" s="1053"/>
      <c r="G21" s="1053"/>
      <c r="H21" s="1053"/>
      <c r="I21" s="1053"/>
      <c r="J21" s="1053"/>
      <c r="K21" s="1053"/>
      <c r="L21" s="1053"/>
      <c r="M21" s="1053"/>
      <c r="N21" s="1053"/>
      <c r="O21" s="1053"/>
      <c r="P21" s="1053"/>
      <c r="Q21" s="1053"/>
      <c r="R21" s="1053"/>
      <c r="S21" s="1053"/>
      <c r="T21" s="1054"/>
    </row>
    <row r="22" spans="1:31" s="153" customFormat="1" ht="18" x14ac:dyDescent="0.55000000000000004">
      <c r="A22" s="1052"/>
      <c r="B22" s="1053"/>
      <c r="C22" s="1053"/>
      <c r="D22" s="1053"/>
      <c r="E22" s="1053"/>
      <c r="F22" s="1053"/>
      <c r="G22" s="1053"/>
      <c r="H22" s="1053"/>
      <c r="I22" s="1053"/>
      <c r="J22" s="1053"/>
      <c r="K22" s="1053"/>
      <c r="L22" s="1053"/>
      <c r="M22" s="1053"/>
      <c r="N22" s="1053"/>
      <c r="O22" s="1053"/>
      <c r="P22" s="1053"/>
      <c r="Q22" s="1053"/>
      <c r="R22" s="1053"/>
      <c r="S22" s="1053"/>
      <c r="T22" s="1054"/>
    </row>
    <row r="23" spans="1:31" s="153" customFormat="1" ht="18" x14ac:dyDescent="0.55000000000000004">
      <c r="A23" s="1055"/>
      <c r="B23" s="1056"/>
      <c r="C23" s="1056"/>
      <c r="D23" s="1056"/>
      <c r="E23" s="1056"/>
      <c r="F23" s="1056"/>
      <c r="G23" s="1056"/>
      <c r="H23" s="1056"/>
      <c r="I23" s="1056"/>
      <c r="J23" s="1056"/>
      <c r="K23" s="1056"/>
      <c r="L23" s="1056"/>
      <c r="M23" s="1056"/>
      <c r="N23" s="1056"/>
      <c r="O23" s="1056"/>
      <c r="P23" s="1056"/>
      <c r="Q23" s="1056"/>
      <c r="R23" s="1056"/>
      <c r="S23" s="1056"/>
      <c r="T23" s="1057"/>
    </row>
    <row r="24" spans="1:31" s="41" customFormat="1" ht="18" customHeight="1" x14ac:dyDescent="0.55000000000000004">
      <c r="A24" s="1225" t="s">
        <v>313</v>
      </c>
      <c r="B24" s="1223"/>
      <c r="C24" s="1223"/>
      <c r="D24" s="1223"/>
      <c r="E24" s="1223"/>
      <c r="F24" s="1223"/>
      <c r="G24" s="1223"/>
      <c r="H24" s="1223"/>
      <c r="I24" s="1223"/>
      <c r="J24" s="1223"/>
      <c r="K24" s="1223"/>
      <c r="L24" s="1223"/>
      <c r="M24" s="1223"/>
      <c r="N24" s="1223"/>
      <c r="O24" s="1223"/>
      <c r="P24" s="1223"/>
      <c r="Q24" s="1223"/>
      <c r="R24" s="1223"/>
      <c r="S24" s="1223"/>
      <c r="T24" s="1224"/>
      <c r="U24" s="41">
        <f>LEN(A25)</f>
        <v>0</v>
      </c>
    </row>
    <row r="25" spans="1:31" s="153" customFormat="1" ht="18" x14ac:dyDescent="0.55000000000000004">
      <c r="A25" s="1049"/>
      <c r="B25" s="1050"/>
      <c r="C25" s="1050"/>
      <c r="D25" s="1050"/>
      <c r="E25" s="1050"/>
      <c r="F25" s="1050"/>
      <c r="G25" s="1050"/>
      <c r="H25" s="1050"/>
      <c r="I25" s="1050"/>
      <c r="J25" s="1050"/>
      <c r="K25" s="1050"/>
      <c r="L25" s="1050"/>
      <c r="M25" s="1050"/>
      <c r="N25" s="1050"/>
      <c r="O25" s="1050"/>
      <c r="P25" s="1050"/>
      <c r="Q25" s="1050"/>
      <c r="R25" s="1050"/>
      <c r="S25" s="1050"/>
      <c r="T25" s="1051"/>
    </row>
    <row r="26" spans="1:31" s="153" customFormat="1" ht="18" x14ac:dyDescent="0.55000000000000004">
      <c r="A26" s="1052"/>
      <c r="B26" s="1053"/>
      <c r="C26" s="1053"/>
      <c r="D26" s="1053"/>
      <c r="E26" s="1053"/>
      <c r="F26" s="1053"/>
      <c r="G26" s="1053"/>
      <c r="H26" s="1053"/>
      <c r="I26" s="1053"/>
      <c r="J26" s="1053"/>
      <c r="K26" s="1053"/>
      <c r="L26" s="1053"/>
      <c r="M26" s="1053"/>
      <c r="N26" s="1053"/>
      <c r="O26" s="1053"/>
      <c r="P26" s="1053"/>
      <c r="Q26" s="1053"/>
      <c r="R26" s="1053"/>
      <c r="S26" s="1053"/>
      <c r="T26" s="1054"/>
    </row>
    <row r="27" spans="1:31" s="153" customFormat="1" ht="18" x14ac:dyDescent="0.55000000000000004">
      <c r="A27" s="1052"/>
      <c r="B27" s="1053"/>
      <c r="C27" s="1053"/>
      <c r="D27" s="1053"/>
      <c r="E27" s="1053"/>
      <c r="F27" s="1053"/>
      <c r="G27" s="1053"/>
      <c r="H27" s="1053"/>
      <c r="I27" s="1053"/>
      <c r="J27" s="1053"/>
      <c r="K27" s="1053"/>
      <c r="L27" s="1053"/>
      <c r="M27" s="1053"/>
      <c r="N27" s="1053"/>
      <c r="O27" s="1053"/>
      <c r="P27" s="1053"/>
      <c r="Q27" s="1053"/>
      <c r="R27" s="1053"/>
      <c r="S27" s="1053"/>
      <c r="T27" s="1054"/>
      <c r="W27" s="159"/>
      <c r="X27" s="158"/>
      <c r="Y27" s="158"/>
      <c r="Z27" s="1255"/>
      <c r="AA27" s="1255"/>
      <c r="AB27" s="1255"/>
      <c r="AC27" s="1255"/>
      <c r="AD27" s="159"/>
      <c r="AE27" s="158"/>
    </row>
    <row r="28" spans="1:31" s="153" customFormat="1" ht="18" x14ac:dyDescent="0.55000000000000004">
      <c r="A28" s="1052"/>
      <c r="B28" s="1053"/>
      <c r="C28" s="1053"/>
      <c r="D28" s="1053"/>
      <c r="E28" s="1053"/>
      <c r="F28" s="1053"/>
      <c r="G28" s="1053"/>
      <c r="H28" s="1053"/>
      <c r="I28" s="1053"/>
      <c r="J28" s="1053"/>
      <c r="K28" s="1053"/>
      <c r="L28" s="1053"/>
      <c r="M28" s="1053"/>
      <c r="N28" s="1053"/>
      <c r="O28" s="1053"/>
      <c r="P28" s="1053"/>
      <c r="Q28" s="1053"/>
      <c r="R28" s="1053"/>
      <c r="S28" s="1053"/>
      <c r="T28" s="1054"/>
      <c r="W28" s="159"/>
      <c r="X28" s="159"/>
      <c r="Y28" s="159"/>
      <c r="Z28" s="159"/>
      <c r="AA28" s="159"/>
      <c r="AB28" s="159"/>
      <c r="AC28" s="159"/>
      <c r="AD28" s="159"/>
      <c r="AE28" s="159"/>
    </row>
    <row r="29" spans="1:31" s="153" customFormat="1" ht="18" x14ac:dyDescent="0.55000000000000004">
      <c r="A29" s="1052"/>
      <c r="B29" s="1053"/>
      <c r="C29" s="1053"/>
      <c r="D29" s="1053"/>
      <c r="E29" s="1053"/>
      <c r="F29" s="1053"/>
      <c r="G29" s="1053"/>
      <c r="H29" s="1053"/>
      <c r="I29" s="1053"/>
      <c r="J29" s="1053"/>
      <c r="K29" s="1053"/>
      <c r="L29" s="1053"/>
      <c r="M29" s="1053"/>
      <c r="N29" s="1053"/>
      <c r="O29" s="1053"/>
      <c r="P29" s="1053"/>
      <c r="Q29" s="1053"/>
      <c r="R29" s="1053"/>
      <c r="S29" s="1053"/>
      <c r="T29" s="1054"/>
      <c r="W29" s="159"/>
      <c r="X29" s="159"/>
      <c r="Y29" s="159"/>
      <c r="Z29" s="159"/>
      <c r="AA29" s="159"/>
      <c r="AB29" s="159"/>
      <c r="AC29" s="159"/>
      <c r="AD29" s="159"/>
      <c r="AE29" s="159"/>
    </row>
    <row r="30" spans="1:31" s="160" customFormat="1" ht="16.5" x14ac:dyDescent="0.55000000000000004">
      <c r="A30" s="1052"/>
      <c r="B30" s="1053"/>
      <c r="C30" s="1053"/>
      <c r="D30" s="1053"/>
      <c r="E30" s="1053"/>
      <c r="F30" s="1053"/>
      <c r="G30" s="1053"/>
      <c r="H30" s="1053"/>
      <c r="I30" s="1053"/>
      <c r="J30" s="1053"/>
      <c r="K30" s="1053"/>
      <c r="L30" s="1053"/>
      <c r="M30" s="1053"/>
      <c r="N30" s="1053"/>
      <c r="O30" s="1053"/>
      <c r="P30" s="1053"/>
      <c r="Q30" s="1053"/>
      <c r="R30" s="1053"/>
      <c r="S30" s="1053"/>
      <c r="T30" s="1054"/>
      <c r="W30" s="161"/>
      <c r="X30" s="161"/>
      <c r="Y30" s="161"/>
      <c r="Z30" s="161"/>
      <c r="AA30" s="161"/>
      <c r="AB30" s="161"/>
      <c r="AC30" s="161"/>
      <c r="AD30" s="161"/>
      <c r="AE30" s="161"/>
    </row>
    <row r="31" spans="1:31" s="160" customFormat="1" ht="16.5" x14ac:dyDescent="0.55000000000000004">
      <c r="A31" s="1052"/>
      <c r="B31" s="1053"/>
      <c r="C31" s="1053"/>
      <c r="D31" s="1053"/>
      <c r="E31" s="1053"/>
      <c r="F31" s="1053"/>
      <c r="G31" s="1053"/>
      <c r="H31" s="1053"/>
      <c r="I31" s="1053"/>
      <c r="J31" s="1053"/>
      <c r="K31" s="1053"/>
      <c r="L31" s="1053"/>
      <c r="M31" s="1053"/>
      <c r="N31" s="1053"/>
      <c r="O31" s="1053"/>
      <c r="P31" s="1053"/>
      <c r="Q31" s="1053"/>
      <c r="R31" s="1053"/>
      <c r="S31" s="1053"/>
      <c r="T31" s="1054"/>
      <c r="W31" s="161"/>
      <c r="X31" s="161"/>
      <c r="Y31" s="161"/>
      <c r="Z31" s="161"/>
      <c r="AA31" s="161"/>
      <c r="AB31" s="161"/>
      <c r="AC31" s="161"/>
      <c r="AD31" s="161"/>
      <c r="AE31" s="161"/>
    </row>
    <row r="32" spans="1:31" s="153" customFormat="1" ht="18" x14ac:dyDescent="0.55000000000000004">
      <c r="A32" s="1052"/>
      <c r="B32" s="1053"/>
      <c r="C32" s="1053"/>
      <c r="D32" s="1053"/>
      <c r="E32" s="1053"/>
      <c r="F32" s="1053"/>
      <c r="G32" s="1053"/>
      <c r="H32" s="1053"/>
      <c r="I32" s="1053"/>
      <c r="J32" s="1053"/>
      <c r="K32" s="1053"/>
      <c r="L32" s="1053"/>
      <c r="M32" s="1053"/>
      <c r="N32" s="1053"/>
      <c r="O32" s="1053"/>
      <c r="P32" s="1053"/>
      <c r="Q32" s="1053"/>
      <c r="R32" s="1053"/>
      <c r="S32" s="1053"/>
      <c r="T32" s="1054"/>
      <c r="W32" s="159"/>
      <c r="X32" s="159"/>
      <c r="Y32" s="159"/>
      <c r="Z32" s="159"/>
      <c r="AA32" s="159"/>
      <c r="AB32" s="159"/>
      <c r="AC32" s="159"/>
      <c r="AD32" s="159"/>
      <c r="AE32" s="159"/>
    </row>
    <row r="33" spans="1:31" s="153" customFormat="1" ht="18" x14ac:dyDescent="0.55000000000000004">
      <c r="A33" s="1055"/>
      <c r="B33" s="1056"/>
      <c r="C33" s="1056"/>
      <c r="D33" s="1056"/>
      <c r="E33" s="1056"/>
      <c r="F33" s="1056"/>
      <c r="G33" s="1056"/>
      <c r="H33" s="1056"/>
      <c r="I33" s="1056"/>
      <c r="J33" s="1056"/>
      <c r="K33" s="1056"/>
      <c r="L33" s="1056"/>
      <c r="M33" s="1056"/>
      <c r="N33" s="1056"/>
      <c r="O33" s="1056"/>
      <c r="P33" s="1056"/>
      <c r="Q33" s="1056"/>
      <c r="R33" s="1056"/>
      <c r="S33" s="1056"/>
      <c r="T33" s="1057"/>
      <c r="W33" s="159"/>
      <c r="X33" s="159"/>
      <c r="Y33" s="159"/>
      <c r="Z33" s="159"/>
      <c r="AA33" s="159"/>
      <c r="AB33" s="159"/>
      <c r="AC33" s="159"/>
      <c r="AD33" s="159"/>
      <c r="AE33" s="159"/>
    </row>
    <row r="34" spans="1:31" s="41" customFormat="1" ht="36" customHeight="1" x14ac:dyDescent="0.55000000000000004">
      <c r="A34" s="522" t="s">
        <v>702</v>
      </c>
      <c r="B34" s="1256" t="s">
        <v>703</v>
      </c>
      <c r="C34" s="1256"/>
      <c r="D34" s="1256"/>
      <c r="E34" s="1256"/>
      <c r="F34" s="1256" t="s">
        <v>704</v>
      </c>
      <c r="G34" s="1256"/>
      <c r="H34" s="1256"/>
      <c r="I34" s="1256"/>
      <c r="J34" s="1256" t="s">
        <v>705</v>
      </c>
      <c r="K34" s="1256"/>
      <c r="L34" s="1256"/>
      <c r="M34" s="1256"/>
      <c r="N34" s="1256"/>
      <c r="O34" s="1256"/>
      <c r="P34" s="1256"/>
      <c r="Q34" s="1256"/>
      <c r="R34" s="1256"/>
      <c r="S34" s="1256"/>
      <c r="T34" s="1256"/>
      <c r="V34" s="62"/>
    </row>
    <row r="35" spans="1:31" s="153" customFormat="1" ht="18" x14ac:dyDescent="0.55000000000000004">
      <c r="A35" s="1251">
        <v>1</v>
      </c>
      <c r="B35" s="1254"/>
      <c r="C35" s="1254"/>
      <c r="D35" s="1254"/>
      <c r="E35" s="1254"/>
      <c r="F35" s="1254"/>
      <c r="G35" s="1254"/>
      <c r="H35" s="1254"/>
      <c r="I35" s="1254"/>
      <c r="J35" s="1254"/>
      <c r="K35" s="1254"/>
      <c r="L35" s="1254"/>
      <c r="M35" s="1254"/>
      <c r="N35" s="1254"/>
      <c r="O35" s="1254"/>
      <c r="P35" s="1254"/>
      <c r="Q35" s="1254"/>
      <c r="R35" s="1254"/>
      <c r="S35" s="1254"/>
      <c r="T35" s="1254"/>
    </row>
    <row r="36" spans="1:31" s="153" customFormat="1" ht="18" x14ac:dyDescent="0.55000000000000004">
      <c r="A36" s="1252"/>
      <c r="B36" s="1254"/>
      <c r="C36" s="1254"/>
      <c r="D36" s="1254"/>
      <c r="E36" s="1254"/>
      <c r="F36" s="1254"/>
      <c r="G36" s="1254"/>
      <c r="H36" s="1254"/>
      <c r="I36" s="1254"/>
      <c r="J36" s="1254"/>
      <c r="K36" s="1254"/>
      <c r="L36" s="1254"/>
      <c r="M36" s="1254"/>
      <c r="N36" s="1254"/>
      <c r="O36" s="1254"/>
      <c r="P36" s="1254"/>
      <c r="Q36" s="1254"/>
      <c r="R36" s="1254"/>
      <c r="S36" s="1254"/>
      <c r="T36" s="1254"/>
    </row>
    <row r="37" spans="1:31" s="153" customFormat="1" ht="18" x14ac:dyDescent="0.55000000000000004">
      <c r="A37" s="1253"/>
      <c r="B37" s="1254"/>
      <c r="C37" s="1254"/>
      <c r="D37" s="1254"/>
      <c r="E37" s="1254"/>
      <c r="F37" s="1254"/>
      <c r="G37" s="1254"/>
      <c r="H37" s="1254"/>
      <c r="I37" s="1254"/>
      <c r="J37" s="1254"/>
      <c r="K37" s="1254"/>
      <c r="L37" s="1254"/>
      <c r="M37" s="1254"/>
      <c r="N37" s="1254"/>
      <c r="O37" s="1254"/>
      <c r="P37" s="1254"/>
      <c r="Q37" s="1254"/>
      <c r="R37" s="1254"/>
      <c r="S37" s="1254"/>
      <c r="T37" s="1254"/>
    </row>
    <row r="38" spans="1:31" s="153" customFormat="1" ht="18" x14ac:dyDescent="0.55000000000000004">
      <c r="A38" s="1251">
        <v>2</v>
      </c>
      <c r="B38" s="1254"/>
      <c r="C38" s="1254"/>
      <c r="D38" s="1254"/>
      <c r="E38" s="1254"/>
      <c r="F38" s="1254"/>
      <c r="G38" s="1254"/>
      <c r="H38" s="1254"/>
      <c r="I38" s="1254"/>
      <c r="J38" s="1254"/>
      <c r="K38" s="1254"/>
      <c r="L38" s="1254"/>
      <c r="M38" s="1254"/>
      <c r="N38" s="1254"/>
      <c r="O38" s="1254"/>
      <c r="P38" s="1254"/>
      <c r="Q38" s="1254"/>
      <c r="R38" s="1254"/>
      <c r="S38" s="1254"/>
      <c r="T38" s="1254"/>
    </row>
    <row r="39" spans="1:31" s="153" customFormat="1" ht="18" x14ac:dyDescent="0.55000000000000004">
      <c r="A39" s="1252"/>
      <c r="B39" s="1254"/>
      <c r="C39" s="1254"/>
      <c r="D39" s="1254"/>
      <c r="E39" s="1254"/>
      <c r="F39" s="1254"/>
      <c r="G39" s="1254"/>
      <c r="H39" s="1254"/>
      <c r="I39" s="1254"/>
      <c r="J39" s="1254"/>
      <c r="K39" s="1254"/>
      <c r="L39" s="1254"/>
      <c r="M39" s="1254"/>
      <c r="N39" s="1254"/>
      <c r="O39" s="1254"/>
      <c r="P39" s="1254"/>
      <c r="Q39" s="1254"/>
      <c r="R39" s="1254"/>
      <c r="S39" s="1254"/>
      <c r="T39" s="1254"/>
    </row>
    <row r="40" spans="1:31" s="153" customFormat="1" ht="18" x14ac:dyDescent="0.55000000000000004">
      <c r="A40" s="1253"/>
      <c r="B40" s="1254"/>
      <c r="C40" s="1254"/>
      <c r="D40" s="1254"/>
      <c r="E40" s="1254"/>
      <c r="F40" s="1254"/>
      <c r="G40" s="1254"/>
      <c r="H40" s="1254"/>
      <c r="I40" s="1254"/>
      <c r="J40" s="1254"/>
      <c r="K40" s="1254"/>
      <c r="L40" s="1254"/>
      <c r="M40" s="1254"/>
      <c r="N40" s="1254"/>
      <c r="O40" s="1254"/>
      <c r="P40" s="1254"/>
      <c r="Q40" s="1254"/>
      <c r="R40" s="1254"/>
      <c r="S40" s="1254"/>
      <c r="T40" s="1254"/>
    </row>
    <row r="41" spans="1:31" s="153" customFormat="1" ht="18" x14ac:dyDescent="0.55000000000000004">
      <c r="A41" s="1251">
        <v>3</v>
      </c>
      <c r="B41" s="1254"/>
      <c r="C41" s="1254"/>
      <c r="D41" s="1254"/>
      <c r="E41" s="1254"/>
      <c r="F41" s="1254"/>
      <c r="G41" s="1254"/>
      <c r="H41" s="1254"/>
      <c r="I41" s="1254"/>
      <c r="J41" s="1254"/>
      <c r="K41" s="1254"/>
      <c r="L41" s="1254"/>
      <c r="M41" s="1254"/>
      <c r="N41" s="1254"/>
      <c r="O41" s="1254"/>
      <c r="P41" s="1254"/>
      <c r="Q41" s="1254"/>
      <c r="R41" s="1254"/>
      <c r="S41" s="1254"/>
      <c r="T41" s="1254"/>
    </row>
    <row r="42" spans="1:31" s="153" customFormat="1" ht="18" x14ac:dyDescent="0.55000000000000004">
      <c r="A42" s="1252"/>
      <c r="B42" s="1254"/>
      <c r="C42" s="1254"/>
      <c r="D42" s="1254"/>
      <c r="E42" s="1254"/>
      <c r="F42" s="1254"/>
      <c r="G42" s="1254"/>
      <c r="H42" s="1254"/>
      <c r="I42" s="1254"/>
      <c r="J42" s="1254"/>
      <c r="K42" s="1254"/>
      <c r="L42" s="1254"/>
      <c r="M42" s="1254"/>
      <c r="N42" s="1254"/>
      <c r="O42" s="1254"/>
      <c r="P42" s="1254"/>
      <c r="Q42" s="1254"/>
      <c r="R42" s="1254"/>
      <c r="S42" s="1254"/>
      <c r="T42" s="1254"/>
    </row>
    <row r="43" spans="1:31" s="153" customFormat="1" ht="18" x14ac:dyDescent="0.55000000000000004">
      <c r="A43" s="1253"/>
      <c r="B43" s="1254"/>
      <c r="C43" s="1254"/>
      <c r="D43" s="1254"/>
      <c r="E43" s="1254"/>
      <c r="F43" s="1254"/>
      <c r="G43" s="1254"/>
      <c r="H43" s="1254"/>
      <c r="I43" s="1254"/>
      <c r="J43" s="1254"/>
      <c r="K43" s="1254"/>
      <c r="L43" s="1254"/>
      <c r="M43" s="1254"/>
      <c r="N43" s="1254"/>
      <c r="O43" s="1254"/>
      <c r="P43" s="1254"/>
      <c r="Q43" s="1254"/>
      <c r="R43" s="1254"/>
      <c r="S43" s="1254"/>
      <c r="T43" s="1254"/>
    </row>
    <row r="44" spans="1:31" s="41" customFormat="1" ht="20" x14ac:dyDescent="0.55000000000000004">
      <c r="A44" s="974" t="s">
        <v>314</v>
      </c>
      <c r="B44" s="1236"/>
      <c r="C44" s="1236"/>
      <c r="D44" s="1236"/>
      <c r="E44" s="1236"/>
      <c r="F44" s="1236"/>
      <c r="G44" s="1236"/>
      <c r="H44" s="1236"/>
      <c r="I44" s="1236"/>
      <c r="J44" s="1236"/>
      <c r="K44" s="1236"/>
      <c r="L44" s="1236"/>
      <c r="M44" s="1236"/>
      <c r="N44" s="1236"/>
      <c r="O44" s="1236"/>
      <c r="P44" s="1236"/>
      <c r="Q44" s="1236"/>
      <c r="R44" s="1236"/>
      <c r="S44" s="1236"/>
      <c r="T44" s="1237"/>
      <c r="U44" s="41">
        <f>LEN(A45)</f>
        <v>0</v>
      </c>
      <c r="V44" s="62"/>
    </row>
    <row r="45" spans="1:31" s="153" customFormat="1" ht="18" x14ac:dyDescent="0.55000000000000004">
      <c r="A45" s="1049"/>
      <c r="B45" s="1050"/>
      <c r="C45" s="1050"/>
      <c r="D45" s="1050"/>
      <c r="E45" s="1050"/>
      <c r="F45" s="1050"/>
      <c r="G45" s="1050"/>
      <c r="H45" s="1050"/>
      <c r="I45" s="1050"/>
      <c r="J45" s="1050"/>
      <c r="K45" s="1050"/>
      <c r="L45" s="1050"/>
      <c r="M45" s="1050"/>
      <c r="N45" s="1050"/>
      <c r="O45" s="1050"/>
      <c r="P45" s="1050"/>
      <c r="Q45" s="1050"/>
      <c r="R45" s="1050"/>
      <c r="S45" s="1050"/>
      <c r="T45" s="1051"/>
    </row>
    <row r="46" spans="1:31" s="153" customFormat="1" ht="18" x14ac:dyDescent="0.55000000000000004">
      <c r="A46" s="1052"/>
      <c r="B46" s="1053"/>
      <c r="C46" s="1053"/>
      <c r="D46" s="1053"/>
      <c r="E46" s="1053"/>
      <c r="F46" s="1053"/>
      <c r="G46" s="1053"/>
      <c r="H46" s="1053"/>
      <c r="I46" s="1053"/>
      <c r="J46" s="1053"/>
      <c r="K46" s="1053"/>
      <c r="L46" s="1053"/>
      <c r="M46" s="1053"/>
      <c r="N46" s="1053"/>
      <c r="O46" s="1053"/>
      <c r="P46" s="1053"/>
      <c r="Q46" s="1053"/>
      <c r="R46" s="1053"/>
      <c r="S46" s="1053"/>
      <c r="T46" s="1054"/>
    </row>
    <row r="47" spans="1:31" s="153" customFormat="1" ht="18" x14ac:dyDescent="0.55000000000000004">
      <c r="A47" s="1052"/>
      <c r="B47" s="1053"/>
      <c r="C47" s="1053"/>
      <c r="D47" s="1053"/>
      <c r="E47" s="1053"/>
      <c r="F47" s="1053"/>
      <c r="G47" s="1053"/>
      <c r="H47" s="1053"/>
      <c r="I47" s="1053"/>
      <c r="J47" s="1053"/>
      <c r="K47" s="1053"/>
      <c r="L47" s="1053"/>
      <c r="M47" s="1053"/>
      <c r="N47" s="1053"/>
      <c r="O47" s="1053"/>
      <c r="P47" s="1053"/>
      <c r="Q47" s="1053"/>
      <c r="R47" s="1053"/>
      <c r="S47" s="1053"/>
      <c r="T47" s="1054"/>
    </row>
    <row r="48" spans="1:31" s="153" customFormat="1" ht="18" x14ac:dyDescent="0.55000000000000004">
      <c r="A48" s="1052"/>
      <c r="B48" s="1053"/>
      <c r="C48" s="1053"/>
      <c r="D48" s="1053"/>
      <c r="E48" s="1053"/>
      <c r="F48" s="1053"/>
      <c r="G48" s="1053"/>
      <c r="H48" s="1053"/>
      <c r="I48" s="1053"/>
      <c r="J48" s="1053"/>
      <c r="K48" s="1053"/>
      <c r="L48" s="1053"/>
      <c r="M48" s="1053"/>
      <c r="N48" s="1053"/>
      <c r="O48" s="1053"/>
      <c r="P48" s="1053"/>
      <c r="Q48" s="1053"/>
      <c r="R48" s="1053"/>
      <c r="S48" s="1053"/>
      <c r="T48" s="1054"/>
    </row>
    <row r="49" spans="1:28" s="153" customFormat="1" ht="18" x14ac:dyDescent="0.55000000000000004">
      <c r="A49" s="1052"/>
      <c r="B49" s="1053"/>
      <c r="C49" s="1053"/>
      <c r="D49" s="1053"/>
      <c r="E49" s="1053"/>
      <c r="F49" s="1053"/>
      <c r="G49" s="1053"/>
      <c r="H49" s="1053"/>
      <c r="I49" s="1053"/>
      <c r="J49" s="1053"/>
      <c r="K49" s="1053"/>
      <c r="L49" s="1053"/>
      <c r="M49" s="1053"/>
      <c r="N49" s="1053"/>
      <c r="O49" s="1053"/>
      <c r="P49" s="1053"/>
      <c r="Q49" s="1053"/>
      <c r="R49" s="1053"/>
      <c r="S49" s="1053"/>
      <c r="T49" s="1054"/>
    </row>
    <row r="50" spans="1:28" s="153" customFormat="1" ht="18" x14ac:dyDescent="0.55000000000000004">
      <c r="A50" s="1052"/>
      <c r="B50" s="1053"/>
      <c r="C50" s="1053"/>
      <c r="D50" s="1053"/>
      <c r="E50" s="1053"/>
      <c r="F50" s="1053"/>
      <c r="G50" s="1053"/>
      <c r="H50" s="1053"/>
      <c r="I50" s="1053"/>
      <c r="J50" s="1053"/>
      <c r="K50" s="1053"/>
      <c r="L50" s="1053"/>
      <c r="M50" s="1053"/>
      <c r="N50" s="1053"/>
      <c r="O50" s="1053"/>
      <c r="P50" s="1053"/>
      <c r="Q50" s="1053"/>
      <c r="R50" s="1053"/>
      <c r="S50" s="1053"/>
      <c r="T50" s="1054"/>
    </row>
    <row r="51" spans="1:28" s="153" customFormat="1" ht="18" x14ac:dyDescent="0.55000000000000004">
      <c r="A51" s="1052"/>
      <c r="B51" s="1053"/>
      <c r="C51" s="1053"/>
      <c r="D51" s="1053"/>
      <c r="E51" s="1053"/>
      <c r="F51" s="1053"/>
      <c r="G51" s="1053"/>
      <c r="H51" s="1053"/>
      <c r="I51" s="1053"/>
      <c r="J51" s="1053"/>
      <c r="K51" s="1053"/>
      <c r="L51" s="1053"/>
      <c r="M51" s="1053"/>
      <c r="N51" s="1053"/>
      <c r="O51" s="1053"/>
      <c r="P51" s="1053"/>
      <c r="Q51" s="1053"/>
      <c r="R51" s="1053"/>
      <c r="S51" s="1053"/>
      <c r="T51" s="1054"/>
    </row>
    <row r="52" spans="1:28" s="153" customFormat="1" ht="18" x14ac:dyDescent="0.55000000000000004">
      <c r="A52" s="1052"/>
      <c r="B52" s="1053"/>
      <c r="C52" s="1053"/>
      <c r="D52" s="1053"/>
      <c r="E52" s="1053"/>
      <c r="F52" s="1053"/>
      <c r="G52" s="1053"/>
      <c r="H52" s="1053"/>
      <c r="I52" s="1053"/>
      <c r="J52" s="1053"/>
      <c r="K52" s="1053"/>
      <c r="L52" s="1053"/>
      <c r="M52" s="1053"/>
      <c r="N52" s="1053"/>
      <c r="O52" s="1053"/>
      <c r="P52" s="1053"/>
      <c r="Q52" s="1053"/>
      <c r="R52" s="1053"/>
      <c r="S52" s="1053"/>
      <c r="T52" s="1054"/>
    </row>
    <row r="53" spans="1:28" s="153" customFormat="1" ht="18" x14ac:dyDescent="0.55000000000000004">
      <c r="A53" s="1052"/>
      <c r="B53" s="1053"/>
      <c r="C53" s="1053"/>
      <c r="D53" s="1053"/>
      <c r="E53" s="1053"/>
      <c r="F53" s="1053"/>
      <c r="G53" s="1053"/>
      <c r="H53" s="1053"/>
      <c r="I53" s="1053"/>
      <c r="J53" s="1053"/>
      <c r="K53" s="1053"/>
      <c r="L53" s="1053"/>
      <c r="M53" s="1053"/>
      <c r="N53" s="1053"/>
      <c r="O53" s="1053"/>
      <c r="P53" s="1053"/>
      <c r="Q53" s="1053"/>
      <c r="R53" s="1053"/>
      <c r="S53" s="1053"/>
      <c r="T53" s="1054"/>
    </row>
    <row r="54" spans="1:28" s="41" customFormat="1" ht="20" x14ac:dyDescent="0.55000000000000004">
      <c r="A54" s="974" t="s">
        <v>379</v>
      </c>
      <c r="B54" s="1236"/>
      <c r="C54" s="1236"/>
      <c r="D54" s="1236"/>
      <c r="E54" s="1236"/>
      <c r="F54" s="1236"/>
      <c r="G54" s="1236"/>
      <c r="H54" s="1236"/>
      <c r="I54" s="1236"/>
      <c r="J54" s="1236"/>
      <c r="K54" s="1236"/>
      <c r="L54" s="1236"/>
      <c r="M54" s="1236"/>
      <c r="N54" s="1236"/>
      <c r="O54" s="1236"/>
      <c r="P54" s="1236"/>
      <c r="Q54" s="1236"/>
      <c r="R54" s="1236"/>
      <c r="S54" s="1236"/>
      <c r="T54" s="1237"/>
      <c r="V54" s="62"/>
    </row>
    <row r="55" spans="1:28" s="41" customFormat="1" ht="20" customHeight="1" x14ac:dyDescent="0.55000000000000004">
      <c r="A55" s="1238" t="s">
        <v>381</v>
      </c>
      <c r="B55" s="1238"/>
      <c r="C55" s="1238"/>
      <c r="D55" s="1238"/>
      <c r="E55" s="1238"/>
      <c r="F55" s="1238"/>
      <c r="G55" s="1238"/>
      <c r="H55" s="1238"/>
      <c r="I55" s="1239" t="s">
        <v>163</v>
      </c>
      <c r="J55" s="1240"/>
      <c r="K55" s="1240"/>
      <c r="L55" s="1241"/>
      <c r="M55" s="1239" t="s">
        <v>164</v>
      </c>
      <c r="N55" s="1245"/>
      <c r="O55" s="1245"/>
      <c r="P55" s="1246"/>
      <c r="Q55" s="1245" t="s">
        <v>165</v>
      </c>
      <c r="R55" s="1245"/>
      <c r="S55" s="1245"/>
      <c r="T55" s="1246"/>
    </row>
    <row r="56" spans="1:28" s="41" customFormat="1" ht="20" customHeight="1" x14ac:dyDescent="0.55000000000000004">
      <c r="A56" s="1238"/>
      <c r="B56" s="1238"/>
      <c r="C56" s="1238"/>
      <c r="D56" s="1238"/>
      <c r="E56" s="1238"/>
      <c r="F56" s="1238"/>
      <c r="G56" s="1238"/>
      <c r="H56" s="1238"/>
      <c r="I56" s="1242"/>
      <c r="J56" s="1243"/>
      <c r="K56" s="1243"/>
      <c r="L56" s="1244"/>
      <c r="M56" s="1247"/>
      <c r="N56" s="1248"/>
      <c r="O56" s="1248"/>
      <c r="P56" s="1249"/>
      <c r="Q56" s="1248"/>
      <c r="R56" s="1248"/>
      <c r="S56" s="1248"/>
      <c r="T56" s="1249"/>
    </row>
    <row r="57" spans="1:28" s="41" customFormat="1" ht="18" customHeight="1" x14ac:dyDescent="0.55000000000000004">
      <c r="A57" s="1208" t="s">
        <v>79</v>
      </c>
      <c r="B57" s="1208"/>
      <c r="C57" s="1208"/>
      <c r="D57" s="1208"/>
      <c r="E57" s="1208"/>
      <c r="F57" s="1208"/>
      <c r="G57" s="1208"/>
      <c r="H57" s="1208"/>
      <c r="I57" s="1211"/>
      <c r="J57" s="1212"/>
      <c r="K57" s="1212"/>
      <c r="L57" s="1209" t="s">
        <v>63</v>
      </c>
      <c r="M57" s="1215"/>
      <c r="N57" s="1216"/>
      <c r="O57" s="1216"/>
      <c r="P57" s="1209" t="s">
        <v>63</v>
      </c>
      <c r="Q57" s="1215"/>
      <c r="R57" s="1216"/>
      <c r="S57" s="1216"/>
      <c r="T57" s="1209" t="s">
        <v>63</v>
      </c>
    </row>
    <row r="58" spans="1:28" s="41" customFormat="1" ht="18" x14ac:dyDescent="0.55000000000000004">
      <c r="A58" s="1208"/>
      <c r="B58" s="1208"/>
      <c r="C58" s="1208"/>
      <c r="D58" s="1208"/>
      <c r="E58" s="1208"/>
      <c r="F58" s="1208"/>
      <c r="G58" s="1208"/>
      <c r="H58" s="1208"/>
      <c r="I58" s="1213"/>
      <c r="J58" s="1214"/>
      <c r="K58" s="1214"/>
      <c r="L58" s="1210"/>
      <c r="M58" s="1217"/>
      <c r="N58" s="1218"/>
      <c r="O58" s="1218"/>
      <c r="P58" s="1210"/>
      <c r="Q58" s="1217"/>
      <c r="R58" s="1218"/>
      <c r="S58" s="1218"/>
      <c r="T58" s="1210"/>
    </row>
    <row r="59" spans="1:28" s="41" customFormat="1" ht="18" customHeight="1" x14ac:dyDescent="0.55000000000000004">
      <c r="A59" s="1208" t="s">
        <v>166</v>
      </c>
      <c r="B59" s="1208"/>
      <c r="C59" s="1208"/>
      <c r="D59" s="1208"/>
      <c r="E59" s="1208"/>
      <c r="F59" s="1208"/>
      <c r="G59" s="1208"/>
      <c r="H59" s="1208"/>
      <c r="I59" s="1211"/>
      <c r="J59" s="1212"/>
      <c r="K59" s="1212"/>
      <c r="L59" s="1209" t="s">
        <v>63</v>
      </c>
      <c r="M59" s="1215"/>
      <c r="N59" s="1216"/>
      <c r="O59" s="1216"/>
      <c r="P59" s="1209" t="s">
        <v>63</v>
      </c>
      <c r="Q59" s="1215"/>
      <c r="R59" s="1216"/>
      <c r="S59" s="1216"/>
      <c r="T59" s="1209" t="s">
        <v>63</v>
      </c>
      <c r="V59" s="1250"/>
      <c r="W59" s="1250"/>
      <c r="X59" s="1250"/>
      <c r="Y59" s="1250"/>
      <c r="Z59" s="1250"/>
      <c r="AA59" s="1250"/>
      <c r="AB59" s="1250"/>
    </row>
    <row r="60" spans="1:28" s="41" customFormat="1" ht="18" x14ac:dyDescent="0.55000000000000004">
      <c r="A60" s="1208"/>
      <c r="B60" s="1208"/>
      <c r="C60" s="1208"/>
      <c r="D60" s="1208"/>
      <c r="E60" s="1208"/>
      <c r="F60" s="1208"/>
      <c r="G60" s="1208"/>
      <c r="H60" s="1208"/>
      <c r="I60" s="1213"/>
      <c r="J60" s="1214"/>
      <c r="K60" s="1214"/>
      <c r="L60" s="1210"/>
      <c r="M60" s="1217"/>
      <c r="N60" s="1218"/>
      <c r="O60" s="1218"/>
      <c r="P60" s="1210"/>
      <c r="Q60" s="1217"/>
      <c r="R60" s="1218"/>
      <c r="S60" s="1218"/>
      <c r="T60" s="1210"/>
    </row>
    <row r="61" spans="1:28" s="41" customFormat="1" ht="20" customHeight="1" x14ac:dyDescent="0.55000000000000004">
      <c r="A61" s="1238" t="s">
        <v>380</v>
      </c>
      <c r="B61" s="1238"/>
      <c r="C61" s="1238"/>
      <c r="D61" s="1238"/>
      <c r="E61" s="1238"/>
      <c r="F61" s="1238"/>
      <c r="G61" s="1238"/>
      <c r="H61" s="1238"/>
      <c r="I61" s="1239" t="s">
        <v>163</v>
      </c>
      <c r="J61" s="1240"/>
      <c r="K61" s="1240"/>
      <c r="L61" s="1241"/>
      <c r="M61" s="1239" t="s">
        <v>164</v>
      </c>
      <c r="N61" s="1245"/>
      <c r="O61" s="1245"/>
      <c r="P61" s="1246"/>
      <c r="Q61" s="1239" t="s">
        <v>165</v>
      </c>
      <c r="R61" s="1245"/>
      <c r="S61" s="1245"/>
      <c r="T61" s="1246"/>
    </row>
    <row r="62" spans="1:28" s="41" customFormat="1" ht="20" customHeight="1" x14ac:dyDescent="0.55000000000000004">
      <c r="A62" s="1238"/>
      <c r="B62" s="1238"/>
      <c r="C62" s="1238"/>
      <c r="D62" s="1238"/>
      <c r="E62" s="1238"/>
      <c r="F62" s="1238"/>
      <c r="G62" s="1238"/>
      <c r="H62" s="1238"/>
      <c r="I62" s="1242"/>
      <c r="J62" s="1243"/>
      <c r="K62" s="1243"/>
      <c r="L62" s="1244"/>
      <c r="M62" s="1247"/>
      <c r="N62" s="1248"/>
      <c r="O62" s="1248"/>
      <c r="P62" s="1249"/>
      <c r="Q62" s="1247"/>
      <c r="R62" s="1248"/>
      <c r="S62" s="1248"/>
      <c r="T62" s="1249"/>
    </row>
    <row r="63" spans="1:28" s="41" customFormat="1" ht="18" customHeight="1" x14ac:dyDescent="0.55000000000000004">
      <c r="A63" s="1208" t="s">
        <v>79</v>
      </c>
      <c r="B63" s="1208"/>
      <c r="C63" s="1208"/>
      <c r="D63" s="1208"/>
      <c r="E63" s="1208"/>
      <c r="F63" s="1208"/>
      <c r="G63" s="1208"/>
      <c r="H63" s="1208"/>
      <c r="I63" s="1211"/>
      <c r="J63" s="1212"/>
      <c r="K63" s="1212"/>
      <c r="L63" s="1209" t="s">
        <v>63</v>
      </c>
      <c r="M63" s="1211"/>
      <c r="N63" s="1212"/>
      <c r="O63" s="1212"/>
      <c r="P63" s="1209" t="s">
        <v>63</v>
      </c>
      <c r="Q63" s="1211"/>
      <c r="R63" s="1212"/>
      <c r="S63" s="1212"/>
      <c r="T63" s="1209" t="s">
        <v>63</v>
      </c>
    </row>
    <row r="64" spans="1:28" s="41" customFormat="1" ht="18" x14ac:dyDescent="0.55000000000000004">
      <c r="A64" s="1208"/>
      <c r="B64" s="1208"/>
      <c r="C64" s="1208"/>
      <c r="D64" s="1208"/>
      <c r="E64" s="1208"/>
      <c r="F64" s="1208"/>
      <c r="G64" s="1208"/>
      <c r="H64" s="1208"/>
      <c r="I64" s="1213"/>
      <c r="J64" s="1214"/>
      <c r="K64" s="1214"/>
      <c r="L64" s="1210"/>
      <c r="M64" s="1213"/>
      <c r="N64" s="1214"/>
      <c r="O64" s="1214"/>
      <c r="P64" s="1210"/>
      <c r="Q64" s="1213"/>
      <c r="R64" s="1214"/>
      <c r="S64" s="1214"/>
      <c r="T64" s="1210"/>
    </row>
    <row r="65" spans="1:21" s="41" customFormat="1" ht="18" customHeight="1" x14ac:dyDescent="0.55000000000000004">
      <c r="A65" s="1208" t="s">
        <v>166</v>
      </c>
      <c r="B65" s="1208"/>
      <c r="C65" s="1208"/>
      <c r="D65" s="1208"/>
      <c r="E65" s="1208"/>
      <c r="F65" s="1208"/>
      <c r="G65" s="1208"/>
      <c r="H65" s="1208"/>
      <c r="I65" s="1211"/>
      <c r="J65" s="1212"/>
      <c r="K65" s="1212"/>
      <c r="L65" s="1209" t="s">
        <v>63</v>
      </c>
      <c r="M65" s="1211"/>
      <c r="N65" s="1212"/>
      <c r="O65" s="1212"/>
      <c r="P65" s="1209" t="s">
        <v>63</v>
      </c>
      <c r="Q65" s="1211"/>
      <c r="R65" s="1212"/>
      <c r="S65" s="1212"/>
      <c r="T65" s="1209" t="s">
        <v>63</v>
      </c>
    </row>
    <row r="66" spans="1:21" s="41" customFormat="1" ht="18" x14ac:dyDescent="0.55000000000000004">
      <c r="A66" s="1208"/>
      <c r="B66" s="1208"/>
      <c r="C66" s="1208"/>
      <c r="D66" s="1208"/>
      <c r="E66" s="1208"/>
      <c r="F66" s="1208"/>
      <c r="G66" s="1208"/>
      <c r="H66" s="1208"/>
      <c r="I66" s="1213"/>
      <c r="J66" s="1214"/>
      <c r="K66" s="1214"/>
      <c r="L66" s="1210"/>
      <c r="M66" s="1213"/>
      <c r="N66" s="1214"/>
      <c r="O66" s="1214"/>
      <c r="P66" s="1210"/>
      <c r="Q66" s="1213"/>
      <c r="R66" s="1214"/>
      <c r="S66" s="1214"/>
      <c r="T66" s="1210"/>
    </row>
    <row r="67" spans="1:21" s="41" customFormat="1" ht="34.5" customHeight="1" x14ac:dyDescent="0.55000000000000004">
      <c r="A67" s="1225" t="s">
        <v>712</v>
      </c>
      <c r="B67" s="975"/>
      <c r="C67" s="975"/>
      <c r="D67" s="975"/>
      <c r="E67" s="975"/>
      <c r="F67" s="975"/>
      <c r="G67" s="975"/>
      <c r="H67" s="975"/>
      <c r="I67" s="975"/>
      <c r="J67" s="975"/>
      <c r="K67" s="975"/>
      <c r="L67" s="975"/>
      <c r="M67" s="975"/>
      <c r="N67" s="975"/>
      <c r="O67" s="975"/>
      <c r="P67" s="975"/>
      <c r="Q67" s="975"/>
      <c r="R67" s="975"/>
      <c r="S67" s="975"/>
      <c r="T67" s="977"/>
      <c r="U67" s="42"/>
    </row>
    <row r="68" spans="1:21" s="41" customFormat="1" ht="18" customHeight="1" x14ac:dyDescent="0.55000000000000004">
      <c r="A68" s="1196" t="s">
        <v>163</v>
      </c>
      <c r="B68" s="1197"/>
      <c r="C68" s="1198"/>
      <c r="D68" s="1202"/>
      <c r="E68" s="1203"/>
      <c r="F68" s="1203"/>
      <c r="G68" s="1203"/>
      <c r="H68" s="1203"/>
      <c r="I68" s="1203"/>
      <c r="J68" s="1203"/>
      <c r="K68" s="1203"/>
      <c r="L68" s="1203"/>
      <c r="M68" s="1203"/>
      <c r="N68" s="1203"/>
      <c r="O68" s="1203"/>
      <c r="P68" s="1203"/>
      <c r="Q68" s="1203"/>
      <c r="R68" s="1203"/>
      <c r="S68" s="1203"/>
      <c r="T68" s="1204"/>
    </row>
    <row r="69" spans="1:21" s="41" customFormat="1" ht="18" x14ac:dyDescent="0.55000000000000004">
      <c r="A69" s="1199"/>
      <c r="B69" s="1200"/>
      <c r="C69" s="1201"/>
      <c r="D69" s="1205"/>
      <c r="E69" s="1206"/>
      <c r="F69" s="1206"/>
      <c r="G69" s="1206"/>
      <c r="H69" s="1206"/>
      <c r="I69" s="1206"/>
      <c r="J69" s="1206"/>
      <c r="K69" s="1206"/>
      <c r="L69" s="1206"/>
      <c r="M69" s="1206"/>
      <c r="N69" s="1206"/>
      <c r="O69" s="1206"/>
      <c r="P69" s="1206"/>
      <c r="Q69" s="1206"/>
      <c r="R69" s="1206"/>
      <c r="S69" s="1206"/>
      <c r="T69" s="1207"/>
    </row>
    <row r="70" spans="1:21" s="41" customFormat="1" ht="18" customHeight="1" x14ac:dyDescent="0.55000000000000004">
      <c r="A70" s="1196" t="s">
        <v>164</v>
      </c>
      <c r="B70" s="1197"/>
      <c r="C70" s="1198"/>
      <c r="D70" s="1202"/>
      <c r="E70" s="1203"/>
      <c r="F70" s="1203"/>
      <c r="G70" s="1203"/>
      <c r="H70" s="1203"/>
      <c r="I70" s="1203"/>
      <c r="J70" s="1203"/>
      <c r="K70" s="1203"/>
      <c r="L70" s="1203"/>
      <c r="M70" s="1203"/>
      <c r="N70" s="1203"/>
      <c r="O70" s="1203"/>
      <c r="P70" s="1203"/>
      <c r="Q70" s="1203"/>
      <c r="R70" s="1203"/>
      <c r="S70" s="1203"/>
      <c r="T70" s="1204"/>
    </row>
    <row r="71" spans="1:21" s="41" customFormat="1" ht="18" x14ac:dyDescent="0.55000000000000004">
      <c r="A71" s="1199"/>
      <c r="B71" s="1200"/>
      <c r="C71" s="1201"/>
      <c r="D71" s="1205"/>
      <c r="E71" s="1206"/>
      <c r="F71" s="1206"/>
      <c r="G71" s="1206"/>
      <c r="H71" s="1206"/>
      <c r="I71" s="1206"/>
      <c r="J71" s="1206"/>
      <c r="K71" s="1206"/>
      <c r="L71" s="1206"/>
      <c r="M71" s="1206"/>
      <c r="N71" s="1206"/>
      <c r="O71" s="1206"/>
      <c r="P71" s="1206"/>
      <c r="Q71" s="1206"/>
      <c r="R71" s="1206"/>
      <c r="S71" s="1206"/>
      <c r="T71" s="1207"/>
    </row>
    <row r="72" spans="1:21" s="41" customFormat="1" ht="18" customHeight="1" x14ac:dyDescent="0.55000000000000004">
      <c r="A72" s="1196" t="s">
        <v>165</v>
      </c>
      <c r="B72" s="1197"/>
      <c r="C72" s="1198"/>
      <c r="D72" s="1202"/>
      <c r="E72" s="1203"/>
      <c r="F72" s="1203"/>
      <c r="G72" s="1203"/>
      <c r="H72" s="1203"/>
      <c r="I72" s="1203"/>
      <c r="J72" s="1203"/>
      <c r="K72" s="1203"/>
      <c r="L72" s="1203"/>
      <c r="M72" s="1203"/>
      <c r="N72" s="1203"/>
      <c r="O72" s="1203"/>
      <c r="P72" s="1203"/>
      <c r="Q72" s="1203"/>
      <c r="R72" s="1203"/>
      <c r="S72" s="1203"/>
      <c r="T72" s="1204"/>
    </row>
    <row r="73" spans="1:21" s="41" customFormat="1" ht="18" x14ac:dyDescent="0.55000000000000004">
      <c r="A73" s="1199"/>
      <c r="B73" s="1200"/>
      <c r="C73" s="1201"/>
      <c r="D73" s="1205"/>
      <c r="E73" s="1206"/>
      <c r="F73" s="1206"/>
      <c r="G73" s="1206"/>
      <c r="H73" s="1206"/>
      <c r="I73" s="1206"/>
      <c r="J73" s="1206"/>
      <c r="K73" s="1206"/>
      <c r="L73" s="1206"/>
      <c r="M73" s="1206"/>
      <c r="N73" s="1206"/>
      <c r="O73" s="1206"/>
      <c r="P73" s="1206"/>
      <c r="Q73" s="1206"/>
      <c r="R73" s="1206"/>
      <c r="S73" s="1206"/>
      <c r="T73" s="1207"/>
    </row>
  </sheetData>
  <sheetProtection password="C402" sheet="1" formatCells="0" insertRows="0" selectLockedCells="1"/>
  <mergeCells count="72">
    <mergeCell ref="A24:T24"/>
    <mergeCell ref="A25:T33"/>
    <mergeCell ref="Z27:AC27"/>
    <mergeCell ref="F38:I40"/>
    <mergeCell ref="J38:T40"/>
    <mergeCell ref="B34:E34"/>
    <mergeCell ref="F34:I34"/>
    <mergeCell ref="J34:T34"/>
    <mergeCell ref="A35:A37"/>
    <mergeCell ref="B35:E37"/>
    <mergeCell ref="F35:I37"/>
    <mergeCell ref="J35:T37"/>
    <mergeCell ref="A41:A43"/>
    <mergeCell ref="B41:E43"/>
    <mergeCell ref="F41:I43"/>
    <mergeCell ref="J41:T43"/>
    <mergeCell ref="A38:A40"/>
    <mergeCell ref="B38:E40"/>
    <mergeCell ref="M65:O66"/>
    <mergeCell ref="P65:P66"/>
    <mergeCell ref="M61:P62"/>
    <mergeCell ref="Q61:T62"/>
    <mergeCell ref="A63:H64"/>
    <mergeCell ref="I63:K64"/>
    <mergeCell ref="L63:L64"/>
    <mergeCell ref="M63:O64"/>
    <mergeCell ref="P63:P64"/>
    <mergeCell ref="T63:T64"/>
    <mergeCell ref="I61:L62"/>
    <mergeCell ref="Q63:S64"/>
    <mergeCell ref="V59:AB59"/>
    <mergeCell ref="A67:T67"/>
    <mergeCell ref="Q59:S60"/>
    <mergeCell ref="T59:T60"/>
    <mergeCell ref="I57:K58"/>
    <mergeCell ref="L57:L58"/>
    <mergeCell ref="M57:O58"/>
    <mergeCell ref="P57:P58"/>
    <mergeCell ref="Q57:S58"/>
    <mergeCell ref="P59:P60"/>
    <mergeCell ref="A61:H62"/>
    <mergeCell ref="Q65:S66"/>
    <mergeCell ref="T65:T66"/>
    <mergeCell ref="A65:H66"/>
    <mergeCell ref="I65:K66"/>
    <mergeCell ref="L65:L66"/>
    <mergeCell ref="A44:T44"/>
    <mergeCell ref="A45:T53"/>
    <mergeCell ref="A57:H58"/>
    <mergeCell ref="A55:H56"/>
    <mergeCell ref="I55:L56"/>
    <mergeCell ref="M55:P56"/>
    <mergeCell ref="Q55:T56"/>
    <mergeCell ref="A54:T54"/>
    <mergeCell ref="A1:T1"/>
    <mergeCell ref="A2:T2"/>
    <mergeCell ref="A5:T13"/>
    <mergeCell ref="A14:T14"/>
    <mergeCell ref="A15:T23"/>
    <mergeCell ref="M3:T4"/>
    <mergeCell ref="A3:L4"/>
    <mergeCell ref="A59:H60"/>
    <mergeCell ref="T57:T58"/>
    <mergeCell ref="I59:K60"/>
    <mergeCell ref="L59:L60"/>
    <mergeCell ref="M59:O60"/>
    <mergeCell ref="A68:C69"/>
    <mergeCell ref="A70:C71"/>
    <mergeCell ref="A72:C73"/>
    <mergeCell ref="D72:T73"/>
    <mergeCell ref="D70:T71"/>
    <mergeCell ref="D68:T69"/>
  </mergeCells>
  <phoneticPr fontId="2"/>
  <dataValidations xWindow="424" yWindow="1296" count="3">
    <dataValidation allowBlank="1" showInputMessage="1" showErrorMessage="1" prompt="助成事業で開発・改良した製品・サービスの収益計画について記入してください。" sqref="M57:O60 Q57:S60 I57:K60"/>
    <dataValidation allowBlank="1" showInputMessage="1" showErrorMessage="1" prompt="既存事業等を含む全体の収益計画について記入してください。" sqref="I63:K66 M63:O66 Q63:S66"/>
    <dataValidation type="list" allowBlank="1" showInputMessage="1" showErrorMessage="1" sqref="M3:T4">
      <formula1>"選択してください,高齢者,その他（介護従事者等を含む）"</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9"/>
  <sheetViews>
    <sheetView showGridLines="0" view="pageBreakPreview" zoomScale="80" zoomScaleNormal="100" zoomScaleSheetLayoutView="80" workbookViewId="0">
      <selection activeCell="D2" sqref="D2:E2"/>
    </sheetView>
  </sheetViews>
  <sheetFormatPr defaultColWidth="2.1640625" defaultRowHeight="16.5" x14ac:dyDescent="0.55000000000000004"/>
  <cols>
    <col min="1" max="1" width="4.25" style="568" customWidth="1"/>
    <col min="2" max="2" width="22.25" style="568" customWidth="1"/>
    <col min="3" max="3" width="8.1640625" style="568" customWidth="1"/>
    <col min="4" max="24" width="3.33203125" style="568" customWidth="1"/>
    <col min="25" max="16384" width="2.1640625" style="568"/>
  </cols>
  <sheetData>
    <row r="1" spans="1:24" ht="22" customHeight="1" x14ac:dyDescent="0.55000000000000004">
      <c r="A1" s="1257" t="s">
        <v>800</v>
      </c>
      <c r="B1" s="1258"/>
      <c r="C1" s="1258"/>
      <c r="D1" s="1258"/>
      <c r="E1" s="1258"/>
      <c r="F1" s="1258"/>
      <c r="G1" s="1258"/>
      <c r="H1" s="1258"/>
      <c r="I1" s="1258"/>
      <c r="J1" s="1258"/>
      <c r="K1" s="1258"/>
      <c r="L1" s="1258"/>
      <c r="M1" s="1258"/>
      <c r="N1" s="1258"/>
      <c r="O1" s="1258"/>
      <c r="P1" s="1258"/>
      <c r="Q1" s="1258"/>
      <c r="R1" s="1258"/>
      <c r="S1" s="1258"/>
      <c r="T1" s="1258"/>
      <c r="U1" s="1258"/>
      <c r="V1" s="1258"/>
      <c r="W1" s="1258"/>
      <c r="X1" s="1258"/>
    </row>
    <row r="2" spans="1:24" ht="35" customHeight="1" x14ac:dyDescent="0.55000000000000004">
      <c r="A2" s="1259" t="s">
        <v>188</v>
      </c>
      <c r="B2" s="1260"/>
      <c r="C2" s="515" t="s">
        <v>20</v>
      </c>
      <c r="D2" s="1261"/>
      <c r="E2" s="1262"/>
      <c r="F2" s="1263" t="s">
        <v>21</v>
      </c>
      <c r="G2" s="1264"/>
      <c r="H2" s="1261"/>
      <c r="I2" s="1262"/>
      <c r="J2" s="1263" t="s">
        <v>22</v>
      </c>
      <c r="K2" s="1264"/>
      <c r="L2" s="1261"/>
      <c r="M2" s="1262"/>
      <c r="N2" s="1263" t="s">
        <v>23</v>
      </c>
      <c r="O2" s="1264"/>
      <c r="P2" s="1265"/>
      <c r="Q2" s="1265"/>
      <c r="R2" s="1265"/>
      <c r="S2" s="1265"/>
      <c r="T2" s="1265"/>
      <c r="U2" s="1265"/>
      <c r="V2" s="1265"/>
      <c r="W2" s="1265"/>
      <c r="X2" s="1266"/>
    </row>
    <row r="3" spans="1:24" ht="35" customHeight="1" x14ac:dyDescent="0.55000000000000004">
      <c r="A3" s="1259" t="s">
        <v>316</v>
      </c>
      <c r="B3" s="1260"/>
      <c r="C3" s="515" t="s">
        <v>20</v>
      </c>
      <c r="D3" s="1261"/>
      <c r="E3" s="1262"/>
      <c r="F3" s="1263" t="s">
        <v>21</v>
      </c>
      <c r="G3" s="1264"/>
      <c r="H3" s="1261"/>
      <c r="I3" s="1262"/>
      <c r="J3" s="1263" t="s">
        <v>22</v>
      </c>
      <c r="K3" s="1264"/>
      <c r="L3" s="1261"/>
      <c r="M3" s="1262"/>
      <c r="N3" s="1263" t="s">
        <v>23</v>
      </c>
      <c r="O3" s="1264"/>
      <c r="P3" s="569"/>
      <c r="Q3" s="569"/>
      <c r="R3" s="569"/>
      <c r="S3" s="569"/>
      <c r="T3" s="569"/>
      <c r="U3" s="569"/>
      <c r="V3" s="569"/>
      <c r="W3" s="569"/>
      <c r="X3" s="570"/>
    </row>
    <row r="4" spans="1:24" ht="35" customHeight="1" x14ac:dyDescent="0.55000000000000004">
      <c r="A4" s="1259" t="s">
        <v>745</v>
      </c>
      <c r="B4" s="1260"/>
      <c r="C4" s="515" t="s">
        <v>20</v>
      </c>
      <c r="D4" s="1261"/>
      <c r="E4" s="1262"/>
      <c r="F4" s="1263" t="s">
        <v>21</v>
      </c>
      <c r="G4" s="1264"/>
      <c r="H4" s="1261"/>
      <c r="I4" s="1262"/>
      <c r="J4" s="1263" t="s">
        <v>189</v>
      </c>
      <c r="K4" s="1264"/>
      <c r="L4" s="162"/>
      <c r="M4" s="162"/>
      <c r="N4" s="162"/>
      <c r="O4" s="162"/>
      <c r="P4" s="1276"/>
      <c r="Q4" s="1276"/>
      <c r="R4" s="1276"/>
      <c r="S4" s="1276"/>
      <c r="T4" s="1276"/>
      <c r="U4" s="1276"/>
      <c r="V4" s="1276"/>
      <c r="W4" s="1276"/>
      <c r="X4" s="1277"/>
    </row>
    <row r="5" spans="1:24" ht="98" customHeight="1" x14ac:dyDescent="0.55000000000000004">
      <c r="A5" s="571" t="s">
        <v>190</v>
      </c>
      <c r="B5" s="1267" t="s">
        <v>413</v>
      </c>
      <c r="C5" s="1268"/>
      <c r="D5" s="1268"/>
      <c r="E5" s="1268"/>
      <c r="F5" s="1268"/>
      <c r="G5" s="1268"/>
      <c r="H5" s="1268"/>
      <c r="I5" s="1268"/>
      <c r="J5" s="1268"/>
      <c r="K5" s="1268"/>
      <c r="L5" s="1268"/>
      <c r="M5" s="1268"/>
      <c r="N5" s="1268"/>
      <c r="O5" s="1268"/>
      <c r="P5" s="1268"/>
      <c r="Q5" s="1268"/>
      <c r="R5" s="1268"/>
      <c r="S5" s="1268"/>
      <c r="T5" s="1268"/>
      <c r="U5" s="1268"/>
      <c r="V5" s="1268"/>
      <c r="W5" s="1268"/>
      <c r="X5" s="1269"/>
    </row>
    <row r="6" spans="1:24" ht="18" x14ac:dyDescent="0.55000000000000004">
      <c r="A6" s="1270" t="s">
        <v>191</v>
      </c>
      <c r="B6" s="1272" t="s">
        <v>192</v>
      </c>
      <c r="C6" s="1274" t="s">
        <v>193</v>
      </c>
      <c r="D6" s="1278" t="s">
        <v>315</v>
      </c>
      <c r="E6" s="1279"/>
      <c r="F6" s="1279"/>
      <c r="G6" s="1279"/>
      <c r="H6" s="1279"/>
      <c r="I6" s="1279"/>
      <c r="J6" s="1279"/>
      <c r="K6" s="1279"/>
      <c r="L6" s="1279"/>
      <c r="M6" s="1279"/>
      <c r="N6" s="1279"/>
      <c r="O6" s="1280" t="s">
        <v>706</v>
      </c>
      <c r="P6" s="1281"/>
      <c r="Q6" s="1281"/>
      <c r="R6" s="1281"/>
      <c r="S6" s="1281"/>
      <c r="T6" s="1281"/>
      <c r="U6" s="1281"/>
      <c r="V6" s="1281"/>
      <c r="W6" s="1281"/>
      <c r="X6" s="1282"/>
    </row>
    <row r="7" spans="1:24" x14ac:dyDescent="0.55000000000000004">
      <c r="A7" s="1271"/>
      <c r="B7" s="1273"/>
      <c r="C7" s="1275"/>
      <c r="D7" s="572">
        <v>2</v>
      </c>
      <c r="E7" s="573">
        <v>3</v>
      </c>
      <c r="F7" s="572">
        <v>4</v>
      </c>
      <c r="G7" s="572">
        <v>5</v>
      </c>
      <c r="H7" s="573">
        <v>6</v>
      </c>
      <c r="I7" s="572">
        <v>7</v>
      </c>
      <c r="J7" s="572">
        <v>8</v>
      </c>
      <c r="K7" s="573">
        <v>9</v>
      </c>
      <c r="L7" s="572">
        <v>10</v>
      </c>
      <c r="M7" s="572">
        <v>11</v>
      </c>
      <c r="N7" s="574">
        <v>12</v>
      </c>
      <c r="O7" s="575">
        <v>1</v>
      </c>
      <c r="P7" s="572">
        <v>2</v>
      </c>
      <c r="Q7" s="573">
        <v>3</v>
      </c>
      <c r="R7" s="573">
        <v>4</v>
      </c>
      <c r="S7" s="572">
        <v>5</v>
      </c>
      <c r="T7" s="573">
        <v>6</v>
      </c>
      <c r="U7" s="573">
        <v>7</v>
      </c>
      <c r="V7" s="572">
        <v>8</v>
      </c>
      <c r="W7" s="573">
        <v>9</v>
      </c>
      <c r="X7" s="576">
        <v>10</v>
      </c>
    </row>
    <row r="8" spans="1:24" x14ac:dyDescent="0.55000000000000004">
      <c r="A8" s="1285">
        <v>1</v>
      </c>
      <c r="B8" s="1288"/>
      <c r="C8" s="1288"/>
      <c r="D8" s="1291"/>
      <c r="E8" s="1293"/>
      <c r="F8" s="1295"/>
      <c r="G8" s="1283"/>
      <c r="H8" s="1283"/>
      <c r="I8" s="1283"/>
      <c r="J8" s="1283"/>
      <c r="K8" s="1283"/>
      <c r="L8" s="1283"/>
      <c r="M8" s="1293"/>
      <c r="N8" s="1298"/>
      <c r="O8" s="1300"/>
      <c r="P8" s="1283"/>
      <c r="Q8" s="1293"/>
      <c r="R8" s="1295"/>
      <c r="S8" s="1283"/>
      <c r="T8" s="1283"/>
      <c r="U8" s="1283"/>
      <c r="V8" s="1283"/>
      <c r="W8" s="1283"/>
      <c r="X8" s="1296"/>
    </row>
    <row r="9" spans="1:24" x14ac:dyDescent="0.55000000000000004">
      <c r="A9" s="1286"/>
      <c r="B9" s="1289"/>
      <c r="C9" s="1289"/>
      <c r="D9" s="1292"/>
      <c r="E9" s="1294"/>
      <c r="F9" s="1284"/>
      <c r="G9" s="1284"/>
      <c r="H9" s="1284"/>
      <c r="I9" s="1284"/>
      <c r="J9" s="1284"/>
      <c r="K9" s="1284"/>
      <c r="L9" s="1284"/>
      <c r="M9" s="1294"/>
      <c r="N9" s="1299"/>
      <c r="O9" s="1301"/>
      <c r="P9" s="1284"/>
      <c r="Q9" s="1294"/>
      <c r="R9" s="1284"/>
      <c r="S9" s="1284"/>
      <c r="T9" s="1284"/>
      <c r="U9" s="1284"/>
      <c r="V9" s="1284"/>
      <c r="W9" s="1284"/>
      <c r="X9" s="1297"/>
    </row>
    <row r="10" spans="1:24" x14ac:dyDescent="0.55000000000000004">
      <c r="A10" s="1287"/>
      <c r="B10" s="1290"/>
      <c r="C10" s="1290"/>
      <c r="D10" s="1292"/>
      <c r="E10" s="1294"/>
      <c r="F10" s="1284"/>
      <c r="G10" s="1284"/>
      <c r="H10" s="1284"/>
      <c r="I10" s="1284"/>
      <c r="J10" s="1284"/>
      <c r="K10" s="1284"/>
      <c r="L10" s="1284"/>
      <c r="M10" s="1294"/>
      <c r="N10" s="1293"/>
      <c r="O10" s="1302"/>
      <c r="P10" s="1284"/>
      <c r="Q10" s="1294"/>
      <c r="R10" s="1284"/>
      <c r="S10" s="1284"/>
      <c r="T10" s="1284"/>
      <c r="U10" s="1284"/>
      <c r="V10" s="1284"/>
      <c r="W10" s="1284"/>
      <c r="X10" s="1297"/>
    </row>
    <row r="11" spans="1:24" x14ac:dyDescent="0.55000000000000004">
      <c r="A11" s="1285">
        <v>2</v>
      </c>
      <c r="B11" s="1288"/>
      <c r="C11" s="1288"/>
      <c r="D11" s="1292"/>
      <c r="E11" s="1284"/>
      <c r="F11" s="1292"/>
      <c r="G11" s="1284"/>
      <c r="H11" s="1284"/>
      <c r="I11" s="1284"/>
      <c r="J11" s="1284"/>
      <c r="K11" s="1284"/>
      <c r="L11" s="1284"/>
      <c r="M11" s="1294"/>
      <c r="N11" s="1303"/>
      <c r="O11" s="1304"/>
      <c r="P11" s="1284"/>
      <c r="Q11" s="1294"/>
      <c r="R11" s="1284"/>
      <c r="S11" s="1284"/>
      <c r="T11" s="1284"/>
      <c r="U11" s="1284"/>
      <c r="V11" s="1284"/>
      <c r="W11" s="1284"/>
      <c r="X11" s="1297"/>
    </row>
    <row r="12" spans="1:24" x14ac:dyDescent="0.55000000000000004">
      <c r="A12" s="1286"/>
      <c r="B12" s="1289"/>
      <c r="C12" s="1289"/>
      <c r="D12" s="1292"/>
      <c r="E12" s="1284"/>
      <c r="F12" s="1292"/>
      <c r="G12" s="1284"/>
      <c r="H12" s="1284"/>
      <c r="I12" s="1284"/>
      <c r="J12" s="1284"/>
      <c r="K12" s="1284"/>
      <c r="L12" s="1284"/>
      <c r="M12" s="1294"/>
      <c r="N12" s="1299"/>
      <c r="O12" s="1301"/>
      <c r="P12" s="1284"/>
      <c r="Q12" s="1294"/>
      <c r="R12" s="1284"/>
      <c r="S12" s="1284"/>
      <c r="T12" s="1284"/>
      <c r="U12" s="1284"/>
      <c r="V12" s="1284"/>
      <c r="W12" s="1284"/>
      <c r="X12" s="1297"/>
    </row>
    <row r="13" spans="1:24" x14ac:dyDescent="0.55000000000000004">
      <c r="A13" s="1287"/>
      <c r="B13" s="1290"/>
      <c r="C13" s="1290"/>
      <c r="D13" s="1292"/>
      <c r="E13" s="1284"/>
      <c r="F13" s="1292"/>
      <c r="G13" s="1284"/>
      <c r="H13" s="1284"/>
      <c r="I13" s="1284"/>
      <c r="J13" s="1284"/>
      <c r="K13" s="1284"/>
      <c r="L13" s="1284"/>
      <c r="M13" s="1294"/>
      <c r="N13" s="1293"/>
      <c r="O13" s="1302"/>
      <c r="P13" s="1284"/>
      <c r="Q13" s="1294"/>
      <c r="R13" s="1284"/>
      <c r="S13" s="1284"/>
      <c r="T13" s="1284"/>
      <c r="U13" s="1284"/>
      <c r="V13" s="1284"/>
      <c r="W13" s="1284"/>
      <c r="X13" s="1297"/>
    </row>
    <row r="14" spans="1:24" x14ac:dyDescent="0.55000000000000004">
      <c r="A14" s="1285">
        <v>3</v>
      </c>
      <c r="B14" s="1288"/>
      <c r="C14" s="1288"/>
      <c r="D14" s="1292"/>
      <c r="E14" s="1284"/>
      <c r="F14" s="1292"/>
      <c r="G14" s="1284"/>
      <c r="H14" s="1284"/>
      <c r="I14" s="1284"/>
      <c r="J14" s="1284"/>
      <c r="K14" s="1284"/>
      <c r="L14" s="1284"/>
      <c r="M14" s="1294"/>
      <c r="N14" s="1303"/>
      <c r="O14" s="1304"/>
      <c r="P14" s="1284"/>
      <c r="Q14" s="1284"/>
      <c r="R14" s="1284"/>
      <c r="S14" s="1284"/>
      <c r="T14" s="1284"/>
      <c r="U14" s="1284"/>
      <c r="V14" s="1284"/>
      <c r="W14" s="1284"/>
      <c r="X14" s="1297"/>
    </row>
    <row r="15" spans="1:24" x14ac:dyDescent="0.55000000000000004">
      <c r="A15" s="1286"/>
      <c r="B15" s="1289"/>
      <c r="C15" s="1289"/>
      <c r="D15" s="1292"/>
      <c r="E15" s="1284"/>
      <c r="F15" s="1292"/>
      <c r="G15" s="1284"/>
      <c r="H15" s="1284"/>
      <c r="I15" s="1284"/>
      <c r="J15" s="1284"/>
      <c r="K15" s="1284"/>
      <c r="L15" s="1284"/>
      <c r="M15" s="1294"/>
      <c r="N15" s="1299"/>
      <c r="O15" s="1301"/>
      <c r="P15" s="1284"/>
      <c r="Q15" s="1284"/>
      <c r="R15" s="1284"/>
      <c r="S15" s="1284"/>
      <c r="T15" s="1284"/>
      <c r="U15" s="1284"/>
      <c r="V15" s="1284"/>
      <c r="W15" s="1284"/>
      <c r="X15" s="1297"/>
    </row>
    <row r="16" spans="1:24" x14ac:dyDescent="0.55000000000000004">
      <c r="A16" s="1287"/>
      <c r="B16" s="1290"/>
      <c r="C16" s="1290"/>
      <c r="D16" s="1292"/>
      <c r="E16" s="1284"/>
      <c r="F16" s="1292"/>
      <c r="G16" s="1284"/>
      <c r="H16" s="1284"/>
      <c r="I16" s="1284"/>
      <c r="J16" s="1284"/>
      <c r="K16" s="1284"/>
      <c r="L16" s="1284"/>
      <c r="M16" s="1294"/>
      <c r="N16" s="1293"/>
      <c r="O16" s="1302"/>
      <c r="P16" s="1284"/>
      <c r="Q16" s="1284"/>
      <c r="R16" s="1284"/>
      <c r="S16" s="1284"/>
      <c r="T16" s="1284"/>
      <c r="U16" s="1284"/>
      <c r="V16" s="1284"/>
      <c r="W16" s="1284"/>
      <c r="X16" s="1297"/>
    </row>
    <row r="17" spans="1:24" x14ac:dyDescent="0.55000000000000004">
      <c r="A17" s="1285">
        <v>4</v>
      </c>
      <c r="B17" s="1288"/>
      <c r="C17" s="1288"/>
      <c r="D17" s="1292"/>
      <c r="E17" s="1284"/>
      <c r="F17" s="1292"/>
      <c r="G17" s="1284"/>
      <c r="H17" s="1284"/>
      <c r="I17" s="1284"/>
      <c r="J17" s="1284"/>
      <c r="K17" s="1284"/>
      <c r="L17" s="1284"/>
      <c r="M17" s="1294"/>
      <c r="N17" s="1303"/>
      <c r="O17" s="1304"/>
      <c r="P17" s="1284"/>
      <c r="Q17" s="1284"/>
      <c r="R17" s="1284"/>
      <c r="S17" s="1284"/>
      <c r="T17" s="1284"/>
      <c r="U17" s="1284"/>
      <c r="V17" s="1284"/>
      <c r="W17" s="1284"/>
      <c r="X17" s="1297"/>
    </row>
    <row r="18" spans="1:24" x14ac:dyDescent="0.55000000000000004">
      <c r="A18" s="1286"/>
      <c r="B18" s="1289"/>
      <c r="C18" s="1289"/>
      <c r="D18" s="1292"/>
      <c r="E18" s="1284"/>
      <c r="F18" s="1292"/>
      <c r="G18" s="1284"/>
      <c r="H18" s="1284"/>
      <c r="I18" s="1284"/>
      <c r="J18" s="1284"/>
      <c r="K18" s="1284"/>
      <c r="L18" s="1284"/>
      <c r="M18" s="1294"/>
      <c r="N18" s="1299"/>
      <c r="O18" s="1301"/>
      <c r="P18" s="1284"/>
      <c r="Q18" s="1284"/>
      <c r="R18" s="1284"/>
      <c r="S18" s="1284"/>
      <c r="T18" s="1284"/>
      <c r="U18" s="1284"/>
      <c r="V18" s="1284"/>
      <c r="W18" s="1284"/>
      <c r="X18" s="1297"/>
    </row>
    <row r="19" spans="1:24" x14ac:dyDescent="0.55000000000000004">
      <c r="A19" s="1287"/>
      <c r="B19" s="1290"/>
      <c r="C19" s="1290"/>
      <c r="D19" s="1292"/>
      <c r="E19" s="1284"/>
      <c r="F19" s="1292"/>
      <c r="G19" s="1284"/>
      <c r="H19" s="1284"/>
      <c r="I19" s="1284"/>
      <c r="J19" s="1284"/>
      <c r="K19" s="1284"/>
      <c r="L19" s="1284"/>
      <c r="M19" s="1294"/>
      <c r="N19" s="1293"/>
      <c r="O19" s="1302"/>
      <c r="P19" s="1284"/>
      <c r="Q19" s="1284"/>
      <c r="R19" s="1284"/>
      <c r="S19" s="1284"/>
      <c r="T19" s="1284"/>
      <c r="U19" s="1284"/>
      <c r="V19" s="1284"/>
      <c r="W19" s="1284"/>
      <c r="X19" s="1297"/>
    </row>
    <row r="20" spans="1:24" x14ac:dyDescent="0.55000000000000004">
      <c r="A20" s="1285">
        <v>5</v>
      </c>
      <c r="B20" s="1288"/>
      <c r="C20" s="1288"/>
      <c r="D20" s="1292"/>
      <c r="E20" s="1284"/>
      <c r="F20" s="1292"/>
      <c r="G20" s="1284"/>
      <c r="H20" s="1284"/>
      <c r="I20" s="1284"/>
      <c r="J20" s="1284"/>
      <c r="K20" s="1284"/>
      <c r="L20" s="1284"/>
      <c r="M20" s="1294"/>
      <c r="N20" s="1305"/>
      <c r="O20" s="1308"/>
      <c r="P20" s="1284"/>
      <c r="Q20" s="1284"/>
      <c r="R20" s="1284"/>
      <c r="S20" s="1284"/>
      <c r="T20" s="1284"/>
      <c r="U20" s="1284"/>
      <c r="V20" s="1284"/>
      <c r="W20" s="1284"/>
      <c r="X20" s="1297"/>
    </row>
    <row r="21" spans="1:24" x14ac:dyDescent="0.55000000000000004">
      <c r="A21" s="1286"/>
      <c r="B21" s="1289"/>
      <c r="C21" s="1289"/>
      <c r="D21" s="1292"/>
      <c r="E21" s="1284"/>
      <c r="F21" s="1292"/>
      <c r="G21" s="1284"/>
      <c r="H21" s="1284"/>
      <c r="I21" s="1284"/>
      <c r="J21" s="1284"/>
      <c r="K21" s="1284"/>
      <c r="L21" s="1284"/>
      <c r="M21" s="1294"/>
      <c r="N21" s="1306"/>
      <c r="O21" s="1309"/>
      <c r="P21" s="1284"/>
      <c r="Q21" s="1284"/>
      <c r="R21" s="1284"/>
      <c r="S21" s="1284"/>
      <c r="T21" s="1284"/>
      <c r="U21" s="1284"/>
      <c r="V21" s="1284"/>
      <c r="W21" s="1284"/>
      <c r="X21" s="1297"/>
    </row>
    <row r="22" spans="1:24" x14ac:dyDescent="0.55000000000000004">
      <c r="A22" s="1287"/>
      <c r="B22" s="1290"/>
      <c r="C22" s="1290"/>
      <c r="D22" s="1292"/>
      <c r="E22" s="1284"/>
      <c r="F22" s="1292"/>
      <c r="G22" s="1284"/>
      <c r="H22" s="1284"/>
      <c r="I22" s="1284"/>
      <c r="J22" s="1284"/>
      <c r="K22" s="1284"/>
      <c r="L22" s="1284"/>
      <c r="M22" s="1294"/>
      <c r="N22" s="1307"/>
      <c r="O22" s="1291"/>
      <c r="P22" s="1284"/>
      <c r="Q22" s="1284"/>
      <c r="R22" s="1284"/>
      <c r="S22" s="1284"/>
      <c r="T22" s="1284"/>
      <c r="U22" s="1284"/>
      <c r="V22" s="1284"/>
      <c r="W22" s="1284"/>
      <c r="X22" s="1297"/>
    </row>
    <row r="23" spans="1:24" x14ac:dyDescent="0.55000000000000004">
      <c r="A23" s="1285">
        <v>6</v>
      </c>
      <c r="B23" s="1288"/>
      <c r="C23" s="1288"/>
      <c r="D23" s="1292"/>
      <c r="E23" s="1284"/>
      <c r="F23" s="1292"/>
      <c r="G23" s="1284"/>
      <c r="H23" s="1284" t="s">
        <v>750</v>
      </c>
      <c r="I23" s="1284" t="s">
        <v>750</v>
      </c>
      <c r="J23" s="1284" t="s">
        <v>750</v>
      </c>
      <c r="K23" s="1284"/>
      <c r="L23" s="1284"/>
      <c r="M23" s="1284"/>
      <c r="N23" s="1305"/>
      <c r="O23" s="1308"/>
      <c r="P23" s="1284"/>
      <c r="Q23" s="1284"/>
      <c r="R23" s="1284"/>
      <c r="S23" s="1284"/>
      <c r="T23" s="1284"/>
      <c r="U23" s="1284"/>
      <c r="V23" s="1284"/>
      <c r="W23" s="1284"/>
      <c r="X23" s="1297"/>
    </row>
    <row r="24" spans="1:24" x14ac:dyDescent="0.55000000000000004">
      <c r="A24" s="1286"/>
      <c r="B24" s="1289"/>
      <c r="C24" s="1289"/>
      <c r="D24" s="1292"/>
      <c r="E24" s="1284"/>
      <c r="F24" s="1292"/>
      <c r="G24" s="1284"/>
      <c r="H24" s="1284"/>
      <c r="I24" s="1284"/>
      <c r="J24" s="1284"/>
      <c r="K24" s="1284"/>
      <c r="L24" s="1284"/>
      <c r="M24" s="1284"/>
      <c r="N24" s="1306"/>
      <c r="O24" s="1309"/>
      <c r="P24" s="1284"/>
      <c r="Q24" s="1284"/>
      <c r="R24" s="1284"/>
      <c r="S24" s="1284"/>
      <c r="T24" s="1284"/>
      <c r="U24" s="1284"/>
      <c r="V24" s="1284"/>
      <c r="W24" s="1284"/>
      <c r="X24" s="1297"/>
    </row>
    <row r="25" spans="1:24" x14ac:dyDescent="0.55000000000000004">
      <c r="A25" s="1287"/>
      <c r="B25" s="1290"/>
      <c r="C25" s="1290"/>
      <c r="D25" s="1292"/>
      <c r="E25" s="1284"/>
      <c r="F25" s="1292"/>
      <c r="G25" s="1284"/>
      <c r="H25" s="1284"/>
      <c r="I25" s="1284"/>
      <c r="J25" s="1284"/>
      <c r="K25" s="1284"/>
      <c r="L25" s="1284"/>
      <c r="M25" s="1284"/>
      <c r="N25" s="1307"/>
      <c r="O25" s="1291"/>
      <c r="P25" s="1284"/>
      <c r="Q25" s="1284"/>
      <c r="R25" s="1284"/>
      <c r="S25" s="1284"/>
      <c r="T25" s="1284"/>
      <c r="U25" s="1284"/>
      <c r="V25" s="1284"/>
      <c r="W25" s="1284"/>
      <c r="X25" s="1297"/>
    </row>
    <row r="26" spans="1:24" x14ac:dyDescent="0.55000000000000004">
      <c r="A26" s="1285">
        <v>7</v>
      </c>
      <c r="B26" s="1288"/>
      <c r="C26" s="1288"/>
      <c r="D26" s="1292"/>
      <c r="E26" s="1284"/>
      <c r="F26" s="1292"/>
      <c r="G26" s="1284"/>
      <c r="H26" s="1284"/>
      <c r="I26" s="1284"/>
      <c r="J26" s="1284"/>
      <c r="K26" s="1284"/>
      <c r="L26" s="1284"/>
      <c r="M26" s="1284"/>
      <c r="N26" s="1305"/>
      <c r="O26" s="1308"/>
      <c r="P26" s="1284"/>
      <c r="Q26" s="1284"/>
      <c r="R26" s="1284"/>
      <c r="S26" s="1284"/>
      <c r="T26" s="1284"/>
      <c r="U26" s="1284"/>
      <c r="V26" s="1284"/>
      <c r="W26" s="1284"/>
      <c r="X26" s="1297"/>
    </row>
    <row r="27" spans="1:24" x14ac:dyDescent="0.55000000000000004">
      <c r="A27" s="1286"/>
      <c r="B27" s="1289"/>
      <c r="C27" s="1289"/>
      <c r="D27" s="1292"/>
      <c r="E27" s="1284"/>
      <c r="F27" s="1292"/>
      <c r="G27" s="1284"/>
      <c r="H27" s="1284"/>
      <c r="I27" s="1284"/>
      <c r="J27" s="1284"/>
      <c r="K27" s="1284"/>
      <c r="L27" s="1284"/>
      <c r="M27" s="1284"/>
      <c r="N27" s="1306"/>
      <c r="O27" s="1309"/>
      <c r="P27" s="1284"/>
      <c r="Q27" s="1284"/>
      <c r="R27" s="1284"/>
      <c r="S27" s="1284"/>
      <c r="T27" s="1284"/>
      <c r="U27" s="1284"/>
      <c r="V27" s="1284"/>
      <c r="W27" s="1284"/>
      <c r="X27" s="1297"/>
    </row>
    <row r="28" spans="1:24" x14ac:dyDescent="0.55000000000000004">
      <c r="A28" s="1287"/>
      <c r="B28" s="1290"/>
      <c r="C28" s="1290"/>
      <c r="D28" s="1292"/>
      <c r="E28" s="1284"/>
      <c r="F28" s="1292"/>
      <c r="G28" s="1284"/>
      <c r="H28" s="1284"/>
      <c r="I28" s="1284"/>
      <c r="J28" s="1284"/>
      <c r="K28" s="1284"/>
      <c r="L28" s="1284"/>
      <c r="M28" s="1284"/>
      <c r="N28" s="1307"/>
      <c r="O28" s="1291"/>
      <c r="P28" s="1284"/>
      <c r="Q28" s="1284"/>
      <c r="R28" s="1284"/>
      <c r="S28" s="1284"/>
      <c r="T28" s="1284"/>
      <c r="U28" s="1284"/>
      <c r="V28" s="1284"/>
      <c r="W28" s="1284"/>
      <c r="X28" s="1297"/>
    </row>
    <row r="29" spans="1:24" x14ac:dyDescent="0.55000000000000004">
      <c r="A29" s="1285">
        <v>8</v>
      </c>
      <c r="B29" s="1288"/>
      <c r="C29" s="1288"/>
      <c r="D29" s="1292"/>
      <c r="E29" s="1284"/>
      <c r="F29" s="1292"/>
      <c r="G29" s="1284"/>
      <c r="H29" s="1284"/>
      <c r="I29" s="1284"/>
      <c r="J29" s="1284"/>
      <c r="K29" s="1284"/>
      <c r="L29" s="1284"/>
      <c r="M29" s="1284"/>
      <c r="N29" s="1305"/>
      <c r="O29" s="1308"/>
      <c r="P29" s="1284"/>
      <c r="Q29" s="1284"/>
      <c r="R29" s="1284"/>
      <c r="S29" s="1284"/>
      <c r="T29" s="1284"/>
      <c r="U29" s="1284"/>
      <c r="V29" s="1284"/>
      <c r="W29" s="1284"/>
      <c r="X29" s="1297"/>
    </row>
    <row r="30" spans="1:24" x14ac:dyDescent="0.55000000000000004">
      <c r="A30" s="1286"/>
      <c r="B30" s="1289"/>
      <c r="C30" s="1289"/>
      <c r="D30" s="1292"/>
      <c r="E30" s="1284"/>
      <c r="F30" s="1292"/>
      <c r="G30" s="1284"/>
      <c r="H30" s="1284"/>
      <c r="I30" s="1284"/>
      <c r="J30" s="1284"/>
      <c r="K30" s="1284"/>
      <c r="L30" s="1284"/>
      <c r="M30" s="1284"/>
      <c r="N30" s="1306"/>
      <c r="O30" s="1309"/>
      <c r="P30" s="1284"/>
      <c r="Q30" s="1284"/>
      <c r="R30" s="1284"/>
      <c r="S30" s="1284"/>
      <c r="T30" s="1284"/>
      <c r="U30" s="1284"/>
      <c r="V30" s="1284"/>
      <c r="W30" s="1284"/>
      <c r="X30" s="1297"/>
    </row>
    <row r="31" spans="1:24" x14ac:dyDescent="0.55000000000000004">
      <c r="A31" s="1287"/>
      <c r="B31" s="1290"/>
      <c r="C31" s="1290"/>
      <c r="D31" s="1292"/>
      <c r="E31" s="1284"/>
      <c r="F31" s="1292"/>
      <c r="G31" s="1284"/>
      <c r="H31" s="1284"/>
      <c r="I31" s="1284"/>
      <c r="J31" s="1284"/>
      <c r="K31" s="1284"/>
      <c r="L31" s="1284"/>
      <c r="M31" s="1284"/>
      <c r="N31" s="1307"/>
      <c r="O31" s="1291"/>
      <c r="P31" s="1284"/>
      <c r="Q31" s="1284"/>
      <c r="R31" s="1284"/>
      <c r="S31" s="1284"/>
      <c r="T31" s="1284"/>
      <c r="U31" s="1284"/>
      <c r="V31" s="1284"/>
      <c r="W31" s="1284"/>
      <c r="X31" s="1297"/>
    </row>
    <row r="32" spans="1:24" x14ac:dyDescent="0.55000000000000004">
      <c r="A32" s="1285">
        <v>9</v>
      </c>
      <c r="B32" s="1288"/>
      <c r="C32" s="1288"/>
      <c r="D32" s="1292"/>
      <c r="E32" s="1284"/>
      <c r="F32" s="1292"/>
      <c r="G32" s="1284"/>
      <c r="H32" s="1284"/>
      <c r="I32" s="1284"/>
      <c r="J32" s="1284"/>
      <c r="K32" s="1284"/>
      <c r="L32" s="1284"/>
      <c r="M32" s="1284"/>
      <c r="N32" s="1305"/>
      <c r="O32" s="1308"/>
      <c r="P32" s="1284"/>
      <c r="Q32" s="1284"/>
      <c r="R32" s="1284"/>
      <c r="S32" s="1284"/>
      <c r="T32" s="1284"/>
      <c r="U32" s="1284"/>
      <c r="V32" s="1284"/>
      <c r="W32" s="1284"/>
      <c r="X32" s="1297"/>
    </row>
    <row r="33" spans="1:24" x14ac:dyDescent="0.55000000000000004">
      <c r="A33" s="1286"/>
      <c r="B33" s="1289"/>
      <c r="C33" s="1289"/>
      <c r="D33" s="1292"/>
      <c r="E33" s="1284"/>
      <c r="F33" s="1292"/>
      <c r="G33" s="1284"/>
      <c r="H33" s="1284"/>
      <c r="I33" s="1284"/>
      <c r="J33" s="1284"/>
      <c r="K33" s="1284"/>
      <c r="L33" s="1284"/>
      <c r="M33" s="1284"/>
      <c r="N33" s="1306"/>
      <c r="O33" s="1309"/>
      <c r="P33" s="1284"/>
      <c r="Q33" s="1284"/>
      <c r="R33" s="1284"/>
      <c r="S33" s="1284"/>
      <c r="T33" s="1284"/>
      <c r="U33" s="1284"/>
      <c r="V33" s="1284"/>
      <c r="W33" s="1284"/>
      <c r="X33" s="1297"/>
    </row>
    <row r="34" spans="1:24" x14ac:dyDescent="0.55000000000000004">
      <c r="A34" s="1287"/>
      <c r="B34" s="1290"/>
      <c r="C34" s="1290"/>
      <c r="D34" s="1292"/>
      <c r="E34" s="1284"/>
      <c r="F34" s="1292"/>
      <c r="G34" s="1284"/>
      <c r="H34" s="1284"/>
      <c r="I34" s="1284"/>
      <c r="J34" s="1284"/>
      <c r="K34" s="1284"/>
      <c r="L34" s="1284"/>
      <c r="M34" s="1284"/>
      <c r="N34" s="1307"/>
      <c r="O34" s="1291"/>
      <c r="P34" s="1284"/>
      <c r="Q34" s="1284"/>
      <c r="R34" s="1284"/>
      <c r="S34" s="1284"/>
      <c r="T34" s="1284"/>
      <c r="U34" s="1284"/>
      <c r="V34" s="1284"/>
      <c r="W34" s="1284"/>
      <c r="X34" s="1297"/>
    </row>
    <row r="35" spans="1:24" x14ac:dyDescent="0.55000000000000004">
      <c r="A35" s="1285">
        <v>10</v>
      </c>
      <c r="B35" s="1288"/>
      <c r="C35" s="1288"/>
      <c r="D35" s="1292"/>
      <c r="E35" s="1284"/>
      <c r="F35" s="1292"/>
      <c r="G35" s="1284"/>
      <c r="H35" s="1284"/>
      <c r="I35" s="1284"/>
      <c r="J35" s="1284"/>
      <c r="K35" s="1284"/>
      <c r="L35" s="1284"/>
      <c r="M35" s="1284"/>
      <c r="N35" s="1305"/>
      <c r="O35" s="1308"/>
      <c r="P35" s="1284"/>
      <c r="Q35" s="1284"/>
      <c r="R35" s="1284"/>
      <c r="S35" s="1284"/>
      <c r="T35" s="1284"/>
      <c r="U35" s="1284"/>
      <c r="V35" s="1284"/>
      <c r="W35" s="1284"/>
      <c r="X35" s="1297"/>
    </row>
    <row r="36" spans="1:24" x14ac:dyDescent="0.55000000000000004">
      <c r="A36" s="1286"/>
      <c r="B36" s="1289"/>
      <c r="C36" s="1289"/>
      <c r="D36" s="1292"/>
      <c r="E36" s="1284"/>
      <c r="F36" s="1292"/>
      <c r="G36" s="1284"/>
      <c r="H36" s="1284"/>
      <c r="I36" s="1284"/>
      <c r="J36" s="1284"/>
      <c r="K36" s="1284"/>
      <c r="L36" s="1284"/>
      <c r="M36" s="1284"/>
      <c r="N36" s="1306"/>
      <c r="O36" s="1309"/>
      <c r="P36" s="1284"/>
      <c r="Q36" s="1284"/>
      <c r="R36" s="1284"/>
      <c r="S36" s="1284"/>
      <c r="T36" s="1284"/>
      <c r="U36" s="1284"/>
      <c r="V36" s="1284"/>
      <c r="W36" s="1284"/>
      <c r="X36" s="1297"/>
    </row>
    <row r="37" spans="1:24" x14ac:dyDescent="0.55000000000000004">
      <c r="A37" s="1287"/>
      <c r="B37" s="1290"/>
      <c r="C37" s="1290"/>
      <c r="D37" s="1292"/>
      <c r="E37" s="1284"/>
      <c r="F37" s="1292"/>
      <c r="G37" s="1284"/>
      <c r="H37" s="1284"/>
      <c r="I37" s="1284"/>
      <c r="J37" s="1284"/>
      <c r="K37" s="1284"/>
      <c r="L37" s="1284"/>
      <c r="M37" s="1284"/>
      <c r="N37" s="1307"/>
      <c r="O37" s="1291"/>
      <c r="P37" s="1284"/>
      <c r="Q37" s="1284"/>
      <c r="R37" s="1284"/>
      <c r="S37" s="1284"/>
      <c r="T37" s="1284"/>
      <c r="U37" s="1284"/>
      <c r="V37" s="1284"/>
      <c r="W37" s="1284"/>
      <c r="X37" s="1297"/>
    </row>
    <row r="38" spans="1:24" x14ac:dyDescent="0.55000000000000004">
      <c r="A38" s="1285">
        <v>11</v>
      </c>
      <c r="B38" s="1288"/>
      <c r="C38" s="1288"/>
      <c r="D38" s="1292"/>
      <c r="E38" s="1284"/>
      <c r="F38" s="1292"/>
      <c r="G38" s="1284"/>
      <c r="H38" s="1284"/>
      <c r="I38" s="1284"/>
      <c r="J38" s="1284"/>
      <c r="K38" s="1284"/>
      <c r="L38" s="1284"/>
      <c r="M38" s="1284"/>
      <c r="N38" s="1305"/>
      <c r="O38" s="1308"/>
      <c r="P38" s="1284"/>
      <c r="Q38" s="1284"/>
      <c r="R38" s="1284"/>
      <c r="S38" s="1284"/>
      <c r="T38" s="1284"/>
      <c r="U38" s="1284"/>
      <c r="V38" s="1284"/>
      <c r="W38" s="1284"/>
      <c r="X38" s="1297"/>
    </row>
    <row r="39" spans="1:24" x14ac:dyDescent="0.55000000000000004">
      <c r="A39" s="1286"/>
      <c r="B39" s="1289"/>
      <c r="C39" s="1289"/>
      <c r="D39" s="1292"/>
      <c r="E39" s="1284"/>
      <c r="F39" s="1292"/>
      <c r="G39" s="1284"/>
      <c r="H39" s="1284"/>
      <c r="I39" s="1284"/>
      <c r="J39" s="1284"/>
      <c r="K39" s="1284"/>
      <c r="L39" s="1284"/>
      <c r="M39" s="1284"/>
      <c r="N39" s="1306"/>
      <c r="O39" s="1309"/>
      <c r="P39" s="1284"/>
      <c r="Q39" s="1284"/>
      <c r="R39" s="1284"/>
      <c r="S39" s="1284"/>
      <c r="T39" s="1284"/>
      <c r="U39" s="1284"/>
      <c r="V39" s="1284"/>
      <c r="W39" s="1284"/>
      <c r="X39" s="1297"/>
    </row>
    <row r="40" spans="1:24" x14ac:dyDescent="0.55000000000000004">
      <c r="A40" s="1287"/>
      <c r="B40" s="1290"/>
      <c r="C40" s="1290"/>
      <c r="D40" s="1292"/>
      <c r="E40" s="1284"/>
      <c r="F40" s="1292"/>
      <c r="G40" s="1284"/>
      <c r="H40" s="1284"/>
      <c r="I40" s="1284"/>
      <c r="J40" s="1284"/>
      <c r="K40" s="1284"/>
      <c r="L40" s="1284"/>
      <c r="M40" s="1284"/>
      <c r="N40" s="1307"/>
      <c r="O40" s="1291"/>
      <c r="P40" s="1284"/>
      <c r="Q40" s="1284"/>
      <c r="R40" s="1284"/>
      <c r="S40" s="1284"/>
      <c r="T40" s="1284"/>
      <c r="U40" s="1284"/>
      <c r="V40" s="1284"/>
      <c r="W40" s="1284"/>
      <c r="X40" s="1297"/>
    </row>
    <row r="41" spans="1:24" x14ac:dyDescent="0.55000000000000004">
      <c r="A41" s="1285">
        <v>12</v>
      </c>
      <c r="B41" s="1288"/>
      <c r="C41" s="1288"/>
      <c r="D41" s="1292"/>
      <c r="E41" s="1284"/>
      <c r="F41" s="1292"/>
      <c r="G41" s="1284"/>
      <c r="H41" s="1284"/>
      <c r="I41" s="1284"/>
      <c r="J41" s="1284"/>
      <c r="K41" s="1284"/>
      <c r="L41" s="1284"/>
      <c r="M41" s="1284"/>
      <c r="N41" s="1305"/>
      <c r="O41" s="1308"/>
      <c r="P41" s="1284"/>
      <c r="Q41" s="1284"/>
      <c r="R41" s="1284"/>
      <c r="S41" s="1284"/>
      <c r="T41" s="1284"/>
      <c r="U41" s="1284"/>
      <c r="V41" s="1284"/>
      <c r="W41" s="1284"/>
      <c r="X41" s="1297"/>
    </row>
    <row r="42" spans="1:24" x14ac:dyDescent="0.55000000000000004">
      <c r="A42" s="1286"/>
      <c r="B42" s="1289"/>
      <c r="C42" s="1289"/>
      <c r="D42" s="1292"/>
      <c r="E42" s="1284"/>
      <c r="F42" s="1292"/>
      <c r="G42" s="1284"/>
      <c r="H42" s="1284"/>
      <c r="I42" s="1284"/>
      <c r="J42" s="1284"/>
      <c r="K42" s="1284"/>
      <c r="L42" s="1284"/>
      <c r="M42" s="1284"/>
      <c r="N42" s="1306"/>
      <c r="O42" s="1309"/>
      <c r="P42" s="1284"/>
      <c r="Q42" s="1284"/>
      <c r="R42" s="1284"/>
      <c r="S42" s="1284"/>
      <c r="T42" s="1284"/>
      <c r="U42" s="1284"/>
      <c r="V42" s="1284"/>
      <c r="W42" s="1284"/>
      <c r="X42" s="1297"/>
    </row>
    <row r="43" spans="1:24" x14ac:dyDescent="0.55000000000000004">
      <c r="A43" s="1287"/>
      <c r="B43" s="1290"/>
      <c r="C43" s="1290"/>
      <c r="D43" s="1292"/>
      <c r="E43" s="1284"/>
      <c r="F43" s="1292"/>
      <c r="G43" s="1284"/>
      <c r="H43" s="1284"/>
      <c r="I43" s="1284"/>
      <c r="J43" s="1284"/>
      <c r="K43" s="1284"/>
      <c r="L43" s="1284"/>
      <c r="M43" s="1284"/>
      <c r="N43" s="1307"/>
      <c r="O43" s="1291"/>
      <c r="P43" s="1284"/>
      <c r="Q43" s="1284"/>
      <c r="R43" s="1284"/>
      <c r="S43" s="1284"/>
      <c r="T43" s="1284"/>
      <c r="U43" s="1284"/>
      <c r="V43" s="1284"/>
      <c r="W43" s="1284"/>
      <c r="X43" s="1297"/>
    </row>
    <row r="44" spans="1:24" x14ac:dyDescent="0.55000000000000004">
      <c r="A44" s="1285">
        <v>13</v>
      </c>
      <c r="B44" s="1288"/>
      <c r="C44" s="1288"/>
      <c r="D44" s="1292"/>
      <c r="E44" s="1284"/>
      <c r="F44" s="1292"/>
      <c r="G44" s="1284"/>
      <c r="H44" s="1284"/>
      <c r="I44" s="1284"/>
      <c r="J44" s="1284"/>
      <c r="K44" s="1284"/>
      <c r="L44" s="1284"/>
      <c r="M44" s="1284"/>
      <c r="N44" s="1305"/>
      <c r="O44" s="1308"/>
      <c r="P44" s="1284"/>
      <c r="Q44" s="1294"/>
      <c r="R44" s="1284"/>
      <c r="S44" s="1284"/>
      <c r="T44" s="1284"/>
      <c r="U44" s="1284"/>
      <c r="V44" s="1284"/>
      <c r="W44" s="1284"/>
      <c r="X44" s="1297"/>
    </row>
    <row r="45" spans="1:24" x14ac:dyDescent="0.55000000000000004">
      <c r="A45" s="1286"/>
      <c r="B45" s="1289"/>
      <c r="C45" s="1289"/>
      <c r="D45" s="1292"/>
      <c r="E45" s="1284"/>
      <c r="F45" s="1292"/>
      <c r="G45" s="1284"/>
      <c r="H45" s="1284"/>
      <c r="I45" s="1284"/>
      <c r="J45" s="1284"/>
      <c r="K45" s="1284"/>
      <c r="L45" s="1284"/>
      <c r="M45" s="1284"/>
      <c r="N45" s="1306"/>
      <c r="O45" s="1309"/>
      <c r="P45" s="1284"/>
      <c r="Q45" s="1294"/>
      <c r="R45" s="1284"/>
      <c r="S45" s="1284"/>
      <c r="T45" s="1284"/>
      <c r="U45" s="1284"/>
      <c r="V45" s="1284"/>
      <c r="W45" s="1284"/>
      <c r="X45" s="1297"/>
    </row>
    <row r="46" spans="1:24" x14ac:dyDescent="0.55000000000000004">
      <c r="A46" s="1287"/>
      <c r="B46" s="1290"/>
      <c r="C46" s="1290"/>
      <c r="D46" s="1292"/>
      <c r="E46" s="1284"/>
      <c r="F46" s="1292"/>
      <c r="G46" s="1284"/>
      <c r="H46" s="1284"/>
      <c r="I46" s="1284"/>
      <c r="J46" s="1284"/>
      <c r="K46" s="1284"/>
      <c r="L46" s="1284"/>
      <c r="M46" s="1284"/>
      <c r="N46" s="1307"/>
      <c r="O46" s="1291"/>
      <c r="P46" s="1284"/>
      <c r="Q46" s="1294"/>
      <c r="R46" s="1284"/>
      <c r="S46" s="1284"/>
      <c r="T46" s="1284"/>
      <c r="U46" s="1284"/>
      <c r="V46" s="1284"/>
      <c r="W46" s="1284"/>
      <c r="X46" s="1297"/>
    </row>
    <row r="47" spans="1:24" x14ac:dyDescent="0.55000000000000004">
      <c r="A47" s="1285">
        <v>14</v>
      </c>
      <c r="B47" s="1288"/>
      <c r="C47" s="1288"/>
      <c r="D47" s="1310"/>
      <c r="E47" s="1284"/>
      <c r="F47" s="1292"/>
      <c r="G47" s="1284"/>
      <c r="H47" s="1284"/>
      <c r="I47" s="1284"/>
      <c r="J47" s="1284"/>
      <c r="K47" s="1284"/>
      <c r="L47" s="1284"/>
      <c r="M47" s="1284"/>
      <c r="N47" s="1305"/>
      <c r="O47" s="1308"/>
      <c r="P47" s="1284"/>
      <c r="Q47" s="1294"/>
      <c r="R47" s="1284"/>
      <c r="S47" s="1284"/>
      <c r="T47" s="1284"/>
      <c r="U47" s="1284"/>
      <c r="V47" s="1284"/>
      <c r="W47" s="1284"/>
      <c r="X47" s="1297"/>
    </row>
    <row r="48" spans="1:24" x14ac:dyDescent="0.55000000000000004">
      <c r="A48" s="1286"/>
      <c r="B48" s="1289"/>
      <c r="C48" s="1289"/>
      <c r="D48" s="1310"/>
      <c r="E48" s="1284"/>
      <c r="F48" s="1292"/>
      <c r="G48" s="1284"/>
      <c r="H48" s="1284"/>
      <c r="I48" s="1284"/>
      <c r="J48" s="1284"/>
      <c r="K48" s="1284"/>
      <c r="L48" s="1284"/>
      <c r="M48" s="1284"/>
      <c r="N48" s="1306"/>
      <c r="O48" s="1309"/>
      <c r="P48" s="1284"/>
      <c r="Q48" s="1294"/>
      <c r="R48" s="1284"/>
      <c r="S48" s="1284"/>
      <c r="T48" s="1284"/>
      <c r="U48" s="1284"/>
      <c r="V48" s="1284"/>
      <c r="W48" s="1284"/>
      <c r="X48" s="1297"/>
    </row>
    <row r="49" spans="1:24" x14ac:dyDescent="0.55000000000000004">
      <c r="A49" s="1287"/>
      <c r="B49" s="1290"/>
      <c r="C49" s="1290"/>
      <c r="D49" s="1310"/>
      <c r="E49" s="1284"/>
      <c r="F49" s="1292"/>
      <c r="G49" s="1284"/>
      <c r="H49" s="1284"/>
      <c r="I49" s="1284"/>
      <c r="J49" s="1284"/>
      <c r="K49" s="1284"/>
      <c r="L49" s="1284"/>
      <c r="M49" s="1284"/>
      <c r="N49" s="1307"/>
      <c r="O49" s="1291"/>
      <c r="P49" s="1284"/>
      <c r="Q49" s="1294"/>
      <c r="R49" s="1284"/>
      <c r="S49" s="1284"/>
      <c r="T49" s="1284"/>
      <c r="U49" s="1284"/>
      <c r="V49" s="1284"/>
      <c r="W49" s="1284"/>
      <c r="X49" s="1297"/>
    </row>
    <row r="50" spans="1:24" x14ac:dyDescent="0.55000000000000004">
      <c r="A50" s="1285">
        <v>15</v>
      </c>
      <c r="B50" s="1288"/>
      <c r="C50" s="1288"/>
      <c r="D50" s="1292"/>
      <c r="E50" s="1284"/>
      <c r="F50" s="1292"/>
      <c r="G50" s="1284"/>
      <c r="H50" s="1284"/>
      <c r="I50" s="1284"/>
      <c r="J50" s="1284"/>
      <c r="K50" s="1284"/>
      <c r="L50" s="1284"/>
      <c r="M50" s="1284"/>
      <c r="N50" s="1305"/>
      <c r="O50" s="1308"/>
      <c r="P50" s="1284"/>
      <c r="Q50" s="1294"/>
      <c r="R50" s="1284"/>
      <c r="S50" s="1284"/>
      <c r="T50" s="1284"/>
      <c r="U50" s="1284"/>
      <c r="V50" s="1284"/>
      <c r="W50" s="1284"/>
      <c r="X50" s="1297"/>
    </row>
    <row r="51" spans="1:24" x14ac:dyDescent="0.55000000000000004">
      <c r="A51" s="1286"/>
      <c r="B51" s="1289"/>
      <c r="C51" s="1289"/>
      <c r="D51" s="1292"/>
      <c r="E51" s="1284"/>
      <c r="F51" s="1292"/>
      <c r="G51" s="1284"/>
      <c r="H51" s="1284"/>
      <c r="I51" s="1284"/>
      <c r="J51" s="1284"/>
      <c r="K51" s="1284"/>
      <c r="L51" s="1284"/>
      <c r="M51" s="1284"/>
      <c r="N51" s="1306"/>
      <c r="O51" s="1309"/>
      <c r="P51" s="1284"/>
      <c r="Q51" s="1294"/>
      <c r="R51" s="1284"/>
      <c r="S51" s="1284"/>
      <c r="T51" s="1284"/>
      <c r="U51" s="1284"/>
      <c r="V51" s="1284"/>
      <c r="W51" s="1284"/>
      <c r="X51" s="1297"/>
    </row>
    <row r="52" spans="1:24" x14ac:dyDescent="0.55000000000000004">
      <c r="A52" s="1287"/>
      <c r="B52" s="1290"/>
      <c r="C52" s="1290"/>
      <c r="D52" s="1292"/>
      <c r="E52" s="1284"/>
      <c r="F52" s="1292"/>
      <c r="G52" s="1284"/>
      <c r="H52" s="1284"/>
      <c r="I52" s="1284"/>
      <c r="J52" s="1284"/>
      <c r="K52" s="1284"/>
      <c r="L52" s="1284"/>
      <c r="M52" s="1284"/>
      <c r="N52" s="1307"/>
      <c r="O52" s="1291"/>
      <c r="P52" s="1284"/>
      <c r="Q52" s="1294"/>
      <c r="R52" s="1284"/>
      <c r="S52" s="1284"/>
      <c r="T52" s="1284"/>
      <c r="U52" s="1284"/>
      <c r="V52" s="1284"/>
      <c r="W52" s="1284"/>
      <c r="X52" s="1297"/>
    </row>
    <row r="53" spans="1:24" x14ac:dyDescent="0.55000000000000004">
      <c r="A53" s="1285">
        <v>16</v>
      </c>
      <c r="B53" s="1288"/>
      <c r="C53" s="1288"/>
      <c r="D53" s="1292"/>
      <c r="E53" s="1284"/>
      <c r="F53" s="1292"/>
      <c r="G53" s="1284"/>
      <c r="H53" s="1284"/>
      <c r="I53" s="1284"/>
      <c r="J53" s="1284"/>
      <c r="K53" s="1284"/>
      <c r="L53" s="1284"/>
      <c r="M53" s="1284"/>
      <c r="N53" s="1305"/>
      <c r="O53" s="1308"/>
      <c r="P53" s="1284"/>
      <c r="Q53" s="1294"/>
      <c r="R53" s="1284"/>
      <c r="S53" s="1284"/>
      <c r="T53" s="1284"/>
      <c r="U53" s="1284"/>
      <c r="V53" s="1284"/>
      <c r="W53" s="1284"/>
      <c r="X53" s="1297"/>
    </row>
    <row r="54" spans="1:24" x14ac:dyDescent="0.55000000000000004">
      <c r="A54" s="1286"/>
      <c r="B54" s="1289"/>
      <c r="C54" s="1289"/>
      <c r="D54" s="1292"/>
      <c r="E54" s="1284"/>
      <c r="F54" s="1292"/>
      <c r="G54" s="1284"/>
      <c r="H54" s="1284"/>
      <c r="I54" s="1284"/>
      <c r="J54" s="1284"/>
      <c r="K54" s="1284"/>
      <c r="L54" s="1284"/>
      <c r="M54" s="1284"/>
      <c r="N54" s="1306"/>
      <c r="O54" s="1309"/>
      <c r="P54" s="1284"/>
      <c r="Q54" s="1294"/>
      <c r="R54" s="1284"/>
      <c r="S54" s="1284"/>
      <c r="T54" s="1284"/>
      <c r="U54" s="1284"/>
      <c r="V54" s="1284"/>
      <c r="W54" s="1284"/>
      <c r="X54" s="1297"/>
    </row>
    <row r="55" spans="1:24" x14ac:dyDescent="0.55000000000000004">
      <c r="A55" s="1287"/>
      <c r="B55" s="1290"/>
      <c r="C55" s="1290"/>
      <c r="D55" s="1292"/>
      <c r="E55" s="1284"/>
      <c r="F55" s="1292"/>
      <c r="G55" s="1284"/>
      <c r="H55" s="1284"/>
      <c r="I55" s="1284"/>
      <c r="J55" s="1284"/>
      <c r="K55" s="1284"/>
      <c r="L55" s="1284"/>
      <c r="M55" s="1284"/>
      <c r="N55" s="1307"/>
      <c r="O55" s="1291"/>
      <c r="P55" s="1284"/>
      <c r="Q55" s="1294"/>
      <c r="R55" s="1284"/>
      <c r="S55" s="1284"/>
      <c r="T55" s="1284"/>
      <c r="U55" s="1284"/>
      <c r="V55" s="1284"/>
      <c r="W55" s="1284"/>
      <c r="X55" s="1297"/>
    </row>
    <row r="56" spans="1:24" x14ac:dyDescent="0.55000000000000004">
      <c r="A56" s="1285">
        <v>17</v>
      </c>
      <c r="B56" s="1288"/>
      <c r="C56" s="1288"/>
      <c r="D56" s="1310"/>
      <c r="E56" s="1284"/>
      <c r="F56" s="1292"/>
      <c r="G56" s="1292"/>
      <c r="H56" s="1292"/>
      <c r="I56" s="1292"/>
      <c r="J56" s="1292"/>
      <c r="K56" s="1292"/>
      <c r="L56" s="1284"/>
      <c r="M56" s="1294"/>
      <c r="N56" s="1305"/>
      <c r="O56" s="1304"/>
      <c r="P56" s="1284"/>
      <c r="Q56" s="1284"/>
      <c r="R56" s="1292"/>
      <c r="S56" s="1284"/>
      <c r="T56" s="1284"/>
      <c r="U56" s="1284"/>
      <c r="V56" s="1284"/>
      <c r="W56" s="1284"/>
      <c r="X56" s="1297"/>
    </row>
    <row r="57" spans="1:24" x14ac:dyDescent="0.55000000000000004">
      <c r="A57" s="1286"/>
      <c r="B57" s="1289"/>
      <c r="C57" s="1289"/>
      <c r="D57" s="1310"/>
      <c r="E57" s="1284"/>
      <c r="F57" s="1292"/>
      <c r="G57" s="1292"/>
      <c r="H57" s="1292"/>
      <c r="I57" s="1292"/>
      <c r="J57" s="1292"/>
      <c r="K57" s="1292"/>
      <c r="L57" s="1284"/>
      <c r="M57" s="1294"/>
      <c r="N57" s="1306"/>
      <c r="O57" s="1301"/>
      <c r="P57" s="1284"/>
      <c r="Q57" s="1284"/>
      <c r="R57" s="1292"/>
      <c r="S57" s="1284"/>
      <c r="T57" s="1284"/>
      <c r="U57" s="1284"/>
      <c r="V57" s="1284"/>
      <c r="W57" s="1284"/>
      <c r="X57" s="1297"/>
    </row>
    <row r="58" spans="1:24" ht="17" thickBot="1" x14ac:dyDescent="0.6">
      <c r="A58" s="1287"/>
      <c r="B58" s="1290"/>
      <c r="C58" s="1290"/>
      <c r="D58" s="1317"/>
      <c r="E58" s="1311"/>
      <c r="F58" s="1316"/>
      <c r="G58" s="1316"/>
      <c r="H58" s="1316"/>
      <c r="I58" s="1316"/>
      <c r="J58" s="1316"/>
      <c r="K58" s="1316"/>
      <c r="L58" s="1311"/>
      <c r="M58" s="1313"/>
      <c r="N58" s="1314"/>
      <c r="O58" s="1315"/>
      <c r="P58" s="1311"/>
      <c r="Q58" s="1311"/>
      <c r="R58" s="1316"/>
      <c r="S58" s="1311"/>
      <c r="T58" s="1311"/>
      <c r="U58" s="1311"/>
      <c r="V58" s="1311"/>
      <c r="W58" s="1311"/>
      <c r="X58" s="1312"/>
    </row>
    <row r="59" spans="1:24" x14ac:dyDescent="0.55000000000000004">
      <c r="A59" s="577"/>
      <c r="B59" s="577"/>
      <c r="C59" s="577"/>
      <c r="D59" s="577"/>
      <c r="E59" s="577"/>
      <c r="F59" s="577"/>
      <c r="G59" s="577"/>
      <c r="H59" s="577"/>
      <c r="I59" s="577"/>
      <c r="J59" s="577"/>
      <c r="K59" s="577"/>
      <c r="L59" s="577"/>
      <c r="M59" s="577"/>
      <c r="N59" s="577"/>
      <c r="O59" s="577"/>
      <c r="P59" s="577"/>
      <c r="Q59" s="577"/>
      <c r="R59" s="577"/>
      <c r="S59" s="577"/>
      <c r="T59" s="577"/>
      <c r="U59" s="577"/>
      <c r="V59" s="577"/>
      <c r="W59" s="577"/>
      <c r="X59" s="577"/>
    </row>
  </sheetData>
  <sheetProtection password="C402" sheet="1" formatCells="0" selectLockedCells="1"/>
  <mergeCells count="436">
    <mergeCell ref="A3:B3"/>
    <mergeCell ref="F3:G3"/>
    <mergeCell ref="J3:K3"/>
    <mergeCell ref="N3:O3"/>
    <mergeCell ref="D3:E3"/>
    <mergeCell ref="H3:I3"/>
    <mergeCell ref="L3:M3"/>
    <mergeCell ref="S56:S58"/>
    <mergeCell ref="T56:T58"/>
    <mergeCell ref="G56:G58"/>
    <mergeCell ref="H56:H58"/>
    <mergeCell ref="I56:I58"/>
    <mergeCell ref="J56:J58"/>
    <mergeCell ref="K56:K58"/>
    <mergeCell ref="L56:L58"/>
    <mergeCell ref="A56:A58"/>
    <mergeCell ref="B56:B58"/>
    <mergeCell ref="C56:C58"/>
    <mergeCell ref="D56:D58"/>
    <mergeCell ref="E56:E58"/>
    <mergeCell ref="F56:F58"/>
    <mergeCell ref="S53:S55"/>
    <mergeCell ref="T53:T55"/>
    <mergeCell ref="G53:G55"/>
    <mergeCell ref="U56:U58"/>
    <mergeCell ref="V56:V58"/>
    <mergeCell ref="W56:W58"/>
    <mergeCell ref="X56:X58"/>
    <mergeCell ref="M56:M58"/>
    <mergeCell ref="N56:N58"/>
    <mergeCell ref="O56:O58"/>
    <mergeCell ref="P56:P58"/>
    <mergeCell ref="Q56:Q58"/>
    <mergeCell ref="R56:R58"/>
    <mergeCell ref="U53:U55"/>
    <mergeCell ref="V53:V55"/>
    <mergeCell ref="W53:W55"/>
    <mergeCell ref="X53:X55"/>
    <mergeCell ref="M53:M55"/>
    <mergeCell ref="N53:N55"/>
    <mergeCell ref="O53:O55"/>
    <mergeCell ref="P53:P55"/>
    <mergeCell ref="Q53:Q55"/>
    <mergeCell ref="R53:R55"/>
    <mergeCell ref="H53:H55"/>
    <mergeCell ref="I53:I55"/>
    <mergeCell ref="J53:J55"/>
    <mergeCell ref="K53:K55"/>
    <mergeCell ref="L53:L55"/>
    <mergeCell ref="A53:A55"/>
    <mergeCell ref="B53:B55"/>
    <mergeCell ref="C53:C55"/>
    <mergeCell ref="D53:D55"/>
    <mergeCell ref="E53:E55"/>
    <mergeCell ref="F53:F55"/>
    <mergeCell ref="S50:S52"/>
    <mergeCell ref="T50:T52"/>
    <mergeCell ref="U50:U52"/>
    <mergeCell ref="V50:V52"/>
    <mergeCell ref="W50:W52"/>
    <mergeCell ref="X50:X52"/>
    <mergeCell ref="M50:M52"/>
    <mergeCell ref="N50:N52"/>
    <mergeCell ref="O50:O52"/>
    <mergeCell ref="P50:P52"/>
    <mergeCell ref="Q50:Q52"/>
    <mergeCell ref="R50:R52"/>
    <mergeCell ref="G50:G52"/>
    <mergeCell ref="H50:H52"/>
    <mergeCell ref="I50:I52"/>
    <mergeCell ref="J50:J52"/>
    <mergeCell ref="K50:K52"/>
    <mergeCell ref="L50:L52"/>
    <mergeCell ref="A50:A52"/>
    <mergeCell ref="B50:B52"/>
    <mergeCell ref="C50:C52"/>
    <mergeCell ref="D50:D52"/>
    <mergeCell ref="E50:E52"/>
    <mergeCell ref="F50:F52"/>
    <mergeCell ref="S47:S49"/>
    <mergeCell ref="T47:T49"/>
    <mergeCell ref="U47:U49"/>
    <mergeCell ref="V47:V49"/>
    <mergeCell ref="W47:W49"/>
    <mergeCell ref="X47:X49"/>
    <mergeCell ref="M47:M49"/>
    <mergeCell ref="N47:N49"/>
    <mergeCell ref="O47:O49"/>
    <mergeCell ref="P47:P49"/>
    <mergeCell ref="Q47:Q49"/>
    <mergeCell ref="R47:R49"/>
    <mergeCell ref="G47:G49"/>
    <mergeCell ref="H47:H49"/>
    <mergeCell ref="I47:I49"/>
    <mergeCell ref="J47:J49"/>
    <mergeCell ref="K47:K49"/>
    <mergeCell ref="L47:L49"/>
    <mergeCell ref="A47:A49"/>
    <mergeCell ref="B47:B49"/>
    <mergeCell ref="C47:C49"/>
    <mergeCell ref="D47:D49"/>
    <mergeCell ref="E47:E49"/>
    <mergeCell ref="F47:F49"/>
    <mergeCell ref="S44:S46"/>
    <mergeCell ref="T44:T46"/>
    <mergeCell ref="U44:U46"/>
    <mergeCell ref="V44:V46"/>
    <mergeCell ref="W44:W46"/>
    <mergeCell ref="X44:X46"/>
    <mergeCell ref="M44:M46"/>
    <mergeCell ref="N44:N46"/>
    <mergeCell ref="O44:O46"/>
    <mergeCell ref="P44:P46"/>
    <mergeCell ref="Q44:Q46"/>
    <mergeCell ref="R44:R46"/>
    <mergeCell ref="G44:G46"/>
    <mergeCell ref="H44:H46"/>
    <mergeCell ref="I44:I46"/>
    <mergeCell ref="J44:J46"/>
    <mergeCell ref="K44:K46"/>
    <mergeCell ref="L44:L46"/>
    <mergeCell ref="A44:A46"/>
    <mergeCell ref="B44:B46"/>
    <mergeCell ref="C44:C46"/>
    <mergeCell ref="D44:D46"/>
    <mergeCell ref="E44:E46"/>
    <mergeCell ref="F44:F46"/>
    <mergeCell ref="S41:S43"/>
    <mergeCell ref="T41:T43"/>
    <mergeCell ref="U41:U43"/>
    <mergeCell ref="V41:V43"/>
    <mergeCell ref="W41:W43"/>
    <mergeCell ref="X41:X43"/>
    <mergeCell ref="M41:M43"/>
    <mergeCell ref="N41:N43"/>
    <mergeCell ref="O41:O43"/>
    <mergeCell ref="P41:P43"/>
    <mergeCell ref="Q41:Q43"/>
    <mergeCell ref="R41:R43"/>
    <mergeCell ref="G41:G43"/>
    <mergeCell ref="H41:H43"/>
    <mergeCell ref="I41:I43"/>
    <mergeCell ref="J41:J43"/>
    <mergeCell ref="K41:K43"/>
    <mergeCell ref="L41:L43"/>
    <mergeCell ref="A41:A43"/>
    <mergeCell ref="B41:B43"/>
    <mergeCell ref="C41:C43"/>
    <mergeCell ref="D41:D43"/>
    <mergeCell ref="E41:E43"/>
    <mergeCell ref="F41:F43"/>
    <mergeCell ref="S38:S40"/>
    <mergeCell ref="T38:T40"/>
    <mergeCell ref="U38:U40"/>
    <mergeCell ref="V38:V40"/>
    <mergeCell ref="W38:W40"/>
    <mergeCell ref="X38:X40"/>
    <mergeCell ref="M38:M40"/>
    <mergeCell ref="N38:N40"/>
    <mergeCell ref="O38:O40"/>
    <mergeCell ref="P38:P40"/>
    <mergeCell ref="Q38:Q40"/>
    <mergeCell ref="R38:R40"/>
    <mergeCell ref="G38:G40"/>
    <mergeCell ref="H38:H40"/>
    <mergeCell ref="I38:I40"/>
    <mergeCell ref="J38:J40"/>
    <mergeCell ref="K38:K40"/>
    <mergeCell ref="L38:L40"/>
    <mergeCell ref="A38:A40"/>
    <mergeCell ref="B38:B40"/>
    <mergeCell ref="C38:C40"/>
    <mergeCell ref="D38:D40"/>
    <mergeCell ref="E38:E40"/>
    <mergeCell ref="F38:F40"/>
    <mergeCell ref="S35:S37"/>
    <mergeCell ref="T35:T37"/>
    <mergeCell ref="U35:U37"/>
    <mergeCell ref="V35:V37"/>
    <mergeCell ref="W35:W37"/>
    <mergeCell ref="X35:X37"/>
    <mergeCell ref="M35:M37"/>
    <mergeCell ref="N35:N37"/>
    <mergeCell ref="O35:O37"/>
    <mergeCell ref="P35:P37"/>
    <mergeCell ref="Q35:Q37"/>
    <mergeCell ref="R35:R37"/>
    <mergeCell ref="G35:G37"/>
    <mergeCell ref="H35:H37"/>
    <mergeCell ref="I35:I37"/>
    <mergeCell ref="J35:J37"/>
    <mergeCell ref="K35:K37"/>
    <mergeCell ref="L35:L37"/>
    <mergeCell ref="A35:A37"/>
    <mergeCell ref="B35:B37"/>
    <mergeCell ref="C35:C37"/>
    <mergeCell ref="D35:D37"/>
    <mergeCell ref="E35:E37"/>
    <mergeCell ref="F35:F37"/>
    <mergeCell ref="S32:S34"/>
    <mergeCell ref="T32:T34"/>
    <mergeCell ref="U32:U34"/>
    <mergeCell ref="V32:V34"/>
    <mergeCell ref="W32:W34"/>
    <mergeCell ref="X32:X34"/>
    <mergeCell ref="M32:M34"/>
    <mergeCell ref="N32:N34"/>
    <mergeCell ref="O32:O34"/>
    <mergeCell ref="P32:P34"/>
    <mergeCell ref="Q32:Q34"/>
    <mergeCell ref="R32:R34"/>
    <mergeCell ref="G32:G34"/>
    <mergeCell ref="H32:H34"/>
    <mergeCell ref="I32:I34"/>
    <mergeCell ref="J32:J34"/>
    <mergeCell ref="K32:K34"/>
    <mergeCell ref="L32:L34"/>
    <mergeCell ref="A32:A34"/>
    <mergeCell ref="B32:B34"/>
    <mergeCell ref="C32:C34"/>
    <mergeCell ref="D32:D34"/>
    <mergeCell ref="E32:E34"/>
    <mergeCell ref="F32:F34"/>
    <mergeCell ref="S29:S31"/>
    <mergeCell ref="T29:T31"/>
    <mergeCell ref="U29:U31"/>
    <mergeCell ref="V29:V31"/>
    <mergeCell ref="W29:W31"/>
    <mergeCell ref="X29:X31"/>
    <mergeCell ref="M29:M31"/>
    <mergeCell ref="N29:N31"/>
    <mergeCell ref="O29:O31"/>
    <mergeCell ref="P29:P31"/>
    <mergeCell ref="Q29:Q31"/>
    <mergeCell ref="R29:R31"/>
    <mergeCell ref="G29:G31"/>
    <mergeCell ref="H29:H31"/>
    <mergeCell ref="I29:I31"/>
    <mergeCell ref="J29:J31"/>
    <mergeCell ref="K29:K31"/>
    <mergeCell ref="L29:L31"/>
    <mergeCell ref="A29:A31"/>
    <mergeCell ref="B29:B31"/>
    <mergeCell ref="C29:C31"/>
    <mergeCell ref="D29:D31"/>
    <mergeCell ref="E29:E31"/>
    <mergeCell ref="F29:F31"/>
    <mergeCell ref="S26:S28"/>
    <mergeCell ref="T26:T28"/>
    <mergeCell ref="U26:U28"/>
    <mergeCell ref="V26:V28"/>
    <mergeCell ref="W26:W28"/>
    <mergeCell ref="X26:X28"/>
    <mergeCell ref="M26:M28"/>
    <mergeCell ref="N26:N28"/>
    <mergeCell ref="O26:O28"/>
    <mergeCell ref="P26:P28"/>
    <mergeCell ref="Q26:Q28"/>
    <mergeCell ref="R26:R28"/>
    <mergeCell ref="G26:G28"/>
    <mergeCell ref="H26:H28"/>
    <mergeCell ref="I26:I28"/>
    <mergeCell ref="J26:J28"/>
    <mergeCell ref="K26:K28"/>
    <mergeCell ref="L26:L28"/>
    <mergeCell ref="A26:A28"/>
    <mergeCell ref="B26:B28"/>
    <mergeCell ref="C26:C28"/>
    <mergeCell ref="D26:D28"/>
    <mergeCell ref="E26:E28"/>
    <mergeCell ref="F26:F28"/>
    <mergeCell ref="S23:S25"/>
    <mergeCell ref="T23:T25"/>
    <mergeCell ref="U23:U25"/>
    <mergeCell ref="V23:V25"/>
    <mergeCell ref="W23:W25"/>
    <mergeCell ref="X23:X25"/>
    <mergeCell ref="M23:M25"/>
    <mergeCell ref="N23:N25"/>
    <mergeCell ref="O23:O25"/>
    <mergeCell ref="P23:P25"/>
    <mergeCell ref="Q23:Q25"/>
    <mergeCell ref="R23:R25"/>
    <mergeCell ref="G23:G25"/>
    <mergeCell ref="H23:H25"/>
    <mergeCell ref="I23:I25"/>
    <mergeCell ref="J23:J25"/>
    <mergeCell ref="K23:K25"/>
    <mergeCell ref="L23:L25"/>
    <mergeCell ref="A23:A25"/>
    <mergeCell ref="B23:B25"/>
    <mergeCell ref="C23:C25"/>
    <mergeCell ref="D23:D25"/>
    <mergeCell ref="E23:E25"/>
    <mergeCell ref="F23:F25"/>
    <mergeCell ref="S20:S22"/>
    <mergeCell ref="T20:T22"/>
    <mergeCell ref="U20:U22"/>
    <mergeCell ref="V20:V22"/>
    <mergeCell ref="W20:W22"/>
    <mergeCell ref="X20:X22"/>
    <mergeCell ref="M20:M22"/>
    <mergeCell ref="N20:N22"/>
    <mergeCell ref="O20:O22"/>
    <mergeCell ref="P20:P22"/>
    <mergeCell ref="Q20:Q22"/>
    <mergeCell ref="R20:R22"/>
    <mergeCell ref="G20:G22"/>
    <mergeCell ref="H20:H22"/>
    <mergeCell ref="I20:I22"/>
    <mergeCell ref="J20:J22"/>
    <mergeCell ref="K20:K22"/>
    <mergeCell ref="L20:L22"/>
    <mergeCell ref="A20:A22"/>
    <mergeCell ref="B20:B22"/>
    <mergeCell ref="C20:C22"/>
    <mergeCell ref="D20:D22"/>
    <mergeCell ref="E20:E22"/>
    <mergeCell ref="F20:F22"/>
    <mergeCell ref="S17:S19"/>
    <mergeCell ref="T17:T19"/>
    <mergeCell ref="U17:U19"/>
    <mergeCell ref="V17:V19"/>
    <mergeCell ref="W17:W19"/>
    <mergeCell ref="X17:X19"/>
    <mergeCell ref="M17:M19"/>
    <mergeCell ref="N17:N19"/>
    <mergeCell ref="O17:O19"/>
    <mergeCell ref="P17:P19"/>
    <mergeCell ref="Q17:Q19"/>
    <mergeCell ref="R17:R19"/>
    <mergeCell ref="G17:G19"/>
    <mergeCell ref="H17:H19"/>
    <mergeCell ref="I17:I19"/>
    <mergeCell ref="J17:J19"/>
    <mergeCell ref="K17:K19"/>
    <mergeCell ref="L17:L19"/>
    <mergeCell ref="A17:A19"/>
    <mergeCell ref="B17:B19"/>
    <mergeCell ref="C17:C19"/>
    <mergeCell ref="D17:D19"/>
    <mergeCell ref="E17:E19"/>
    <mergeCell ref="F17:F19"/>
    <mergeCell ref="S14:S16"/>
    <mergeCell ref="T14:T16"/>
    <mergeCell ref="U14:U16"/>
    <mergeCell ref="V14:V16"/>
    <mergeCell ref="W14:W16"/>
    <mergeCell ref="X14:X16"/>
    <mergeCell ref="M14:M16"/>
    <mergeCell ref="N14:N16"/>
    <mergeCell ref="O14:O16"/>
    <mergeCell ref="P14:P16"/>
    <mergeCell ref="Q14:Q16"/>
    <mergeCell ref="R14:R16"/>
    <mergeCell ref="G14:G16"/>
    <mergeCell ref="H14:H16"/>
    <mergeCell ref="I14:I16"/>
    <mergeCell ref="J14:J16"/>
    <mergeCell ref="K14:K16"/>
    <mergeCell ref="L14:L16"/>
    <mergeCell ref="A14:A16"/>
    <mergeCell ref="B14:B16"/>
    <mergeCell ref="C14:C16"/>
    <mergeCell ref="D14:D16"/>
    <mergeCell ref="E14:E16"/>
    <mergeCell ref="F14:F16"/>
    <mergeCell ref="S11:S13"/>
    <mergeCell ref="T11:T13"/>
    <mergeCell ref="U11:U13"/>
    <mergeCell ref="V11:V13"/>
    <mergeCell ref="W11:W13"/>
    <mergeCell ref="X11:X13"/>
    <mergeCell ref="M11:M13"/>
    <mergeCell ref="N11:N13"/>
    <mergeCell ref="O11:O13"/>
    <mergeCell ref="P11:P13"/>
    <mergeCell ref="Q11:Q13"/>
    <mergeCell ref="R11:R13"/>
    <mergeCell ref="G11:G13"/>
    <mergeCell ref="H11:H13"/>
    <mergeCell ref="I11:I13"/>
    <mergeCell ref="J11:J13"/>
    <mergeCell ref="K11:K13"/>
    <mergeCell ref="L11:L13"/>
    <mergeCell ref="A11:A13"/>
    <mergeCell ref="B11:B13"/>
    <mergeCell ref="C11:C13"/>
    <mergeCell ref="D11:D13"/>
    <mergeCell ref="E11:E13"/>
    <mergeCell ref="F11:F13"/>
    <mergeCell ref="S8:S10"/>
    <mergeCell ref="T8:T10"/>
    <mergeCell ref="U8:U10"/>
    <mergeCell ref="V8:V10"/>
    <mergeCell ref="W8:W10"/>
    <mergeCell ref="X8:X10"/>
    <mergeCell ref="M8:M10"/>
    <mergeCell ref="N8:N10"/>
    <mergeCell ref="O8:O10"/>
    <mergeCell ref="P8:P10"/>
    <mergeCell ref="Q8:Q10"/>
    <mergeCell ref="R8:R10"/>
    <mergeCell ref="G8:G10"/>
    <mergeCell ref="H8:H10"/>
    <mergeCell ref="I8:I10"/>
    <mergeCell ref="J8:J10"/>
    <mergeCell ref="K8:K10"/>
    <mergeCell ref="L8:L10"/>
    <mergeCell ref="A8:A10"/>
    <mergeCell ref="B8:B10"/>
    <mergeCell ref="C8:C10"/>
    <mergeCell ref="D8:D10"/>
    <mergeCell ref="E8:E10"/>
    <mergeCell ref="F8:F10"/>
    <mergeCell ref="B5:X5"/>
    <mergeCell ref="A6:A7"/>
    <mergeCell ref="B6:B7"/>
    <mergeCell ref="C6:C7"/>
    <mergeCell ref="A4:B4"/>
    <mergeCell ref="D4:E4"/>
    <mergeCell ref="F4:G4"/>
    <mergeCell ref="H4:I4"/>
    <mergeCell ref="J4:K4"/>
    <mergeCell ref="P4:X4"/>
    <mergeCell ref="D6:N6"/>
    <mergeCell ref="O6:X6"/>
    <mergeCell ref="A1:X1"/>
    <mergeCell ref="A2:B2"/>
    <mergeCell ref="D2:E2"/>
    <mergeCell ref="F2:G2"/>
    <mergeCell ref="H2:I2"/>
    <mergeCell ref="J2:K2"/>
    <mergeCell ref="L2:M2"/>
    <mergeCell ref="N2:O2"/>
    <mergeCell ref="P2:X2"/>
  </mergeCells>
  <phoneticPr fontId="2"/>
  <dataValidations xWindow="453" yWindow="583" count="4">
    <dataValidation allowBlank="1" showInputMessage="1" showErrorMessage="1" prompt="資金支出明細の番号（原－１、機－１等）を記入してください" sqref="C8:C58"/>
    <dataValidation type="list" allowBlank="1" showInputMessage="1" showErrorMessage="1" sqref="Y9 Y24">
      <formula1>"●,　"</formula1>
    </dataValidation>
    <dataValidation type="list" allowBlank="1" showInputMessage="1" showErrorMessage="1" sqref="D8:X58">
      <formula1>"○,●,○●"</formula1>
    </dataValidation>
    <dataValidation allowBlank="1" showInputMessage="1" showErrorMessage="1" prompt="目標の達成だけでなく、支払いが全て完了する日（月末）を記入してください。" sqref="D2:E2 H2:I2 L2:M2 D3:E3 H3:I3 L3:M3"/>
  </dataValidations>
  <printOptions horizontalCentered="1" verticalCentered="1"/>
  <pageMargins left="0.23622047244094491" right="0.23622047244094491" top="0.74803149606299213" bottom="0.74803149606299213" header="0.31496062992125984" footer="0.31496062992125984"/>
  <pageSetup paperSize="8" scale="95"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showGridLines="0" view="pageBreakPreview" zoomScale="80" zoomScaleNormal="100" zoomScaleSheetLayoutView="80" workbookViewId="0">
      <selection activeCell="M2" sqref="M2:R2"/>
    </sheetView>
  </sheetViews>
  <sheetFormatPr defaultRowHeight="18" x14ac:dyDescent="0.55000000000000004"/>
  <cols>
    <col min="1" max="11" width="4.58203125" style="41" customWidth="1"/>
    <col min="12" max="12" width="10.33203125" style="41" customWidth="1"/>
    <col min="13" max="18" width="6.83203125" style="41" customWidth="1"/>
    <col min="19" max="16384" width="8.6640625" style="41"/>
  </cols>
  <sheetData>
    <row r="1" spans="1:20" ht="22" customHeight="1" x14ac:dyDescent="0.55000000000000004">
      <c r="A1" s="1318" t="s">
        <v>801</v>
      </c>
      <c r="B1" s="1318"/>
      <c r="C1" s="1318"/>
      <c r="D1" s="1318"/>
      <c r="E1" s="1318"/>
      <c r="F1" s="1318"/>
      <c r="G1" s="1318"/>
      <c r="H1" s="1318"/>
      <c r="I1" s="1318"/>
      <c r="J1" s="1318"/>
      <c r="K1" s="1318"/>
      <c r="L1" s="1318"/>
      <c r="M1" s="1318"/>
      <c r="N1" s="1318"/>
      <c r="O1" s="1318"/>
      <c r="P1" s="1318"/>
      <c r="Q1" s="1318"/>
      <c r="R1" s="1318"/>
      <c r="S1" s="61"/>
    </row>
    <row r="2" spans="1:20" s="21" customFormat="1" ht="35" customHeight="1" x14ac:dyDescent="0.55000000000000004">
      <c r="A2" s="1319" t="s">
        <v>194</v>
      </c>
      <c r="B2" s="1320"/>
      <c r="C2" s="1320"/>
      <c r="D2" s="1320"/>
      <c r="E2" s="1320"/>
      <c r="F2" s="1320"/>
      <c r="G2" s="1320"/>
      <c r="H2" s="1320"/>
      <c r="I2" s="1320"/>
      <c r="J2" s="1320"/>
      <c r="K2" s="1320"/>
      <c r="L2" s="999"/>
      <c r="M2" s="1321" t="s">
        <v>119</v>
      </c>
      <c r="N2" s="1322"/>
      <c r="O2" s="1322"/>
      <c r="P2" s="1322"/>
      <c r="Q2" s="1322"/>
      <c r="R2" s="1323"/>
      <c r="S2" s="578"/>
      <c r="T2" s="60"/>
    </row>
    <row r="3" spans="1:20" ht="25" customHeight="1" x14ac:dyDescent="0.55000000000000004">
      <c r="A3" s="1324" t="s">
        <v>195</v>
      </c>
      <c r="B3" s="1325"/>
      <c r="C3" s="1325"/>
      <c r="D3" s="1325"/>
      <c r="E3" s="1325"/>
      <c r="F3" s="1325"/>
      <c r="G3" s="1325"/>
      <c r="H3" s="1325"/>
      <c r="I3" s="1325"/>
      <c r="J3" s="1325"/>
      <c r="K3" s="1325"/>
      <c r="L3" s="1325"/>
      <c r="M3" s="1325"/>
      <c r="N3" s="1325"/>
      <c r="O3" s="1325"/>
      <c r="P3" s="1325"/>
      <c r="Q3" s="1325"/>
      <c r="R3" s="1326"/>
    </row>
    <row r="4" spans="1:20" ht="50" customHeight="1" x14ac:dyDescent="0.55000000000000004">
      <c r="A4" s="1327" t="s">
        <v>196</v>
      </c>
      <c r="B4" s="1327"/>
      <c r="C4" s="1327"/>
      <c r="D4" s="1327"/>
      <c r="E4" s="1328"/>
      <c r="F4" s="1329"/>
      <c r="G4" s="1329"/>
      <c r="H4" s="1329"/>
      <c r="I4" s="1329"/>
      <c r="J4" s="1329"/>
      <c r="K4" s="1329"/>
      <c r="L4" s="1329"/>
      <c r="M4" s="1329"/>
      <c r="N4" s="1329"/>
      <c r="O4" s="1329"/>
      <c r="P4" s="1329"/>
      <c r="Q4" s="1329"/>
      <c r="R4" s="1330"/>
    </row>
    <row r="5" spans="1:20" ht="180" customHeight="1" x14ac:dyDescent="0.55000000000000004">
      <c r="A5" s="1336" t="s">
        <v>197</v>
      </c>
      <c r="B5" s="1337"/>
      <c r="C5" s="1337"/>
      <c r="D5" s="1338"/>
      <c r="E5" s="1328"/>
      <c r="F5" s="1329"/>
      <c r="G5" s="1329"/>
      <c r="H5" s="1329"/>
      <c r="I5" s="1329"/>
      <c r="J5" s="1329"/>
      <c r="K5" s="1329"/>
      <c r="L5" s="1329"/>
      <c r="M5" s="1329"/>
      <c r="N5" s="1329"/>
      <c r="O5" s="1329"/>
      <c r="P5" s="1329"/>
      <c r="Q5" s="1329"/>
      <c r="R5" s="1330"/>
    </row>
    <row r="6" spans="1:20" ht="25" customHeight="1" x14ac:dyDescent="0.55000000000000004">
      <c r="A6" s="1238" t="s">
        <v>198</v>
      </c>
      <c r="B6" s="1238"/>
      <c r="C6" s="1238"/>
      <c r="D6" s="1238"/>
      <c r="E6" s="1238"/>
      <c r="F6" s="1238"/>
      <c r="G6" s="1238"/>
      <c r="H6" s="1238"/>
      <c r="I6" s="1238"/>
      <c r="J6" s="1238"/>
      <c r="K6" s="1238"/>
      <c r="L6" s="1238"/>
      <c r="M6" s="1335" t="s">
        <v>119</v>
      </c>
      <c r="N6" s="1335"/>
      <c r="O6" s="1335"/>
      <c r="P6" s="1335"/>
      <c r="Q6" s="1335"/>
      <c r="R6" s="1335"/>
    </row>
    <row r="7" spans="1:20" ht="25" customHeight="1" x14ac:dyDescent="0.55000000000000004">
      <c r="A7" s="1238"/>
      <c r="B7" s="1238"/>
      <c r="C7" s="1238"/>
      <c r="D7" s="1238"/>
      <c r="E7" s="1238"/>
      <c r="F7" s="1238"/>
      <c r="G7" s="1238"/>
      <c r="H7" s="1238"/>
      <c r="I7" s="1238"/>
      <c r="J7" s="1238"/>
      <c r="K7" s="1238"/>
      <c r="L7" s="1238"/>
      <c r="M7" s="1335"/>
      <c r="N7" s="1335"/>
      <c r="O7" s="1335"/>
      <c r="P7" s="1335"/>
      <c r="Q7" s="1335"/>
      <c r="R7" s="1335"/>
    </row>
    <row r="8" spans="1:20" ht="25" customHeight="1" x14ac:dyDescent="0.55000000000000004">
      <c r="A8" s="1334" t="s">
        <v>199</v>
      </c>
      <c r="B8" s="1334"/>
      <c r="C8" s="1334"/>
      <c r="D8" s="1334"/>
      <c r="E8" s="1334"/>
      <c r="F8" s="1334"/>
      <c r="G8" s="1334"/>
      <c r="H8" s="1334"/>
      <c r="I8" s="1334"/>
      <c r="J8" s="1334"/>
      <c r="K8" s="1334"/>
      <c r="L8" s="1334"/>
      <c r="M8" s="743" t="s">
        <v>119</v>
      </c>
      <c r="N8" s="1333"/>
      <c r="O8" s="1333"/>
      <c r="P8" s="1333"/>
      <c r="Q8" s="1333"/>
      <c r="R8" s="1339"/>
    </row>
    <row r="9" spans="1:20" ht="25" customHeight="1" x14ac:dyDescent="0.55000000000000004">
      <c r="A9" s="1334"/>
      <c r="B9" s="1334"/>
      <c r="C9" s="1334"/>
      <c r="D9" s="1334"/>
      <c r="E9" s="1334"/>
      <c r="F9" s="1334"/>
      <c r="G9" s="1334"/>
      <c r="H9" s="1334"/>
      <c r="I9" s="1334"/>
      <c r="J9" s="1334"/>
      <c r="K9" s="1334"/>
      <c r="L9" s="1334"/>
      <c r="M9" s="1331" t="s">
        <v>484</v>
      </c>
      <c r="N9" s="1332"/>
      <c r="O9" s="1332"/>
      <c r="P9" s="1333"/>
      <c r="Q9" s="1333"/>
      <c r="R9" s="464" t="s">
        <v>485</v>
      </c>
    </row>
    <row r="10" spans="1:20" ht="50" customHeight="1" x14ac:dyDescent="0.55000000000000004">
      <c r="A10" s="1324" t="s">
        <v>200</v>
      </c>
      <c r="B10" s="1325"/>
      <c r="C10" s="1325"/>
      <c r="D10" s="1325"/>
      <c r="E10" s="1325"/>
      <c r="F10" s="1325"/>
      <c r="G10" s="1325"/>
      <c r="H10" s="1325"/>
      <c r="I10" s="1325"/>
      <c r="J10" s="1325"/>
      <c r="K10" s="1325"/>
      <c r="L10" s="1326"/>
      <c r="M10" s="1340" t="s">
        <v>119</v>
      </c>
      <c r="N10" s="1341"/>
      <c r="O10" s="1341"/>
      <c r="P10" s="1341"/>
      <c r="Q10" s="1341"/>
      <c r="R10" s="1342"/>
    </row>
    <row r="11" spans="1:20" ht="25" customHeight="1" x14ac:dyDescent="0.55000000000000004">
      <c r="A11" s="1334" t="s">
        <v>201</v>
      </c>
      <c r="B11" s="1334"/>
      <c r="C11" s="1334"/>
      <c r="D11" s="1334"/>
      <c r="E11" s="1334"/>
      <c r="F11" s="1334"/>
      <c r="G11" s="1334"/>
      <c r="H11" s="1334"/>
      <c r="I11" s="1334"/>
      <c r="J11" s="1334"/>
      <c r="K11" s="1334"/>
      <c r="L11" s="1334"/>
      <c r="M11" s="743" t="s">
        <v>119</v>
      </c>
      <c r="N11" s="1333"/>
      <c r="O11" s="1333"/>
      <c r="P11" s="1333"/>
      <c r="Q11" s="1333"/>
      <c r="R11" s="1339"/>
    </row>
    <row r="12" spans="1:20" ht="25" customHeight="1" x14ac:dyDescent="0.55000000000000004">
      <c r="A12" s="1334"/>
      <c r="B12" s="1334"/>
      <c r="C12" s="1334"/>
      <c r="D12" s="1334"/>
      <c r="E12" s="1334"/>
      <c r="F12" s="1334"/>
      <c r="G12" s="1334"/>
      <c r="H12" s="1334"/>
      <c r="I12" s="1334"/>
      <c r="J12" s="1334"/>
      <c r="K12" s="1334"/>
      <c r="L12" s="1334"/>
      <c r="M12" s="1331" t="s">
        <v>484</v>
      </c>
      <c r="N12" s="1332"/>
      <c r="O12" s="1332"/>
      <c r="P12" s="1333"/>
      <c r="Q12" s="1333"/>
      <c r="R12" s="464" t="s">
        <v>485</v>
      </c>
    </row>
    <row r="13" spans="1:20" ht="25" customHeight="1" x14ac:dyDescent="0.55000000000000004">
      <c r="A13" s="1238" t="s">
        <v>202</v>
      </c>
      <c r="B13" s="1334"/>
      <c r="C13" s="1334"/>
      <c r="D13" s="1334"/>
      <c r="E13" s="1334"/>
      <c r="F13" s="1334"/>
      <c r="G13" s="1334"/>
      <c r="H13" s="1334"/>
      <c r="I13" s="1334"/>
      <c r="J13" s="1334"/>
      <c r="K13" s="1334"/>
      <c r="L13" s="1334"/>
      <c r="M13" s="1335" t="s">
        <v>119</v>
      </c>
      <c r="N13" s="1335"/>
      <c r="O13" s="1335"/>
      <c r="P13" s="1335"/>
      <c r="Q13" s="1335"/>
      <c r="R13" s="1335"/>
    </row>
    <row r="14" spans="1:20" ht="25" customHeight="1" x14ac:dyDescent="0.55000000000000004">
      <c r="A14" s="1334"/>
      <c r="B14" s="1334"/>
      <c r="C14" s="1334"/>
      <c r="D14" s="1334"/>
      <c r="E14" s="1334"/>
      <c r="F14" s="1334"/>
      <c r="G14" s="1334"/>
      <c r="H14" s="1334"/>
      <c r="I14" s="1334"/>
      <c r="J14" s="1334"/>
      <c r="K14" s="1334"/>
      <c r="L14" s="1334"/>
      <c r="M14" s="1335"/>
      <c r="N14" s="1335"/>
      <c r="O14" s="1335"/>
      <c r="P14" s="1335"/>
      <c r="Q14" s="1335"/>
      <c r="R14" s="1335"/>
    </row>
    <row r="15" spans="1:20" ht="68" customHeight="1" x14ac:dyDescent="0.55000000000000004"/>
    <row r="16" spans="1:20" ht="50" customHeight="1" x14ac:dyDescent="0.55000000000000004"/>
    <row r="17" spans="1:18" ht="50" customHeight="1" x14ac:dyDescent="0.55000000000000004"/>
    <row r="18" spans="1:18" ht="50" customHeight="1" x14ac:dyDescent="0.55000000000000004"/>
    <row r="19" spans="1:18" ht="50" customHeight="1" x14ac:dyDescent="0.55000000000000004"/>
    <row r="20" spans="1:18" ht="25" customHeight="1" x14ac:dyDescent="0.55000000000000004"/>
    <row r="21" spans="1:18" ht="150" customHeight="1" x14ac:dyDescent="0.55000000000000004"/>
    <row r="22" spans="1:18" x14ac:dyDescent="0.55000000000000004">
      <c r="A22" s="66"/>
      <c r="B22" s="66"/>
      <c r="C22" s="66"/>
      <c r="D22" s="66"/>
      <c r="E22" s="66"/>
      <c r="F22" s="66"/>
      <c r="G22" s="66"/>
      <c r="H22" s="66"/>
      <c r="I22" s="66"/>
      <c r="J22" s="66"/>
      <c r="K22" s="66"/>
      <c r="L22" s="66"/>
      <c r="M22" s="66"/>
      <c r="N22" s="66"/>
      <c r="O22" s="66"/>
      <c r="P22" s="66"/>
      <c r="Q22" s="66"/>
      <c r="R22" s="66"/>
    </row>
    <row r="23" spans="1:18" x14ac:dyDescent="0.55000000000000004">
      <c r="A23" s="66"/>
      <c r="B23" s="66"/>
      <c r="C23" s="66"/>
      <c r="D23" s="66"/>
      <c r="E23" s="66"/>
      <c r="F23" s="66"/>
      <c r="G23" s="66"/>
      <c r="H23" s="66"/>
      <c r="I23" s="66"/>
      <c r="J23" s="66"/>
      <c r="K23" s="66"/>
      <c r="L23" s="66"/>
      <c r="M23" s="66"/>
      <c r="N23" s="66"/>
      <c r="O23" s="66"/>
      <c r="P23" s="66"/>
      <c r="Q23" s="66"/>
      <c r="R23" s="66"/>
    </row>
    <row r="24" spans="1:18" x14ac:dyDescent="0.55000000000000004">
      <c r="A24" s="66"/>
      <c r="B24" s="66"/>
      <c r="C24" s="66"/>
      <c r="D24" s="66"/>
      <c r="E24" s="66"/>
      <c r="F24" s="66"/>
      <c r="G24" s="66"/>
      <c r="H24" s="66"/>
      <c r="I24" s="66"/>
      <c r="J24" s="66"/>
      <c r="K24" s="66"/>
      <c r="L24" s="66"/>
      <c r="M24" s="66"/>
      <c r="N24" s="66"/>
      <c r="O24" s="66"/>
      <c r="P24" s="66"/>
      <c r="Q24" s="66"/>
      <c r="R24" s="66"/>
    </row>
    <row r="25" spans="1:18" x14ac:dyDescent="0.55000000000000004">
      <c r="A25" s="66"/>
      <c r="B25" s="66"/>
      <c r="C25" s="66"/>
      <c r="D25" s="66"/>
      <c r="E25" s="66"/>
      <c r="F25" s="66"/>
      <c r="G25" s="66"/>
      <c r="H25" s="66"/>
      <c r="I25" s="66"/>
      <c r="J25" s="66"/>
      <c r="K25" s="66"/>
      <c r="L25" s="66"/>
      <c r="M25" s="66"/>
      <c r="N25" s="66"/>
      <c r="O25" s="66"/>
      <c r="P25" s="66"/>
      <c r="Q25" s="66"/>
      <c r="R25" s="66"/>
    </row>
  </sheetData>
  <sheetProtection password="C402" sheet="1" formatCells="0" selectLockedCells="1"/>
  <mergeCells count="22">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 ref="A1:R1"/>
    <mergeCell ref="A2:L2"/>
    <mergeCell ref="M2:R2"/>
    <mergeCell ref="A3:R3"/>
    <mergeCell ref="A4:D4"/>
    <mergeCell ref="E4:R4"/>
  </mergeCells>
  <phoneticPr fontId="2"/>
  <conditionalFormatting sqref="M6:R7">
    <cfRule type="expression" dxfId="262" priority="3">
      <formula>$M$6&lt;&gt;"選択してください"</formula>
    </cfRule>
  </conditionalFormatting>
  <conditionalFormatting sqref="M10:R10">
    <cfRule type="expression" dxfId="261" priority="2">
      <formula>$M$10&lt;&gt;"選択してください"</formula>
    </cfRule>
  </conditionalFormatting>
  <conditionalFormatting sqref="M13:R14">
    <cfRule type="expression" dxfId="260" priority="1">
      <formula>$M$13&lt;&gt;"選択してください"</formula>
    </cfRule>
  </conditionalFormatting>
  <dataValidations xWindow="577" yWindow="743" count="6">
    <dataValidation type="list" allowBlank="1" showInputMessage="1" showErrorMessage="1" sqref="S2">
      <formula1>"選択してください,はい（先行技術調査を行った）,いいえ（先行技術調査を行っていない）,対象外"</formula1>
    </dataValidation>
    <dataValidation type="list" allowBlank="1" showInputMessage="1" showErrorMessage="1" sqref="M13:R14">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dataValidation type="list" allowBlank="1" showErrorMessage="1" promptTitle="プルダウンより選択してください" prompt="　出願公開前の出願明細書は、記入及び提出書類として添付不要です。" sqref="M8:R8 M11:R11">
      <formula1>"選択してください,特許権,実用新案権,意匠権,商標権,なし"</formula1>
    </dataValidation>
    <dataValidation type="list" allowBlank="1" showInputMessage="1" showErrorMessage="1" sqref="M6:R7 M10:R10">
      <formula1>"選択してください,はい,いいえ"</formula1>
    </dataValidation>
    <dataValidation type="list" allowBlank="1" showInputMessage="1" showErrorMessage="1" sqref="M2:R2">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0"/>
  <sheetViews>
    <sheetView showGridLines="0" view="pageBreakPreview" zoomScale="80" zoomScaleNormal="70" zoomScaleSheetLayoutView="80" workbookViewId="0">
      <selection activeCell="A3" sqref="A3:R3"/>
    </sheetView>
  </sheetViews>
  <sheetFormatPr defaultRowHeight="18" x14ac:dyDescent="0.55000000000000004"/>
  <cols>
    <col min="1" max="1" width="5.9140625" style="579" customWidth="1"/>
    <col min="2" max="12" width="8.6640625" style="579"/>
    <col min="13" max="13" width="8.6640625" style="579" customWidth="1"/>
    <col min="14" max="16384" width="8.6640625" style="579"/>
  </cols>
  <sheetData>
    <row r="1" spans="1:18" ht="22" customHeight="1" x14ac:dyDescent="0.55000000000000004">
      <c r="A1" s="1364" t="s">
        <v>802</v>
      </c>
      <c r="B1" s="1364"/>
      <c r="C1" s="1364"/>
      <c r="D1" s="1364"/>
      <c r="E1" s="1364"/>
      <c r="F1" s="1364"/>
      <c r="G1" s="1364"/>
      <c r="H1" s="1364"/>
      <c r="I1" s="1364"/>
      <c r="J1" s="1364"/>
      <c r="K1" s="1364"/>
      <c r="L1" s="1364"/>
      <c r="M1" s="1364"/>
      <c r="N1" s="1364"/>
      <c r="O1" s="1364"/>
      <c r="P1" s="1364"/>
      <c r="Q1" s="1364"/>
      <c r="R1" s="1364"/>
    </row>
    <row r="2" spans="1:18" ht="71" customHeight="1" x14ac:dyDescent="0.55000000000000004">
      <c r="A2" s="1365" t="s">
        <v>486</v>
      </c>
      <c r="B2" s="1366"/>
      <c r="C2" s="1366"/>
      <c r="D2" s="1366"/>
      <c r="E2" s="1366"/>
      <c r="F2" s="1366"/>
      <c r="G2" s="1366"/>
      <c r="H2" s="1366"/>
      <c r="I2" s="1366"/>
      <c r="J2" s="1366"/>
      <c r="K2" s="1366"/>
      <c r="L2" s="1366"/>
      <c r="M2" s="1366"/>
      <c r="N2" s="1366"/>
      <c r="O2" s="1366"/>
      <c r="P2" s="1366"/>
      <c r="Q2" s="1366"/>
      <c r="R2" s="1367"/>
    </row>
    <row r="3" spans="1:18" s="580" customFormat="1" ht="101.5" customHeight="1" x14ac:dyDescent="0.55000000000000004">
      <c r="A3" s="1343"/>
      <c r="B3" s="1344"/>
      <c r="C3" s="1344"/>
      <c r="D3" s="1344"/>
      <c r="E3" s="1344"/>
      <c r="F3" s="1344"/>
      <c r="G3" s="1344"/>
      <c r="H3" s="1344"/>
      <c r="I3" s="1344"/>
      <c r="J3" s="1344"/>
      <c r="K3" s="1344"/>
      <c r="L3" s="1344"/>
      <c r="M3" s="1344"/>
      <c r="N3" s="1344"/>
      <c r="O3" s="1344"/>
      <c r="P3" s="1344"/>
      <c r="Q3" s="1344"/>
      <c r="R3" s="1345"/>
    </row>
    <row r="4" spans="1:18" ht="35" customHeight="1" x14ac:dyDescent="0.55000000000000004">
      <c r="A4" s="1368" t="s">
        <v>747</v>
      </c>
      <c r="B4" s="1369"/>
      <c r="C4" s="1369"/>
      <c r="D4" s="1369"/>
      <c r="E4" s="1369"/>
      <c r="F4" s="1369"/>
      <c r="G4" s="1369"/>
      <c r="H4" s="1369"/>
      <c r="I4" s="1369"/>
      <c r="J4" s="1369"/>
      <c r="K4" s="1369"/>
      <c r="L4" s="1369"/>
      <c r="M4" s="1369"/>
      <c r="N4" s="1369"/>
      <c r="O4" s="1369"/>
      <c r="P4" s="1369"/>
      <c r="Q4" s="1369"/>
      <c r="R4" s="1369"/>
    </row>
    <row r="5" spans="1:18" ht="35" customHeight="1" x14ac:dyDescent="0.55000000000000004">
      <c r="A5" s="1370"/>
      <c r="B5" s="1371"/>
      <c r="C5" s="1371"/>
      <c r="D5" s="1371"/>
      <c r="E5" s="1371"/>
      <c r="F5" s="1371"/>
      <c r="G5" s="1371"/>
      <c r="H5" s="1371"/>
      <c r="I5" s="1371"/>
      <c r="J5" s="1371"/>
      <c r="K5" s="1371"/>
      <c r="L5" s="1371"/>
      <c r="M5" s="1371"/>
      <c r="N5" s="1371"/>
      <c r="O5" s="1371"/>
      <c r="P5" s="1371"/>
      <c r="Q5" s="1371"/>
      <c r="R5" s="1371"/>
    </row>
    <row r="6" spans="1:18" ht="22.5" customHeight="1" x14ac:dyDescent="0.55000000000000004">
      <c r="A6" s="1372"/>
      <c r="B6" s="1372"/>
      <c r="C6" s="1372"/>
      <c r="D6" s="1372"/>
      <c r="E6" s="1372"/>
      <c r="F6" s="1372"/>
      <c r="G6" s="1372"/>
      <c r="H6" s="1372"/>
      <c r="I6" s="1372"/>
      <c r="J6" s="1372"/>
      <c r="K6" s="1372"/>
      <c r="L6" s="1372"/>
      <c r="M6" s="1372"/>
      <c r="N6" s="1372"/>
      <c r="O6" s="1372"/>
      <c r="P6" s="1372"/>
      <c r="Q6" s="1372"/>
      <c r="R6" s="1372"/>
    </row>
    <row r="7" spans="1:18" ht="30" customHeight="1" x14ac:dyDescent="0.55000000000000004">
      <c r="A7" s="164" t="s">
        <v>487</v>
      </c>
      <c r="B7" s="1373" t="s">
        <v>488</v>
      </c>
      <c r="C7" s="1374"/>
      <c r="D7" s="1374"/>
      <c r="E7" s="1374"/>
      <c r="F7" s="1374"/>
      <c r="G7" s="1375"/>
      <c r="H7" s="1373" t="s">
        <v>489</v>
      </c>
      <c r="I7" s="1374"/>
      <c r="J7" s="1374"/>
      <c r="K7" s="1375"/>
      <c r="L7" s="1373" t="s">
        <v>490</v>
      </c>
      <c r="M7" s="1374"/>
      <c r="N7" s="1374"/>
      <c r="O7" s="1374"/>
      <c r="P7" s="1374"/>
      <c r="Q7" s="1374"/>
      <c r="R7" s="1375"/>
    </row>
    <row r="8" spans="1:18" ht="35" customHeight="1" x14ac:dyDescent="0.55000000000000004">
      <c r="A8" s="165">
        <v>1</v>
      </c>
      <c r="B8" s="1346"/>
      <c r="C8" s="1347"/>
      <c r="D8" s="1347"/>
      <c r="E8" s="1347"/>
      <c r="F8" s="1347"/>
      <c r="G8" s="1348"/>
      <c r="H8" s="1349" t="s">
        <v>119</v>
      </c>
      <c r="I8" s="1350"/>
      <c r="J8" s="1350"/>
      <c r="K8" s="1351"/>
      <c r="L8" s="581" t="s">
        <v>814</v>
      </c>
      <c r="M8" s="163"/>
      <c r="N8" s="166" t="s">
        <v>491</v>
      </c>
      <c r="O8" s="163"/>
      <c r="P8" s="166" t="s">
        <v>492</v>
      </c>
      <c r="Q8" s="163"/>
      <c r="R8" s="167" t="s">
        <v>493</v>
      </c>
    </row>
    <row r="9" spans="1:18" ht="35" customHeight="1" x14ac:dyDescent="0.55000000000000004">
      <c r="A9" s="165">
        <v>2</v>
      </c>
      <c r="B9" s="1346"/>
      <c r="C9" s="1347"/>
      <c r="D9" s="1347"/>
      <c r="E9" s="1347"/>
      <c r="F9" s="1347"/>
      <c r="G9" s="1348"/>
      <c r="H9" s="1349" t="s">
        <v>119</v>
      </c>
      <c r="I9" s="1350"/>
      <c r="J9" s="1350"/>
      <c r="K9" s="1351"/>
      <c r="L9" s="581" t="s">
        <v>814</v>
      </c>
      <c r="M9" s="163"/>
      <c r="N9" s="166" t="s">
        <v>491</v>
      </c>
      <c r="O9" s="163"/>
      <c r="P9" s="166" t="s">
        <v>492</v>
      </c>
      <c r="Q9" s="163"/>
      <c r="R9" s="167" t="s">
        <v>493</v>
      </c>
    </row>
    <row r="10" spans="1:18" ht="35" customHeight="1" x14ac:dyDescent="0.55000000000000004">
      <c r="A10" s="165">
        <v>3</v>
      </c>
      <c r="B10" s="1346"/>
      <c r="C10" s="1347"/>
      <c r="D10" s="1347"/>
      <c r="E10" s="1347"/>
      <c r="F10" s="1347"/>
      <c r="G10" s="1348"/>
      <c r="H10" s="1349" t="s">
        <v>119</v>
      </c>
      <c r="I10" s="1350"/>
      <c r="J10" s="1350"/>
      <c r="K10" s="1351"/>
      <c r="L10" s="581" t="s">
        <v>814</v>
      </c>
      <c r="M10" s="163"/>
      <c r="N10" s="166" t="s">
        <v>491</v>
      </c>
      <c r="O10" s="163"/>
      <c r="P10" s="166" t="s">
        <v>492</v>
      </c>
      <c r="Q10" s="163"/>
      <c r="R10" s="167" t="s">
        <v>493</v>
      </c>
    </row>
    <row r="11" spans="1:18" ht="35" customHeight="1" x14ac:dyDescent="0.55000000000000004">
      <c r="A11" s="165">
        <v>4</v>
      </c>
      <c r="B11" s="1346"/>
      <c r="C11" s="1347"/>
      <c r="D11" s="1347"/>
      <c r="E11" s="1347"/>
      <c r="F11" s="1347"/>
      <c r="G11" s="1348"/>
      <c r="H11" s="1349" t="s">
        <v>119</v>
      </c>
      <c r="I11" s="1350"/>
      <c r="J11" s="1350"/>
      <c r="K11" s="1351"/>
      <c r="L11" s="581" t="s">
        <v>814</v>
      </c>
      <c r="M11" s="163"/>
      <c r="N11" s="166" t="s">
        <v>491</v>
      </c>
      <c r="O11" s="163"/>
      <c r="P11" s="166" t="s">
        <v>492</v>
      </c>
      <c r="Q11" s="163"/>
      <c r="R11" s="167" t="s">
        <v>493</v>
      </c>
    </row>
    <row r="12" spans="1:18" ht="35" customHeight="1" x14ac:dyDescent="0.55000000000000004">
      <c r="A12" s="165">
        <v>5</v>
      </c>
      <c r="B12" s="1346"/>
      <c r="C12" s="1347"/>
      <c r="D12" s="1347"/>
      <c r="E12" s="1347"/>
      <c r="F12" s="1347"/>
      <c r="G12" s="1348"/>
      <c r="H12" s="1349" t="s">
        <v>119</v>
      </c>
      <c r="I12" s="1350"/>
      <c r="J12" s="1350"/>
      <c r="K12" s="1351"/>
      <c r="L12" s="581" t="s">
        <v>814</v>
      </c>
      <c r="M12" s="163"/>
      <c r="N12" s="166" t="s">
        <v>491</v>
      </c>
      <c r="O12" s="163"/>
      <c r="P12" s="166" t="s">
        <v>492</v>
      </c>
      <c r="Q12" s="163"/>
      <c r="R12" s="167" t="s">
        <v>493</v>
      </c>
    </row>
    <row r="13" spans="1:18" ht="35" customHeight="1" x14ac:dyDescent="0.55000000000000004">
      <c r="A13" s="165">
        <v>6</v>
      </c>
      <c r="B13" s="1346"/>
      <c r="C13" s="1347"/>
      <c r="D13" s="1347"/>
      <c r="E13" s="1347"/>
      <c r="F13" s="1347"/>
      <c r="G13" s="1348"/>
      <c r="H13" s="1349" t="s">
        <v>119</v>
      </c>
      <c r="I13" s="1350"/>
      <c r="J13" s="1350"/>
      <c r="K13" s="1351"/>
      <c r="L13" s="581" t="s">
        <v>814</v>
      </c>
      <c r="M13" s="163"/>
      <c r="N13" s="166" t="s">
        <v>491</v>
      </c>
      <c r="O13" s="163"/>
      <c r="P13" s="166" t="s">
        <v>492</v>
      </c>
      <c r="Q13" s="163"/>
      <c r="R13" s="167" t="s">
        <v>493</v>
      </c>
    </row>
    <row r="14" spans="1:18" ht="35" customHeight="1" x14ac:dyDescent="0.55000000000000004">
      <c r="A14" s="165">
        <v>7</v>
      </c>
      <c r="B14" s="1346"/>
      <c r="C14" s="1347"/>
      <c r="D14" s="1347"/>
      <c r="E14" s="1347"/>
      <c r="F14" s="1347"/>
      <c r="G14" s="1348"/>
      <c r="H14" s="1349" t="s">
        <v>119</v>
      </c>
      <c r="I14" s="1350"/>
      <c r="J14" s="1350"/>
      <c r="K14" s="1351"/>
      <c r="L14" s="581" t="s">
        <v>814</v>
      </c>
      <c r="M14" s="163"/>
      <c r="N14" s="166" t="s">
        <v>491</v>
      </c>
      <c r="O14" s="163"/>
      <c r="P14" s="166" t="s">
        <v>492</v>
      </c>
      <c r="Q14" s="163"/>
      <c r="R14" s="167" t="s">
        <v>493</v>
      </c>
    </row>
    <row r="15" spans="1:18" ht="35" customHeight="1" x14ac:dyDescent="0.55000000000000004">
      <c r="A15" s="165">
        <v>8</v>
      </c>
      <c r="B15" s="1346"/>
      <c r="C15" s="1347"/>
      <c r="D15" s="1347"/>
      <c r="E15" s="1347"/>
      <c r="F15" s="1347"/>
      <c r="G15" s="1348"/>
      <c r="H15" s="1349" t="s">
        <v>119</v>
      </c>
      <c r="I15" s="1350"/>
      <c r="J15" s="1350"/>
      <c r="K15" s="1351"/>
      <c r="L15" s="581" t="s">
        <v>814</v>
      </c>
      <c r="M15" s="163"/>
      <c r="N15" s="166" t="s">
        <v>491</v>
      </c>
      <c r="O15" s="163"/>
      <c r="P15" s="166" t="s">
        <v>492</v>
      </c>
      <c r="Q15" s="163"/>
      <c r="R15" s="167" t="s">
        <v>493</v>
      </c>
    </row>
    <row r="16" spans="1:18" ht="35" customHeight="1" x14ac:dyDescent="0.55000000000000004">
      <c r="A16" s="165">
        <v>9</v>
      </c>
      <c r="B16" s="1346"/>
      <c r="C16" s="1347"/>
      <c r="D16" s="1347"/>
      <c r="E16" s="1347"/>
      <c r="F16" s="1347"/>
      <c r="G16" s="1348"/>
      <c r="H16" s="1349" t="s">
        <v>119</v>
      </c>
      <c r="I16" s="1350"/>
      <c r="J16" s="1350"/>
      <c r="K16" s="1351"/>
      <c r="L16" s="581" t="s">
        <v>814</v>
      </c>
      <c r="M16" s="163"/>
      <c r="N16" s="166" t="s">
        <v>491</v>
      </c>
      <c r="O16" s="163"/>
      <c r="P16" s="166" t="s">
        <v>492</v>
      </c>
      <c r="Q16" s="163"/>
      <c r="R16" s="167" t="s">
        <v>493</v>
      </c>
    </row>
    <row r="17" spans="1:18" ht="35" customHeight="1" x14ac:dyDescent="0.55000000000000004">
      <c r="A17" s="165">
        <v>10</v>
      </c>
      <c r="B17" s="1346"/>
      <c r="C17" s="1347"/>
      <c r="D17" s="1347"/>
      <c r="E17" s="1347"/>
      <c r="F17" s="1347"/>
      <c r="G17" s="1348"/>
      <c r="H17" s="1349" t="s">
        <v>119</v>
      </c>
      <c r="I17" s="1350"/>
      <c r="J17" s="1350"/>
      <c r="K17" s="1351"/>
      <c r="L17" s="581" t="s">
        <v>814</v>
      </c>
      <c r="M17" s="163"/>
      <c r="N17" s="166" t="s">
        <v>491</v>
      </c>
      <c r="O17" s="163"/>
      <c r="P17" s="166" t="s">
        <v>492</v>
      </c>
      <c r="Q17" s="163"/>
      <c r="R17" s="167" t="s">
        <v>493</v>
      </c>
    </row>
    <row r="18" spans="1:18" ht="35" customHeight="1" x14ac:dyDescent="0.55000000000000004">
      <c r="A18" s="1354" t="s">
        <v>494</v>
      </c>
      <c r="B18" s="1354"/>
      <c r="C18" s="1354"/>
      <c r="D18" s="1354"/>
      <c r="E18" s="1354"/>
      <c r="F18" s="1354"/>
      <c r="G18" s="1354"/>
      <c r="H18" s="1354"/>
      <c r="I18" s="1354"/>
      <c r="J18" s="1354"/>
      <c r="K18" s="1354"/>
      <c r="L18" s="1354"/>
      <c r="M18" s="1354"/>
      <c r="N18" s="1354"/>
      <c r="O18" s="1354"/>
      <c r="P18" s="1354"/>
      <c r="Q18" s="1354"/>
      <c r="R18" s="1354"/>
    </row>
    <row r="19" spans="1:18" s="580" customFormat="1" ht="186" customHeight="1" x14ac:dyDescent="0.55000000000000004">
      <c r="A19" s="1353"/>
      <c r="B19" s="1353"/>
      <c r="C19" s="1353"/>
      <c r="D19" s="1353"/>
      <c r="E19" s="1353"/>
      <c r="F19" s="1353"/>
      <c r="G19" s="1353"/>
      <c r="H19" s="1353"/>
      <c r="I19" s="1353"/>
      <c r="J19" s="1353"/>
      <c r="K19" s="1353"/>
      <c r="L19" s="1353"/>
      <c r="M19" s="1353"/>
      <c r="N19" s="1353"/>
      <c r="O19" s="1353"/>
      <c r="P19" s="1353"/>
      <c r="Q19" s="1353"/>
      <c r="R19" s="1353"/>
    </row>
    <row r="20" spans="1:18" ht="25" customHeight="1" x14ac:dyDescent="0.55000000000000004">
      <c r="A20" s="1352" t="s">
        <v>789</v>
      </c>
      <c r="B20" s="1352"/>
      <c r="C20" s="1352"/>
      <c r="D20" s="1352"/>
      <c r="E20" s="1352"/>
      <c r="F20" s="1352"/>
      <c r="G20" s="1352"/>
      <c r="H20" s="1352"/>
      <c r="I20" s="1352"/>
      <c r="J20" s="1352"/>
      <c r="K20" s="1352"/>
      <c r="L20" s="1352"/>
      <c r="M20" s="1352"/>
      <c r="N20" s="1352"/>
      <c r="O20" s="1352"/>
      <c r="P20" s="1352"/>
      <c r="Q20" s="1352"/>
      <c r="R20" s="1352"/>
    </row>
    <row r="21" spans="1:18" s="580" customFormat="1" x14ac:dyDescent="0.55000000000000004">
      <c r="A21" s="1355"/>
      <c r="B21" s="1356"/>
      <c r="C21" s="1356"/>
      <c r="D21" s="1356"/>
      <c r="E21" s="1356"/>
      <c r="F21" s="1356"/>
      <c r="G21" s="1356"/>
      <c r="H21" s="1356"/>
      <c r="I21" s="1356"/>
      <c r="J21" s="1356"/>
      <c r="K21" s="1356"/>
      <c r="L21" s="1356"/>
      <c r="M21" s="1356"/>
      <c r="N21" s="1356"/>
      <c r="O21" s="1356"/>
      <c r="P21" s="1356"/>
      <c r="Q21" s="1356"/>
      <c r="R21" s="1357"/>
    </row>
    <row r="22" spans="1:18" s="580" customFormat="1" x14ac:dyDescent="0.55000000000000004">
      <c r="A22" s="1358"/>
      <c r="B22" s="1359"/>
      <c r="C22" s="1359"/>
      <c r="D22" s="1359"/>
      <c r="E22" s="1359"/>
      <c r="F22" s="1359"/>
      <c r="G22" s="1359"/>
      <c r="H22" s="1359"/>
      <c r="I22" s="1359"/>
      <c r="J22" s="1359"/>
      <c r="K22" s="1359"/>
      <c r="L22" s="1359"/>
      <c r="M22" s="1359"/>
      <c r="N22" s="1359"/>
      <c r="O22" s="1359"/>
      <c r="P22" s="1359"/>
      <c r="Q22" s="1359"/>
      <c r="R22" s="1360"/>
    </row>
    <row r="23" spans="1:18" s="580" customFormat="1" x14ac:dyDescent="0.55000000000000004">
      <c r="A23" s="1358"/>
      <c r="B23" s="1359"/>
      <c r="C23" s="1359"/>
      <c r="D23" s="1359"/>
      <c r="E23" s="1359"/>
      <c r="F23" s="1359"/>
      <c r="G23" s="1359"/>
      <c r="H23" s="1359"/>
      <c r="I23" s="1359"/>
      <c r="J23" s="1359"/>
      <c r="K23" s="1359"/>
      <c r="L23" s="1359"/>
      <c r="M23" s="1359"/>
      <c r="N23" s="1359"/>
      <c r="O23" s="1359"/>
      <c r="P23" s="1359"/>
      <c r="Q23" s="1359"/>
      <c r="R23" s="1360"/>
    </row>
    <row r="24" spans="1:18" s="580" customFormat="1" x14ac:dyDescent="0.55000000000000004">
      <c r="A24" s="1358"/>
      <c r="B24" s="1359"/>
      <c r="C24" s="1359"/>
      <c r="D24" s="1359"/>
      <c r="E24" s="1359"/>
      <c r="F24" s="1359"/>
      <c r="G24" s="1359"/>
      <c r="H24" s="1359"/>
      <c r="I24" s="1359"/>
      <c r="J24" s="1359"/>
      <c r="K24" s="1359"/>
      <c r="L24" s="1359"/>
      <c r="M24" s="1359"/>
      <c r="N24" s="1359"/>
      <c r="O24" s="1359"/>
      <c r="P24" s="1359"/>
      <c r="Q24" s="1359"/>
      <c r="R24" s="1360"/>
    </row>
    <row r="25" spans="1:18" s="580" customFormat="1" x14ac:dyDescent="0.55000000000000004">
      <c r="A25" s="1358"/>
      <c r="B25" s="1359"/>
      <c r="C25" s="1359"/>
      <c r="D25" s="1359"/>
      <c r="E25" s="1359"/>
      <c r="F25" s="1359"/>
      <c r="G25" s="1359"/>
      <c r="H25" s="1359"/>
      <c r="I25" s="1359"/>
      <c r="J25" s="1359"/>
      <c r="K25" s="1359"/>
      <c r="L25" s="1359"/>
      <c r="M25" s="1359"/>
      <c r="N25" s="1359"/>
      <c r="O25" s="1359"/>
      <c r="P25" s="1359"/>
      <c r="Q25" s="1359"/>
      <c r="R25" s="1360"/>
    </row>
    <row r="26" spans="1:18" s="580" customFormat="1" x14ac:dyDescent="0.55000000000000004">
      <c r="A26" s="1358"/>
      <c r="B26" s="1359"/>
      <c r="C26" s="1359"/>
      <c r="D26" s="1359"/>
      <c r="E26" s="1359"/>
      <c r="F26" s="1359"/>
      <c r="G26" s="1359"/>
      <c r="H26" s="1359"/>
      <c r="I26" s="1359"/>
      <c r="J26" s="1359"/>
      <c r="K26" s="1359"/>
      <c r="L26" s="1359"/>
      <c r="M26" s="1359"/>
      <c r="N26" s="1359"/>
      <c r="O26" s="1359"/>
      <c r="P26" s="1359"/>
      <c r="Q26" s="1359"/>
      <c r="R26" s="1360"/>
    </row>
    <row r="27" spans="1:18" s="580" customFormat="1" x14ac:dyDescent="0.55000000000000004">
      <c r="A27" s="1358"/>
      <c r="B27" s="1359"/>
      <c r="C27" s="1359"/>
      <c r="D27" s="1359"/>
      <c r="E27" s="1359"/>
      <c r="F27" s="1359"/>
      <c r="G27" s="1359"/>
      <c r="H27" s="1359"/>
      <c r="I27" s="1359"/>
      <c r="J27" s="1359"/>
      <c r="K27" s="1359"/>
      <c r="L27" s="1359"/>
      <c r="M27" s="1359"/>
      <c r="N27" s="1359"/>
      <c r="O27" s="1359"/>
      <c r="P27" s="1359"/>
      <c r="Q27" s="1359"/>
      <c r="R27" s="1360"/>
    </row>
    <row r="28" spans="1:18" s="580" customFormat="1" x14ac:dyDescent="0.55000000000000004">
      <c r="A28" s="1358"/>
      <c r="B28" s="1359"/>
      <c r="C28" s="1359"/>
      <c r="D28" s="1359"/>
      <c r="E28" s="1359"/>
      <c r="F28" s="1359"/>
      <c r="G28" s="1359"/>
      <c r="H28" s="1359"/>
      <c r="I28" s="1359"/>
      <c r="J28" s="1359"/>
      <c r="K28" s="1359"/>
      <c r="L28" s="1359"/>
      <c r="M28" s="1359"/>
      <c r="N28" s="1359"/>
      <c r="O28" s="1359"/>
      <c r="P28" s="1359"/>
      <c r="Q28" s="1359"/>
      <c r="R28" s="1360"/>
    </row>
    <row r="29" spans="1:18" s="580" customFormat="1" x14ac:dyDescent="0.55000000000000004">
      <c r="A29" s="1358"/>
      <c r="B29" s="1359"/>
      <c r="C29" s="1359"/>
      <c r="D29" s="1359"/>
      <c r="E29" s="1359"/>
      <c r="F29" s="1359"/>
      <c r="G29" s="1359"/>
      <c r="H29" s="1359"/>
      <c r="I29" s="1359"/>
      <c r="J29" s="1359"/>
      <c r="K29" s="1359"/>
      <c r="L29" s="1359"/>
      <c r="M29" s="1359"/>
      <c r="N29" s="1359"/>
      <c r="O29" s="1359"/>
      <c r="P29" s="1359"/>
      <c r="Q29" s="1359"/>
      <c r="R29" s="1360"/>
    </row>
    <row r="30" spans="1:18" s="580" customFormat="1" x14ac:dyDescent="0.55000000000000004">
      <c r="A30" s="1361"/>
      <c r="B30" s="1362"/>
      <c r="C30" s="1362"/>
      <c r="D30" s="1362"/>
      <c r="E30" s="1362"/>
      <c r="F30" s="1362"/>
      <c r="G30" s="1362"/>
      <c r="H30" s="1362"/>
      <c r="I30" s="1362"/>
      <c r="J30" s="1362"/>
      <c r="K30" s="1362"/>
      <c r="L30" s="1362"/>
      <c r="M30" s="1362"/>
      <c r="N30" s="1362"/>
      <c r="O30" s="1362"/>
      <c r="P30" s="1362"/>
      <c r="Q30" s="1362"/>
      <c r="R30" s="1363"/>
    </row>
  </sheetData>
  <sheetProtection password="C402" sheet="1" formatCells="0" selectLockedCells="1"/>
  <mergeCells count="31">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 ref="H12:K12"/>
    <mergeCell ref="B15:G15"/>
    <mergeCell ref="A20:R20"/>
    <mergeCell ref="A19:R19"/>
    <mergeCell ref="A18:R18"/>
    <mergeCell ref="B16:G16"/>
    <mergeCell ref="B17:G17"/>
    <mergeCell ref="B12:G12"/>
    <mergeCell ref="B13:G13"/>
    <mergeCell ref="B14:G14"/>
    <mergeCell ref="A3:R3"/>
    <mergeCell ref="B8:G8"/>
    <mergeCell ref="B9:G9"/>
    <mergeCell ref="B10:G10"/>
    <mergeCell ref="B11:G11"/>
  </mergeCells>
  <phoneticPr fontId="2"/>
  <dataValidations count="2">
    <dataValidation type="list" allowBlank="1" showInputMessage="1" showErrorMessage="1" sqref="H8:K17">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formula1>"元号を選択,昭和,平成,令和"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6"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53"/>
  <sheetViews>
    <sheetView showGridLines="0" view="pageBreakPreview" zoomScale="80" zoomScaleNormal="100" zoomScaleSheetLayoutView="80" workbookViewId="0">
      <selection activeCell="D33" sqref="D33"/>
    </sheetView>
  </sheetViews>
  <sheetFormatPr defaultColWidth="1.9140625" defaultRowHeight="16.5" x14ac:dyDescent="0.55000000000000004"/>
  <cols>
    <col min="1" max="1" width="1.5" style="172" customWidth="1"/>
    <col min="2" max="2" width="4.5" style="172" customWidth="1"/>
    <col min="3" max="3" width="25.25" style="172" customWidth="1"/>
    <col min="4" max="7" width="18.83203125" style="172" customWidth="1"/>
    <col min="8" max="8" width="1.25" style="172" customWidth="1"/>
    <col min="9" max="9" width="8.1640625" style="172" customWidth="1"/>
    <col min="10" max="10" width="12.25" style="172" customWidth="1"/>
    <col min="11" max="11" width="3.4140625" style="172" customWidth="1"/>
    <col min="12" max="15" width="3.1640625" style="172" customWidth="1"/>
    <col min="16" max="17" width="3.1640625" style="203" customWidth="1"/>
    <col min="18" max="18" width="5" style="203" customWidth="1"/>
    <col min="19" max="22" width="5" style="173" customWidth="1"/>
    <col min="23" max="26" width="3" style="173" customWidth="1"/>
    <col min="27" max="36" width="2.5" style="173" customWidth="1"/>
    <col min="37" max="16384" width="1.9140625" style="173"/>
  </cols>
  <sheetData>
    <row r="1" spans="1:32" ht="22" customHeight="1" x14ac:dyDescent="0.55000000000000004">
      <c r="A1" s="494" t="s">
        <v>803</v>
      </c>
      <c r="B1" s="169"/>
      <c r="C1" s="170"/>
      <c r="D1" s="171"/>
      <c r="E1" s="171"/>
      <c r="F1" s="171"/>
      <c r="G1" s="171"/>
      <c r="I1" s="1380"/>
      <c r="J1" s="1380"/>
      <c r="K1" s="1380"/>
      <c r="L1" s="1380"/>
      <c r="M1" s="1380"/>
      <c r="N1" s="1380"/>
      <c r="O1" s="1380"/>
      <c r="P1" s="1380"/>
      <c r="Q1" s="1380"/>
      <c r="R1" s="1380"/>
      <c r="S1" s="1380"/>
      <c r="T1" s="1380"/>
    </row>
    <row r="2" spans="1:32" x14ac:dyDescent="0.55000000000000004">
      <c r="A2" s="170" t="s">
        <v>203</v>
      </c>
      <c r="B2" s="171"/>
      <c r="C2" s="171"/>
      <c r="D2" s="171"/>
      <c r="E2" s="171"/>
      <c r="F2" s="523"/>
      <c r="G2" s="174" t="s">
        <v>495</v>
      </c>
      <c r="I2" s="1380"/>
      <c r="J2" s="1380"/>
      <c r="K2" s="1380"/>
      <c r="L2" s="1380"/>
      <c r="M2" s="1380"/>
      <c r="N2" s="1380"/>
      <c r="O2" s="1380"/>
      <c r="P2" s="1380"/>
      <c r="Q2" s="1380"/>
      <c r="R2" s="1380"/>
      <c r="S2" s="1380"/>
      <c r="T2" s="1380"/>
    </row>
    <row r="3" spans="1:32" x14ac:dyDescent="0.55000000000000004">
      <c r="A3" s="175"/>
      <c r="B3" s="1389" t="s">
        <v>204</v>
      </c>
      <c r="C3" s="1390"/>
      <c r="D3" s="176" t="s">
        <v>322</v>
      </c>
      <c r="E3" s="176" t="s">
        <v>496</v>
      </c>
      <c r="F3" s="176" t="s">
        <v>323</v>
      </c>
      <c r="G3" s="1387" t="s">
        <v>497</v>
      </c>
      <c r="H3" s="173"/>
      <c r="I3" s="177"/>
      <c r="J3" s="177"/>
      <c r="K3" s="177"/>
      <c r="L3" s="177"/>
      <c r="M3" s="177"/>
      <c r="N3" s="177"/>
      <c r="O3" s="177"/>
      <c r="P3" s="177"/>
      <c r="Q3" s="177"/>
      <c r="R3" s="177"/>
      <c r="S3" s="177"/>
      <c r="T3" s="177"/>
      <c r="U3" s="177"/>
      <c r="V3" s="177"/>
      <c r="W3" s="177"/>
    </row>
    <row r="4" spans="1:32" x14ac:dyDescent="0.55000000000000004">
      <c r="A4" s="175"/>
      <c r="B4" s="1391"/>
      <c r="C4" s="1392"/>
      <c r="D4" s="178" t="s">
        <v>498</v>
      </c>
      <c r="E4" s="179" t="s">
        <v>499</v>
      </c>
      <c r="F4" s="179" t="s">
        <v>500</v>
      </c>
      <c r="G4" s="1388"/>
      <c r="H4" s="173"/>
      <c r="I4" s="177"/>
      <c r="J4" s="177"/>
      <c r="K4" s="177"/>
      <c r="L4" s="177"/>
      <c r="M4" s="177"/>
      <c r="N4" s="177"/>
      <c r="O4" s="177"/>
      <c r="P4" s="177"/>
      <c r="Q4" s="177"/>
      <c r="R4" s="177"/>
      <c r="S4" s="177"/>
      <c r="T4" s="177"/>
      <c r="U4" s="177"/>
      <c r="V4" s="177"/>
      <c r="W4" s="177"/>
    </row>
    <row r="5" spans="1:32" x14ac:dyDescent="0.55000000000000004">
      <c r="A5" s="175"/>
      <c r="B5" s="1381" t="s">
        <v>501</v>
      </c>
      <c r="C5" s="1381"/>
      <c r="D5" s="1381"/>
      <c r="E5" s="1381"/>
      <c r="F5" s="1381"/>
      <c r="G5" s="1381"/>
      <c r="H5" s="173"/>
      <c r="I5" s="173"/>
      <c r="J5" s="180"/>
      <c r="K5" s="173"/>
      <c r="L5" s="173"/>
      <c r="M5" s="173"/>
      <c r="N5" s="173"/>
      <c r="O5" s="173"/>
      <c r="P5" s="173"/>
      <c r="Q5" s="173"/>
      <c r="R5" s="173"/>
    </row>
    <row r="6" spans="1:32" x14ac:dyDescent="0.55000000000000004">
      <c r="A6" s="175"/>
      <c r="B6" s="181"/>
      <c r="C6" s="182" t="s">
        <v>502</v>
      </c>
      <c r="D6" s="183"/>
      <c r="E6" s="183"/>
      <c r="F6" s="183"/>
      <c r="G6" s="184"/>
      <c r="H6" s="173"/>
      <c r="I6" s="173"/>
      <c r="J6" s="185" t="s">
        <v>503</v>
      </c>
      <c r="K6" s="173"/>
      <c r="L6" s="173"/>
      <c r="M6" s="173"/>
      <c r="N6" s="173"/>
      <c r="O6" s="173"/>
      <c r="P6" s="173"/>
      <c r="Q6" s="173"/>
      <c r="R6" s="173"/>
    </row>
    <row r="7" spans="1:32" ht="18" customHeight="1" x14ac:dyDescent="0.55000000000000004">
      <c r="A7" s="171"/>
      <c r="B7" s="1384" t="s">
        <v>504</v>
      </c>
      <c r="C7" s="186" t="s">
        <v>317</v>
      </c>
      <c r="D7" s="239">
        <f>'3-(1).原材料・副資材費'!I26</f>
        <v>0</v>
      </c>
      <c r="E7" s="239">
        <f>'3-(1).原材料・副資材費'!H26</f>
        <v>0</v>
      </c>
      <c r="F7" s="233">
        <f t="shared" ref="F7:F13" si="0">ROUNDDOWN(E7*2/3,-3)-J7</f>
        <v>0</v>
      </c>
      <c r="G7" s="257"/>
      <c r="I7" s="187" t="s">
        <v>205</v>
      </c>
      <c r="J7" s="188"/>
      <c r="K7" s="579"/>
      <c r="L7" s="579"/>
      <c r="M7" s="579"/>
      <c r="N7" s="579"/>
      <c r="O7" s="579"/>
      <c r="P7" s="579"/>
      <c r="Q7" s="579"/>
      <c r="R7" s="579"/>
      <c r="U7" s="527"/>
      <c r="V7" s="527"/>
      <c r="W7" s="527"/>
      <c r="X7" s="527"/>
      <c r="Y7" s="527"/>
      <c r="Z7" s="527"/>
      <c r="AA7" s="527"/>
      <c r="AB7" s="527"/>
      <c r="AC7" s="527"/>
      <c r="AD7" s="527"/>
      <c r="AE7" s="527"/>
      <c r="AF7" s="527"/>
    </row>
    <row r="8" spans="1:32" ht="18" x14ac:dyDescent="0.55000000000000004">
      <c r="A8" s="171"/>
      <c r="B8" s="1385"/>
      <c r="C8" s="189" t="s">
        <v>505</v>
      </c>
      <c r="D8" s="477">
        <f>'3-(2).機械装置・工具器具備品費'!J25</f>
        <v>0</v>
      </c>
      <c r="E8" s="240">
        <f>'3-(2).機械装置・工具器具備品費'!I25</f>
        <v>0</v>
      </c>
      <c r="F8" s="234">
        <f t="shared" si="0"/>
        <v>0</v>
      </c>
      <c r="G8" s="258"/>
      <c r="I8" s="187" t="s">
        <v>206</v>
      </c>
      <c r="J8" s="188"/>
      <c r="K8" s="579"/>
      <c r="L8" s="579"/>
      <c r="M8" s="579"/>
      <c r="N8" s="579"/>
      <c r="O8" s="579"/>
      <c r="P8" s="579"/>
      <c r="Q8" s="579"/>
      <c r="R8" s="579"/>
      <c r="U8" s="527"/>
      <c r="V8" s="527"/>
      <c r="W8" s="527"/>
      <c r="X8" s="527"/>
      <c r="Y8" s="527"/>
      <c r="Z8" s="527"/>
      <c r="AA8" s="527"/>
      <c r="AB8" s="527"/>
      <c r="AC8" s="527"/>
      <c r="AD8" s="527"/>
      <c r="AE8" s="527"/>
      <c r="AF8" s="527"/>
    </row>
    <row r="9" spans="1:32" ht="18" x14ac:dyDescent="0.55000000000000004">
      <c r="A9" s="171"/>
      <c r="B9" s="1385"/>
      <c r="C9" s="189" t="s">
        <v>318</v>
      </c>
      <c r="D9" s="240">
        <f>'3-(3).委託・外注費'!G24</f>
        <v>0</v>
      </c>
      <c r="E9" s="240">
        <f>'3-(3).委託・外注費'!F24</f>
        <v>0</v>
      </c>
      <c r="F9" s="235">
        <f t="shared" si="0"/>
        <v>0</v>
      </c>
      <c r="G9" s="258"/>
      <c r="I9" s="187" t="s">
        <v>207</v>
      </c>
      <c r="J9" s="188"/>
      <c r="K9" s="579"/>
      <c r="L9" s="579"/>
      <c r="M9" s="579"/>
      <c r="N9" s="579"/>
      <c r="O9" s="579"/>
      <c r="P9" s="579"/>
      <c r="Q9" s="579"/>
      <c r="R9" s="579"/>
      <c r="U9" s="527"/>
      <c r="V9" s="527"/>
      <c r="W9" s="527"/>
      <c r="X9" s="527"/>
      <c r="Y9" s="527"/>
      <c r="Z9" s="527"/>
      <c r="AA9" s="527"/>
      <c r="AB9" s="527"/>
      <c r="AC9" s="527"/>
      <c r="AD9" s="527"/>
      <c r="AE9" s="527"/>
      <c r="AF9" s="527"/>
    </row>
    <row r="10" spans="1:32" x14ac:dyDescent="0.55000000000000004">
      <c r="A10" s="175"/>
      <c r="B10" s="1385"/>
      <c r="C10" s="189" t="s">
        <v>319</v>
      </c>
      <c r="D10" s="240">
        <f>'3-(4).産業財産権出願・導入費'!H15</f>
        <v>0</v>
      </c>
      <c r="E10" s="240">
        <f>'3-(4).産業財産権出願・導入費'!G15</f>
        <v>0</v>
      </c>
      <c r="F10" s="236">
        <f t="shared" si="0"/>
        <v>0</v>
      </c>
      <c r="G10" s="258"/>
      <c r="H10" s="173"/>
      <c r="I10" s="187" t="s">
        <v>208</v>
      </c>
      <c r="J10" s="188"/>
      <c r="K10" s="173"/>
      <c r="L10" s="173"/>
      <c r="M10" s="173"/>
      <c r="N10" s="173"/>
      <c r="O10" s="173"/>
      <c r="P10" s="173"/>
      <c r="Q10" s="173"/>
      <c r="R10" s="173"/>
    </row>
    <row r="11" spans="1:32" x14ac:dyDescent="0.55000000000000004">
      <c r="A11" s="175"/>
      <c r="B11" s="1385"/>
      <c r="C11" s="190" t="s">
        <v>320</v>
      </c>
      <c r="D11" s="241">
        <f>'3-(5).専門家指導費'!I16</f>
        <v>0</v>
      </c>
      <c r="E11" s="241">
        <f>'3-(5).専門家指導費'!H16</f>
        <v>0</v>
      </c>
      <c r="F11" s="236">
        <f t="shared" si="0"/>
        <v>0</v>
      </c>
      <c r="G11" s="253"/>
      <c r="H11" s="173"/>
      <c r="I11" s="187" t="s">
        <v>209</v>
      </c>
      <c r="J11" s="188"/>
      <c r="K11" s="173"/>
      <c r="L11" s="173"/>
      <c r="M11" s="173"/>
      <c r="N11" s="173"/>
      <c r="O11" s="173"/>
      <c r="P11" s="173"/>
      <c r="Q11" s="173"/>
      <c r="R11" s="173"/>
    </row>
    <row r="12" spans="1:32" x14ac:dyDescent="0.55000000000000004">
      <c r="A12" s="175"/>
      <c r="B12" s="1385"/>
      <c r="C12" s="190" t="s">
        <v>321</v>
      </c>
      <c r="D12" s="241">
        <f>'3-(6).直接人件費'!I21</f>
        <v>0</v>
      </c>
      <c r="E12" s="241">
        <f>'3-(6).直接人件費'!J21</f>
        <v>0</v>
      </c>
      <c r="F12" s="236">
        <f t="shared" si="0"/>
        <v>0</v>
      </c>
      <c r="G12" s="253"/>
      <c r="H12" s="173"/>
      <c r="I12" s="187" t="s">
        <v>210</v>
      </c>
      <c r="J12" s="188"/>
      <c r="K12" s="173"/>
      <c r="L12" s="173"/>
      <c r="M12" s="173"/>
      <c r="N12" s="173"/>
      <c r="O12" s="173"/>
      <c r="P12" s="173"/>
      <c r="Q12" s="173"/>
      <c r="R12" s="173"/>
    </row>
    <row r="13" spans="1:32" x14ac:dyDescent="0.55000000000000004">
      <c r="A13" s="175"/>
      <c r="B13" s="1386"/>
      <c r="C13" s="190" t="s">
        <v>506</v>
      </c>
      <c r="D13" s="241">
        <f>'3-(7).規格認証・登録費'!G27</f>
        <v>0</v>
      </c>
      <c r="E13" s="241">
        <f>'3-(7).規格認証・登録費'!F27</f>
        <v>0</v>
      </c>
      <c r="F13" s="236">
        <f t="shared" si="0"/>
        <v>0</v>
      </c>
      <c r="G13" s="253"/>
      <c r="H13" s="173"/>
      <c r="I13" s="187" t="s">
        <v>211</v>
      </c>
      <c r="J13" s="188"/>
      <c r="K13" s="173"/>
      <c r="L13" s="173"/>
      <c r="M13" s="173"/>
      <c r="N13" s="173"/>
      <c r="O13" s="173"/>
      <c r="P13" s="173"/>
      <c r="Q13" s="173"/>
      <c r="R13" s="173"/>
    </row>
    <row r="14" spans="1:32" x14ac:dyDescent="0.55000000000000004">
      <c r="A14" s="175"/>
      <c r="B14" s="191"/>
      <c r="C14" s="182" t="s">
        <v>507</v>
      </c>
      <c r="D14" s="192"/>
      <c r="E14" s="192"/>
      <c r="F14" s="192"/>
      <c r="G14" s="193"/>
      <c r="H14" s="173"/>
      <c r="I14" s="187"/>
      <c r="J14" s="582"/>
      <c r="K14" s="173"/>
      <c r="L14" s="173"/>
      <c r="M14" s="173"/>
      <c r="N14" s="173"/>
      <c r="O14" s="173"/>
      <c r="P14" s="173"/>
      <c r="Q14" s="173"/>
      <c r="R14" s="173"/>
    </row>
    <row r="15" spans="1:32" x14ac:dyDescent="0.55000000000000004">
      <c r="A15" s="175"/>
      <c r="B15" s="1384" t="s">
        <v>508</v>
      </c>
      <c r="C15" s="194" t="s">
        <v>509</v>
      </c>
      <c r="D15" s="242">
        <f>'3-(8).展示会等参加費'!K11</f>
        <v>0</v>
      </c>
      <c r="E15" s="242">
        <f>'3-(8).展示会等参加費'!J11</f>
        <v>0</v>
      </c>
      <c r="F15" s="236">
        <f>ROUNDDOWN(E15*2/3,-3)-J15</f>
        <v>0</v>
      </c>
      <c r="G15" s="256"/>
      <c r="H15" s="173"/>
      <c r="I15" s="187" t="s">
        <v>510</v>
      </c>
      <c r="J15" s="188"/>
      <c r="K15" s="173"/>
      <c r="L15" s="173"/>
      <c r="M15" s="173"/>
      <c r="N15" s="173"/>
      <c r="O15" s="173"/>
      <c r="P15" s="173"/>
      <c r="Q15" s="173"/>
      <c r="R15" s="173"/>
    </row>
    <row r="16" spans="1:32" x14ac:dyDescent="0.55000000000000004">
      <c r="A16" s="175"/>
      <c r="B16" s="1386"/>
      <c r="C16" s="190" t="s">
        <v>511</v>
      </c>
      <c r="D16" s="241">
        <f>'3-(9).広告宣伝費'!J12</f>
        <v>0</v>
      </c>
      <c r="E16" s="241">
        <f>'3-(9).広告宣伝費'!I12</f>
        <v>0</v>
      </c>
      <c r="F16" s="236">
        <f>ROUNDDOWN(E16*2/3,-3)-J16</f>
        <v>0</v>
      </c>
      <c r="G16" s="255"/>
      <c r="H16" s="173"/>
      <c r="I16" s="187" t="s">
        <v>512</v>
      </c>
      <c r="J16" s="188"/>
      <c r="K16" s="173"/>
      <c r="L16" s="173"/>
      <c r="M16" s="173"/>
      <c r="N16" s="173"/>
      <c r="O16" s="173"/>
      <c r="P16" s="173"/>
      <c r="Q16" s="173"/>
      <c r="R16" s="173"/>
    </row>
    <row r="17" spans="1:18" x14ac:dyDescent="0.55000000000000004">
      <c r="A17" s="175"/>
      <c r="B17" s="1382" t="s">
        <v>513</v>
      </c>
      <c r="C17" s="1383"/>
      <c r="D17" s="245">
        <f>SUM(D7:D13,D15:D16)</f>
        <v>0</v>
      </c>
      <c r="E17" s="245">
        <f>SUM(E7:E13,E15:E16)</f>
        <v>0</v>
      </c>
      <c r="F17" s="245">
        <f>SUM(F7:F13,F15:F16)</f>
        <v>0</v>
      </c>
      <c r="G17" s="195"/>
      <c r="H17" s="173"/>
      <c r="I17" s="187"/>
      <c r="J17" s="583"/>
      <c r="K17" s="173"/>
      <c r="L17" s="173"/>
      <c r="M17" s="173"/>
      <c r="N17" s="173"/>
      <c r="O17" s="173"/>
      <c r="P17" s="173"/>
      <c r="Q17" s="173"/>
      <c r="R17" s="173"/>
    </row>
    <row r="18" spans="1:18" x14ac:dyDescent="0.55000000000000004">
      <c r="A18" s="175"/>
      <c r="B18" s="1381" t="s">
        <v>514</v>
      </c>
      <c r="C18" s="1381"/>
      <c r="D18" s="1381"/>
      <c r="E18" s="1381"/>
      <c r="F18" s="1381"/>
      <c r="G18" s="1381"/>
      <c r="H18" s="173"/>
      <c r="I18" s="187"/>
      <c r="J18" s="196"/>
      <c r="K18" s="173"/>
      <c r="L18" s="173"/>
      <c r="M18" s="173"/>
      <c r="N18" s="173"/>
      <c r="O18" s="173"/>
      <c r="P18" s="173"/>
      <c r="Q18" s="173"/>
      <c r="R18" s="173"/>
    </row>
    <row r="19" spans="1:18" x14ac:dyDescent="0.55000000000000004">
      <c r="A19" s="175"/>
      <c r="B19" s="197"/>
      <c r="C19" s="182" t="s">
        <v>515</v>
      </c>
      <c r="D19" s="198"/>
      <c r="E19" s="198"/>
      <c r="F19" s="198"/>
      <c r="G19" s="199"/>
      <c r="H19" s="173"/>
      <c r="I19" s="187"/>
      <c r="J19" s="196"/>
      <c r="K19" s="173"/>
      <c r="L19" s="173"/>
      <c r="M19" s="173"/>
      <c r="N19" s="173"/>
      <c r="O19" s="173"/>
      <c r="P19" s="173"/>
      <c r="Q19" s="173"/>
      <c r="R19" s="173"/>
    </row>
    <row r="20" spans="1:18" x14ac:dyDescent="0.55000000000000004">
      <c r="A20" s="175"/>
      <c r="B20" s="1384" t="s">
        <v>516</v>
      </c>
      <c r="C20" s="186" t="s">
        <v>517</v>
      </c>
      <c r="D20" s="243">
        <f>'3-(10).機械装置・工具器具備品費'!J25</f>
        <v>0</v>
      </c>
      <c r="E20" s="243">
        <f>'3-(10).機械装置・工具器具備品費'!I25</f>
        <v>0</v>
      </c>
      <c r="F20" s="233">
        <f>ROUNDDOWN(E20*2/3,-3)-J20</f>
        <v>0</v>
      </c>
      <c r="G20" s="254"/>
      <c r="H20" s="173"/>
      <c r="I20" s="187" t="s">
        <v>518</v>
      </c>
      <c r="J20" s="188"/>
      <c r="K20" s="173"/>
      <c r="L20" s="173"/>
      <c r="M20" s="173"/>
      <c r="N20" s="173"/>
      <c r="O20" s="173"/>
      <c r="P20" s="173"/>
      <c r="Q20" s="173"/>
      <c r="R20" s="173"/>
    </row>
    <row r="21" spans="1:18" x14ac:dyDescent="0.55000000000000004">
      <c r="A21" s="175"/>
      <c r="B21" s="1385"/>
      <c r="C21" s="190" t="s">
        <v>519</v>
      </c>
      <c r="D21" s="241">
        <f>'3-(11).店舗新装・改装工事費'!G24</f>
        <v>0</v>
      </c>
      <c r="E21" s="241">
        <f>'3-(11).店舗新装・改装工事費'!F24</f>
        <v>0</v>
      </c>
      <c r="F21" s="237">
        <f>ROUNDDOWN(E21*2/3,-3)-J21</f>
        <v>0</v>
      </c>
      <c r="G21" s="253"/>
      <c r="H21" s="173"/>
      <c r="I21" s="187" t="s">
        <v>520</v>
      </c>
      <c r="J21" s="188"/>
      <c r="K21" s="173"/>
      <c r="L21" s="173"/>
      <c r="M21" s="173"/>
      <c r="N21" s="173"/>
      <c r="O21" s="173"/>
      <c r="P21" s="173"/>
      <c r="Q21" s="173"/>
      <c r="R21" s="173"/>
    </row>
    <row r="22" spans="1:18" x14ac:dyDescent="0.55000000000000004">
      <c r="A22" s="175"/>
      <c r="B22" s="1385"/>
      <c r="C22" s="190" t="s">
        <v>521</v>
      </c>
      <c r="D22" s="241">
        <f>'3-(12).店舗賃借料'!G8</f>
        <v>0</v>
      </c>
      <c r="E22" s="241">
        <f>'3-(12).店舗賃借料'!F8</f>
        <v>0</v>
      </c>
      <c r="F22" s="237">
        <f>ROUNDDOWN(E22*2/3,-3)-J22</f>
        <v>0</v>
      </c>
      <c r="G22" s="253"/>
      <c r="H22" s="173"/>
      <c r="I22" s="187" t="s">
        <v>522</v>
      </c>
      <c r="J22" s="188"/>
      <c r="K22" s="173"/>
      <c r="L22" s="173"/>
      <c r="M22" s="173"/>
      <c r="N22" s="173"/>
      <c r="O22" s="173"/>
      <c r="P22" s="173"/>
      <c r="Q22" s="173"/>
      <c r="R22" s="173"/>
    </row>
    <row r="23" spans="1:18" x14ac:dyDescent="0.55000000000000004">
      <c r="A23" s="175"/>
      <c r="B23" s="1386"/>
      <c r="C23" s="200" t="s">
        <v>523</v>
      </c>
      <c r="D23" s="244">
        <f>'3-(13).委託・外注費'!G23</f>
        <v>0</v>
      </c>
      <c r="E23" s="244">
        <f>'3-(13).委託・外注費'!F23</f>
        <v>0</v>
      </c>
      <c r="F23" s="238">
        <f>ROUNDDOWN(E23*2/3,-3)-J23</f>
        <v>0</v>
      </c>
      <c r="G23" s="252"/>
      <c r="H23" s="173"/>
      <c r="I23" s="187" t="s">
        <v>524</v>
      </c>
      <c r="J23" s="188"/>
      <c r="K23" s="173"/>
      <c r="L23" s="173"/>
      <c r="M23" s="173"/>
      <c r="N23" s="201"/>
      <c r="O23" s="173"/>
      <c r="P23" s="173"/>
      <c r="Q23" s="173"/>
      <c r="R23" s="173"/>
    </row>
    <row r="24" spans="1:18" x14ac:dyDescent="0.55000000000000004">
      <c r="A24" s="523"/>
      <c r="B24" s="1393" t="s">
        <v>525</v>
      </c>
      <c r="C24" s="1394"/>
      <c r="D24" s="246">
        <f>SUM(D20:D23)</f>
        <v>0</v>
      </c>
      <c r="E24" s="246">
        <f>SUM(E20:E23)</f>
        <v>0</v>
      </c>
      <c r="F24" s="246">
        <f>SUM(F20:F23)</f>
        <v>0</v>
      </c>
      <c r="G24" s="202"/>
      <c r="Q24" s="173"/>
      <c r="R24" s="173"/>
    </row>
    <row r="25" spans="1:18" x14ac:dyDescent="0.55000000000000004">
      <c r="A25" s="523"/>
      <c r="B25" s="1381" t="s">
        <v>526</v>
      </c>
      <c r="C25" s="1381"/>
      <c r="D25" s="1381"/>
      <c r="E25" s="1381"/>
      <c r="F25" s="1381"/>
      <c r="G25" s="1381"/>
      <c r="Q25" s="173"/>
      <c r="R25" s="173"/>
    </row>
    <row r="26" spans="1:18" x14ac:dyDescent="0.55000000000000004">
      <c r="A26" s="523"/>
      <c r="B26" s="1382" t="s">
        <v>212</v>
      </c>
      <c r="C26" s="1383"/>
      <c r="D26" s="248">
        <f>'3-(14).その他'!J9</f>
        <v>0</v>
      </c>
      <c r="E26" s="204"/>
      <c r="F26" s="204"/>
      <c r="G26" s="205"/>
      <c r="Q26" s="173"/>
      <c r="R26" s="173"/>
    </row>
    <row r="27" spans="1:18" x14ac:dyDescent="0.55000000000000004">
      <c r="A27" s="523"/>
      <c r="B27" s="534"/>
      <c r="C27" s="206"/>
      <c r="D27" s="207"/>
      <c r="E27" s="207"/>
      <c r="F27" s="208"/>
      <c r="G27" s="209"/>
      <c r="Q27" s="173"/>
      <c r="R27" s="173"/>
    </row>
    <row r="28" spans="1:18" ht="18.5" customHeight="1" thickBot="1" x14ac:dyDescent="0.6">
      <c r="A28" s="523"/>
      <c r="B28" s="1397" t="s">
        <v>527</v>
      </c>
      <c r="C28" s="1398"/>
      <c r="D28" s="1398"/>
      <c r="E28" s="1398"/>
      <c r="F28" s="1398"/>
      <c r="G28" s="1399"/>
      <c r="J28" s="172" t="s">
        <v>528</v>
      </c>
      <c r="Q28" s="173"/>
      <c r="R28" s="173"/>
    </row>
    <row r="29" spans="1:18" ht="17.5" thickTop="1" thickBot="1" x14ac:dyDescent="0.6">
      <c r="A29" s="523"/>
      <c r="B29" s="1400" t="s">
        <v>529</v>
      </c>
      <c r="C29" s="1401"/>
      <c r="D29" s="247">
        <f>D17+D24+D26</f>
        <v>0</v>
      </c>
      <c r="E29" s="247">
        <f>SUM(E17,E24)</f>
        <v>0</v>
      </c>
      <c r="F29" s="247">
        <f>SUM(F17,F24)</f>
        <v>0</v>
      </c>
      <c r="G29" s="210"/>
      <c r="J29" s="249">
        <f>SUM(F7:F13,F15:F16,F20:F23)</f>
        <v>0</v>
      </c>
      <c r="K29" s="172" t="s">
        <v>530</v>
      </c>
      <c r="Q29" s="173"/>
      <c r="R29" s="173"/>
    </row>
    <row r="30" spans="1:18" ht="17" thickTop="1" x14ac:dyDescent="0.55000000000000004">
      <c r="A30" s="523"/>
      <c r="B30" s="523"/>
      <c r="C30" s="211"/>
      <c r="D30" s="212" t="str">
        <f>IF($D$29=$D$37,"","↑修正してください（資金調達額と一致させてください）")</f>
        <v/>
      </c>
      <c r="E30" s="584"/>
      <c r="F30" s="584"/>
      <c r="G30" s="531"/>
      <c r="Q30" s="173"/>
      <c r="R30" s="173"/>
    </row>
    <row r="31" spans="1:18" x14ac:dyDescent="0.55000000000000004">
      <c r="A31" s="175"/>
      <c r="B31" s="170" t="s">
        <v>213</v>
      </c>
      <c r="C31" s="171"/>
      <c r="D31" s="171"/>
      <c r="E31" s="171"/>
      <c r="F31" s="171"/>
      <c r="G31" s="171"/>
    </row>
    <row r="32" spans="1:18" s="214" customFormat="1" ht="17" thickBot="1" x14ac:dyDescent="0.6">
      <c r="A32" s="528"/>
      <c r="B32" s="1402" t="s">
        <v>214</v>
      </c>
      <c r="C32" s="1403"/>
      <c r="D32" s="525" t="s">
        <v>215</v>
      </c>
      <c r="E32" s="525" t="s">
        <v>216</v>
      </c>
      <c r="F32" s="525" t="s">
        <v>217</v>
      </c>
      <c r="G32" s="525" t="s">
        <v>218</v>
      </c>
      <c r="H32" s="213"/>
      <c r="I32" s="213"/>
      <c r="J32" s="213" t="s">
        <v>531</v>
      </c>
      <c r="L32" s="213"/>
      <c r="M32" s="213"/>
    </row>
    <row r="33" spans="1:18" s="214" customFormat="1" ht="17" thickBot="1" x14ac:dyDescent="0.6">
      <c r="A33" s="528"/>
      <c r="B33" s="1404" t="s">
        <v>508</v>
      </c>
      <c r="C33" s="215" t="s">
        <v>324</v>
      </c>
      <c r="D33" s="502"/>
      <c r="E33" s="216"/>
      <c r="F33" s="216"/>
      <c r="G33" s="217"/>
      <c r="H33" s="213"/>
      <c r="I33" s="213"/>
      <c r="J33" s="250">
        <f>D29</f>
        <v>0</v>
      </c>
      <c r="K33" s="214" t="s">
        <v>530</v>
      </c>
      <c r="L33" s="213"/>
      <c r="M33" s="213"/>
    </row>
    <row r="34" spans="1:18" s="214" customFormat="1" ht="18" customHeight="1" thickBot="1" x14ac:dyDescent="0.6">
      <c r="A34" s="528"/>
      <c r="B34" s="1405"/>
      <c r="C34" s="218" t="s">
        <v>325</v>
      </c>
      <c r="D34" s="219"/>
      <c r="E34" s="220"/>
      <c r="F34" s="221" t="s">
        <v>119</v>
      </c>
      <c r="G34" s="220"/>
      <c r="H34" s="213"/>
      <c r="I34" s="213"/>
      <c r="J34" s="213" t="s">
        <v>532</v>
      </c>
      <c r="L34" s="213"/>
      <c r="M34" s="213"/>
    </row>
    <row r="35" spans="1:18" s="214" customFormat="1" ht="18" customHeight="1" thickBot="1" x14ac:dyDescent="0.6">
      <c r="A35" s="528"/>
      <c r="B35" s="1405"/>
      <c r="C35" s="222" t="s">
        <v>326</v>
      </c>
      <c r="D35" s="503"/>
      <c r="E35" s="221"/>
      <c r="F35" s="221" t="s">
        <v>119</v>
      </c>
      <c r="G35" s="221"/>
      <c r="H35" s="213"/>
      <c r="I35" s="213"/>
      <c r="J35" s="249">
        <f>D37</f>
        <v>0</v>
      </c>
      <c r="K35" s="214" t="s">
        <v>530</v>
      </c>
      <c r="L35" s="213"/>
      <c r="M35" s="213"/>
    </row>
    <row r="36" spans="1:18" ht="18" customHeight="1" x14ac:dyDescent="0.55000000000000004">
      <c r="A36" s="175"/>
      <c r="B36" s="1406"/>
      <c r="C36" s="251" t="s">
        <v>533</v>
      </c>
      <c r="D36" s="219"/>
      <c r="E36" s="220"/>
      <c r="F36" s="220" t="s">
        <v>119</v>
      </c>
      <c r="G36" s="220"/>
      <c r="H36" s="223"/>
      <c r="I36" s="223"/>
      <c r="J36" s="223"/>
      <c r="K36" s="223"/>
      <c r="L36" s="223"/>
      <c r="M36" s="223"/>
      <c r="N36" s="223"/>
      <c r="O36" s="223"/>
      <c r="P36" s="224"/>
      <c r="Q36" s="224"/>
      <c r="R36" s="224"/>
    </row>
    <row r="37" spans="1:18" x14ac:dyDescent="0.55000000000000004">
      <c r="A37" s="175"/>
      <c r="B37" s="1407" t="s">
        <v>219</v>
      </c>
      <c r="C37" s="1407"/>
      <c r="D37" s="225">
        <f>SUM(D33:D36)</f>
        <v>0</v>
      </c>
      <c r="E37" s="226"/>
      <c r="F37" s="226"/>
      <c r="G37" s="226"/>
      <c r="H37" s="223"/>
      <c r="I37" s="223"/>
      <c r="J37" s="223"/>
      <c r="K37" s="223"/>
      <c r="L37" s="223"/>
      <c r="M37" s="223"/>
      <c r="N37" s="223"/>
      <c r="O37" s="223"/>
      <c r="P37" s="224"/>
      <c r="Q37" s="224"/>
      <c r="R37" s="224"/>
    </row>
    <row r="38" spans="1:18" ht="17" thickBot="1" x14ac:dyDescent="0.6">
      <c r="A38" s="171"/>
      <c r="B38" s="171"/>
      <c r="C38" s="171"/>
      <c r="D38" s="227"/>
      <c r="E38" s="227"/>
      <c r="F38" s="227"/>
      <c r="G38" s="227"/>
      <c r="H38" s="223"/>
      <c r="I38" s="223"/>
      <c r="J38" s="223"/>
      <c r="K38" s="223"/>
      <c r="L38" s="223"/>
      <c r="M38" s="223"/>
      <c r="N38" s="223"/>
      <c r="O38" s="223"/>
      <c r="P38" s="224"/>
      <c r="Q38" s="224"/>
      <c r="R38" s="224"/>
    </row>
    <row r="39" spans="1:18" ht="17" thickBot="1" x14ac:dyDescent="0.6">
      <c r="A39" s="171"/>
      <c r="B39" s="228" t="s">
        <v>534</v>
      </c>
      <c r="C39" s="1376" t="s">
        <v>535</v>
      </c>
      <c r="D39" s="1377"/>
      <c r="E39" s="1377"/>
      <c r="F39" s="1377"/>
      <c r="G39" s="1377"/>
      <c r="H39" s="223"/>
      <c r="I39" s="223"/>
      <c r="J39" s="223"/>
      <c r="K39" s="223"/>
      <c r="L39" s="223"/>
      <c r="M39" s="223"/>
      <c r="N39" s="223"/>
      <c r="O39" s="223"/>
      <c r="P39" s="224"/>
      <c r="Q39" s="224"/>
      <c r="R39" s="224"/>
    </row>
    <row r="40" spans="1:18" ht="13" customHeight="1" thickBot="1" x14ac:dyDescent="0.6">
      <c r="A40" s="171"/>
      <c r="B40" s="171"/>
      <c r="C40" s="171"/>
      <c r="D40" s="227"/>
      <c r="E40" s="227"/>
      <c r="F40" s="227"/>
      <c r="G40" s="227"/>
      <c r="H40" s="223"/>
      <c r="I40" s="223"/>
      <c r="J40" s="223"/>
      <c r="K40" s="223"/>
      <c r="L40" s="223"/>
      <c r="M40" s="223"/>
      <c r="N40" s="223"/>
      <c r="O40" s="223"/>
      <c r="P40" s="224"/>
      <c r="Q40" s="224"/>
      <c r="R40" s="224"/>
    </row>
    <row r="41" spans="1:18" ht="17" customHeight="1" thickBot="1" x14ac:dyDescent="0.6">
      <c r="A41" s="171"/>
      <c r="B41" s="228" t="s">
        <v>536</v>
      </c>
      <c r="C41" s="1395" t="s">
        <v>537</v>
      </c>
      <c r="D41" s="1396"/>
      <c r="E41" s="1396"/>
      <c r="F41" s="1396"/>
      <c r="G41" s="1396"/>
      <c r="H41" s="223"/>
      <c r="I41" s="223"/>
      <c r="J41" s="223"/>
      <c r="K41" s="223"/>
      <c r="L41" s="223"/>
      <c r="M41" s="223"/>
      <c r="N41" s="223"/>
      <c r="O41" s="223"/>
      <c r="P41" s="224"/>
      <c r="Q41" s="224"/>
      <c r="R41" s="224"/>
    </row>
    <row r="42" spans="1:18" ht="13" customHeight="1" thickBot="1" x14ac:dyDescent="0.6">
      <c r="A42" s="171"/>
      <c r="B42" s="171"/>
      <c r="C42" s="524"/>
      <c r="D42" s="524"/>
      <c r="E42" s="524"/>
      <c r="F42" s="524"/>
      <c r="G42" s="524"/>
      <c r="H42" s="229"/>
      <c r="I42" s="229"/>
      <c r="J42" s="229"/>
      <c r="K42" s="229"/>
      <c r="L42" s="229"/>
      <c r="M42" s="229"/>
      <c r="N42" s="229"/>
      <c r="O42" s="229"/>
      <c r="P42" s="230"/>
      <c r="Q42" s="230"/>
      <c r="R42" s="230"/>
    </row>
    <row r="43" spans="1:18" ht="17" thickBot="1" x14ac:dyDescent="0.6">
      <c r="A43" s="171"/>
      <c r="B43" s="228" t="s">
        <v>538</v>
      </c>
      <c r="C43" s="1378" t="s">
        <v>539</v>
      </c>
      <c r="D43" s="1378"/>
      <c r="E43" s="1378"/>
      <c r="F43" s="1378"/>
      <c r="G43" s="1378"/>
      <c r="P43" s="172"/>
      <c r="Q43" s="172"/>
      <c r="R43" s="172"/>
    </row>
    <row r="44" spans="1:18" ht="17" thickBot="1" x14ac:dyDescent="0.6">
      <c r="A44" s="231"/>
      <c r="B44" s="231"/>
      <c r="C44" s="1378"/>
      <c r="D44" s="1378"/>
      <c r="E44" s="1378"/>
      <c r="F44" s="1378"/>
      <c r="G44" s="1378"/>
      <c r="P44" s="172"/>
      <c r="Q44" s="172"/>
      <c r="R44" s="172"/>
    </row>
    <row r="45" spans="1:18" ht="17" thickBot="1" x14ac:dyDescent="0.6">
      <c r="A45" s="231"/>
      <c r="B45" s="232" t="s">
        <v>540</v>
      </c>
      <c r="C45" s="1378" t="s">
        <v>541</v>
      </c>
      <c r="D45" s="1378"/>
      <c r="E45" s="1378"/>
      <c r="F45" s="1378"/>
      <c r="G45" s="1378"/>
    </row>
    <row r="46" spans="1:18" ht="17" thickBot="1" x14ac:dyDescent="0.6">
      <c r="A46" s="171"/>
      <c r="B46" s="171"/>
      <c r="C46" s="1378"/>
      <c r="D46" s="1378"/>
      <c r="E46" s="1378"/>
      <c r="F46" s="1378"/>
      <c r="G46" s="1378"/>
    </row>
    <row r="47" spans="1:18" ht="17" thickBot="1" x14ac:dyDescent="0.6">
      <c r="A47" s="171"/>
      <c r="B47" s="228" t="s">
        <v>542</v>
      </c>
      <c r="C47" s="1376" t="s">
        <v>543</v>
      </c>
      <c r="D47" s="1377"/>
      <c r="E47" s="1377"/>
      <c r="F47" s="1377"/>
      <c r="G47" s="1377"/>
    </row>
    <row r="48" spans="1:18" ht="13" customHeight="1" thickBot="1" x14ac:dyDescent="0.6">
      <c r="A48" s="171"/>
      <c r="B48" s="171"/>
      <c r="C48" s="526"/>
      <c r="D48" s="526"/>
      <c r="E48" s="526"/>
      <c r="F48" s="526"/>
      <c r="G48" s="526"/>
    </row>
    <row r="49" spans="1:7" ht="17" customHeight="1" thickBot="1" x14ac:dyDescent="0.6">
      <c r="A49" s="171"/>
      <c r="B49" s="228" t="s">
        <v>544</v>
      </c>
      <c r="C49" s="1379" t="s">
        <v>545</v>
      </c>
      <c r="D49" s="1378"/>
      <c r="E49" s="1378"/>
      <c r="F49" s="1378"/>
      <c r="G49" s="1378"/>
    </row>
    <row r="50" spans="1:7" ht="13" customHeight="1" thickBot="1" x14ac:dyDescent="0.6">
      <c r="A50" s="171"/>
      <c r="B50" s="171"/>
      <c r="C50" s="524"/>
      <c r="D50" s="524"/>
      <c r="E50" s="524"/>
      <c r="F50" s="524"/>
      <c r="G50" s="524"/>
    </row>
    <row r="51" spans="1:7" ht="17" thickBot="1" x14ac:dyDescent="0.6">
      <c r="A51" s="171"/>
      <c r="B51" s="228" t="s">
        <v>546</v>
      </c>
      <c r="C51" s="1378" t="s">
        <v>547</v>
      </c>
      <c r="D51" s="1378"/>
      <c r="E51" s="1378"/>
      <c r="F51" s="1378"/>
      <c r="G51" s="1378"/>
    </row>
    <row r="52" spans="1:7" ht="17" thickBot="1" x14ac:dyDescent="0.6">
      <c r="A52" s="171"/>
      <c r="B52" s="171"/>
      <c r="C52" s="1378"/>
      <c r="D52" s="1378"/>
      <c r="E52" s="1378"/>
      <c r="F52" s="1378"/>
      <c r="G52" s="1378"/>
    </row>
    <row r="53" spans="1:7" ht="17" thickBot="1" x14ac:dyDescent="0.6">
      <c r="A53" s="171"/>
      <c r="B53" s="228" t="s">
        <v>548</v>
      </c>
      <c r="C53" s="1376" t="s">
        <v>549</v>
      </c>
      <c r="D53" s="1377"/>
      <c r="E53" s="1377"/>
      <c r="F53" s="1377"/>
      <c r="G53" s="1377"/>
    </row>
  </sheetData>
  <sheetProtection password="C402" sheet="1" formatCells="0" selectLockedCells="1"/>
  <mergeCells count="25">
    <mergeCell ref="B18:G18"/>
    <mergeCell ref="B20:B23"/>
    <mergeCell ref="B24:C24"/>
    <mergeCell ref="C41:G41"/>
    <mergeCell ref="C43:G44"/>
    <mergeCell ref="B25:G25"/>
    <mergeCell ref="B26:C26"/>
    <mergeCell ref="B28:G28"/>
    <mergeCell ref="B29:C29"/>
    <mergeCell ref="B32:C32"/>
    <mergeCell ref="B33:B36"/>
    <mergeCell ref="B37:C37"/>
    <mergeCell ref="C39:G39"/>
    <mergeCell ref="I1:T2"/>
    <mergeCell ref="B5:G5"/>
    <mergeCell ref="B17:C17"/>
    <mergeCell ref="B7:B13"/>
    <mergeCell ref="B15:B16"/>
    <mergeCell ref="G3:G4"/>
    <mergeCell ref="B3:C4"/>
    <mergeCell ref="C47:G47"/>
    <mergeCell ref="C51:G52"/>
    <mergeCell ref="C53:G53"/>
    <mergeCell ref="C45:G46"/>
    <mergeCell ref="C49:G49"/>
  </mergeCells>
  <phoneticPr fontId="2"/>
  <conditionalFormatting sqref="F34:F36">
    <cfRule type="expression" dxfId="259" priority="2">
      <formula>AND($D34&lt;&gt;"",$F34="")</formula>
    </cfRule>
  </conditionalFormatting>
  <conditionalFormatting sqref="E34:E36">
    <cfRule type="expression" dxfId="258" priority="1">
      <formula>AND($D34&lt;&gt;"",$E34="")</formula>
    </cfRule>
  </conditionalFormatting>
  <conditionalFormatting sqref="D29">
    <cfRule type="cellIs" dxfId="257" priority="3" operator="notEqual">
      <formula>$D$37</formula>
    </cfRule>
  </conditionalFormatting>
  <dataValidations count="3">
    <dataValidation allowBlank="1" showInputMessage="1" showErrorMessage="1" prompt="自動計算されます。" sqref="D15:F16 D7:F13"/>
    <dataValidation type="list" allowBlank="1" showInputMessage="1" showErrorMessage="1" sqref="F34:F36">
      <formula1>"選択してください,調達済,内諾済,折衝中,相談前"</formula1>
    </dataValidation>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6"/>
  <sheetViews>
    <sheetView showGridLines="0" view="pageBreakPreview" zoomScale="80" zoomScaleNormal="100" zoomScaleSheetLayoutView="80" workbookViewId="0">
      <selection activeCell="B9" sqref="B9"/>
    </sheetView>
  </sheetViews>
  <sheetFormatPr defaultColWidth="1.9140625" defaultRowHeight="13" x14ac:dyDescent="0.55000000000000004"/>
  <cols>
    <col min="1" max="1" width="6.33203125" style="524" customWidth="1"/>
    <col min="2" max="2" width="12.75" style="523" customWidth="1"/>
    <col min="3" max="3" width="9.83203125" style="523" customWidth="1"/>
    <col min="4" max="4" width="13.1640625" style="523" customWidth="1"/>
    <col min="5" max="5" width="4.58203125" style="259" customWidth="1"/>
    <col min="6" max="6" width="4" style="524" customWidth="1"/>
    <col min="7" max="7" width="6.75" style="524" customWidth="1"/>
    <col min="8" max="8" width="10.5" style="524" customWidth="1"/>
    <col min="9" max="9" width="8.83203125" style="524" customWidth="1"/>
    <col min="10" max="10" width="12.33203125" style="523" customWidth="1"/>
    <col min="11" max="11" width="2.25" style="261" customWidth="1"/>
    <col min="12" max="12" width="8.25" style="262" customWidth="1"/>
    <col min="13" max="17" width="1.9140625" style="262"/>
    <col min="18" max="54" width="1.9140625" style="75" customWidth="1"/>
    <col min="55" max="55" width="2.75" style="75" customWidth="1"/>
    <col min="56" max="213" width="1.9140625" style="75" customWidth="1"/>
    <col min="214" max="16384" width="1.9140625" style="75"/>
  </cols>
  <sheetData>
    <row r="1" spans="1:26" ht="25" customHeight="1" x14ac:dyDescent="0.55000000000000004">
      <c r="J1" s="260" t="s">
        <v>550</v>
      </c>
    </row>
    <row r="2" spans="1:26" s="269" customFormat="1" ht="22" customHeight="1" x14ac:dyDescent="0.55000000000000004">
      <c r="A2" s="495" t="s">
        <v>804</v>
      </c>
      <c r="B2" s="264"/>
      <c r="C2" s="264"/>
      <c r="D2" s="264"/>
      <c r="E2" s="264"/>
      <c r="F2" s="264"/>
      <c r="G2" s="264"/>
      <c r="H2" s="265"/>
      <c r="I2" s="264"/>
      <c r="J2" s="260"/>
      <c r="K2" s="266"/>
      <c r="L2" s="262"/>
      <c r="M2" s="262"/>
      <c r="N2" s="262"/>
      <c r="O2" s="262"/>
      <c r="P2" s="262"/>
      <c r="Q2" s="262"/>
      <c r="R2" s="264"/>
      <c r="S2" s="264"/>
      <c r="T2" s="267"/>
      <c r="U2" s="268"/>
      <c r="V2" s="267"/>
      <c r="W2" s="267"/>
      <c r="X2" s="267"/>
      <c r="Y2" s="267"/>
      <c r="Z2" s="267"/>
    </row>
    <row r="3" spans="1:26" s="270" customFormat="1" ht="16.5" x14ac:dyDescent="0.55000000000000004">
      <c r="A3" s="263" t="s">
        <v>551</v>
      </c>
      <c r="K3" s="271"/>
      <c r="L3" s="262"/>
      <c r="M3" s="262"/>
      <c r="N3" s="262"/>
      <c r="O3" s="262"/>
      <c r="P3" s="262"/>
      <c r="Q3" s="262"/>
      <c r="T3" s="272"/>
      <c r="U3" s="272"/>
      <c r="V3" s="272"/>
      <c r="W3" s="272"/>
      <c r="X3" s="272"/>
      <c r="Y3" s="272"/>
      <c r="Z3" s="272"/>
    </row>
    <row r="4" spans="1:26" s="269" customFormat="1" ht="16.5" x14ac:dyDescent="0.55000000000000004">
      <c r="A4" s="273" t="s">
        <v>220</v>
      </c>
      <c r="B4" s="264"/>
      <c r="C4" s="264"/>
      <c r="D4" s="264"/>
      <c r="E4" s="264"/>
      <c r="F4" s="264"/>
      <c r="G4" s="264"/>
      <c r="H4" s="264"/>
      <c r="I4" s="264"/>
      <c r="J4" s="264"/>
      <c r="K4" s="266"/>
      <c r="L4" s="262"/>
      <c r="M4" s="262"/>
      <c r="N4" s="262"/>
      <c r="O4" s="262"/>
      <c r="P4" s="262"/>
      <c r="Q4" s="262"/>
      <c r="R4" s="264"/>
      <c r="S4" s="264"/>
      <c r="T4" s="274"/>
      <c r="U4" s="274"/>
      <c r="V4" s="274"/>
      <c r="W4" s="274"/>
      <c r="X4" s="274"/>
      <c r="Y4" s="274"/>
      <c r="Z4" s="274"/>
    </row>
    <row r="5" spans="1:26" s="269" customFormat="1" ht="13" customHeight="1" x14ac:dyDescent="0.55000000000000004">
      <c r="A5" s="528" t="s">
        <v>552</v>
      </c>
      <c r="B5" s="264"/>
      <c r="C5" s="264"/>
      <c r="D5" s="264"/>
      <c r="E5" s="264"/>
      <c r="F5" s="264"/>
      <c r="G5" s="264"/>
      <c r="H5" s="264"/>
      <c r="I5" s="264"/>
      <c r="J5" s="264"/>
      <c r="K5" s="266"/>
      <c r="L5" s="262"/>
      <c r="M5" s="262"/>
      <c r="N5" s="262"/>
      <c r="O5" s="262"/>
      <c r="P5" s="262"/>
      <c r="Q5" s="262"/>
      <c r="R5" s="264"/>
      <c r="S5" s="264"/>
      <c r="T5" s="274"/>
      <c r="U5" s="274"/>
      <c r="V5" s="274"/>
      <c r="W5" s="274"/>
      <c r="X5" s="274"/>
      <c r="Y5" s="274"/>
      <c r="Z5" s="274"/>
    </row>
    <row r="6" spans="1:26" x14ac:dyDescent="0.55000000000000004">
      <c r="A6" s="531" t="s">
        <v>553</v>
      </c>
      <c r="B6" s="275"/>
      <c r="C6" s="275"/>
      <c r="D6" s="275"/>
      <c r="E6" s="275"/>
      <c r="F6" s="275"/>
      <c r="G6" s="275"/>
      <c r="H6" s="275"/>
      <c r="I6" s="275"/>
      <c r="J6" s="275"/>
    </row>
    <row r="7" spans="1:26" x14ac:dyDescent="0.55000000000000004">
      <c r="A7" s="531" t="s">
        <v>554</v>
      </c>
      <c r="B7" s="171"/>
      <c r="C7" s="276"/>
      <c r="D7" s="276"/>
      <c r="E7" s="277"/>
      <c r="F7" s="276"/>
      <c r="G7" s="276"/>
      <c r="H7" s="276"/>
      <c r="I7" s="276"/>
      <c r="J7" s="278" t="s">
        <v>221</v>
      </c>
    </row>
    <row r="8" spans="1:26" ht="48" x14ac:dyDescent="0.55000000000000004">
      <c r="A8" s="279" t="s">
        <v>222</v>
      </c>
      <c r="B8" s="280" t="s">
        <v>223</v>
      </c>
      <c r="C8" s="280" t="s">
        <v>224</v>
      </c>
      <c r="D8" s="280" t="s">
        <v>225</v>
      </c>
      <c r="E8" s="280" t="s">
        <v>226</v>
      </c>
      <c r="F8" s="281" t="s">
        <v>227</v>
      </c>
      <c r="G8" s="280" t="s">
        <v>228</v>
      </c>
      <c r="H8" s="282" t="s">
        <v>229</v>
      </c>
      <c r="I8" s="282" t="s">
        <v>230</v>
      </c>
      <c r="J8" s="283" t="s">
        <v>231</v>
      </c>
      <c r="K8" s="284" t="s">
        <v>232</v>
      </c>
    </row>
    <row r="9" spans="1:26" ht="35" customHeight="1" x14ac:dyDescent="0.55000000000000004">
      <c r="A9" s="285">
        <f t="shared" ref="A9:A25" si="0">ROW()-8</f>
        <v>1</v>
      </c>
      <c r="B9" s="286"/>
      <c r="C9" s="286"/>
      <c r="D9" s="286"/>
      <c r="E9" s="69"/>
      <c r="F9" s="71"/>
      <c r="G9" s="287"/>
      <c r="H9" s="288">
        <f>原材料・副資材費11[[#This Row],[数量
(A)]]*原材料・副資材費11[[#This Row],[単価
（税抜）
(B)]]</f>
        <v>0</v>
      </c>
      <c r="I9" s="288">
        <f>ROUNDDOWN(原材料・副資材費11[[#This Row],[助成対象経費
（税抜）
(A)×(B)]]*1.1,0)</f>
        <v>0</v>
      </c>
      <c r="J9" s="289"/>
      <c r="K9"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5" customHeight="1" x14ac:dyDescent="0.55000000000000004">
      <c r="A10" s="285">
        <f t="shared" si="0"/>
        <v>2</v>
      </c>
      <c r="B10" s="286"/>
      <c r="C10" s="286"/>
      <c r="D10" s="286"/>
      <c r="E10" s="69"/>
      <c r="F10" s="71"/>
      <c r="G10" s="287"/>
      <c r="H10" s="288">
        <f>原材料・副資材費11[[#This Row],[数量
(A)]]*原材料・副資材費11[[#This Row],[単価
（税抜）
(B)]]</f>
        <v>0</v>
      </c>
      <c r="I10" s="288">
        <f>ROUNDDOWN(原材料・副資材費11[[#This Row],[助成対象経費
（税抜）
(A)×(B)]]*1.1,0)</f>
        <v>0</v>
      </c>
      <c r="J10" s="289"/>
      <c r="K10"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5" customHeight="1" x14ac:dyDescent="0.55000000000000004">
      <c r="A11" s="285">
        <f t="shared" si="0"/>
        <v>3</v>
      </c>
      <c r="B11" s="286"/>
      <c r="C11" s="286"/>
      <c r="D11" s="286"/>
      <c r="E11" s="69"/>
      <c r="F11" s="71"/>
      <c r="G11" s="287"/>
      <c r="H11" s="288">
        <f>原材料・副資材費11[[#This Row],[数量
(A)]]*原材料・副資材費11[[#This Row],[単価
（税抜）
(B)]]</f>
        <v>0</v>
      </c>
      <c r="I11" s="288">
        <f>ROUNDDOWN(原材料・副資材費11[[#This Row],[助成対象経費
（税抜）
(A)×(B)]]*1.1,0)</f>
        <v>0</v>
      </c>
      <c r="J11" s="289"/>
      <c r="K11"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5" customHeight="1" x14ac:dyDescent="0.55000000000000004">
      <c r="A12" s="285">
        <f t="shared" si="0"/>
        <v>4</v>
      </c>
      <c r="B12" s="286"/>
      <c r="C12" s="286"/>
      <c r="D12" s="286"/>
      <c r="E12" s="69"/>
      <c r="F12" s="71"/>
      <c r="G12" s="287"/>
      <c r="H12" s="288">
        <f>原材料・副資材費11[[#This Row],[数量
(A)]]*原材料・副資材費11[[#This Row],[単価
（税抜）
(B)]]</f>
        <v>0</v>
      </c>
      <c r="I12" s="288">
        <f>ROUNDDOWN(原材料・副資材費11[[#This Row],[助成対象経費
（税抜）
(A)×(B)]]*1.1,0)</f>
        <v>0</v>
      </c>
      <c r="J12" s="289"/>
      <c r="K12"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5" customHeight="1" x14ac:dyDescent="0.55000000000000004">
      <c r="A13" s="285">
        <f t="shared" si="0"/>
        <v>5</v>
      </c>
      <c r="B13" s="286"/>
      <c r="C13" s="286"/>
      <c r="D13" s="286"/>
      <c r="E13" s="69"/>
      <c r="F13" s="71"/>
      <c r="G13" s="287"/>
      <c r="H13" s="288">
        <f>原材料・副資材費11[[#This Row],[数量
(A)]]*原材料・副資材費11[[#This Row],[単価
（税抜）
(B)]]</f>
        <v>0</v>
      </c>
      <c r="I13" s="288">
        <f>ROUNDDOWN(原材料・副資材費11[[#This Row],[助成対象経費
（税抜）
(A)×(B)]]*1.1,0)</f>
        <v>0</v>
      </c>
      <c r="J13" s="289"/>
      <c r="K13"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5" customHeight="1" x14ac:dyDescent="0.55000000000000004">
      <c r="A14" s="285">
        <f t="shared" si="0"/>
        <v>6</v>
      </c>
      <c r="B14" s="286"/>
      <c r="C14" s="286"/>
      <c r="D14" s="286"/>
      <c r="E14" s="69"/>
      <c r="F14" s="71"/>
      <c r="G14" s="287"/>
      <c r="H14" s="288">
        <f>原材料・副資材費11[[#This Row],[数量
(A)]]*原材料・副資材費11[[#This Row],[単価
（税抜）
(B)]]</f>
        <v>0</v>
      </c>
      <c r="I14" s="288">
        <f>ROUNDDOWN(原材料・副資材費11[[#This Row],[助成対象経費
（税抜）
(A)×(B)]]*1.1,0)</f>
        <v>0</v>
      </c>
      <c r="J14" s="289"/>
      <c r="K14"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5" customHeight="1" x14ac:dyDescent="0.55000000000000004">
      <c r="A15" s="285">
        <f t="shared" si="0"/>
        <v>7</v>
      </c>
      <c r="B15" s="286"/>
      <c r="C15" s="286"/>
      <c r="D15" s="286"/>
      <c r="E15" s="69"/>
      <c r="F15" s="71"/>
      <c r="G15" s="287"/>
      <c r="H15" s="288">
        <f>原材料・副資材費11[[#This Row],[数量
(A)]]*原材料・副資材費11[[#This Row],[単価
（税抜）
(B)]]</f>
        <v>0</v>
      </c>
      <c r="I15" s="288">
        <f>ROUNDDOWN(原材料・副資材費11[[#This Row],[助成対象経費
（税抜）
(A)×(B)]]*1.1,0)</f>
        <v>0</v>
      </c>
      <c r="J15" s="289"/>
      <c r="K15"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5" customHeight="1" x14ac:dyDescent="0.55000000000000004">
      <c r="A16" s="285">
        <f t="shared" si="0"/>
        <v>8</v>
      </c>
      <c r="B16" s="286"/>
      <c r="C16" s="286"/>
      <c r="D16" s="286"/>
      <c r="E16" s="69"/>
      <c r="F16" s="71"/>
      <c r="G16" s="287"/>
      <c r="H16" s="288">
        <f>原材料・副資材費11[[#This Row],[数量
(A)]]*原材料・副資材費11[[#This Row],[単価
（税抜）
(B)]]</f>
        <v>0</v>
      </c>
      <c r="I16" s="288">
        <f>ROUNDDOWN(原材料・副資材費11[[#This Row],[助成対象経費
（税抜）
(A)×(B)]]*1.1,0)</f>
        <v>0</v>
      </c>
      <c r="J16" s="289"/>
      <c r="K16"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5" customHeight="1" x14ac:dyDescent="0.55000000000000004">
      <c r="A17" s="285">
        <f t="shared" si="0"/>
        <v>9</v>
      </c>
      <c r="B17" s="286"/>
      <c r="C17" s="286"/>
      <c r="D17" s="286"/>
      <c r="E17" s="69"/>
      <c r="F17" s="71"/>
      <c r="G17" s="287"/>
      <c r="H17" s="288">
        <f>原材料・副資材費11[[#This Row],[数量
(A)]]*原材料・副資材費11[[#This Row],[単価
（税抜）
(B)]]</f>
        <v>0</v>
      </c>
      <c r="I17" s="288">
        <f>ROUNDDOWN(原材料・副資材費11[[#This Row],[助成対象経費
（税抜）
(A)×(B)]]*1.1,0)</f>
        <v>0</v>
      </c>
      <c r="J17" s="289"/>
      <c r="K17"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5" customHeight="1" x14ac:dyDescent="0.55000000000000004">
      <c r="A18" s="285">
        <f t="shared" si="0"/>
        <v>10</v>
      </c>
      <c r="B18" s="286"/>
      <c r="C18" s="286"/>
      <c r="D18" s="286"/>
      <c r="E18" s="69"/>
      <c r="F18" s="71"/>
      <c r="G18" s="287"/>
      <c r="H18" s="288">
        <f>原材料・副資材費11[[#This Row],[数量
(A)]]*原材料・副資材費11[[#This Row],[単価
（税抜）
(B)]]</f>
        <v>0</v>
      </c>
      <c r="I18" s="288">
        <f>ROUNDDOWN(原材料・副資材費11[[#This Row],[助成対象経費
（税抜）
(A)×(B)]]*1.1,0)</f>
        <v>0</v>
      </c>
      <c r="J18" s="289"/>
      <c r="K18"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5" customHeight="1" x14ac:dyDescent="0.55000000000000004">
      <c r="A19" s="285">
        <f t="shared" si="0"/>
        <v>11</v>
      </c>
      <c r="B19" s="286"/>
      <c r="C19" s="286"/>
      <c r="D19" s="286"/>
      <c r="E19" s="69"/>
      <c r="F19" s="71"/>
      <c r="G19" s="287"/>
      <c r="H19" s="288">
        <f>原材料・副資材費11[[#This Row],[数量
(A)]]*原材料・副資材費11[[#This Row],[単価
（税抜）
(B)]]</f>
        <v>0</v>
      </c>
      <c r="I19" s="288">
        <f>ROUNDDOWN(原材料・副資材費11[[#This Row],[助成対象経費
（税抜）
(A)×(B)]]*1.1,0)</f>
        <v>0</v>
      </c>
      <c r="J19" s="289"/>
      <c r="K19"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5" customHeight="1" x14ac:dyDescent="0.55000000000000004">
      <c r="A20" s="285">
        <f t="shared" si="0"/>
        <v>12</v>
      </c>
      <c r="B20" s="286"/>
      <c r="C20" s="286"/>
      <c r="D20" s="286"/>
      <c r="E20" s="69"/>
      <c r="F20" s="71"/>
      <c r="G20" s="287"/>
      <c r="H20" s="288">
        <f>原材料・副資材費11[[#This Row],[数量
(A)]]*原材料・副資材費11[[#This Row],[単価
（税抜）
(B)]]</f>
        <v>0</v>
      </c>
      <c r="I20" s="288">
        <f>ROUNDDOWN(原材料・副資材費11[[#This Row],[助成対象経費
（税抜）
(A)×(B)]]*1.1,0)</f>
        <v>0</v>
      </c>
      <c r="J20" s="289"/>
      <c r="K20"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5" customHeight="1" x14ac:dyDescent="0.55000000000000004">
      <c r="A21" s="285">
        <f t="shared" si="0"/>
        <v>13</v>
      </c>
      <c r="B21" s="286"/>
      <c r="C21" s="286"/>
      <c r="D21" s="286"/>
      <c r="E21" s="69"/>
      <c r="F21" s="71"/>
      <c r="G21" s="287"/>
      <c r="H21" s="288">
        <f>原材料・副資材費11[[#This Row],[数量
(A)]]*原材料・副資材費11[[#This Row],[単価
（税抜）
(B)]]</f>
        <v>0</v>
      </c>
      <c r="I21" s="288">
        <f>ROUNDDOWN(原材料・副資材費11[[#This Row],[助成対象経費
（税抜）
(A)×(B)]]*1.1,0)</f>
        <v>0</v>
      </c>
      <c r="J21" s="289"/>
      <c r="K21"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5" customHeight="1" x14ac:dyDescent="0.55000000000000004">
      <c r="A22" s="285">
        <f t="shared" si="0"/>
        <v>14</v>
      </c>
      <c r="B22" s="286"/>
      <c r="C22" s="286"/>
      <c r="D22" s="286"/>
      <c r="E22" s="69"/>
      <c r="F22" s="71"/>
      <c r="G22" s="287"/>
      <c r="H22" s="288">
        <f>原材料・副資材費11[[#This Row],[数量
(A)]]*原材料・副資材費11[[#This Row],[単価
（税抜）
(B)]]</f>
        <v>0</v>
      </c>
      <c r="I22" s="288">
        <f>ROUNDDOWN(原材料・副資材費11[[#This Row],[助成対象経費
（税抜）
(A)×(B)]]*1.1,0)</f>
        <v>0</v>
      </c>
      <c r="J22" s="289"/>
      <c r="K22"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5" customHeight="1" x14ac:dyDescent="0.55000000000000004">
      <c r="A23" s="285">
        <f t="shared" si="0"/>
        <v>15</v>
      </c>
      <c r="B23" s="286"/>
      <c r="C23" s="70"/>
      <c r="D23" s="70"/>
      <c r="E23" s="69"/>
      <c r="F23" s="71"/>
      <c r="G23" s="287"/>
      <c r="H23" s="288">
        <f>原材料・副資材費11[[#This Row],[数量
(A)]]*原材料・副資材費11[[#This Row],[単価
（税抜）
(B)]]</f>
        <v>0</v>
      </c>
      <c r="I23" s="288">
        <f>ROUNDDOWN(原材料・副資材費11[[#This Row],[助成対象経費
（税抜）
(A)×(B)]]*1.1,0)</f>
        <v>0</v>
      </c>
      <c r="J23" s="289"/>
      <c r="K23" s="29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5" customHeight="1" x14ac:dyDescent="0.55000000000000004">
      <c r="A24" s="285">
        <f t="shared" si="0"/>
        <v>16</v>
      </c>
      <c r="B24" s="286"/>
      <c r="C24" s="70"/>
      <c r="D24" s="70"/>
      <c r="E24" s="69"/>
      <c r="F24" s="71"/>
      <c r="G24" s="287"/>
      <c r="H24" s="288">
        <f>原材料・副資材費11[[#This Row],[数量
(A)]]*原材料・副資材費11[[#This Row],[単価
（税抜）
(B)]]</f>
        <v>0</v>
      </c>
      <c r="I24" s="288">
        <f>ROUNDDOWN(原材料・副資材費11[[#This Row],[助成対象経費
（税抜）
(A)×(B)]]*1.1,0)</f>
        <v>0</v>
      </c>
      <c r="J24" s="289"/>
      <c r="K24" s="29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5" customHeight="1" x14ac:dyDescent="0.55000000000000004">
      <c r="A25" s="285">
        <f t="shared" si="0"/>
        <v>17</v>
      </c>
      <c r="B25" s="286"/>
      <c r="C25" s="286"/>
      <c r="D25" s="286"/>
      <c r="E25" s="69"/>
      <c r="F25" s="71"/>
      <c r="G25" s="287"/>
      <c r="H25" s="288">
        <f>原材料・副資材費11[[#This Row],[数量
(A)]]*原材料・副資材費11[[#This Row],[単価
（税抜）
(B)]]</f>
        <v>0</v>
      </c>
      <c r="I25" s="288">
        <f>ROUNDDOWN(原材料・副資材費11[[#This Row],[助成対象経費
（税抜）
(A)×(B)]]*1.1,0)</f>
        <v>0</v>
      </c>
      <c r="J25" s="289"/>
      <c r="K25" s="290"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5" customHeight="1" x14ac:dyDescent="0.55000000000000004">
      <c r="A26" s="292"/>
      <c r="B26" s="293"/>
      <c r="C26" s="293"/>
      <c r="D26" s="293"/>
      <c r="E26" s="294"/>
      <c r="F26" s="295"/>
      <c r="G26" s="296" t="s">
        <v>233</v>
      </c>
      <c r="H26" s="297">
        <f>SUBTOTAL(109,原材料・副資材費11[助成対象経費
（税抜）
(A)×(B)])</f>
        <v>0</v>
      </c>
      <c r="I26" s="297">
        <f>SUBTOTAL(109,原材料・副資材費11[助成事業に
要する経費
（税込）])</f>
        <v>0</v>
      </c>
      <c r="J26" s="298"/>
      <c r="K26" s="299"/>
    </row>
  </sheetData>
  <sheetProtection password="C402" sheet="1" formatCells="0" selectLockedCells="1"/>
  <phoneticPr fontId="2"/>
  <conditionalFormatting sqref="F9:G25 J9:J25 B9:D25">
    <cfRule type="expression" dxfId="256" priority="2">
      <formula>AND(OR($B9&lt;&gt;"",$C9&lt;&gt;"",$D9&lt;&gt;"",$E9&lt;&gt;"",$F9&lt;&gt;"",$G9&lt;&gt;""),B9="")</formula>
    </cfRule>
  </conditionalFormatting>
  <conditionalFormatting sqref="E9:E25">
    <cfRule type="expression" dxfId="255" priority="1">
      <formula>AND(OR($B9&lt;&gt;"",$C9&lt;&gt;"",$D9&lt;&gt;"",$E9&lt;&gt;"",$F9&lt;&gt;"",$G9&lt;&gt;""),E9="")</formula>
    </cfRule>
  </conditionalFormatting>
  <dataValidations count="8">
    <dataValidation allowBlank="1" showInputMessage="1" showErrorMessage="1" prompt="自動計算されます。" sqref="H9:I25"/>
    <dataValidation allowBlank="1" showInputMessage="1" showErrorMessage="1" prompt="未定等不明確の場合は、 申請時点の候補先を記入してください。「未定、検討中」等の記入はできません。" sqref="J9:J25"/>
    <dataValidation type="custom" imeMode="disabled" allowBlank="1" showInputMessage="1" showErrorMessage="1" prompt="本助成事業に必要な最小限の数量を記入してください。" sqref="E9:E25">
      <formula1>ISERROR(FIND(CHAR(10),E9))</formula1>
    </dataValidation>
    <dataValidation allowBlank="1" showErrorMessage="1" prompt="_x000a_" sqref="B9:B25"/>
    <dataValidation type="custom" allowBlank="1" showInputMessage="1" showErrorMessage="1" sqref="K9:K25">
      <formula1>ISERROR(FIND(CHAR(10),K9))</formula1>
    </dataValidation>
    <dataValidation imeMode="disabled" allowBlank="1" showInputMessage="1" showErrorMessage="1" sqref="G9:G25"/>
    <dataValidation allowBlank="1" showInputMessage="1" showErrorMessage="1" prompt="大きさ、材質、規格等を記入してください。" sqref="C9:C25"/>
    <dataValidation allowBlank="1" showInputMessage="1" showErrorMessage="1" prompt="（例）_x000a_・○○部に組込_x000a_・試験用_x000a_" sqref="D9:D2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5.58203125" style="75" customWidth="1"/>
    <col min="2" max="3" width="13.08203125" style="524" customWidth="1"/>
    <col min="4" max="6" width="4.58203125" style="524" customWidth="1"/>
    <col min="7" max="7" width="4" style="524" customWidth="1"/>
    <col min="8" max="8" width="9.75" style="524" customWidth="1"/>
    <col min="9" max="9" width="8.58203125" style="524" customWidth="1"/>
    <col min="10" max="10" width="8.83203125" style="524" customWidth="1"/>
    <col min="11" max="11" width="11.83203125" style="524" customWidth="1"/>
    <col min="12" max="12" width="2.25" style="261" customWidth="1"/>
    <col min="13" max="162" width="1.9140625" style="75" customWidth="1"/>
    <col min="163" max="16384" width="1.9140625" style="75"/>
  </cols>
  <sheetData>
    <row r="1" spans="1:12" s="269" customFormat="1" ht="25" customHeight="1" x14ac:dyDescent="0.55000000000000004">
      <c r="A1" s="300"/>
      <c r="B1" s="264"/>
      <c r="C1" s="264"/>
      <c r="D1" s="264"/>
      <c r="E1" s="264"/>
      <c r="F1" s="264"/>
      <c r="G1" s="264"/>
      <c r="H1" s="264"/>
      <c r="I1" s="264"/>
      <c r="J1" s="301"/>
      <c r="K1" s="260" t="s">
        <v>550</v>
      </c>
      <c r="L1" s="302"/>
    </row>
    <row r="2" spans="1:12" ht="25" customHeight="1" x14ac:dyDescent="0.55000000000000004">
      <c r="A2" s="273" t="s">
        <v>386</v>
      </c>
      <c r="B2" s="275"/>
      <c r="C2" s="275"/>
      <c r="D2" s="275"/>
      <c r="E2" s="275"/>
      <c r="F2" s="275"/>
      <c r="G2" s="275"/>
      <c r="H2" s="275"/>
      <c r="I2" s="275"/>
      <c r="J2" s="275"/>
      <c r="K2" s="275"/>
    </row>
    <row r="3" spans="1:12" ht="25" customHeight="1" x14ac:dyDescent="0.55000000000000004">
      <c r="A3" s="1377" t="s">
        <v>556</v>
      </c>
      <c r="B3" s="1377"/>
      <c r="C3" s="1377"/>
      <c r="D3" s="1377"/>
      <c r="E3" s="1377"/>
      <c r="F3" s="1377"/>
      <c r="G3" s="1377"/>
      <c r="H3" s="1377"/>
      <c r="I3" s="1377"/>
      <c r="J3" s="1377"/>
      <c r="K3" s="1377"/>
    </row>
    <row r="4" spans="1:12" ht="25" customHeight="1" x14ac:dyDescent="0.55000000000000004">
      <c r="A4" s="1377" t="s">
        <v>557</v>
      </c>
      <c r="B4" s="1377"/>
      <c r="C4" s="1377"/>
      <c r="D4" s="1377"/>
      <c r="E4" s="1377"/>
      <c r="F4" s="1377"/>
      <c r="G4" s="1377"/>
      <c r="H4" s="1377"/>
      <c r="I4" s="1377"/>
      <c r="J4" s="1377"/>
      <c r="K4" s="1377"/>
    </row>
    <row r="5" spans="1:12" ht="25" customHeight="1" x14ac:dyDescent="0.55000000000000004">
      <c r="A5" s="1408" t="s">
        <v>760</v>
      </c>
      <c r="B5" s="1409"/>
      <c r="C5" s="1409"/>
      <c r="D5" s="1409"/>
      <c r="E5" s="1409"/>
      <c r="F5" s="1409"/>
      <c r="G5" s="1409"/>
      <c r="H5" s="1409"/>
      <c r="I5" s="1409"/>
      <c r="J5" s="1409"/>
      <c r="K5" s="526"/>
    </row>
    <row r="6" spans="1:12" ht="25" customHeight="1" x14ac:dyDescent="0.55000000000000004">
      <c r="A6" s="1410"/>
      <c r="B6" s="1410"/>
      <c r="C6" s="1410"/>
      <c r="D6" s="1410"/>
      <c r="E6" s="1410"/>
      <c r="F6" s="1410"/>
      <c r="G6" s="1410"/>
      <c r="H6" s="1410"/>
      <c r="I6" s="1410"/>
      <c r="J6" s="1410"/>
      <c r="K6" s="278" t="s">
        <v>221</v>
      </c>
      <c r="L6" s="303"/>
    </row>
    <row r="7" spans="1:12" ht="72" x14ac:dyDescent="0.55000000000000004">
      <c r="A7" s="304" t="s">
        <v>222</v>
      </c>
      <c r="B7" s="530" t="s">
        <v>558</v>
      </c>
      <c r="C7" s="530" t="s">
        <v>559</v>
      </c>
      <c r="D7" s="530" t="s">
        <v>560</v>
      </c>
      <c r="E7" s="305" t="s">
        <v>561</v>
      </c>
      <c r="F7" s="305" t="s">
        <v>562</v>
      </c>
      <c r="G7" s="306" t="s">
        <v>563</v>
      </c>
      <c r="H7" s="530" t="s">
        <v>564</v>
      </c>
      <c r="I7" s="530" t="s">
        <v>240</v>
      </c>
      <c r="J7" s="530" t="s">
        <v>565</v>
      </c>
      <c r="K7" s="307" t="s">
        <v>242</v>
      </c>
      <c r="L7" s="308" t="s">
        <v>243</v>
      </c>
    </row>
    <row r="8" spans="1:12" ht="35" customHeight="1" x14ac:dyDescent="0.55000000000000004">
      <c r="A8" s="309">
        <f t="shared" ref="A8:A24" si="0">ROW()-7</f>
        <v>1</v>
      </c>
      <c r="B8" s="286"/>
      <c r="C8" s="286"/>
      <c r="D8" s="310"/>
      <c r="E8" s="311"/>
      <c r="F8" s="80"/>
      <c r="G8" s="71"/>
      <c r="H8" s="80"/>
      <c r="I8" s="288">
        <f>機械装置・工具器具費1016[[#This Row],[数量
(A)]]*機械装置・工具器具費1016[[#This Row],[購入単価
又は
ﾘｰｽ･ﾚﾝﾀﾙ料
合計（税抜）
(B)]]</f>
        <v>0</v>
      </c>
      <c r="J8" s="288">
        <f>ROUNDDOWN(機械装置・工具器具費1016[[#This Row],[助成対象
経費
（税抜）
(A)×(B）]]*1.1,0)</f>
        <v>0</v>
      </c>
      <c r="K8" s="312"/>
      <c r="L8"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5" customHeight="1" x14ac:dyDescent="0.55000000000000004">
      <c r="A9" s="309">
        <f t="shared" si="0"/>
        <v>2</v>
      </c>
      <c r="B9" s="286"/>
      <c r="C9" s="286"/>
      <c r="D9" s="310"/>
      <c r="E9" s="311"/>
      <c r="F9" s="80"/>
      <c r="G9" s="71"/>
      <c r="H9" s="80"/>
      <c r="I9" s="288">
        <f>機械装置・工具器具費1016[[#This Row],[数量
(A)]]*機械装置・工具器具費1016[[#This Row],[購入単価
又は
ﾘｰｽ･ﾚﾝﾀﾙ料
合計（税抜）
(B)]]</f>
        <v>0</v>
      </c>
      <c r="J9" s="288">
        <f>ROUNDDOWN(機械装置・工具器具費1016[[#This Row],[助成対象
経費
（税抜）
(A)×(B）]]*1.1,0)</f>
        <v>0</v>
      </c>
      <c r="K9" s="312"/>
      <c r="L9"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5" customHeight="1" x14ac:dyDescent="0.55000000000000004">
      <c r="A10" s="309">
        <f t="shared" si="0"/>
        <v>3</v>
      </c>
      <c r="B10" s="286"/>
      <c r="C10" s="286"/>
      <c r="D10" s="310"/>
      <c r="E10" s="311"/>
      <c r="F10" s="80"/>
      <c r="G10" s="71"/>
      <c r="H10" s="80"/>
      <c r="I10" s="288">
        <f>機械装置・工具器具費1016[[#This Row],[数量
(A)]]*機械装置・工具器具費1016[[#This Row],[購入単価
又は
ﾘｰｽ･ﾚﾝﾀﾙ料
合計（税抜）
(B)]]</f>
        <v>0</v>
      </c>
      <c r="J10" s="288">
        <f>ROUNDDOWN(機械装置・工具器具費1016[[#This Row],[助成対象
経費
（税抜）
(A)×(B）]]*1.1,0)</f>
        <v>0</v>
      </c>
      <c r="K10" s="312"/>
      <c r="L10"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5" customHeight="1" x14ac:dyDescent="0.55000000000000004">
      <c r="A11" s="309">
        <f t="shared" si="0"/>
        <v>4</v>
      </c>
      <c r="B11" s="286"/>
      <c r="C11" s="286"/>
      <c r="D11" s="310"/>
      <c r="E11" s="311"/>
      <c r="F11" s="80"/>
      <c r="G11" s="71"/>
      <c r="H11" s="80"/>
      <c r="I11" s="288">
        <f>機械装置・工具器具費1016[[#This Row],[数量
(A)]]*機械装置・工具器具費1016[[#This Row],[購入単価
又は
ﾘｰｽ･ﾚﾝﾀﾙ料
合計（税抜）
(B)]]</f>
        <v>0</v>
      </c>
      <c r="J11" s="288">
        <f>ROUNDDOWN(機械装置・工具器具費1016[[#This Row],[助成対象
経費
（税抜）
(A)×(B）]]*1.1,0)</f>
        <v>0</v>
      </c>
      <c r="K11" s="312"/>
      <c r="L11"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5" customHeight="1" x14ac:dyDescent="0.55000000000000004">
      <c r="A12" s="309">
        <f t="shared" si="0"/>
        <v>5</v>
      </c>
      <c r="B12" s="286"/>
      <c r="C12" s="286"/>
      <c r="D12" s="310"/>
      <c r="E12" s="311"/>
      <c r="F12" s="80"/>
      <c r="G12" s="71"/>
      <c r="H12" s="80"/>
      <c r="I12" s="288">
        <f>機械装置・工具器具費1016[[#This Row],[数量
(A)]]*機械装置・工具器具費1016[[#This Row],[購入単価
又は
ﾘｰｽ･ﾚﾝﾀﾙ料
合計（税抜）
(B)]]</f>
        <v>0</v>
      </c>
      <c r="J12" s="288">
        <f>ROUNDDOWN(機械装置・工具器具費1016[[#This Row],[助成対象
経費
（税抜）
(A)×(B）]]*1.1,0)</f>
        <v>0</v>
      </c>
      <c r="K12" s="312"/>
      <c r="L12"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5" customHeight="1" x14ac:dyDescent="0.55000000000000004">
      <c r="A13" s="309">
        <f t="shared" si="0"/>
        <v>6</v>
      </c>
      <c r="B13" s="286"/>
      <c r="C13" s="286"/>
      <c r="D13" s="310"/>
      <c r="E13" s="311"/>
      <c r="F13" s="80"/>
      <c r="G13" s="71"/>
      <c r="H13" s="80"/>
      <c r="I13" s="288">
        <f>機械装置・工具器具費1016[[#This Row],[数量
(A)]]*機械装置・工具器具費1016[[#This Row],[購入単価
又は
ﾘｰｽ･ﾚﾝﾀﾙ料
合計（税抜）
(B)]]</f>
        <v>0</v>
      </c>
      <c r="J13" s="288">
        <f>ROUNDDOWN(機械装置・工具器具費1016[[#This Row],[助成対象
経費
（税抜）
(A)×(B）]]*1.1,0)</f>
        <v>0</v>
      </c>
      <c r="K13" s="312"/>
      <c r="L13"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5" customHeight="1" x14ac:dyDescent="0.55000000000000004">
      <c r="A14" s="309">
        <f t="shared" si="0"/>
        <v>7</v>
      </c>
      <c r="B14" s="286"/>
      <c r="C14" s="286"/>
      <c r="D14" s="310"/>
      <c r="E14" s="311"/>
      <c r="F14" s="80"/>
      <c r="G14" s="71"/>
      <c r="H14" s="80"/>
      <c r="I14" s="288">
        <f>機械装置・工具器具費1016[[#This Row],[数量
(A)]]*機械装置・工具器具費1016[[#This Row],[購入単価
又は
ﾘｰｽ･ﾚﾝﾀﾙ料
合計（税抜）
(B)]]</f>
        <v>0</v>
      </c>
      <c r="J14" s="288">
        <f>ROUNDDOWN(機械装置・工具器具費1016[[#This Row],[助成対象
経費
（税抜）
(A)×(B）]]*1.1,0)</f>
        <v>0</v>
      </c>
      <c r="K14" s="312"/>
      <c r="L14"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5" customHeight="1" x14ac:dyDescent="0.55000000000000004">
      <c r="A15" s="309">
        <f t="shared" si="0"/>
        <v>8</v>
      </c>
      <c r="B15" s="286"/>
      <c r="C15" s="286"/>
      <c r="D15" s="310"/>
      <c r="E15" s="311"/>
      <c r="F15" s="80"/>
      <c r="G15" s="71"/>
      <c r="H15" s="80"/>
      <c r="I15" s="288">
        <f>機械装置・工具器具費1016[[#This Row],[数量
(A)]]*機械装置・工具器具費1016[[#This Row],[購入単価
又は
ﾘｰｽ･ﾚﾝﾀﾙ料
合計（税抜）
(B)]]</f>
        <v>0</v>
      </c>
      <c r="J15" s="288">
        <f>ROUNDDOWN(機械装置・工具器具費1016[[#This Row],[助成対象
経費
（税抜）
(A)×(B）]]*1.1,0)</f>
        <v>0</v>
      </c>
      <c r="K15" s="312"/>
      <c r="L15"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5" customHeight="1" x14ac:dyDescent="0.55000000000000004">
      <c r="A16" s="309">
        <f t="shared" si="0"/>
        <v>9</v>
      </c>
      <c r="B16" s="286"/>
      <c r="C16" s="286"/>
      <c r="D16" s="310"/>
      <c r="E16" s="311"/>
      <c r="F16" s="80"/>
      <c r="G16" s="71"/>
      <c r="H16" s="80"/>
      <c r="I16" s="288">
        <f>機械装置・工具器具費1016[[#This Row],[数量
(A)]]*機械装置・工具器具費1016[[#This Row],[購入単価
又は
ﾘｰｽ･ﾚﾝﾀﾙ料
合計（税抜）
(B)]]</f>
        <v>0</v>
      </c>
      <c r="J16" s="288">
        <f>ROUNDDOWN(機械装置・工具器具費1016[[#This Row],[助成対象
経費
（税抜）
(A)×(B）]]*1.1,0)</f>
        <v>0</v>
      </c>
      <c r="K16" s="312"/>
      <c r="L16"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5" customHeight="1" x14ac:dyDescent="0.55000000000000004">
      <c r="A17" s="309">
        <f t="shared" si="0"/>
        <v>10</v>
      </c>
      <c r="B17" s="286"/>
      <c r="C17" s="286"/>
      <c r="D17" s="310"/>
      <c r="E17" s="311"/>
      <c r="F17" s="80"/>
      <c r="G17" s="71"/>
      <c r="H17" s="80"/>
      <c r="I17" s="288">
        <f>機械装置・工具器具費1016[[#This Row],[数量
(A)]]*機械装置・工具器具費1016[[#This Row],[購入単価
又は
ﾘｰｽ･ﾚﾝﾀﾙ料
合計（税抜）
(B)]]</f>
        <v>0</v>
      </c>
      <c r="J17" s="288">
        <f>ROUNDDOWN(機械装置・工具器具費1016[[#This Row],[助成対象
経費
（税抜）
(A)×(B）]]*1.1,0)</f>
        <v>0</v>
      </c>
      <c r="K17" s="312"/>
      <c r="L17"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5" customHeight="1" x14ac:dyDescent="0.55000000000000004">
      <c r="A18" s="309">
        <f t="shared" si="0"/>
        <v>11</v>
      </c>
      <c r="B18" s="286"/>
      <c r="C18" s="286"/>
      <c r="D18" s="310"/>
      <c r="E18" s="311"/>
      <c r="F18" s="80"/>
      <c r="G18" s="71"/>
      <c r="H18" s="80"/>
      <c r="I18" s="288">
        <f>機械装置・工具器具費1016[[#This Row],[数量
(A)]]*機械装置・工具器具費1016[[#This Row],[購入単価
又は
ﾘｰｽ･ﾚﾝﾀﾙ料
合計（税抜）
(B)]]</f>
        <v>0</v>
      </c>
      <c r="J18" s="288">
        <f>ROUNDDOWN(機械装置・工具器具費1016[[#This Row],[助成対象
経費
（税抜）
(A)×(B）]]*1.1,0)</f>
        <v>0</v>
      </c>
      <c r="K18" s="312"/>
      <c r="L18"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5" customHeight="1" x14ac:dyDescent="0.55000000000000004">
      <c r="A19" s="309">
        <f t="shared" si="0"/>
        <v>12</v>
      </c>
      <c r="B19" s="286"/>
      <c r="C19" s="286"/>
      <c r="D19" s="310"/>
      <c r="E19" s="311"/>
      <c r="F19" s="80"/>
      <c r="G19" s="71"/>
      <c r="H19" s="80"/>
      <c r="I19" s="288">
        <f>機械装置・工具器具費1016[[#This Row],[数量
(A)]]*機械装置・工具器具費1016[[#This Row],[購入単価
又は
ﾘｰｽ･ﾚﾝﾀﾙ料
合計（税抜）
(B)]]</f>
        <v>0</v>
      </c>
      <c r="J19" s="288">
        <f>ROUNDDOWN(機械装置・工具器具費1016[[#This Row],[助成対象
経費
（税抜）
(A)×(B）]]*1.1,0)</f>
        <v>0</v>
      </c>
      <c r="K19" s="312"/>
      <c r="L19"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5" customHeight="1" x14ac:dyDescent="0.55000000000000004">
      <c r="A20" s="309">
        <f t="shared" si="0"/>
        <v>13</v>
      </c>
      <c r="B20" s="286"/>
      <c r="C20" s="286"/>
      <c r="D20" s="310"/>
      <c r="E20" s="311"/>
      <c r="F20" s="80"/>
      <c r="G20" s="71"/>
      <c r="H20" s="80"/>
      <c r="I20" s="288">
        <f>機械装置・工具器具費1016[[#This Row],[数量
(A)]]*機械装置・工具器具費1016[[#This Row],[購入単価
又は
ﾘｰｽ･ﾚﾝﾀﾙ料
合計（税抜）
(B)]]</f>
        <v>0</v>
      </c>
      <c r="J20" s="288">
        <f>ROUNDDOWN(機械装置・工具器具費1016[[#This Row],[助成対象
経費
（税抜）
(A)×(B）]]*1.1,0)</f>
        <v>0</v>
      </c>
      <c r="K20" s="312"/>
      <c r="L20"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5" customHeight="1" x14ac:dyDescent="0.55000000000000004">
      <c r="A21" s="309">
        <f t="shared" si="0"/>
        <v>14</v>
      </c>
      <c r="B21" s="286"/>
      <c r="C21" s="286"/>
      <c r="D21" s="310"/>
      <c r="E21" s="311"/>
      <c r="F21" s="80"/>
      <c r="G21" s="71"/>
      <c r="H21" s="80"/>
      <c r="I21" s="288">
        <f>機械装置・工具器具費1016[[#This Row],[数量
(A)]]*機械装置・工具器具費1016[[#This Row],[購入単価
又は
ﾘｰｽ･ﾚﾝﾀﾙ料
合計（税抜）
(B)]]</f>
        <v>0</v>
      </c>
      <c r="J21" s="288">
        <f>ROUNDDOWN(機械装置・工具器具費1016[[#This Row],[助成対象
経費
（税抜）
(A)×(B）]]*1.1,0)</f>
        <v>0</v>
      </c>
      <c r="K21" s="312"/>
      <c r="L21"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5" customHeight="1" x14ac:dyDescent="0.55000000000000004">
      <c r="A22" s="309">
        <f t="shared" si="0"/>
        <v>15</v>
      </c>
      <c r="B22" s="70"/>
      <c r="C22" s="70"/>
      <c r="D22" s="72"/>
      <c r="E22" s="311"/>
      <c r="F22" s="80"/>
      <c r="G22" s="71"/>
      <c r="H22" s="80"/>
      <c r="I22" s="288">
        <f>機械装置・工具器具費1016[[#This Row],[数量
(A)]]*機械装置・工具器具費1016[[#This Row],[購入単価
又は
ﾘｰｽ･ﾚﾝﾀﾙ料
合計（税抜）
(B)]]</f>
        <v>0</v>
      </c>
      <c r="J22" s="288">
        <f>ROUNDDOWN(機械装置・工具器具費1016[[#This Row],[助成対象
経費
（税抜）
(A)×(B）]]*1.1,0)</f>
        <v>0</v>
      </c>
      <c r="K22" s="314"/>
      <c r="L22" s="315"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5" customHeight="1" x14ac:dyDescent="0.55000000000000004">
      <c r="A23" s="309">
        <f t="shared" si="0"/>
        <v>16</v>
      </c>
      <c r="B23" s="70"/>
      <c r="C23" s="70"/>
      <c r="D23" s="72"/>
      <c r="E23" s="311"/>
      <c r="F23" s="80"/>
      <c r="G23" s="71"/>
      <c r="H23" s="80"/>
      <c r="I23" s="288">
        <f>機械装置・工具器具費1016[[#This Row],[数量
(A)]]*機械装置・工具器具費1016[[#This Row],[購入単価
又は
ﾘｰｽ･ﾚﾝﾀﾙ料
合計（税抜）
(B)]]</f>
        <v>0</v>
      </c>
      <c r="J23" s="288">
        <f>ROUNDDOWN(機械装置・工具器具費1016[[#This Row],[助成対象
経費
（税抜）
(A)×(B）]]*1.1,0)</f>
        <v>0</v>
      </c>
      <c r="K23" s="314"/>
      <c r="L23" s="315"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5" customHeight="1" x14ac:dyDescent="0.55000000000000004">
      <c r="A24" s="309">
        <f t="shared" si="0"/>
        <v>17</v>
      </c>
      <c r="B24" s="286"/>
      <c r="C24" s="286"/>
      <c r="D24" s="310"/>
      <c r="E24" s="311"/>
      <c r="F24" s="80"/>
      <c r="G24" s="71"/>
      <c r="H24" s="80"/>
      <c r="I24" s="288">
        <f>機械装置・工具器具費1016[[#This Row],[数量
(A)]]*機械装置・工具器具費1016[[#This Row],[購入単価
又は
ﾘｰｽ･ﾚﾝﾀﾙ料
合計（税抜）
(B)]]</f>
        <v>0</v>
      </c>
      <c r="J24" s="288">
        <f>ROUNDDOWN(機械装置・工具器具費1016[[#This Row],[助成対象
経費
（税抜）
(A)×(B）]]*1.1,0)</f>
        <v>0</v>
      </c>
      <c r="K24" s="312"/>
      <c r="L24" s="31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5" customHeight="1" x14ac:dyDescent="0.55000000000000004">
      <c r="A25" s="316"/>
      <c r="B25" s="317"/>
      <c r="C25" s="317"/>
      <c r="D25" s="317"/>
      <c r="E25" s="317"/>
      <c r="F25" s="317"/>
      <c r="G25" s="317"/>
      <c r="H25" s="318" t="s">
        <v>567</v>
      </c>
      <c r="I25" s="319">
        <f>SUBTOTAL(109,機械装置・工具器具費1016[助成対象
経費
（税抜）
(A)×(B）])</f>
        <v>0</v>
      </c>
      <c r="J25" s="319">
        <f>SUBTOTAL(109,機械装置・工具器具費1016[助成事業に
要する経費
（税込）])</f>
        <v>0</v>
      </c>
      <c r="K25" s="320"/>
      <c r="L25" s="321"/>
    </row>
  </sheetData>
  <sheetProtection password="C402" sheet="1" formatCells="0" selectLockedCells="1"/>
  <mergeCells count="3">
    <mergeCell ref="A3:K3"/>
    <mergeCell ref="A4:K4"/>
    <mergeCell ref="A5:J6"/>
  </mergeCells>
  <phoneticPr fontId="2"/>
  <conditionalFormatting sqref="B8:D8 F8:H8 F12:H24 B12:D24 F10:H10 B10:D10 K8:K24">
    <cfRule type="expression" dxfId="229" priority="9">
      <formula>AND(OR($B8&lt;&gt;"",$C8&lt;&gt;"",$D8&lt;&gt;"",$F8&lt;&gt;"",$G8&lt;&gt;"",$H8&lt;&gt;""),B8="")</formula>
    </cfRule>
  </conditionalFormatting>
  <conditionalFormatting sqref="E8 E12:E24 E10">
    <cfRule type="expression" dxfId="228" priority="7">
      <formula>$D8="購入"</formula>
    </cfRule>
  </conditionalFormatting>
  <conditionalFormatting sqref="E8 E12:E24 E10">
    <cfRule type="expression" dxfId="227" priority="8">
      <formula>AND(OR($B8&lt;&gt;"",$C8&lt;&gt;"",$D8&lt;&gt;"",$E8&lt;&gt;"",$F8&lt;&gt;"",$G8&lt;&gt;"",$H8&lt;&gt;""),E8="")</formula>
    </cfRule>
  </conditionalFormatting>
  <conditionalFormatting sqref="B11:D11 F11:H11">
    <cfRule type="expression" dxfId="226" priority="6">
      <formula>AND(OR($B11&lt;&gt;"",$C11&lt;&gt;"",$D11&lt;&gt;"",$F11&lt;&gt;"",$G11&lt;&gt;"",$H11&lt;&gt;""),B11="")</formula>
    </cfRule>
  </conditionalFormatting>
  <conditionalFormatting sqref="E11">
    <cfRule type="expression" dxfId="225" priority="4">
      <formula>$D11="購入"</formula>
    </cfRule>
  </conditionalFormatting>
  <conditionalFormatting sqref="E11">
    <cfRule type="expression" dxfId="224" priority="5">
      <formula>AND(OR($B11&lt;&gt;"",$C11&lt;&gt;"",$D11&lt;&gt;"",$E11&lt;&gt;"",$F11&lt;&gt;"",$G11&lt;&gt;"",$H11&lt;&gt;""),E11="")</formula>
    </cfRule>
  </conditionalFormatting>
  <conditionalFormatting sqref="F9:H9 B9:D9">
    <cfRule type="expression" dxfId="223" priority="3">
      <formula>AND(OR($B9&lt;&gt;"",$C9&lt;&gt;"",$D9&lt;&gt;"",$F9&lt;&gt;"",$G9&lt;&gt;"",$H9&lt;&gt;""),B9="")</formula>
    </cfRule>
  </conditionalFormatting>
  <conditionalFormatting sqref="E9">
    <cfRule type="expression" dxfId="222" priority="1">
      <formula>$D9="購入"</formula>
    </cfRule>
  </conditionalFormatting>
  <conditionalFormatting sqref="E9">
    <cfRule type="expression" dxfId="221" priority="2">
      <formula>AND(OR($B9&lt;&gt;"",$C9&lt;&gt;"",$D9&lt;&gt;"",$E9&lt;&gt;"",$F9&lt;&gt;"",$G9&lt;&gt;"",$H9&lt;&gt;""),E9="")</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dataValidation allowBlank="1" showInputMessage="1" showErrorMessage="1" prompt="自動計算されます。" sqref="I8:J24"/>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formula1>1</formula1>
      <formula2>21</formula2>
    </dataValidation>
    <dataValidation allowBlank="1" showInputMessage="1" showErrorMessage="1" prompt="未定等不明確の場合は、 申請時点の候補先を記入してください。「未定、検討中」等の記入はできません。" sqref="K8:K24"/>
    <dataValidation allowBlank="1" showInputMessage="1" showErrorMessage="1" prompt="（例）_x000a_○○加工_x000a_" sqref="C8:C24"/>
    <dataValidation type="list" allowBlank="1" showInputMessage="1" showErrorMessage="1" sqref="D8:D24">
      <formula1>"購入,ﾘｰｽ,ﾚﾝﾀﾙ"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4"/>
  <sheetViews>
    <sheetView showGridLines="0" view="pageBreakPreview" zoomScale="60" zoomScaleNormal="100" workbookViewId="0">
      <selection activeCell="C5" sqref="C5:I5"/>
    </sheetView>
  </sheetViews>
  <sheetFormatPr defaultColWidth="8.25" defaultRowHeight="15" x14ac:dyDescent="0.55000000000000004"/>
  <cols>
    <col min="1" max="1" width="5.1640625" style="102" customWidth="1"/>
    <col min="2" max="2" width="8.25" style="102"/>
    <col min="3" max="3" width="3.4140625" style="102" customWidth="1"/>
    <col min="4" max="4" width="5.75" style="102" customWidth="1"/>
    <col min="5" max="5" width="5.25" style="102" bestFit="1" customWidth="1"/>
    <col min="6" max="6" width="6.83203125" style="102" customWidth="1"/>
    <col min="7" max="9" width="4.58203125" style="102" customWidth="1"/>
    <col min="10" max="10" width="6.83203125" style="102" customWidth="1"/>
    <col min="11" max="11" width="10.33203125" style="102" customWidth="1"/>
    <col min="12" max="12" width="8.6640625" style="102" customWidth="1"/>
    <col min="13" max="13" width="5.75" style="102" customWidth="1"/>
    <col min="14" max="14" width="4.6640625" style="102" customWidth="1"/>
    <col min="15" max="15" width="3.4140625" style="102" customWidth="1"/>
    <col min="16" max="16" width="6.83203125" style="102" customWidth="1"/>
    <col min="17" max="18" width="8.58203125" style="102" customWidth="1"/>
    <col min="19" max="19" width="4.6640625" style="102" customWidth="1"/>
    <col min="20" max="20" width="2.4140625" style="102" customWidth="1"/>
    <col min="21" max="21" width="2.5" style="102" customWidth="1"/>
    <col min="22" max="22" width="72.33203125" style="102" hidden="1" customWidth="1"/>
    <col min="23" max="23" width="37.6640625" style="102" hidden="1" customWidth="1"/>
    <col min="24" max="24" width="29.6640625" style="102" hidden="1" customWidth="1"/>
    <col min="25" max="25" width="26.75" style="102" hidden="1" customWidth="1"/>
    <col min="26" max="16384" width="8.25" style="102"/>
  </cols>
  <sheetData>
    <row r="1" spans="1:25" ht="30" customHeight="1" x14ac:dyDescent="0.55000000000000004">
      <c r="A1" s="804" t="s">
        <v>417</v>
      </c>
      <c r="B1" s="804"/>
      <c r="C1" s="804"/>
      <c r="D1" s="804"/>
      <c r="E1" s="804"/>
      <c r="F1" s="804"/>
      <c r="G1" s="804"/>
      <c r="H1" s="804"/>
      <c r="I1" s="804"/>
      <c r="J1" s="804"/>
      <c r="K1" s="804"/>
      <c r="L1" s="804"/>
      <c r="M1" s="804"/>
      <c r="N1" s="804"/>
      <c r="O1" s="804"/>
      <c r="P1" s="804"/>
      <c r="Q1" s="804"/>
      <c r="R1" s="804"/>
      <c r="S1" s="804"/>
      <c r="V1" s="103" t="s">
        <v>418</v>
      </c>
      <c r="W1" s="103" t="s">
        <v>419</v>
      </c>
      <c r="X1" s="103" t="s">
        <v>420</v>
      </c>
      <c r="Y1" s="103" t="s">
        <v>421</v>
      </c>
    </row>
    <row r="2" spans="1:25" ht="15" customHeight="1" x14ac:dyDescent="0.55000000000000004">
      <c r="A2" s="804"/>
      <c r="B2" s="804"/>
      <c r="C2" s="804"/>
      <c r="D2" s="804"/>
      <c r="E2" s="804"/>
      <c r="F2" s="804"/>
      <c r="G2" s="804"/>
      <c r="H2" s="804"/>
      <c r="I2" s="804"/>
      <c r="J2" s="804"/>
      <c r="K2" s="804"/>
      <c r="L2" s="804"/>
      <c r="M2" s="804"/>
      <c r="N2" s="804"/>
      <c r="O2" s="804"/>
      <c r="P2" s="804"/>
      <c r="Q2" s="804"/>
      <c r="R2" s="804"/>
      <c r="S2" s="804"/>
      <c r="T2" s="104"/>
      <c r="U2" s="104"/>
      <c r="V2" s="105" t="s">
        <v>24</v>
      </c>
      <c r="W2" s="105" t="s">
        <v>25</v>
      </c>
      <c r="X2" s="106" t="s">
        <v>26</v>
      </c>
      <c r="Y2" s="106" t="s">
        <v>27</v>
      </c>
    </row>
    <row r="3" spans="1:25" ht="22" customHeight="1" x14ac:dyDescent="0.55000000000000004">
      <c r="A3" s="484" t="s">
        <v>774</v>
      </c>
      <c r="B3" s="510"/>
      <c r="C3" s="510"/>
      <c r="D3" s="510"/>
      <c r="E3" s="510"/>
      <c r="F3" s="510"/>
      <c r="G3" s="510"/>
      <c r="H3" s="510"/>
      <c r="I3" s="510"/>
      <c r="J3" s="510"/>
      <c r="K3" s="510"/>
      <c r="L3" s="510"/>
      <c r="M3" s="510"/>
      <c r="N3" s="510"/>
      <c r="O3" s="510"/>
      <c r="P3" s="510"/>
      <c r="Q3" s="510"/>
      <c r="R3" s="510"/>
      <c r="S3" s="510"/>
      <c r="T3" s="104"/>
      <c r="U3" s="104"/>
      <c r="V3" s="110" t="s">
        <v>28</v>
      </c>
      <c r="W3" s="111" t="s">
        <v>29</v>
      </c>
      <c r="X3" s="9" t="s">
        <v>423</v>
      </c>
      <c r="Y3" s="9" t="s">
        <v>30</v>
      </c>
    </row>
    <row r="4" spans="1:25" s="109" customFormat="1" ht="18.75" customHeight="1" x14ac:dyDescent="0.55000000000000004">
      <c r="A4" s="107" t="s">
        <v>422</v>
      </c>
      <c r="B4" s="108"/>
      <c r="C4" s="108"/>
      <c r="D4" s="108"/>
      <c r="E4" s="108"/>
      <c r="F4" s="108"/>
      <c r="G4" s="108"/>
      <c r="H4" s="108"/>
      <c r="I4" s="108"/>
      <c r="J4" s="108"/>
      <c r="K4" s="108"/>
      <c r="L4" s="108"/>
      <c r="M4" s="108"/>
      <c r="N4" s="108"/>
      <c r="O4" s="108"/>
      <c r="P4" s="483"/>
      <c r="Q4" s="483"/>
      <c r="R4" s="483"/>
      <c r="S4" s="482" t="s">
        <v>753</v>
      </c>
      <c r="V4" s="112" t="s">
        <v>31</v>
      </c>
      <c r="W4" s="105" t="s">
        <v>32</v>
      </c>
      <c r="X4" s="106" t="s">
        <v>426</v>
      </c>
      <c r="Y4" s="106" t="s">
        <v>33</v>
      </c>
    </row>
    <row r="5" spans="1:25" ht="33.75" customHeight="1" x14ac:dyDescent="0.55000000000000004">
      <c r="A5" s="751" t="s">
        <v>424</v>
      </c>
      <c r="B5" s="751"/>
      <c r="C5" s="805"/>
      <c r="D5" s="805"/>
      <c r="E5" s="805"/>
      <c r="F5" s="805"/>
      <c r="G5" s="805"/>
      <c r="H5" s="805"/>
      <c r="I5" s="805"/>
      <c r="J5" s="739" t="s">
        <v>425</v>
      </c>
      <c r="K5" s="509" t="s">
        <v>424</v>
      </c>
      <c r="L5" s="806"/>
      <c r="M5" s="806"/>
      <c r="N5" s="806"/>
      <c r="O5" s="806"/>
      <c r="P5" s="806"/>
      <c r="Q5" s="806"/>
      <c r="R5" s="806"/>
      <c r="S5" s="806"/>
      <c r="V5" s="112" t="s">
        <v>34</v>
      </c>
      <c r="W5" s="105" t="s">
        <v>35</v>
      </c>
      <c r="X5" s="106" t="s">
        <v>429</v>
      </c>
      <c r="Y5" s="106" t="s">
        <v>36</v>
      </c>
    </row>
    <row r="6" spans="1:25" ht="33.75" customHeight="1" x14ac:dyDescent="0.55000000000000004">
      <c r="A6" s="785" t="s">
        <v>427</v>
      </c>
      <c r="B6" s="785"/>
      <c r="C6" s="807"/>
      <c r="D6" s="807"/>
      <c r="E6" s="807"/>
      <c r="F6" s="807"/>
      <c r="G6" s="807"/>
      <c r="H6" s="807"/>
      <c r="I6" s="807"/>
      <c r="J6" s="739"/>
      <c r="K6" s="511" t="s">
        <v>428</v>
      </c>
      <c r="L6" s="786"/>
      <c r="M6" s="786"/>
      <c r="N6" s="786"/>
      <c r="O6" s="786"/>
      <c r="P6" s="786"/>
      <c r="Q6" s="786"/>
      <c r="R6" s="786"/>
      <c r="S6" s="786"/>
      <c r="V6" s="112" t="s">
        <v>37</v>
      </c>
      <c r="W6" s="105" t="s">
        <v>38</v>
      </c>
      <c r="X6" s="106" t="s">
        <v>39</v>
      </c>
      <c r="Y6" s="106" t="s">
        <v>40</v>
      </c>
    </row>
    <row r="7" spans="1:25" ht="33.75" customHeight="1" x14ac:dyDescent="0.55000000000000004">
      <c r="A7" s="808" t="s">
        <v>430</v>
      </c>
      <c r="B7" s="783"/>
      <c r="C7" s="809"/>
      <c r="D7" s="809"/>
      <c r="E7" s="809"/>
      <c r="F7" s="809"/>
      <c r="G7" s="809"/>
      <c r="H7" s="809"/>
      <c r="I7" s="809"/>
      <c r="J7" s="739"/>
      <c r="K7" s="512" t="s">
        <v>431</v>
      </c>
      <c r="L7" s="813"/>
      <c r="M7" s="813"/>
      <c r="N7" s="813"/>
      <c r="O7" s="813"/>
      <c r="P7" s="813"/>
      <c r="Q7" s="813"/>
      <c r="R7" s="813"/>
      <c r="S7" s="813"/>
      <c r="V7" s="102" t="s">
        <v>434</v>
      </c>
      <c r="W7" s="105" t="s">
        <v>435</v>
      </c>
      <c r="X7" s="106" t="s">
        <v>41</v>
      </c>
      <c r="Y7" s="106" t="s">
        <v>42</v>
      </c>
    </row>
    <row r="8" spans="1:25" ht="33.75" customHeight="1" x14ac:dyDescent="0.55000000000000004">
      <c r="A8" s="814" t="s">
        <v>432</v>
      </c>
      <c r="B8" s="814"/>
      <c r="C8" s="463" t="s">
        <v>433</v>
      </c>
      <c r="D8" s="771"/>
      <c r="E8" s="815"/>
      <c r="F8" s="816"/>
      <c r="G8" s="817"/>
      <c r="H8" s="818"/>
      <c r="I8" s="818"/>
      <c r="J8" s="818"/>
      <c r="K8" s="818"/>
      <c r="L8" s="818"/>
      <c r="M8" s="818"/>
      <c r="N8" s="818"/>
      <c r="O8" s="818"/>
      <c r="P8" s="818"/>
      <c r="Q8" s="818"/>
      <c r="R8" s="818"/>
      <c r="S8" s="818"/>
      <c r="V8" s="112" t="s">
        <v>44</v>
      </c>
      <c r="W8" s="105" t="s">
        <v>437</v>
      </c>
      <c r="X8" s="106" t="s">
        <v>45</v>
      </c>
      <c r="Y8" s="106" t="s">
        <v>46</v>
      </c>
    </row>
    <row r="9" spans="1:25" ht="33.75" customHeight="1" x14ac:dyDescent="0.25">
      <c r="A9" s="808" t="s">
        <v>43</v>
      </c>
      <c r="B9" s="808"/>
      <c r="C9" s="819"/>
      <c r="D9" s="819"/>
      <c r="E9" s="819"/>
      <c r="F9" s="819"/>
      <c r="G9" s="819"/>
      <c r="H9" s="819"/>
      <c r="I9" s="819"/>
      <c r="J9" s="819"/>
      <c r="K9" s="739" t="s">
        <v>436</v>
      </c>
      <c r="L9" s="739"/>
      <c r="M9" s="820"/>
      <c r="N9" s="821"/>
      <c r="O9" s="821"/>
      <c r="P9" s="821"/>
      <c r="Q9" s="821"/>
      <c r="R9" s="821"/>
      <c r="S9" s="821"/>
      <c r="V9" s="112" t="s">
        <v>47</v>
      </c>
      <c r="W9" s="105" t="s">
        <v>439</v>
      </c>
      <c r="X9" s="106" t="s">
        <v>48</v>
      </c>
      <c r="Y9" s="113"/>
    </row>
    <row r="10" spans="1:25" ht="33.75" customHeight="1" x14ac:dyDescent="0.55000000000000004">
      <c r="A10" s="814" t="s">
        <v>438</v>
      </c>
      <c r="B10" s="814"/>
      <c r="C10" s="463" t="s">
        <v>433</v>
      </c>
      <c r="D10" s="771"/>
      <c r="E10" s="815"/>
      <c r="F10" s="816"/>
      <c r="G10" s="817"/>
      <c r="H10" s="818"/>
      <c r="I10" s="818"/>
      <c r="J10" s="818"/>
      <c r="K10" s="823"/>
      <c r="L10" s="823"/>
      <c r="M10" s="823"/>
      <c r="N10" s="823"/>
      <c r="O10" s="823"/>
      <c r="P10" s="823"/>
      <c r="Q10" s="823"/>
      <c r="R10" s="823"/>
      <c r="S10" s="823"/>
      <c r="V10" s="112" t="s">
        <v>49</v>
      </c>
      <c r="W10" s="105" t="s">
        <v>441</v>
      </c>
      <c r="X10" s="106" t="s">
        <v>50</v>
      </c>
      <c r="Y10" s="114"/>
    </row>
    <row r="11" spans="1:25" ht="33.75" customHeight="1" x14ac:dyDescent="0.25">
      <c r="A11" s="808" t="s">
        <v>43</v>
      </c>
      <c r="B11" s="808"/>
      <c r="C11" s="819"/>
      <c r="D11" s="819"/>
      <c r="E11" s="819"/>
      <c r="F11" s="819"/>
      <c r="G11" s="819"/>
      <c r="H11" s="819"/>
      <c r="I11" s="819"/>
      <c r="J11" s="819"/>
      <c r="K11" s="824" t="s">
        <v>440</v>
      </c>
      <c r="L11" s="824"/>
      <c r="M11" s="824"/>
      <c r="N11" s="824"/>
      <c r="O11" s="824"/>
      <c r="P11" s="824"/>
      <c r="Q11" s="824"/>
      <c r="R11" s="824"/>
      <c r="S11" s="824"/>
      <c r="V11" s="112" t="s">
        <v>51</v>
      </c>
      <c r="W11" s="105" t="s">
        <v>443</v>
      </c>
      <c r="X11" s="106" t="s">
        <v>52</v>
      </c>
      <c r="Y11" s="113"/>
    </row>
    <row r="12" spans="1:25" ht="33.75" customHeight="1" x14ac:dyDescent="0.25">
      <c r="A12" s="814" t="s">
        <v>442</v>
      </c>
      <c r="B12" s="814"/>
      <c r="C12" s="463" t="s">
        <v>433</v>
      </c>
      <c r="D12" s="771"/>
      <c r="E12" s="815"/>
      <c r="F12" s="816"/>
      <c r="G12" s="817"/>
      <c r="H12" s="818"/>
      <c r="I12" s="818"/>
      <c r="J12" s="818"/>
      <c r="K12" s="818"/>
      <c r="L12" s="818"/>
      <c r="M12" s="818"/>
      <c r="N12" s="818"/>
      <c r="O12" s="818"/>
      <c r="P12" s="818"/>
      <c r="Q12" s="818"/>
      <c r="R12" s="818"/>
      <c r="S12" s="818"/>
      <c r="V12" s="112" t="s">
        <v>53</v>
      </c>
      <c r="W12" s="105" t="s">
        <v>444</v>
      </c>
      <c r="X12" s="106" t="s">
        <v>54</v>
      </c>
      <c r="Y12" s="113"/>
    </row>
    <row r="13" spans="1:25" ht="33.75" customHeight="1" x14ac:dyDescent="0.25">
      <c r="A13" s="808" t="s">
        <v>43</v>
      </c>
      <c r="B13" s="808"/>
      <c r="C13" s="819"/>
      <c r="D13" s="819"/>
      <c r="E13" s="819"/>
      <c r="F13" s="819"/>
      <c r="G13" s="819"/>
      <c r="H13" s="819"/>
      <c r="I13" s="819"/>
      <c r="J13" s="819"/>
      <c r="K13" s="822"/>
      <c r="L13" s="822"/>
      <c r="M13" s="822"/>
      <c r="N13" s="822"/>
      <c r="O13" s="822"/>
      <c r="P13" s="822"/>
      <c r="Q13" s="822"/>
      <c r="R13" s="822"/>
      <c r="S13" s="822"/>
      <c r="V13" s="112" t="s">
        <v>55</v>
      </c>
      <c r="W13" s="105" t="s">
        <v>447</v>
      </c>
      <c r="X13" s="106" t="s">
        <v>56</v>
      </c>
      <c r="Y13" s="113"/>
    </row>
    <row r="14" spans="1:25" ht="33.75" customHeight="1" x14ac:dyDescent="0.25">
      <c r="A14" s="768" t="s">
        <v>445</v>
      </c>
      <c r="B14" s="768"/>
      <c r="C14" s="751" t="s">
        <v>424</v>
      </c>
      <c r="D14" s="751"/>
      <c r="E14" s="806"/>
      <c r="F14" s="806"/>
      <c r="G14" s="806"/>
      <c r="H14" s="806"/>
      <c r="I14" s="806"/>
      <c r="J14" s="806"/>
      <c r="K14" s="768" t="s">
        <v>446</v>
      </c>
      <c r="L14" s="739"/>
      <c r="M14" s="784"/>
      <c r="N14" s="735"/>
      <c r="O14" s="735"/>
      <c r="P14" s="735"/>
      <c r="Q14" s="735"/>
      <c r="R14" s="735"/>
      <c r="S14" s="735"/>
      <c r="V14" s="112" t="s">
        <v>57</v>
      </c>
      <c r="W14" s="115"/>
      <c r="X14" s="106" t="s">
        <v>58</v>
      </c>
      <c r="Y14" s="113"/>
    </row>
    <row r="15" spans="1:25" ht="33.75" customHeight="1" x14ac:dyDescent="0.25">
      <c r="A15" s="768"/>
      <c r="B15" s="768"/>
      <c r="C15" s="785" t="s">
        <v>428</v>
      </c>
      <c r="D15" s="785"/>
      <c r="E15" s="786"/>
      <c r="F15" s="786"/>
      <c r="G15" s="786"/>
      <c r="H15" s="786"/>
      <c r="I15" s="786"/>
      <c r="J15" s="786"/>
      <c r="K15" s="739"/>
      <c r="L15" s="739"/>
      <c r="M15" s="735"/>
      <c r="N15" s="735"/>
      <c r="O15" s="735"/>
      <c r="P15" s="735"/>
      <c r="Q15" s="735"/>
      <c r="R15" s="735"/>
      <c r="S15" s="735"/>
      <c r="V15" s="112" t="s">
        <v>59</v>
      </c>
      <c r="W15" s="105"/>
      <c r="X15" s="106" t="s">
        <v>60</v>
      </c>
      <c r="Y15" s="113"/>
    </row>
    <row r="16" spans="1:25" ht="33.75" customHeight="1" x14ac:dyDescent="0.25">
      <c r="A16" s="768"/>
      <c r="B16" s="768"/>
      <c r="C16" s="783" t="s">
        <v>448</v>
      </c>
      <c r="D16" s="783"/>
      <c r="E16" s="787"/>
      <c r="F16" s="788"/>
      <c r="G16" s="788"/>
      <c r="H16" s="788"/>
      <c r="I16" s="788"/>
      <c r="J16" s="788"/>
      <c r="K16" s="789"/>
      <c r="L16" s="789"/>
      <c r="M16" s="789"/>
      <c r="N16" s="789"/>
      <c r="O16" s="789"/>
      <c r="P16" s="789"/>
      <c r="Q16" s="789"/>
      <c r="R16" s="789"/>
      <c r="S16" s="789"/>
      <c r="V16" s="112" t="s">
        <v>61</v>
      </c>
      <c r="W16" s="105"/>
      <c r="X16" s="106" t="s">
        <v>62</v>
      </c>
      <c r="Y16" s="113"/>
    </row>
    <row r="17" spans="1:25" ht="21" hidden="1" customHeight="1" x14ac:dyDescent="0.25">
      <c r="A17" s="508"/>
      <c r="B17" s="508"/>
      <c r="C17" s="514"/>
      <c r="D17" s="514"/>
      <c r="E17" s="795"/>
      <c r="F17" s="795"/>
      <c r="G17" s="795"/>
      <c r="H17" s="795"/>
      <c r="I17" s="795"/>
      <c r="J17" s="795"/>
      <c r="K17" s="795"/>
      <c r="L17" s="795"/>
      <c r="M17" s="795"/>
      <c r="N17" s="795"/>
      <c r="O17" s="795"/>
      <c r="P17" s="795"/>
      <c r="Q17" s="795"/>
      <c r="R17" s="795"/>
      <c r="S17" s="795"/>
      <c r="V17" s="112" t="s">
        <v>64</v>
      </c>
      <c r="W17" s="105"/>
      <c r="X17" s="106" t="s">
        <v>65</v>
      </c>
      <c r="Y17" s="113"/>
    </row>
    <row r="18" spans="1:25" ht="33.75" customHeight="1" x14ac:dyDescent="0.25">
      <c r="A18" s="739" t="s">
        <v>449</v>
      </c>
      <c r="B18" s="739"/>
      <c r="C18" s="739" t="s">
        <v>450</v>
      </c>
      <c r="D18" s="739"/>
      <c r="E18" s="734" t="s">
        <v>451</v>
      </c>
      <c r="F18" s="796"/>
      <c r="G18" s="797"/>
      <c r="H18" s="798"/>
      <c r="I18" s="798"/>
      <c r="J18" s="798"/>
      <c r="K18" s="739" t="s">
        <v>452</v>
      </c>
      <c r="L18" s="739"/>
      <c r="M18" s="753"/>
      <c r="N18" s="799"/>
      <c r="O18" s="799"/>
      <c r="P18" s="799"/>
      <c r="Q18" s="799"/>
      <c r="R18" s="799"/>
      <c r="S18" s="802" t="s">
        <v>63</v>
      </c>
      <c r="V18" s="112" t="s">
        <v>66</v>
      </c>
      <c r="W18" s="105"/>
      <c r="X18" s="106" t="s">
        <v>67</v>
      </c>
      <c r="Y18" s="113"/>
    </row>
    <row r="19" spans="1:25" ht="33.75" customHeight="1" x14ac:dyDescent="0.25">
      <c r="A19" s="739"/>
      <c r="B19" s="739"/>
      <c r="C19" s="739" t="s">
        <v>453</v>
      </c>
      <c r="D19" s="739"/>
      <c r="E19" s="734" t="s">
        <v>451</v>
      </c>
      <c r="F19" s="796"/>
      <c r="G19" s="797"/>
      <c r="H19" s="798"/>
      <c r="I19" s="798"/>
      <c r="J19" s="798"/>
      <c r="K19" s="739"/>
      <c r="L19" s="739"/>
      <c r="M19" s="800"/>
      <c r="N19" s="801"/>
      <c r="O19" s="801"/>
      <c r="P19" s="801"/>
      <c r="Q19" s="801"/>
      <c r="R19" s="801"/>
      <c r="S19" s="803"/>
      <c r="T19" s="116"/>
      <c r="V19" s="112" t="s">
        <v>68</v>
      </c>
      <c r="W19" s="105"/>
      <c r="X19" s="106" t="s">
        <v>69</v>
      </c>
      <c r="Y19" s="113"/>
    </row>
    <row r="20" spans="1:25" ht="33.75" customHeight="1" x14ac:dyDescent="0.55000000000000004">
      <c r="A20" s="739" t="s">
        <v>454</v>
      </c>
      <c r="B20" s="739"/>
      <c r="C20" s="790"/>
      <c r="D20" s="790"/>
      <c r="E20" s="790"/>
      <c r="F20" s="791"/>
      <c r="G20" s="792" t="s">
        <v>455</v>
      </c>
      <c r="H20" s="793"/>
      <c r="I20" s="793"/>
      <c r="J20" s="793"/>
      <c r="K20" s="739" t="s">
        <v>456</v>
      </c>
      <c r="L20" s="739"/>
      <c r="M20" s="790"/>
      <c r="N20" s="791"/>
      <c r="O20" s="462" t="s">
        <v>457</v>
      </c>
      <c r="P20" s="792" t="s">
        <v>458</v>
      </c>
      <c r="Q20" s="794"/>
      <c r="R20" s="500"/>
      <c r="S20" s="513" t="s">
        <v>459</v>
      </c>
      <c r="T20" s="117"/>
      <c r="V20" s="102" t="s">
        <v>463</v>
      </c>
      <c r="W20" s="105"/>
      <c r="X20" s="106" t="s">
        <v>70</v>
      </c>
    </row>
    <row r="21" spans="1:25" ht="41.25" customHeight="1" x14ac:dyDescent="0.25">
      <c r="A21" s="739" t="s">
        <v>460</v>
      </c>
      <c r="B21" s="739"/>
      <c r="C21" s="762"/>
      <c r="D21" s="762"/>
      <c r="E21" s="762"/>
      <c r="F21" s="762"/>
      <c r="G21" s="762"/>
      <c r="H21" s="762"/>
      <c r="I21" s="762"/>
      <c r="J21" s="762"/>
      <c r="K21" s="739" t="s">
        <v>461</v>
      </c>
      <c r="L21" s="118" t="s">
        <v>462</v>
      </c>
      <c r="M21" s="763"/>
      <c r="N21" s="764"/>
      <c r="O21" s="764"/>
      <c r="P21" s="764"/>
      <c r="Q21" s="764"/>
      <c r="R21" s="764"/>
      <c r="S21" s="765"/>
      <c r="V21" s="112" t="s">
        <v>71</v>
      </c>
      <c r="W21" s="105"/>
      <c r="X21" s="106" t="s">
        <v>72</v>
      </c>
      <c r="Y21" s="113"/>
    </row>
    <row r="22" spans="1:25" ht="41.25" customHeight="1" x14ac:dyDescent="0.25">
      <c r="A22" s="739"/>
      <c r="B22" s="739"/>
      <c r="C22" s="762"/>
      <c r="D22" s="762"/>
      <c r="E22" s="762"/>
      <c r="F22" s="762"/>
      <c r="G22" s="762"/>
      <c r="H22" s="762"/>
      <c r="I22" s="762"/>
      <c r="J22" s="762"/>
      <c r="K22" s="739"/>
      <c r="L22" s="119" t="s">
        <v>464</v>
      </c>
      <c r="M22" s="766"/>
      <c r="N22" s="766"/>
      <c r="O22" s="766"/>
      <c r="P22" s="766"/>
      <c r="Q22" s="766"/>
      <c r="R22" s="766"/>
      <c r="S22" s="767"/>
      <c r="V22" s="112" t="s">
        <v>73</v>
      </c>
      <c r="W22" s="115"/>
      <c r="X22" s="106" t="s">
        <v>74</v>
      </c>
      <c r="Y22" s="113"/>
    </row>
    <row r="23" spans="1:25" ht="33.75" customHeight="1" x14ac:dyDescent="0.25">
      <c r="A23" s="739"/>
      <c r="B23" s="739"/>
      <c r="C23" s="762"/>
      <c r="D23" s="762"/>
      <c r="E23" s="762"/>
      <c r="F23" s="762"/>
      <c r="G23" s="762"/>
      <c r="H23" s="762"/>
      <c r="I23" s="762"/>
      <c r="J23" s="762"/>
      <c r="K23" s="768" t="s">
        <v>698</v>
      </c>
      <c r="L23" s="768"/>
      <c r="M23" s="452">
        <v>1</v>
      </c>
      <c r="N23" s="769"/>
      <c r="O23" s="770"/>
      <c r="P23" s="771"/>
      <c r="Q23" s="772"/>
      <c r="R23" s="773"/>
      <c r="S23" s="457" t="s">
        <v>465</v>
      </c>
      <c r="V23" s="112" t="s">
        <v>75</v>
      </c>
      <c r="W23" s="115"/>
      <c r="X23" s="106" t="s">
        <v>76</v>
      </c>
      <c r="Y23" s="113"/>
    </row>
    <row r="24" spans="1:25" ht="33.75" customHeight="1" x14ac:dyDescent="0.55000000000000004">
      <c r="A24" s="739" t="s">
        <v>466</v>
      </c>
      <c r="B24" s="739"/>
      <c r="C24" s="762"/>
      <c r="D24" s="762"/>
      <c r="E24" s="762"/>
      <c r="F24" s="762"/>
      <c r="G24" s="762"/>
      <c r="H24" s="762"/>
      <c r="I24" s="762"/>
      <c r="J24" s="762"/>
      <c r="K24" s="768"/>
      <c r="L24" s="768"/>
      <c r="M24" s="453">
        <v>2</v>
      </c>
      <c r="N24" s="774"/>
      <c r="O24" s="775"/>
      <c r="P24" s="776"/>
      <c r="Q24" s="777"/>
      <c r="R24" s="778"/>
      <c r="S24" s="461" t="s">
        <v>465</v>
      </c>
      <c r="V24" s="112" t="s">
        <v>77</v>
      </c>
      <c r="X24" s="106" t="s">
        <v>78</v>
      </c>
    </row>
    <row r="25" spans="1:25" ht="33.75" customHeight="1" x14ac:dyDescent="0.25">
      <c r="A25" s="739"/>
      <c r="B25" s="739"/>
      <c r="C25" s="762"/>
      <c r="D25" s="762"/>
      <c r="E25" s="762"/>
      <c r="F25" s="762"/>
      <c r="G25" s="762"/>
      <c r="H25" s="762"/>
      <c r="I25" s="762"/>
      <c r="J25" s="762"/>
      <c r="K25" s="768"/>
      <c r="L25" s="768"/>
      <c r="M25" s="454">
        <v>3</v>
      </c>
      <c r="N25" s="779"/>
      <c r="O25" s="780"/>
      <c r="P25" s="781"/>
      <c r="Q25" s="738"/>
      <c r="R25" s="782"/>
      <c r="S25" s="458" t="s">
        <v>465</v>
      </c>
      <c r="V25" s="112" t="s">
        <v>81</v>
      </c>
      <c r="W25" s="115"/>
      <c r="X25" s="106" t="s">
        <v>82</v>
      </c>
      <c r="Y25" s="113"/>
    </row>
    <row r="26" spans="1:25" ht="35.25" customHeight="1" x14ac:dyDescent="0.25">
      <c r="A26" s="750" t="s">
        <v>467</v>
      </c>
      <c r="B26" s="506" t="s">
        <v>468</v>
      </c>
      <c r="C26" s="751" t="s">
        <v>79</v>
      </c>
      <c r="D26" s="751"/>
      <c r="E26" s="751"/>
      <c r="F26" s="752"/>
      <c r="G26" s="752"/>
      <c r="H26" s="753"/>
      <c r="I26" s="457" t="s">
        <v>465</v>
      </c>
      <c r="J26" s="751" t="s">
        <v>469</v>
      </c>
      <c r="K26" s="751"/>
      <c r="L26" s="754"/>
      <c r="M26" s="755"/>
      <c r="N26" s="459" t="s">
        <v>80</v>
      </c>
      <c r="O26" s="756" t="s">
        <v>470</v>
      </c>
      <c r="P26" s="756"/>
      <c r="Q26" s="754"/>
      <c r="R26" s="755"/>
      <c r="S26" s="457" t="s">
        <v>465</v>
      </c>
      <c r="V26" s="112" t="s">
        <v>83</v>
      </c>
      <c r="W26" s="115"/>
      <c r="X26" s="106" t="s">
        <v>84</v>
      </c>
      <c r="Y26" s="113"/>
    </row>
    <row r="27" spans="1:25" ht="35.25" customHeight="1" x14ac:dyDescent="0.25">
      <c r="A27" s="750"/>
      <c r="B27" s="507" t="s">
        <v>471</v>
      </c>
      <c r="C27" s="783" t="s">
        <v>79</v>
      </c>
      <c r="D27" s="783"/>
      <c r="E27" s="783"/>
      <c r="F27" s="737"/>
      <c r="G27" s="737"/>
      <c r="H27" s="738"/>
      <c r="I27" s="458" t="s">
        <v>465</v>
      </c>
      <c r="J27" s="783" t="s">
        <v>469</v>
      </c>
      <c r="K27" s="783"/>
      <c r="L27" s="737"/>
      <c r="M27" s="738"/>
      <c r="N27" s="460" t="s">
        <v>80</v>
      </c>
      <c r="O27" s="736" t="s">
        <v>470</v>
      </c>
      <c r="P27" s="736"/>
      <c r="Q27" s="737"/>
      <c r="R27" s="738"/>
      <c r="S27" s="458" t="s">
        <v>465</v>
      </c>
      <c r="V27" s="112" t="s">
        <v>85</v>
      </c>
      <c r="W27" s="115"/>
      <c r="X27" s="106" t="s">
        <v>86</v>
      </c>
      <c r="Y27" s="113"/>
    </row>
    <row r="28" spans="1:25" ht="35.25" hidden="1" customHeight="1" x14ac:dyDescent="0.55000000000000004">
      <c r="A28" s="750"/>
      <c r="B28" s="508" t="s">
        <v>472</v>
      </c>
      <c r="C28" s="734" t="s">
        <v>79</v>
      </c>
      <c r="D28" s="734"/>
      <c r="E28" s="734"/>
      <c r="F28" s="757"/>
      <c r="G28" s="757"/>
      <c r="H28" s="758"/>
      <c r="I28" s="120" t="s">
        <v>465</v>
      </c>
      <c r="J28" s="734" t="s">
        <v>469</v>
      </c>
      <c r="K28" s="734"/>
      <c r="L28" s="759"/>
      <c r="M28" s="760"/>
      <c r="N28" s="121" t="s">
        <v>80</v>
      </c>
      <c r="O28" s="761" t="s">
        <v>470</v>
      </c>
      <c r="P28" s="761"/>
      <c r="Q28" s="759"/>
      <c r="R28" s="760"/>
      <c r="S28" s="120" t="s">
        <v>465</v>
      </c>
      <c r="V28" s="112" t="s">
        <v>87</v>
      </c>
      <c r="X28" s="106" t="s">
        <v>88</v>
      </c>
    </row>
    <row r="29" spans="1:25" ht="33.75" customHeight="1" x14ac:dyDescent="0.25">
      <c r="A29" s="122"/>
      <c r="B29" s="122"/>
      <c r="C29" s="122"/>
      <c r="D29" s="122"/>
      <c r="E29" s="122"/>
      <c r="F29" s="122"/>
      <c r="G29" s="122"/>
      <c r="H29" s="122"/>
      <c r="I29" s="122"/>
      <c r="J29" s="122"/>
      <c r="K29" s="122"/>
      <c r="L29" s="122"/>
      <c r="M29" s="122"/>
      <c r="N29" s="122"/>
      <c r="O29" s="122"/>
      <c r="P29" s="122"/>
      <c r="Q29" s="122"/>
      <c r="R29" s="122"/>
      <c r="S29" s="122"/>
      <c r="V29" s="112" t="s">
        <v>89</v>
      </c>
      <c r="W29" s="115"/>
      <c r="Y29" s="113"/>
    </row>
    <row r="30" spans="1:25" ht="18.75" customHeight="1" x14ac:dyDescent="0.25">
      <c r="A30" s="123" t="s">
        <v>473</v>
      </c>
      <c r="B30" s="124"/>
      <c r="C30" s="124"/>
      <c r="D30" s="124"/>
      <c r="E30" s="124"/>
      <c r="F30" s="124"/>
      <c r="G30" s="124"/>
      <c r="H30" s="124"/>
      <c r="I30" s="124"/>
      <c r="J30" s="124"/>
      <c r="K30" s="124"/>
      <c r="L30" s="124"/>
      <c r="M30" s="124"/>
      <c r="N30" s="124"/>
      <c r="O30" s="124"/>
      <c r="P30" s="124"/>
      <c r="Q30" s="124"/>
      <c r="R30" s="124"/>
      <c r="S30" s="124"/>
      <c r="V30" s="112" t="s">
        <v>90</v>
      </c>
      <c r="W30" s="115"/>
      <c r="Y30" s="113"/>
    </row>
    <row r="31" spans="1:25" ht="25" customHeight="1" x14ac:dyDescent="0.25">
      <c r="A31" s="744" t="s">
        <v>816</v>
      </c>
      <c r="B31" s="744"/>
      <c r="C31" s="744"/>
      <c r="D31" s="744"/>
      <c r="E31" s="744"/>
      <c r="F31" s="744"/>
      <c r="G31" s="744"/>
      <c r="H31" s="744"/>
      <c r="I31" s="744"/>
      <c r="J31" s="744"/>
      <c r="K31" s="744"/>
      <c r="L31" s="744"/>
      <c r="M31" s="744"/>
      <c r="N31" s="744"/>
      <c r="O31" s="744"/>
      <c r="P31" s="744"/>
      <c r="Q31" s="744"/>
      <c r="R31" s="744"/>
      <c r="S31" s="744"/>
      <c r="V31" s="112"/>
      <c r="W31" s="115"/>
      <c r="Y31" s="113"/>
    </row>
    <row r="32" spans="1:25" ht="25" customHeight="1" x14ac:dyDescent="0.25">
      <c r="A32" s="744"/>
      <c r="B32" s="744"/>
      <c r="C32" s="744"/>
      <c r="D32" s="744"/>
      <c r="E32" s="744"/>
      <c r="F32" s="744"/>
      <c r="G32" s="744"/>
      <c r="H32" s="744"/>
      <c r="I32" s="744"/>
      <c r="J32" s="744"/>
      <c r="K32" s="744"/>
      <c r="L32" s="744"/>
      <c r="M32" s="744"/>
      <c r="N32" s="744"/>
      <c r="O32" s="744"/>
      <c r="P32" s="744"/>
      <c r="Q32" s="744"/>
      <c r="R32" s="744"/>
      <c r="S32" s="744"/>
      <c r="V32" s="112" t="s">
        <v>91</v>
      </c>
      <c r="W32" s="115"/>
      <c r="Y32" s="113"/>
    </row>
    <row r="33" spans="1:25" ht="25" customHeight="1" x14ac:dyDescent="0.25">
      <c r="A33" s="745"/>
      <c r="B33" s="745"/>
      <c r="C33" s="745"/>
      <c r="D33" s="745"/>
      <c r="E33" s="745"/>
      <c r="F33" s="745"/>
      <c r="G33" s="745"/>
      <c r="H33" s="745"/>
      <c r="I33" s="745"/>
      <c r="J33" s="745"/>
      <c r="K33" s="745"/>
      <c r="L33" s="745"/>
      <c r="M33" s="745"/>
      <c r="N33" s="745"/>
      <c r="O33" s="745"/>
      <c r="P33" s="745"/>
      <c r="Q33" s="745"/>
      <c r="R33" s="745"/>
      <c r="S33" s="745"/>
      <c r="V33" s="112" t="s">
        <v>92</v>
      </c>
      <c r="W33" s="115"/>
      <c r="X33" s="113"/>
      <c r="Y33" s="113"/>
    </row>
    <row r="34" spans="1:25" ht="33.75" customHeight="1" x14ac:dyDescent="0.25">
      <c r="A34" s="739" t="s">
        <v>474</v>
      </c>
      <c r="B34" s="739"/>
      <c r="C34" s="739"/>
      <c r="D34" s="746"/>
      <c r="E34" s="746"/>
      <c r="F34" s="746"/>
      <c r="G34" s="746"/>
      <c r="H34" s="746"/>
      <c r="I34" s="746"/>
      <c r="J34" s="746"/>
      <c r="K34" s="739" t="s">
        <v>475</v>
      </c>
      <c r="L34" s="739"/>
      <c r="M34" s="747"/>
      <c r="N34" s="747"/>
      <c r="O34" s="747"/>
      <c r="P34" s="747"/>
      <c r="Q34" s="747"/>
      <c r="R34" s="747"/>
      <c r="S34" s="747"/>
      <c r="V34" s="112" t="s">
        <v>93</v>
      </c>
      <c r="W34" s="115"/>
      <c r="X34" s="114"/>
      <c r="Y34" s="113"/>
    </row>
    <row r="35" spans="1:25" ht="33.75" customHeight="1" x14ac:dyDescent="0.25">
      <c r="A35" s="739" t="s">
        <v>476</v>
      </c>
      <c r="B35" s="739"/>
      <c r="C35" s="739"/>
      <c r="D35" s="456" t="s">
        <v>433</v>
      </c>
      <c r="E35" s="748"/>
      <c r="F35" s="749"/>
      <c r="G35" s="810"/>
      <c r="H35" s="811"/>
      <c r="I35" s="811"/>
      <c r="J35" s="811"/>
      <c r="K35" s="811"/>
      <c r="L35" s="811"/>
      <c r="M35" s="811"/>
      <c r="N35" s="811"/>
      <c r="O35" s="811"/>
      <c r="P35" s="811"/>
      <c r="Q35" s="811"/>
      <c r="R35" s="811"/>
      <c r="S35" s="812"/>
      <c r="V35" s="112" t="s">
        <v>95</v>
      </c>
      <c r="W35" s="115"/>
      <c r="X35" s="113"/>
      <c r="Y35" s="113"/>
    </row>
    <row r="36" spans="1:25" ht="33.75" customHeight="1" x14ac:dyDescent="0.25">
      <c r="A36" s="739" t="s">
        <v>477</v>
      </c>
      <c r="B36" s="739"/>
      <c r="C36" s="739"/>
      <c r="D36" s="739" t="s">
        <v>478</v>
      </c>
      <c r="E36" s="739"/>
      <c r="F36" s="740"/>
      <c r="G36" s="740"/>
      <c r="H36" s="740"/>
      <c r="I36" s="741"/>
      <c r="J36" s="455" t="s">
        <v>479</v>
      </c>
      <c r="K36" s="739" t="s">
        <v>480</v>
      </c>
      <c r="L36" s="739"/>
      <c r="M36" s="742"/>
      <c r="N36" s="742"/>
      <c r="O36" s="742"/>
      <c r="P36" s="742"/>
      <c r="Q36" s="742"/>
      <c r="R36" s="743"/>
      <c r="S36" s="455" t="s">
        <v>94</v>
      </c>
      <c r="V36" s="112" t="s">
        <v>96</v>
      </c>
      <c r="W36" s="115"/>
      <c r="X36" s="113"/>
      <c r="Y36" s="113"/>
    </row>
    <row r="37" spans="1:25" ht="33.75" customHeight="1" x14ac:dyDescent="0.25">
      <c r="A37" s="734" t="s">
        <v>749</v>
      </c>
      <c r="B37" s="734"/>
      <c r="C37" s="734"/>
      <c r="D37" s="734"/>
      <c r="E37" s="734"/>
      <c r="F37" s="734"/>
      <c r="G37" s="734"/>
      <c r="H37" s="734"/>
      <c r="I37" s="734"/>
      <c r="J37" s="734"/>
      <c r="K37" s="734"/>
      <c r="L37" s="734"/>
      <c r="M37" s="735"/>
      <c r="N37" s="735"/>
      <c r="O37" s="735"/>
      <c r="P37" s="735"/>
      <c r="Q37" s="735"/>
      <c r="R37" s="735"/>
      <c r="S37" s="735"/>
      <c r="V37" s="112" t="s">
        <v>97</v>
      </c>
      <c r="W37" s="115"/>
      <c r="X37" s="113"/>
      <c r="Y37" s="113"/>
    </row>
    <row r="38" spans="1:25" ht="33.75" customHeight="1" x14ac:dyDescent="0.25">
      <c r="V38" s="112" t="s">
        <v>98</v>
      </c>
      <c r="W38" s="115"/>
      <c r="X38" s="113"/>
      <c r="Y38" s="113"/>
    </row>
    <row r="39" spans="1:25" ht="33.75" customHeight="1" x14ac:dyDescent="0.25">
      <c r="V39" s="112" t="s">
        <v>99</v>
      </c>
      <c r="W39" s="115"/>
      <c r="X39" s="113"/>
      <c r="Y39" s="113"/>
    </row>
    <row r="40" spans="1:25" ht="33.75" customHeight="1" x14ac:dyDescent="0.25">
      <c r="V40" s="112" t="s">
        <v>481</v>
      </c>
      <c r="W40" s="115"/>
      <c r="X40" s="113"/>
      <c r="Y40" s="113"/>
    </row>
    <row r="41" spans="1:25" ht="33.75" customHeight="1" x14ac:dyDescent="0.25">
      <c r="V41" s="112" t="s">
        <v>100</v>
      </c>
      <c r="W41" s="115"/>
      <c r="X41" s="113"/>
      <c r="Y41" s="113"/>
    </row>
    <row r="42" spans="1:25" ht="33.75" customHeight="1" x14ac:dyDescent="0.25">
      <c r="V42" s="112" t="s">
        <v>482</v>
      </c>
      <c r="W42" s="115"/>
      <c r="X42" s="113"/>
      <c r="Y42" s="113"/>
    </row>
    <row r="43" spans="1:25" ht="33.75" customHeight="1" x14ac:dyDescent="0.25">
      <c r="V43" s="112" t="s">
        <v>101</v>
      </c>
      <c r="W43" s="115"/>
      <c r="X43" s="113"/>
      <c r="Y43" s="113"/>
    </row>
    <row r="44" spans="1:25" ht="33.75" customHeight="1" x14ac:dyDescent="0.25">
      <c r="V44" s="112" t="s">
        <v>102</v>
      </c>
      <c r="W44" s="115"/>
      <c r="X44" s="113"/>
      <c r="Y44" s="113"/>
    </row>
    <row r="45" spans="1:25" ht="33.75" customHeight="1" x14ac:dyDescent="0.25">
      <c r="V45" s="112" t="s">
        <v>103</v>
      </c>
      <c r="W45" s="115"/>
      <c r="X45" s="113"/>
      <c r="Y45" s="113"/>
    </row>
    <row r="46" spans="1:25" ht="33.75" customHeight="1" x14ac:dyDescent="0.25">
      <c r="V46" s="112" t="s">
        <v>104</v>
      </c>
      <c r="W46" s="115"/>
      <c r="X46" s="113"/>
      <c r="Y46" s="113"/>
    </row>
    <row r="47" spans="1:25" ht="33.75" customHeight="1" x14ac:dyDescent="0.25">
      <c r="V47" s="112" t="s">
        <v>105</v>
      </c>
      <c r="W47" s="115"/>
      <c r="X47" s="113"/>
      <c r="Y47" s="113"/>
    </row>
    <row r="48" spans="1:25" ht="33.75" customHeight="1" x14ac:dyDescent="0.25">
      <c r="V48" s="112" t="s">
        <v>106</v>
      </c>
      <c r="W48" s="115"/>
      <c r="X48" s="113"/>
      <c r="Y48" s="125"/>
    </row>
    <row r="49" spans="22:25" ht="33.75" customHeight="1" x14ac:dyDescent="0.25">
      <c r="V49" s="112" t="s">
        <v>107</v>
      </c>
      <c r="W49" s="115"/>
      <c r="X49" s="113"/>
      <c r="Y49" s="126"/>
    </row>
    <row r="50" spans="22:25" ht="33.75" customHeight="1" x14ac:dyDescent="0.25">
      <c r="V50" s="112" t="s">
        <v>108</v>
      </c>
      <c r="W50" s="115"/>
      <c r="X50" s="113"/>
      <c r="Y50" s="127"/>
    </row>
    <row r="51" spans="22:25" ht="33.75" customHeight="1" x14ac:dyDescent="0.25">
      <c r="V51" s="112" t="s">
        <v>109</v>
      </c>
      <c r="W51" s="115"/>
      <c r="X51" s="113"/>
      <c r="Y51" s="113"/>
    </row>
    <row r="52" spans="22:25" ht="33.75" customHeight="1" x14ac:dyDescent="0.25">
      <c r="V52" s="112" t="s">
        <v>110</v>
      </c>
      <c r="W52" s="115"/>
      <c r="X52" s="113"/>
      <c r="Y52" s="113"/>
    </row>
    <row r="53" spans="22:25" ht="33.75" customHeight="1" x14ac:dyDescent="0.25">
      <c r="V53" s="112" t="s">
        <v>111</v>
      </c>
      <c r="W53" s="115"/>
      <c r="X53" s="113"/>
      <c r="Y53" s="113"/>
    </row>
    <row r="54" spans="22:25" ht="33.75" customHeight="1" x14ac:dyDescent="0.25">
      <c r="V54" s="112" t="s">
        <v>112</v>
      </c>
      <c r="W54" s="115"/>
      <c r="X54" s="113"/>
      <c r="Y54" s="113"/>
    </row>
    <row r="55" spans="22:25" ht="33.75" customHeight="1" x14ac:dyDescent="0.25">
      <c r="V55" s="112" t="s">
        <v>113</v>
      </c>
      <c r="W55" s="115"/>
      <c r="X55" s="113"/>
      <c r="Y55" s="113"/>
    </row>
    <row r="56" spans="22:25" ht="33.75" customHeight="1" x14ac:dyDescent="0.25">
      <c r="V56" s="112" t="s">
        <v>114</v>
      </c>
      <c r="W56" s="115"/>
      <c r="X56" s="113"/>
      <c r="Y56" s="113"/>
    </row>
    <row r="57" spans="22:25" ht="33.75" customHeight="1" x14ac:dyDescent="0.25">
      <c r="V57" s="112" t="s">
        <v>115</v>
      </c>
      <c r="W57" s="115"/>
      <c r="X57" s="113"/>
      <c r="Y57" s="113"/>
    </row>
    <row r="58" spans="22:25" ht="33.75" customHeight="1" x14ac:dyDescent="0.25">
      <c r="V58" s="112" t="s">
        <v>483</v>
      </c>
      <c r="W58" s="115"/>
      <c r="X58" s="113"/>
      <c r="Y58" s="113"/>
    </row>
    <row r="59" spans="22:25" ht="33.75" customHeight="1" x14ac:dyDescent="0.25">
      <c r="V59" s="112" t="s">
        <v>116</v>
      </c>
      <c r="W59" s="115"/>
      <c r="X59" s="113"/>
      <c r="Y59" s="113"/>
    </row>
    <row r="60" spans="22:25" ht="33.75" customHeight="1" x14ac:dyDescent="0.25">
      <c r="V60" s="112" t="s">
        <v>117</v>
      </c>
      <c r="W60" s="115"/>
      <c r="X60" s="113"/>
      <c r="Y60" s="113"/>
    </row>
    <row r="61" spans="22:25" ht="33.75" customHeight="1" x14ac:dyDescent="0.25">
      <c r="V61" s="112" t="s">
        <v>118</v>
      </c>
      <c r="W61" s="115"/>
      <c r="X61" s="113"/>
      <c r="Y61" s="113"/>
    </row>
    <row r="62" spans="22:25" ht="33.75" customHeight="1" x14ac:dyDescent="0.25">
      <c r="W62" s="115"/>
      <c r="X62" s="113"/>
      <c r="Y62" s="113"/>
    </row>
    <row r="63" spans="22:25" ht="33.75" customHeight="1" x14ac:dyDescent="0.55000000000000004"/>
    <row r="64" spans="22:25" ht="33.75" customHeight="1" x14ac:dyDescent="0.55000000000000004"/>
  </sheetData>
  <sheetProtection password="C402" sheet="1" formatCells="0" selectLockedCells="1"/>
  <dataConsolidate/>
  <mergeCells count="104">
    <mergeCell ref="G35:S35"/>
    <mergeCell ref="L7:S7"/>
    <mergeCell ref="A8:B8"/>
    <mergeCell ref="D8:F8"/>
    <mergeCell ref="G8:S8"/>
    <mergeCell ref="A9:B9"/>
    <mergeCell ref="C9:J9"/>
    <mergeCell ref="K9:L9"/>
    <mergeCell ref="M9:S9"/>
    <mergeCell ref="A12:B12"/>
    <mergeCell ref="D12:F12"/>
    <mergeCell ref="G12:S12"/>
    <mergeCell ref="A13:B13"/>
    <mergeCell ref="C13:J13"/>
    <mergeCell ref="K13:S13"/>
    <mergeCell ref="A10:B10"/>
    <mergeCell ref="D10:F10"/>
    <mergeCell ref="G10:S10"/>
    <mergeCell ref="A11:B11"/>
    <mergeCell ref="C11:J11"/>
    <mergeCell ref="K11:S11"/>
    <mergeCell ref="A14:B16"/>
    <mergeCell ref="C14:D14"/>
    <mergeCell ref="E14:J14"/>
    <mergeCell ref="A1:S2"/>
    <mergeCell ref="A5:B5"/>
    <mergeCell ref="C5:I5"/>
    <mergeCell ref="J5:J7"/>
    <mergeCell ref="L5:S5"/>
    <mergeCell ref="A6:B6"/>
    <mergeCell ref="C6:I6"/>
    <mergeCell ref="L6:S6"/>
    <mergeCell ref="A7:B7"/>
    <mergeCell ref="C7:I7"/>
    <mergeCell ref="K14:L15"/>
    <mergeCell ref="M14:S15"/>
    <mergeCell ref="C15:D15"/>
    <mergeCell ref="E15:J15"/>
    <mergeCell ref="C16:D16"/>
    <mergeCell ref="E16:S16"/>
    <mergeCell ref="A20:B20"/>
    <mergeCell ref="C20:F20"/>
    <mergeCell ref="G20:J20"/>
    <mergeCell ref="K20:L20"/>
    <mergeCell ref="M20:N20"/>
    <mergeCell ref="P20:Q20"/>
    <mergeCell ref="E17:S17"/>
    <mergeCell ref="A18:B19"/>
    <mergeCell ref="C18:D18"/>
    <mergeCell ref="E18:F18"/>
    <mergeCell ref="G18:J18"/>
    <mergeCell ref="K18:L19"/>
    <mergeCell ref="C19:D19"/>
    <mergeCell ref="E19:F19"/>
    <mergeCell ref="G19:J19"/>
    <mergeCell ref="M18:R19"/>
    <mergeCell ref="S18:S19"/>
    <mergeCell ref="J28:K28"/>
    <mergeCell ref="L28:M28"/>
    <mergeCell ref="O28:P28"/>
    <mergeCell ref="A21:B23"/>
    <mergeCell ref="C21:J23"/>
    <mergeCell ref="K21:K22"/>
    <mergeCell ref="M21:S21"/>
    <mergeCell ref="M22:S22"/>
    <mergeCell ref="K23:L25"/>
    <mergeCell ref="N23:P23"/>
    <mergeCell ref="Q23:R23"/>
    <mergeCell ref="A24:B25"/>
    <mergeCell ref="C24:J25"/>
    <mergeCell ref="N24:P24"/>
    <mergeCell ref="Q24:R24"/>
    <mergeCell ref="N25:P25"/>
    <mergeCell ref="Q25:R25"/>
    <mergeCell ref="Q28:R28"/>
    <mergeCell ref="Q26:R26"/>
    <mergeCell ref="C27:E27"/>
    <mergeCell ref="F27:H27"/>
    <mergeCell ref="J27:K27"/>
    <mergeCell ref="L27:M27"/>
    <mergeCell ref="A37:L37"/>
    <mergeCell ref="M37:S37"/>
    <mergeCell ref="O27:P27"/>
    <mergeCell ref="Q27:R27"/>
    <mergeCell ref="A36:C36"/>
    <mergeCell ref="D36:E36"/>
    <mergeCell ref="F36:I36"/>
    <mergeCell ref="K36:L36"/>
    <mergeCell ref="M36:R36"/>
    <mergeCell ref="A31:S33"/>
    <mergeCell ref="A34:C34"/>
    <mergeCell ref="D34:J34"/>
    <mergeCell ref="K34:L34"/>
    <mergeCell ref="M34:S34"/>
    <mergeCell ref="A35:C35"/>
    <mergeCell ref="E35:F35"/>
    <mergeCell ref="A26:A28"/>
    <mergeCell ref="C26:E26"/>
    <mergeCell ref="F26:H26"/>
    <mergeCell ref="J26:K26"/>
    <mergeCell ref="L26:M26"/>
    <mergeCell ref="O26:P26"/>
    <mergeCell ref="C28:E28"/>
    <mergeCell ref="F28:H28"/>
  </mergeCells>
  <phoneticPr fontId="2"/>
  <dataValidations xWindow="628" yWindow="1069" count="19">
    <dataValidation allowBlank="1" showInputMessage="1" showErrorMessage="1" prompt="連絡担当者は、申請事業者の役員・従業員に限ります。" sqref="E15:J15"/>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8:S8"/>
    <dataValidation imeMode="disabled" allowBlank="1" showInputMessage="1" showErrorMessage="1" prompt="直近の決算書記載の売上高を記入してください。_x000a_売上未計上の場合は記入不要です。" sqref="F26:H26"/>
    <dataValidation type="list" allowBlank="1" showInputMessage="1" showErrorMessage="1" prompt="大分類から先に選択してください。" sqref="M22:S22">
      <formula1>INDIRECT($M$21)</formula1>
    </dataValidation>
    <dataValidation type="list" allowBlank="1" showInputMessage="1" showErrorMessage="1" prompt="募集要項P.45「日本標準産業分類表」を参照してください。_x000a_大分類から先に選択してください。" sqref="M21:S21">
      <formula1>$V$1:$Y$1</formula1>
    </dataValidation>
    <dataValidation imeMode="disabled" allowBlank="1" showInputMessage="1" showErrorMessage="1" prompt="従業員は、派遣社員やアルバイトを含めた全ての従業員を指します。" sqref="M20:N20"/>
    <dataValidation imeMode="disabled" allowBlank="1" showInputMessage="1" showErrorMessage="1" sqref="R20 C9:J9 C13:J13 D10:F10 C11:J11 F27:H27 M9:S9 D12:F12 Q23:R27 E16:S16 C20:F20 M34:S34 D8:F8 L26:M27 E35:F35"/>
    <dataValidation allowBlank="1" showInputMessage="1" showErrorMessage="1" prompt="個人事業者は「屋号」ではなく「代表者名」を記入してください。" sqref="C6:I6"/>
    <dataValidation imeMode="hiragana" allowBlank="1" showInputMessage="1" showErrorMessage="1" prompt="和暦で年月日を記入してください。" sqref="G18:J19"/>
    <dataValidation imeMode="hiragana" allowBlank="1" showInputMessage="1" showErrorMessage="1" prompt="本店所在地と同じ場合は「同上」と記入してください。" sqref="G10:S10"/>
    <dataValidation type="custom" imeMode="halfAlpha" allowBlank="1" showInputMessage="1" showErrorMessage="1" sqref="F28:H28 L28:M28 Q28:R28">
      <formula1>LENB(F28)=LEN(F28)</formula1>
    </dataValidation>
    <dataValidation allowBlank="1" showErrorMessage="1" sqref="G12:S12"/>
    <dataValidation imeMode="halfAlpha" allowBlank="1" showInputMessage="1" showErrorMessage="1" sqref="E17"/>
    <dataValidation imeMode="fullKatakana" allowBlank="1" showInputMessage="1" showErrorMessage="1" sqref="L5:S5 C5:I5 E14:J14"/>
    <dataValidation allowBlank="1" showErrorMessage="1" promptTitle="主要取引先を上位３位記入してください" prompt="　" sqref="C26:E26"/>
    <dataValidation imeMode="disabled" allowBlank="1" showInputMessage="1" showErrorMessage="1" prompt="資本準備金等を含めない、履歴事項全部証明書に記載の金額を入力してください。" sqref="M18:R19"/>
    <dataValidation type="list" allowBlank="1" showInputMessage="1" showErrorMessage="1" sqref="M37:S37">
      <formula1>"選択してください,いいえ,はい（上記は公社訪問場所の情報となります）"</formula1>
    </dataValidation>
    <dataValidation type="list" allowBlank="1" showInputMessage="1" showErrorMessage="1" prompt="令和６年８月１日時点の組織形態を選択してください。" sqref="C7:I7">
      <formula1>"法人,個人事業者,中小企業団体等,中小企業グループ（共同申請）,創業予定の個人,未決算法人,未決算個人"</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4:J34"/>
  </dataValidations>
  <pageMargins left="0.59055118110236227" right="0.19685039370078741" top="0.39370078740157483" bottom="0.39370078740157483" header="0.31496062992125984" footer="0.19685039370078741"/>
  <pageSetup paperSize="9" scale="68"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activeCell="D6" sqref="D6:G6"/>
    </sheetView>
  </sheetViews>
  <sheetFormatPr defaultColWidth="1.9140625" defaultRowHeight="12" x14ac:dyDescent="0.55000000000000004"/>
  <cols>
    <col min="1" max="12" width="2.08203125" style="526" customWidth="1"/>
    <col min="13" max="16" width="3.58203125" style="526" customWidth="1"/>
    <col min="17" max="45" width="2.08203125" style="526" customWidth="1"/>
    <col min="46" max="251" width="1.9140625" style="526" customWidth="1"/>
    <col min="252" max="16384" width="1.9140625" style="526"/>
  </cols>
  <sheetData>
    <row r="1" spans="1:79" ht="25" customHeight="1" x14ac:dyDescent="0.55000000000000004">
      <c r="AS1" s="260" t="s">
        <v>550</v>
      </c>
    </row>
    <row r="2" spans="1:79" ht="25" customHeight="1" x14ac:dyDescent="0.55000000000000004">
      <c r="A2" s="273" t="s">
        <v>387</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Q2" s="528"/>
      <c r="AR2" s="528"/>
      <c r="AS2" s="260"/>
    </row>
    <row r="3" spans="1:79" ht="13" customHeight="1" x14ac:dyDescent="0.55000000000000004">
      <c r="A3" s="1514" t="s">
        <v>568</v>
      </c>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1514"/>
      <c r="AN3" s="1514"/>
      <c r="AO3" s="1514"/>
      <c r="AP3" s="1514"/>
      <c r="AQ3" s="1514"/>
      <c r="AR3" s="1514"/>
      <c r="AS3" s="1514"/>
    </row>
    <row r="4" spans="1:79" ht="13" customHeight="1" x14ac:dyDescent="0.55000000000000004">
      <c r="A4" s="1514" t="s">
        <v>569</v>
      </c>
      <c r="B4" s="1514"/>
      <c r="C4" s="1514"/>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1514"/>
      <c r="AO4" s="1514"/>
      <c r="AP4" s="1514"/>
      <c r="AQ4" s="1514"/>
      <c r="AR4" s="1514"/>
      <c r="AS4" s="1514"/>
    </row>
    <row r="5" spans="1:79" ht="13" customHeight="1" x14ac:dyDescent="0.55000000000000004">
      <c r="A5" s="1473" t="s">
        <v>245</v>
      </c>
      <c r="B5" s="1473"/>
      <c r="C5" s="1473"/>
      <c r="D5" s="1473"/>
      <c r="E5" s="1473"/>
      <c r="F5" s="1473"/>
      <c r="G5" s="1473"/>
      <c r="H5" s="1473"/>
      <c r="I5" s="1473"/>
      <c r="J5" s="1473"/>
      <c r="K5" s="1473"/>
      <c r="L5" s="1473"/>
      <c r="M5" s="1473"/>
      <c r="N5" s="1473"/>
      <c r="O5" s="1473"/>
      <c r="P5" s="1473"/>
      <c r="Q5" s="1473"/>
      <c r="R5" s="1473"/>
      <c r="S5" s="1473"/>
      <c r="T5" s="1473"/>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row>
    <row r="6" spans="1:79" ht="25" customHeight="1" x14ac:dyDescent="0.55000000000000004">
      <c r="A6" s="1448" t="s">
        <v>246</v>
      </c>
      <c r="B6" s="1474"/>
      <c r="C6" s="1475"/>
      <c r="D6" s="1450" t="s">
        <v>247</v>
      </c>
      <c r="E6" s="1451"/>
      <c r="F6" s="1451"/>
      <c r="G6" s="1452"/>
      <c r="H6" s="1476" t="s">
        <v>248</v>
      </c>
      <c r="I6" s="1453"/>
      <c r="J6" s="1453"/>
      <c r="K6" s="1453"/>
      <c r="L6" s="1454"/>
      <c r="M6" s="1470"/>
      <c r="N6" s="1471"/>
      <c r="O6" s="1471"/>
      <c r="P6" s="1471"/>
      <c r="Q6" s="1471"/>
      <c r="R6" s="1471"/>
      <c r="S6" s="1471"/>
      <c r="T6" s="1471"/>
      <c r="U6" s="1471"/>
      <c r="V6" s="1471"/>
      <c r="W6" s="1471"/>
      <c r="X6" s="1471"/>
      <c r="Y6" s="1471"/>
      <c r="Z6" s="1471"/>
      <c r="AA6" s="1471"/>
      <c r="AB6" s="1471"/>
      <c r="AC6" s="1472"/>
      <c r="AD6" s="1477" t="s">
        <v>249</v>
      </c>
      <c r="AE6" s="1455"/>
      <c r="AF6" s="1455"/>
      <c r="AG6" s="1478"/>
      <c r="AH6" s="1457"/>
      <c r="AI6" s="1482"/>
      <c r="AJ6" s="1482"/>
      <c r="AK6" s="1482"/>
      <c r="AL6" s="1482"/>
      <c r="AM6" s="1482"/>
      <c r="AN6" s="1482"/>
      <c r="AO6" s="1482"/>
      <c r="AP6" s="1482"/>
      <c r="AQ6" s="1482"/>
      <c r="AR6" s="1482"/>
      <c r="AS6" s="1483"/>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row>
    <row r="7" spans="1:79" ht="25" customHeight="1" x14ac:dyDescent="0.55000000000000004">
      <c r="A7" s="1463" t="s">
        <v>250</v>
      </c>
      <c r="B7" s="1440"/>
      <c r="C7" s="1440"/>
      <c r="D7" s="1440"/>
      <c r="E7" s="1440"/>
      <c r="F7" s="1440"/>
      <c r="G7" s="1440"/>
      <c r="H7" s="1440"/>
      <c r="I7" s="1440"/>
      <c r="J7" s="1440"/>
      <c r="K7" s="1440"/>
      <c r="L7" s="1403"/>
      <c r="M7" s="1467"/>
      <c r="N7" s="1468"/>
      <c r="O7" s="1468"/>
      <c r="P7" s="1468"/>
      <c r="Q7" s="1468"/>
      <c r="R7" s="1468"/>
      <c r="S7" s="1468"/>
      <c r="T7" s="1468"/>
      <c r="U7" s="1468"/>
      <c r="V7" s="1468"/>
      <c r="W7" s="1468"/>
      <c r="X7" s="1468"/>
      <c r="Y7" s="1468"/>
      <c r="Z7" s="1468"/>
      <c r="AA7" s="1468"/>
      <c r="AB7" s="1468"/>
      <c r="AC7" s="1469"/>
      <c r="AD7" s="1479"/>
      <c r="AE7" s="1480"/>
      <c r="AF7" s="1480"/>
      <c r="AG7" s="1481"/>
      <c r="AH7" s="1484"/>
      <c r="AI7" s="1485"/>
      <c r="AJ7" s="1485"/>
      <c r="AK7" s="1485"/>
      <c r="AL7" s="1485"/>
      <c r="AM7" s="1485"/>
      <c r="AN7" s="1485"/>
      <c r="AO7" s="1485"/>
      <c r="AP7" s="1485"/>
      <c r="AQ7" s="1485"/>
      <c r="AR7" s="1485"/>
      <c r="AS7" s="1486"/>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row>
    <row r="8" spans="1:79" ht="25" customHeight="1" x14ac:dyDescent="0.55000000000000004">
      <c r="A8" s="1487" t="s">
        <v>251</v>
      </c>
      <c r="B8" s="1412"/>
      <c r="C8" s="1412"/>
      <c r="D8" s="1412"/>
      <c r="E8" s="1412"/>
      <c r="F8" s="1412"/>
      <c r="G8" s="1412"/>
      <c r="H8" s="1412"/>
      <c r="I8" s="1412"/>
      <c r="J8" s="1412"/>
      <c r="K8" s="1412"/>
      <c r="L8" s="1413"/>
      <c r="M8" s="1494" t="s">
        <v>252</v>
      </c>
      <c r="N8" s="1495"/>
      <c r="O8" s="1495"/>
      <c r="P8" s="1496"/>
      <c r="Q8" s="1464"/>
      <c r="R8" s="1465"/>
      <c r="S8" s="1465"/>
      <c r="T8" s="1465"/>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91"/>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row>
    <row r="9" spans="1:79" ht="25" customHeight="1" x14ac:dyDescent="0.55000000000000004">
      <c r="A9" s="1488"/>
      <c r="B9" s="1489"/>
      <c r="C9" s="1489"/>
      <c r="D9" s="1489"/>
      <c r="E9" s="1489"/>
      <c r="F9" s="1489"/>
      <c r="G9" s="1489"/>
      <c r="H9" s="1489"/>
      <c r="I9" s="1489"/>
      <c r="J9" s="1489"/>
      <c r="K9" s="1489"/>
      <c r="L9" s="1490"/>
      <c r="M9" s="1494" t="s">
        <v>253</v>
      </c>
      <c r="N9" s="1495"/>
      <c r="O9" s="1495"/>
      <c r="P9" s="1496"/>
      <c r="Q9" s="1492"/>
      <c r="R9" s="1441"/>
      <c r="S9" s="1441"/>
      <c r="T9" s="1441"/>
      <c r="U9" s="1441"/>
      <c r="V9" s="1441"/>
      <c r="W9" s="1441"/>
      <c r="X9" s="1441"/>
      <c r="Y9" s="1441"/>
      <c r="Z9" s="1441"/>
      <c r="AA9" s="1441"/>
      <c r="AB9" s="1441"/>
      <c r="AC9" s="1493"/>
      <c r="AD9" s="1494" t="s">
        <v>254</v>
      </c>
      <c r="AE9" s="1495"/>
      <c r="AF9" s="1495"/>
      <c r="AG9" s="1496"/>
      <c r="AH9" s="1497"/>
      <c r="AI9" s="1498"/>
      <c r="AJ9" s="1498"/>
      <c r="AK9" s="1498"/>
      <c r="AL9" s="1498"/>
      <c r="AM9" s="1498"/>
      <c r="AN9" s="1498"/>
      <c r="AO9" s="1498"/>
      <c r="AP9" s="1498"/>
      <c r="AQ9" s="1498"/>
      <c r="AR9" s="1498"/>
      <c r="AS9" s="1499"/>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row>
    <row r="10" spans="1:79" ht="25" customHeight="1" x14ac:dyDescent="0.55000000000000004">
      <c r="A10" s="1488"/>
      <c r="B10" s="1489"/>
      <c r="C10" s="1489"/>
      <c r="D10" s="1489"/>
      <c r="E10" s="1489"/>
      <c r="F10" s="1489"/>
      <c r="G10" s="1489"/>
      <c r="H10" s="1489"/>
      <c r="I10" s="1489"/>
      <c r="J10" s="1489"/>
      <c r="K10" s="1489"/>
      <c r="L10" s="1490"/>
      <c r="M10" s="1494" t="s">
        <v>255</v>
      </c>
      <c r="N10" s="1495"/>
      <c r="O10" s="1495"/>
      <c r="P10" s="1496"/>
      <c r="Q10" s="1467"/>
      <c r="R10" s="1468"/>
      <c r="S10" s="1468"/>
      <c r="T10" s="1468"/>
      <c r="U10" s="1468"/>
      <c r="V10" s="1468"/>
      <c r="W10" s="1468"/>
      <c r="X10" s="1468"/>
      <c r="Y10" s="1468"/>
      <c r="Z10" s="1468"/>
      <c r="AA10" s="1468"/>
      <c r="AB10" s="1468"/>
      <c r="AC10" s="1468"/>
      <c r="AD10" s="1468"/>
      <c r="AE10" s="1468"/>
      <c r="AF10" s="1468"/>
      <c r="AG10" s="1468"/>
      <c r="AH10" s="1468"/>
      <c r="AI10" s="1468"/>
      <c r="AJ10" s="1468"/>
      <c r="AK10" s="1468"/>
      <c r="AL10" s="1468"/>
      <c r="AM10" s="1468"/>
      <c r="AN10" s="1468"/>
      <c r="AO10" s="1468"/>
      <c r="AP10" s="1468"/>
      <c r="AQ10" s="1468"/>
      <c r="AR10" s="1468"/>
      <c r="AS10" s="1503"/>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row>
    <row r="11" spans="1:79" ht="25" customHeight="1" x14ac:dyDescent="0.55000000000000004">
      <c r="A11" s="1414"/>
      <c r="B11" s="1415"/>
      <c r="C11" s="1415"/>
      <c r="D11" s="1415"/>
      <c r="E11" s="1415"/>
      <c r="F11" s="1415"/>
      <c r="G11" s="1415"/>
      <c r="H11" s="1415"/>
      <c r="I11" s="1415"/>
      <c r="J11" s="1415"/>
      <c r="K11" s="1415"/>
      <c r="L11" s="1416"/>
      <c r="M11" s="1402" t="s">
        <v>256</v>
      </c>
      <c r="N11" s="1440"/>
      <c r="O11" s="1440"/>
      <c r="P11" s="1403"/>
      <c r="Q11" s="1504"/>
      <c r="R11" s="1505"/>
      <c r="S11" s="1505"/>
      <c r="T11" s="1505"/>
      <c r="U11" s="1505"/>
      <c r="V11" s="1505"/>
      <c r="W11" s="1505"/>
      <c r="X11" s="1505"/>
      <c r="Y11" s="1505"/>
      <c r="Z11" s="1505"/>
      <c r="AA11" s="1505"/>
      <c r="AB11" s="1505"/>
      <c r="AC11" s="1506"/>
      <c r="AD11" s="1500" t="s">
        <v>257</v>
      </c>
      <c r="AE11" s="1501"/>
      <c r="AF11" s="1501"/>
      <c r="AG11" s="1502"/>
      <c r="AH11" s="1492"/>
      <c r="AI11" s="1441"/>
      <c r="AJ11" s="1441"/>
      <c r="AK11" s="1441"/>
      <c r="AL11" s="1441"/>
      <c r="AM11" s="1441"/>
      <c r="AN11" s="1441"/>
      <c r="AO11" s="1441"/>
      <c r="AP11" s="1441"/>
      <c r="AQ11" s="1441"/>
      <c r="AR11" s="1441"/>
      <c r="AS11" s="1507"/>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row>
    <row r="12" spans="1:79" ht="25" customHeight="1" x14ac:dyDescent="0.55000000000000004">
      <c r="A12" s="1463" t="s">
        <v>258</v>
      </c>
      <c r="B12" s="1440"/>
      <c r="C12" s="1440"/>
      <c r="D12" s="1440"/>
      <c r="E12" s="1440"/>
      <c r="F12" s="1440"/>
      <c r="G12" s="1440"/>
      <c r="H12" s="1440"/>
      <c r="I12" s="1440"/>
      <c r="J12" s="1440"/>
      <c r="K12" s="1440"/>
      <c r="L12" s="1403"/>
      <c r="M12" s="1437" t="s">
        <v>259</v>
      </c>
      <c r="N12" s="1438"/>
      <c r="O12" s="1438"/>
      <c r="P12" s="1438"/>
      <c r="Q12" s="1439"/>
      <c r="R12" s="1439"/>
      <c r="S12" s="1439"/>
      <c r="T12" s="1439"/>
      <c r="U12" s="1440" t="s">
        <v>260</v>
      </c>
      <c r="V12" s="1440"/>
      <c r="W12" s="1440"/>
      <c r="X12" s="1441"/>
      <c r="Y12" s="1441"/>
      <c r="Z12" s="1441"/>
      <c r="AA12" s="1440" t="s">
        <v>261</v>
      </c>
      <c r="AB12" s="1440"/>
      <c r="AC12" s="1403"/>
      <c r="AD12" s="1402" t="s">
        <v>262</v>
      </c>
      <c r="AE12" s="1440"/>
      <c r="AF12" s="1440"/>
      <c r="AG12" s="1403"/>
      <c r="AH12" s="1417"/>
      <c r="AI12" s="1418"/>
      <c r="AJ12" s="1418"/>
      <c r="AK12" s="1418"/>
      <c r="AL12" s="1418"/>
      <c r="AM12" s="1418"/>
      <c r="AN12" s="1418"/>
      <c r="AO12" s="1442" t="s">
        <v>263</v>
      </c>
      <c r="AP12" s="1442"/>
      <c r="AQ12" s="1442"/>
      <c r="AR12" s="1442"/>
      <c r="AS12" s="1443"/>
    </row>
    <row r="13" spans="1:79" ht="80" customHeight="1" x14ac:dyDescent="0.55000000000000004">
      <c r="A13" s="1444" t="s">
        <v>264</v>
      </c>
      <c r="B13" s="1508"/>
      <c r="C13" s="1508"/>
      <c r="D13" s="1508"/>
      <c r="E13" s="1508"/>
      <c r="F13" s="1508"/>
      <c r="G13" s="1508"/>
      <c r="H13" s="1508"/>
      <c r="I13" s="1508"/>
      <c r="J13" s="1508"/>
      <c r="K13" s="1508"/>
      <c r="L13" s="1509"/>
      <c r="M13" s="1445"/>
      <c r="N13" s="1446"/>
      <c r="O13" s="1446"/>
      <c r="P13" s="1446"/>
      <c r="Q13" s="1446"/>
      <c r="R13" s="1446"/>
      <c r="S13" s="1446"/>
      <c r="T13" s="1446"/>
      <c r="U13" s="1446"/>
      <c r="V13" s="1446"/>
      <c r="W13" s="1446"/>
      <c r="X13" s="1446"/>
      <c r="Y13" s="1446"/>
      <c r="Z13" s="1446"/>
      <c r="AA13" s="1446"/>
      <c r="AB13" s="1446"/>
      <c r="AC13" s="1446"/>
      <c r="AD13" s="1446"/>
      <c r="AE13" s="1446"/>
      <c r="AF13" s="1446"/>
      <c r="AG13" s="1446"/>
      <c r="AH13" s="1446"/>
      <c r="AI13" s="1446"/>
      <c r="AJ13" s="1446"/>
      <c r="AK13" s="1446"/>
      <c r="AL13" s="1446"/>
      <c r="AM13" s="1446"/>
      <c r="AN13" s="1446"/>
      <c r="AO13" s="1446"/>
      <c r="AP13" s="1446"/>
      <c r="AQ13" s="1446"/>
      <c r="AR13" s="1446"/>
      <c r="AS13" s="1447"/>
    </row>
    <row r="14" spans="1:79" ht="25" customHeight="1" x14ac:dyDescent="0.55000000000000004">
      <c r="A14" s="1411" t="s">
        <v>815</v>
      </c>
      <c r="B14" s="1412"/>
      <c r="C14" s="1412"/>
      <c r="D14" s="1412"/>
      <c r="E14" s="1412"/>
      <c r="F14" s="1412"/>
      <c r="G14" s="1412"/>
      <c r="H14" s="1412"/>
      <c r="I14" s="1412"/>
      <c r="J14" s="1412"/>
      <c r="K14" s="1412"/>
      <c r="L14" s="1413"/>
      <c r="M14" s="1512" t="s">
        <v>265</v>
      </c>
      <c r="N14" s="1419"/>
      <c r="O14" s="1419"/>
      <c r="P14" s="1420"/>
      <c r="Q14" s="1417"/>
      <c r="R14" s="1418"/>
      <c r="S14" s="1418"/>
      <c r="T14" s="1418"/>
      <c r="U14" s="1418"/>
      <c r="V14" s="1418"/>
      <c r="W14" s="1418"/>
      <c r="X14" s="1419" t="s">
        <v>263</v>
      </c>
      <c r="Y14" s="1419"/>
      <c r="Z14" s="1419"/>
      <c r="AA14" s="1419"/>
      <c r="AB14" s="1419"/>
      <c r="AC14" s="1420"/>
      <c r="AD14" s="1512" t="s">
        <v>266</v>
      </c>
      <c r="AE14" s="1419"/>
      <c r="AF14" s="1419"/>
      <c r="AG14" s="1420"/>
      <c r="AH14" s="1422"/>
      <c r="AI14" s="1423"/>
      <c r="AJ14" s="1423"/>
      <c r="AK14" s="1423"/>
      <c r="AL14" s="1423"/>
      <c r="AM14" s="1423"/>
      <c r="AN14" s="1423"/>
      <c r="AO14" s="1419" t="s">
        <v>263</v>
      </c>
      <c r="AP14" s="1419"/>
      <c r="AQ14" s="1419"/>
      <c r="AR14" s="1419"/>
      <c r="AS14" s="1424"/>
    </row>
    <row r="15" spans="1:79" ht="40" customHeight="1" x14ac:dyDescent="0.55000000000000004">
      <c r="A15" s="1414"/>
      <c r="B15" s="1415"/>
      <c r="C15" s="1415"/>
      <c r="D15" s="1415"/>
      <c r="E15" s="1415"/>
      <c r="F15" s="1415"/>
      <c r="G15" s="1415"/>
      <c r="H15" s="1415"/>
      <c r="I15" s="1415"/>
      <c r="J15" s="1415"/>
      <c r="K15" s="1415"/>
      <c r="L15" s="1416"/>
      <c r="M15" s="1425" t="s">
        <v>267</v>
      </c>
      <c r="N15" s="1426"/>
      <c r="O15" s="1426"/>
      <c r="P15" s="1427"/>
      <c r="Q15" s="1428"/>
      <c r="R15" s="1429"/>
      <c r="S15" s="1429"/>
      <c r="T15" s="1429"/>
      <c r="U15" s="1429"/>
      <c r="V15" s="1429"/>
      <c r="W15" s="1429"/>
      <c r="X15" s="1429"/>
      <c r="Y15" s="1429"/>
      <c r="Z15" s="1429"/>
      <c r="AA15" s="1429"/>
      <c r="AB15" s="1429"/>
      <c r="AC15" s="1429"/>
      <c r="AD15" s="1429"/>
      <c r="AE15" s="1429"/>
      <c r="AF15" s="1429"/>
      <c r="AG15" s="1429"/>
      <c r="AH15" s="1429"/>
      <c r="AI15" s="1429"/>
      <c r="AJ15" s="1429"/>
      <c r="AK15" s="1429"/>
      <c r="AL15" s="1429"/>
      <c r="AM15" s="1429"/>
      <c r="AN15" s="1429"/>
      <c r="AO15" s="1429"/>
      <c r="AP15" s="1429"/>
      <c r="AQ15" s="1429"/>
      <c r="AR15" s="1429"/>
      <c r="AS15" s="1430"/>
    </row>
    <row r="16" spans="1:79" ht="25" customHeight="1" x14ac:dyDescent="0.55000000000000004">
      <c r="A16" s="1431" t="s">
        <v>571</v>
      </c>
      <c r="B16" s="1432"/>
      <c r="C16" s="1432"/>
      <c r="D16" s="1432"/>
      <c r="E16" s="1432"/>
      <c r="F16" s="1432"/>
      <c r="G16" s="1432"/>
      <c r="H16" s="1432"/>
      <c r="I16" s="1432"/>
      <c r="J16" s="1432"/>
      <c r="K16" s="1432"/>
      <c r="L16" s="1432"/>
      <c r="M16" s="1432"/>
      <c r="N16" s="1432"/>
      <c r="O16" s="1432"/>
      <c r="P16" s="1432"/>
      <c r="Q16" s="1432"/>
      <c r="R16" s="1432"/>
      <c r="S16" s="1432"/>
      <c r="T16" s="1432"/>
      <c r="U16" s="1432"/>
      <c r="V16" s="1432"/>
      <c r="W16" s="1432"/>
      <c r="X16" s="1432"/>
      <c r="Y16" s="1432"/>
      <c r="Z16" s="1432"/>
      <c r="AA16" s="1432"/>
      <c r="AB16" s="1432"/>
      <c r="AC16" s="1432"/>
      <c r="AD16" s="1432"/>
      <c r="AE16" s="1432"/>
      <c r="AF16" s="1432"/>
      <c r="AG16" s="1432"/>
      <c r="AH16" s="1432"/>
      <c r="AI16" s="1432"/>
      <c r="AJ16" s="1432"/>
      <c r="AK16" s="1432"/>
      <c r="AL16" s="1433"/>
      <c r="AM16" s="1434" t="s">
        <v>119</v>
      </c>
      <c r="AN16" s="1435"/>
      <c r="AO16" s="1435"/>
      <c r="AP16" s="1435"/>
      <c r="AQ16" s="1435"/>
      <c r="AR16" s="1435"/>
      <c r="AS16" s="1436"/>
    </row>
    <row r="18" spans="1:77" ht="25" customHeight="1" x14ac:dyDescent="0.55000000000000004">
      <c r="A18" s="1448" t="s">
        <v>246</v>
      </c>
      <c r="B18" s="1449"/>
      <c r="C18" s="1449"/>
      <c r="D18" s="1450" t="s">
        <v>247</v>
      </c>
      <c r="E18" s="1451"/>
      <c r="F18" s="1451"/>
      <c r="G18" s="1452"/>
      <c r="H18" s="1453" t="s">
        <v>248</v>
      </c>
      <c r="I18" s="1453"/>
      <c r="J18" s="1453"/>
      <c r="K18" s="1453"/>
      <c r="L18" s="1454"/>
      <c r="M18" s="1470"/>
      <c r="N18" s="1471"/>
      <c r="O18" s="1471"/>
      <c r="P18" s="1471"/>
      <c r="Q18" s="1471"/>
      <c r="R18" s="1471"/>
      <c r="S18" s="1471"/>
      <c r="T18" s="1471"/>
      <c r="U18" s="1471"/>
      <c r="V18" s="1471"/>
      <c r="W18" s="1471"/>
      <c r="X18" s="1471"/>
      <c r="Y18" s="1471"/>
      <c r="Z18" s="1471"/>
      <c r="AA18" s="1471"/>
      <c r="AB18" s="1471"/>
      <c r="AC18" s="1472"/>
      <c r="AD18" s="1455" t="s">
        <v>249</v>
      </c>
      <c r="AE18" s="1456"/>
      <c r="AF18" s="1456"/>
      <c r="AG18" s="1456"/>
      <c r="AH18" s="1457"/>
      <c r="AI18" s="1458"/>
      <c r="AJ18" s="1458"/>
      <c r="AK18" s="1458"/>
      <c r="AL18" s="1458"/>
      <c r="AM18" s="1458"/>
      <c r="AN18" s="1458"/>
      <c r="AO18" s="1458"/>
      <c r="AP18" s="1458"/>
      <c r="AQ18" s="1458"/>
      <c r="AR18" s="1458"/>
      <c r="AS18" s="1459"/>
    </row>
    <row r="19" spans="1:77" ht="25" customHeight="1" x14ac:dyDescent="0.55000000000000004">
      <c r="A19" s="1463" t="s">
        <v>250</v>
      </c>
      <c r="B19" s="1440"/>
      <c r="C19" s="1440"/>
      <c r="D19" s="1440"/>
      <c r="E19" s="1440"/>
      <c r="F19" s="1440"/>
      <c r="G19" s="1440"/>
      <c r="H19" s="1440"/>
      <c r="I19" s="1440"/>
      <c r="J19" s="1440"/>
      <c r="K19" s="1440"/>
      <c r="L19" s="1403"/>
      <c r="M19" s="1467"/>
      <c r="N19" s="1468"/>
      <c r="O19" s="1468"/>
      <c r="P19" s="1468"/>
      <c r="Q19" s="1468"/>
      <c r="R19" s="1468"/>
      <c r="S19" s="1468"/>
      <c r="T19" s="1468"/>
      <c r="U19" s="1468"/>
      <c r="V19" s="1468"/>
      <c r="W19" s="1468"/>
      <c r="X19" s="1468"/>
      <c r="Y19" s="1468"/>
      <c r="Z19" s="1468"/>
      <c r="AA19" s="1468"/>
      <c r="AB19" s="1468"/>
      <c r="AC19" s="1469"/>
      <c r="AD19" s="1415"/>
      <c r="AE19" s="1415"/>
      <c r="AF19" s="1415"/>
      <c r="AG19" s="1415"/>
      <c r="AH19" s="1460"/>
      <c r="AI19" s="1461"/>
      <c r="AJ19" s="1461"/>
      <c r="AK19" s="1461"/>
      <c r="AL19" s="1461"/>
      <c r="AM19" s="1461"/>
      <c r="AN19" s="1461"/>
      <c r="AO19" s="1461"/>
      <c r="AP19" s="1461"/>
      <c r="AQ19" s="1461"/>
      <c r="AR19" s="1461"/>
      <c r="AS19" s="1462"/>
    </row>
    <row r="20" spans="1:77" ht="25" customHeight="1" x14ac:dyDescent="0.55000000000000004">
      <c r="A20" s="1487" t="s">
        <v>251</v>
      </c>
      <c r="B20" s="1412"/>
      <c r="C20" s="1412"/>
      <c r="D20" s="1412"/>
      <c r="E20" s="1412"/>
      <c r="F20" s="1412"/>
      <c r="G20" s="1412"/>
      <c r="H20" s="1412"/>
      <c r="I20" s="1412"/>
      <c r="J20" s="1412"/>
      <c r="K20" s="1412"/>
      <c r="L20" s="1413"/>
      <c r="M20" s="1510" t="s">
        <v>252</v>
      </c>
      <c r="N20" s="1510"/>
      <c r="O20" s="1510"/>
      <c r="P20" s="1510"/>
      <c r="Q20" s="1492"/>
      <c r="R20" s="1441"/>
      <c r="S20" s="1441"/>
      <c r="T20" s="1441"/>
      <c r="U20" s="1441"/>
      <c r="V20" s="1441"/>
      <c r="W20" s="1441"/>
      <c r="X20" s="1441"/>
      <c r="Y20" s="1441"/>
      <c r="Z20" s="1441"/>
      <c r="AA20" s="1441"/>
      <c r="AB20" s="1441"/>
      <c r="AC20" s="1441"/>
      <c r="AD20" s="1441"/>
      <c r="AE20" s="1441"/>
      <c r="AF20" s="1441"/>
      <c r="AG20" s="1441"/>
      <c r="AH20" s="1441"/>
      <c r="AI20" s="1441"/>
      <c r="AJ20" s="1441"/>
      <c r="AK20" s="1441"/>
      <c r="AL20" s="1441"/>
      <c r="AM20" s="1441"/>
      <c r="AN20" s="1441"/>
      <c r="AO20" s="1441"/>
      <c r="AP20" s="1441"/>
      <c r="AQ20" s="1441"/>
      <c r="AR20" s="1441"/>
      <c r="AS20" s="1507"/>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3"/>
    </row>
    <row r="21" spans="1:77" ht="25" customHeight="1" x14ac:dyDescent="0.55000000000000004">
      <c r="A21" s="1488"/>
      <c r="B21" s="1489"/>
      <c r="C21" s="1489"/>
      <c r="D21" s="1489"/>
      <c r="E21" s="1489"/>
      <c r="F21" s="1489"/>
      <c r="G21" s="1489"/>
      <c r="H21" s="1489"/>
      <c r="I21" s="1489"/>
      <c r="J21" s="1489"/>
      <c r="K21" s="1489"/>
      <c r="L21" s="1490"/>
      <c r="M21" s="1510" t="s">
        <v>253</v>
      </c>
      <c r="N21" s="1510"/>
      <c r="O21" s="1510"/>
      <c r="P21" s="1510"/>
      <c r="Q21" s="1492"/>
      <c r="R21" s="1441"/>
      <c r="S21" s="1441"/>
      <c r="T21" s="1441"/>
      <c r="U21" s="1441"/>
      <c r="V21" s="1441"/>
      <c r="W21" s="1441"/>
      <c r="X21" s="1441"/>
      <c r="Y21" s="1441"/>
      <c r="Z21" s="1441"/>
      <c r="AA21" s="1441"/>
      <c r="AB21" s="1441"/>
      <c r="AC21" s="1493"/>
      <c r="AD21" s="1510" t="s">
        <v>254</v>
      </c>
      <c r="AE21" s="1510"/>
      <c r="AF21" s="1510"/>
      <c r="AG21" s="1510"/>
      <c r="AH21" s="1497"/>
      <c r="AI21" s="1498"/>
      <c r="AJ21" s="1498"/>
      <c r="AK21" s="1498"/>
      <c r="AL21" s="1498"/>
      <c r="AM21" s="1498"/>
      <c r="AN21" s="1498"/>
      <c r="AO21" s="1498"/>
      <c r="AP21" s="1498"/>
      <c r="AQ21" s="1498"/>
      <c r="AR21" s="1498"/>
      <c r="AS21" s="1499"/>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24"/>
      <c r="BT21" s="324"/>
      <c r="BU21" s="324"/>
      <c r="BV21" s="324"/>
      <c r="BW21" s="324"/>
      <c r="BX21" s="324"/>
      <c r="BY21" s="324"/>
    </row>
    <row r="22" spans="1:77" ht="25" customHeight="1" x14ac:dyDescent="0.55000000000000004">
      <c r="A22" s="1488"/>
      <c r="B22" s="1489"/>
      <c r="C22" s="1489"/>
      <c r="D22" s="1489"/>
      <c r="E22" s="1489"/>
      <c r="F22" s="1489"/>
      <c r="G22" s="1489"/>
      <c r="H22" s="1489"/>
      <c r="I22" s="1489"/>
      <c r="J22" s="1489"/>
      <c r="K22" s="1489"/>
      <c r="L22" s="1490"/>
      <c r="M22" s="1510" t="s">
        <v>255</v>
      </c>
      <c r="N22" s="1510"/>
      <c r="O22" s="1510"/>
      <c r="P22" s="1510"/>
      <c r="Q22" s="1467"/>
      <c r="R22" s="1468"/>
      <c r="S22" s="1468"/>
      <c r="T22" s="1468"/>
      <c r="U22" s="1468"/>
      <c r="V22" s="1468"/>
      <c r="W22" s="1468"/>
      <c r="X22" s="1468"/>
      <c r="Y22" s="1468"/>
      <c r="Z22" s="1468"/>
      <c r="AA22" s="1468"/>
      <c r="AB22" s="1468"/>
      <c r="AC22" s="1468"/>
      <c r="AD22" s="1468"/>
      <c r="AE22" s="1468"/>
      <c r="AF22" s="1468"/>
      <c r="AG22" s="1468"/>
      <c r="AH22" s="1468"/>
      <c r="AI22" s="1468"/>
      <c r="AJ22" s="1468"/>
      <c r="AK22" s="1468"/>
      <c r="AL22" s="1468"/>
      <c r="AM22" s="1468"/>
      <c r="AN22" s="1468"/>
      <c r="AO22" s="1468"/>
      <c r="AP22" s="1468"/>
      <c r="AQ22" s="1468"/>
      <c r="AR22" s="1468"/>
      <c r="AS22" s="1503"/>
      <c r="AX22" s="324"/>
      <c r="AY22" s="324"/>
      <c r="AZ22" s="324"/>
      <c r="BA22" s="324"/>
      <c r="BB22" s="324"/>
      <c r="BC22" s="324"/>
      <c r="BD22" s="324"/>
      <c r="BE22" s="324"/>
      <c r="BF22" s="324"/>
      <c r="BG22" s="324"/>
      <c r="BH22" s="324"/>
      <c r="BI22" s="324"/>
      <c r="BJ22" s="324"/>
      <c r="BK22" s="324"/>
      <c r="BL22" s="324"/>
      <c r="BM22" s="324"/>
      <c r="BN22" s="324"/>
      <c r="BO22" s="324"/>
      <c r="BP22" s="324"/>
      <c r="BQ22" s="324"/>
      <c r="BR22" s="324"/>
      <c r="BS22" s="324"/>
      <c r="BT22" s="324"/>
      <c r="BU22" s="324"/>
      <c r="BV22" s="324"/>
      <c r="BW22" s="324"/>
      <c r="BX22" s="324"/>
      <c r="BY22" s="324"/>
    </row>
    <row r="23" spans="1:77" ht="25" customHeight="1" x14ac:dyDescent="0.55000000000000004">
      <c r="A23" s="1414"/>
      <c r="B23" s="1415"/>
      <c r="C23" s="1415"/>
      <c r="D23" s="1415"/>
      <c r="E23" s="1415"/>
      <c r="F23" s="1415"/>
      <c r="G23" s="1415"/>
      <c r="H23" s="1415"/>
      <c r="I23" s="1415"/>
      <c r="J23" s="1415"/>
      <c r="K23" s="1415"/>
      <c r="L23" s="1416"/>
      <c r="M23" s="1407" t="s">
        <v>256</v>
      </c>
      <c r="N23" s="1407"/>
      <c r="O23" s="1407"/>
      <c r="P23" s="1407"/>
      <c r="Q23" s="1504"/>
      <c r="R23" s="1505"/>
      <c r="S23" s="1505"/>
      <c r="T23" s="1505"/>
      <c r="U23" s="1505"/>
      <c r="V23" s="1505"/>
      <c r="W23" s="1505"/>
      <c r="X23" s="1505"/>
      <c r="Y23" s="1505"/>
      <c r="Z23" s="1505"/>
      <c r="AA23" s="1505"/>
      <c r="AB23" s="1505"/>
      <c r="AC23" s="1506"/>
      <c r="AD23" s="1511" t="s">
        <v>257</v>
      </c>
      <c r="AE23" s="1511"/>
      <c r="AF23" s="1511"/>
      <c r="AG23" s="1511"/>
      <c r="AH23" s="1492"/>
      <c r="AI23" s="1441"/>
      <c r="AJ23" s="1441"/>
      <c r="AK23" s="1441"/>
      <c r="AL23" s="1441"/>
      <c r="AM23" s="1441"/>
      <c r="AN23" s="1441"/>
      <c r="AO23" s="1441"/>
      <c r="AP23" s="1441"/>
      <c r="AQ23" s="1441"/>
      <c r="AR23" s="1441"/>
      <c r="AS23" s="1507"/>
      <c r="AX23" s="324"/>
    </row>
    <row r="24" spans="1:77" ht="25" customHeight="1" x14ac:dyDescent="0.55000000000000004">
      <c r="A24" s="1513" t="s">
        <v>258</v>
      </c>
      <c r="B24" s="1407"/>
      <c r="C24" s="1407"/>
      <c r="D24" s="1407"/>
      <c r="E24" s="1407"/>
      <c r="F24" s="1407"/>
      <c r="G24" s="1407"/>
      <c r="H24" s="1407"/>
      <c r="I24" s="1407"/>
      <c r="J24" s="1407"/>
      <c r="K24" s="1407"/>
      <c r="L24" s="1407"/>
      <c r="M24" s="1437" t="s">
        <v>259</v>
      </c>
      <c r="N24" s="1438"/>
      <c r="O24" s="1438"/>
      <c r="P24" s="1438"/>
      <c r="Q24" s="1439"/>
      <c r="R24" s="1439"/>
      <c r="S24" s="1439"/>
      <c r="T24" s="1439"/>
      <c r="U24" s="1440" t="s">
        <v>260</v>
      </c>
      <c r="V24" s="1440"/>
      <c r="W24" s="1440"/>
      <c r="X24" s="1441"/>
      <c r="Y24" s="1441"/>
      <c r="Z24" s="1441"/>
      <c r="AA24" s="1440" t="s">
        <v>261</v>
      </c>
      <c r="AB24" s="1440"/>
      <c r="AC24" s="1403"/>
      <c r="AD24" s="1402" t="s">
        <v>262</v>
      </c>
      <c r="AE24" s="1440"/>
      <c r="AF24" s="1440"/>
      <c r="AG24" s="1403"/>
      <c r="AH24" s="1417"/>
      <c r="AI24" s="1418"/>
      <c r="AJ24" s="1418"/>
      <c r="AK24" s="1418"/>
      <c r="AL24" s="1418"/>
      <c r="AM24" s="1418"/>
      <c r="AN24" s="1418"/>
      <c r="AO24" s="1442" t="s">
        <v>263</v>
      </c>
      <c r="AP24" s="1442"/>
      <c r="AQ24" s="1442"/>
      <c r="AR24" s="1442"/>
      <c r="AS24" s="1443"/>
    </row>
    <row r="25" spans="1:77" ht="80" customHeight="1" x14ac:dyDescent="0.55000000000000004">
      <c r="A25" s="1444" t="s">
        <v>264</v>
      </c>
      <c r="B25" s="1440"/>
      <c r="C25" s="1440"/>
      <c r="D25" s="1440"/>
      <c r="E25" s="1440"/>
      <c r="F25" s="1440"/>
      <c r="G25" s="1440"/>
      <c r="H25" s="1440"/>
      <c r="I25" s="1440"/>
      <c r="J25" s="1440"/>
      <c r="K25" s="1440"/>
      <c r="L25" s="1403"/>
      <c r="M25" s="1445"/>
      <c r="N25" s="1446"/>
      <c r="O25" s="1446"/>
      <c r="P25" s="1446"/>
      <c r="Q25" s="1446"/>
      <c r="R25" s="1446"/>
      <c r="S25" s="1446"/>
      <c r="T25" s="1446"/>
      <c r="U25" s="1446"/>
      <c r="V25" s="1446"/>
      <c r="W25" s="1446"/>
      <c r="X25" s="1446"/>
      <c r="Y25" s="1446"/>
      <c r="Z25" s="1446"/>
      <c r="AA25" s="1446"/>
      <c r="AB25" s="1446"/>
      <c r="AC25" s="1446"/>
      <c r="AD25" s="1446"/>
      <c r="AE25" s="1446"/>
      <c r="AF25" s="1446"/>
      <c r="AG25" s="1446"/>
      <c r="AH25" s="1446"/>
      <c r="AI25" s="1446"/>
      <c r="AJ25" s="1446"/>
      <c r="AK25" s="1446"/>
      <c r="AL25" s="1446"/>
      <c r="AM25" s="1446"/>
      <c r="AN25" s="1446"/>
      <c r="AO25" s="1446"/>
      <c r="AP25" s="1446"/>
      <c r="AQ25" s="1446"/>
      <c r="AR25" s="1446"/>
      <c r="AS25" s="1447"/>
    </row>
    <row r="26" spans="1:77" ht="25" customHeight="1" x14ac:dyDescent="0.55000000000000004">
      <c r="A26" s="1411" t="s">
        <v>815</v>
      </c>
      <c r="B26" s="1412"/>
      <c r="C26" s="1412"/>
      <c r="D26" s="1412"/>
      <c r="E26" s="1412"/>
      <c r="F26" s="1412"/>
      <c r="G26" s="1412"/>
      <c r="H26" s="1412"/>
      <c r="I26" s="1412"/>
      <c r="J26" s="1412"/>
      <c r="K26" s="1412"/>
      <c r="L26" s="1413"/>
      <c r="M26" s="1421" t="s">
        <v>265</v>
      </c>
      <c r="N26" s="1421"/>
      <c r="O26" s="1421"/>
      <c r="P26" s="1421"/>
      <c r="Q26" s="1417"/>
      <c r="R26" s="1418"/>
      <c r="S26" s="1418"/>
      <c r="T26" s="1418"/>
      <c r="U26" s="1418"/>
      <c r="V26" s="1418"/>
      <c r="W26" s="1418"/>
      <c r="X26" s="1419" t="s">
        <v>263</v>
      </c>
      <c r="Y26" s="1419"/>
      <c r="Z26" s="1419"/>
      <c r="AA26" s="1419"/>
      <c r="AB26" s="1419"/>
      <c r="AC26" s="1420"/>
      <c r="AD26" s="1421" t="s">
        <v>266</v>
      </c>
      <c r="AE26" s="1421"/>
      <c r="AF26" s="1421"/>
      <c r="AG26" s="1421"/>
      <c r="AH26" s="1422"/>
      <c r="AI26" s="1423"/>
      <c r="AJ26" s="1423"/>
      <c r="AK26" s="1423"/>
      <c r="AL26" s="1423"/>
      <c r="AM26" s="1423"/>
      <c r="AN26" s="1423"/>
      <c r="AO26" s="1419" t="s">
        <v>263</v>
      </c>
      <c r="AP26" s="1419"/>
      <c r="AQ26" s="1419"/>
      <c r="AR26" s="1419"/>
      <c r="AS26" s="1424"/>
    </row>
    <row r="27" spans="1:77" ht="40" customHeight="1" x14ac:dyDescent="0.55000000000000004">
      <c r="A27" s="1414"/>
      <c r="B27" s="1415"/>
      <c r="C27" s="1415"/>
      <c r="D27" s="1415"/>
      <c r="E27" s="1415"/>
      <c r="F27" s="1415"/>
      <c r="G27" s="1415"/>
      <c r="H27" s="1415"/>
      <c r="I27" s="1415"/>
      <c r="J27" s="1415"/>
      <c r="K27" s="1415"/>
      <c r="L27" s="1416"/>
      <c r="M27" s="1425" t="s">
        <v>267</v>
      </c>
      <c r="N27" s="1426"/>
      <c r="O27" s="1426"/>
      <c r="P27" s="1427"/>
      <c r="Q27" s="1428"/>
      <c r="R27" s="1429"/>
      <c r="S27" s="1429"/>
      <c r="T27" s="1429"/>
      <c r="U27" s="1429"/>
      <c r="V27" s="1429"/>
      <c r="W27" s="1429"/>
      <c r="X27" s="1429"/>
      <c r="Y27" s="1429"/>
      <c r="Z27" s="1429"/>
      <c r="AA27" s="1429"/>
      <c r="AB27" s="1429"/>
      <c r="AC27" s="1429"/>
      <c r="AD27" s="1429"/>
      <c r="AE27" s="1429"/>
      <c r="AF27" s="1429"/>
      <c r="AG27" s="1429"/>
      <c r="AH27" s="1429"/>
      <c r="AI27" s="1429"/>
      <c r="AJ27" s="1429"/>
      <c r="AK27" s="1429"/>
      <c r="AL27" s="1429"/>
      <c r="AM27" s="1429"/>
      <c r="AN27" s="1429"/>
      <c r="AO27" s="1429"/>
      <c r="AP27" s="1429"/>
      <c r="AQ27" s="1429"/>
      <c r="AR27" s="1429"/>
      <c r="AS27" s="1430"/>
    </row>
    <row r="28" spans="1:77" ht="25" customHeight="1" x14ac:dyDescent="0.55000000000000004">
      <c r="A28" s="1431" t="s">
        <v>571</v>
      </c>
      <c r="B28" s="1432"/>
      <c r="C28" s="1432"/>
      <c r="D28" s="1432"/>
      <c r="E28" s="1432"/>
      <c r="F28" s="1432"/>
      <c r="G28" s="1432"/>
      <c r="H28" s="1432"/>
      <c r="I28" s="1432"/>
      <c r="J28" s="1432"/>
      <c r="K28" s="1432"/>
      <c r="L28" s="1432"/>
      <c r="M28" s="1432"/>
      <c r="N28" s="1432"/>
      <c r="O28" s="1432"/>
      <c r="P28" s="1432"/>
      <c r="Q28" s="1432"/>
      <c r="R28" s="1432"/>
      <c r="S28" s="1432"/>
      <c r="T28" s="1432"/>
      <c r="U28" s="1432"/>
      <c r="V28" s="1432"/>
      <c r="W28" s="1432"/>
      <c r="X28" s="1432"/>
      <c r="Y28" s="1432"/>
      <c r="Z28" s="1432"/>
      <c r="AA28" s="1432"/>
      <c r="AB28" s="1432"/>
      <c r="AC28" s="1432"/>
      <c r="AD28" s="1432"/>
      <c r="AE28" s="1432"/>
      <c r="AF28" s="1432"/>
      <c r="AG28" s="1432"/>
      <c r="AH28" s="1432"/>
      <c r="AI28" s="1432"/>
      <c r="AJ28" s="1432"/>
      <c r="AK28" s="1432"/>
      <c r="AL28" s="1433"/>
      <c r="AM28" s="1434" t="s">
        <v>119</v>
      </c>
      <c r="AN28" s="1435"/>
      <c r="AO28" s="1435"/>
      <c r="AP28" s="1435"/>
      <c r="AQ28" s="1435"/>
      <c r="AR28" s="1435"/>
      <c r="AS28" s="1436"/>
    </row>
    <row r="30" spans="1:77" ht="25" customHeight="1" x14ac:dyDescent="0.55000000000000004">
      <c r="A30" s="1448" t="s">
        <v>246</v>
      </c>
      <c r="B30" s="1449"/>
      <c r="C30" s="1449"/>
      <c r="D30" s="1450" t="s">
        <v>247</v>
      </c>
      <c r="E30" s="1451"/>
      <c r="F30" s="1451"/>
      <c r="G30" s="1452"/>
      <c r="H30" s="1453" t="s">
        <v>248</v>
      </c>
      <c r="I30" s="1453"/>
      <c r="J30" s="1453"/>
      <c r="K30" s="1453"/>
      <c r="L30" s="1454"/>
      <c r="M30" s="1470"/>
      <c r="N30" s="1471"/>
      <c r="O30" s="1471"/>
      <c r="P30" s="1471"/>
      <c r="Q30" s="1471"/>
      <c r="R30" s="1471"/>
      <c r="S30" s="1471"/>
      <c r="T30" s="1471"/>
      <c r="U30" s="1471"/>
      <c r="V30" s="1471"/>
      <c r="W30" s="1471"/>
      <c r="X30" s="1471"/>
      <c r="Y30" s="1471"/>
      <c r="Z30" s="1471"/>
      <c r="AA30" s="1471"/>
      <c r="AB30" s="1471"/>
      <c r="AC30" s="1472"/>
      <c r="AD30" s="1455" t="s">
        <v>249</v>
      </c>
      <c r="AE30" s="1456"/>
      <c r="AF30" s="1456"/>
      <c r="AG30" s="1456"/>
      <c r="AH30" s="1457"/>
      <c r="AI30" s="1458"/>
      <c r="AJ30" s="1458"/>
      <c r="AK30" s="1458"/>
      <c r="AL30" s="1458"/>
      <c r="AM30" s="1458"/>
      <c r="AN30" s="1458"/>
      <c r="AO30" s="1458"/>
      <c r="AP30" s="1458"/>
      <c r="AQ30" s="1458"/>
      <c r="AR30" s="1458"/>
      <c r="AS30" s="1459"/>
    </row>
    <row r="31" spans="1:77" ht="25" customHeight="1" x14ac:dyDescent="0.55000000000000004">
      <c r="A31" s="1463" t="s">
        <v>250</v>
      </c>
      <c r="B31" s="1440"/>
      <c r="C31" s="1440"/>
      <c r="D31" s="1440"/>
      <c r="E31" s="1440"/>
      <c r="F31" s="1440"/>
      <c r="G31" s="1440"/>
      <c r="H31" s="1440"/>
      <c r="I31" s="1440"/>
      <c r="J31" s="1440"/>
      <c r="K31" s="1440"/>
      <c r="L31" s="1403"/>
      <c r="M31" s="1464"/>
      <c r="N31" s="1465"/>
      <c r="O31" s="1465"/>
      <c r="P31" s="1465"/>
      <c r="Q31" s="1465"/>
      <c r="R31" s="1465"/>
      <c r="S31" s="1465"/>
      <c r="T31" s="1465"/>
      <c r="U31" s="1465"/>
      <c r="V31" s="1465"/>
      <c r="W31" s="1465"/>
      <c r="X31" s="1465"/>
      <c r="Y31" s="1465"/>
      <c r="Z31" s="1465"/>
      <c r="AA31" s="1465"/>
      <c r="AB31" s="1465"/>
      <c r="AC31" s="1466"/>
      <c r="AD31" s="1415"/>
      <c r="AE31" s="1415"/>
      <c r="AF31" s="1415"/>
      <c r="AG31" s="1415"/>
      <c r="AH31" s="1460"/>
      <c r="AI31" s="1461"/>
      <c r="AJ31" s="1461"/>
      <c r="AK31" s="1461"/>
      <c r="AL31" s="1461"/>
      <c r="AM31" s="1461"/>
      <c r="AN31" s="1461"/>
      <c r="AO31" s="1461"/>
      <c r="AP31" s="1461"/>
      <c r="AQ31" s="1461"/>
      <c r="AR31" s="1461"/>
      <c r="AS31" s="1462"/>
    </row>
    <row r="32" spans="1:77" ht="25" customHeight="1" x14ac:dyDescent="0.55000000000000004">
      <c r="A32" s="1487" t="s">
        <v>251</v>
      </c>
      <c r="B32" s="1412"/>
      <c r="C32" s="1412"/>
      <c r="D32" s="1412"/>
      <c r="E32" s="1412"/>
      <c r="F32" s="1412"/>
      <c r="G32" s="1412"/>
      <c r="H32" s="1412"/>
      <c r="I32" s="1412"/>
      <c r="J32" s="1412"/>
      <c r="K32" s="1412"/>
      <c r="L32" s="1413"/>
      <c r="M32" s="1510" t="s">
        <v>252</v>
      </c>
      <c r="N32" s="1510"/>
      <c r="O32" s="1510"/>
      <c r="P32" s="1510"/>
      <c r="Q32" s="1492"/>
      <c r="R32" s="1441"/>
      <c r="S32" s="1441"/>
      <c r="T32" s="1441"/>
      <c r="U32" s="1441"/>
      <c r="V32" s="1441"/>
      <c r="W32" s="1441"/>
      <c r="X32" s="1441"/>
      <c r="Y32" s="1441"/>
      <c r="Z32" s="1441"/>
      <c r="AA32" s="1441"/>
      <c r="AB32" s="1441"/>
      <c r="AC32" s="1441"/>
      <c r="AD32" s="1441"/>
      <c r="AE32" s="1441"/>
      <c r="AF32" s="1441"/>
      <c r="AG32" s="1441"/>
      <c r="AH32" s="1441"/>
      <c r="AI32" s="1441"/>
      <c r="AJ32" s="1441"/>
      <c r="AK32" s="1441"/>
      <c r="AL32" s="1441"/>
      <c r="AM32" s="1441"/>
      <c r="AN32" s="1441"/>
      <c r="AO32" s="1441"/>
      <c r="AP32" s="1441"/>
      <c r="AQ32" s="1441"/>
      <c r="AR32" s="1441"/>
      <c r="AS32" s="1507"/>
    </row>
    <row r="33" spans="1:45" ht="25" customHeight="1" x14ac:dyDescent="0.55000000000000004">
      <c r="A33" s="1488"/>
      <c r="B33" s="1489"/>
      <c r="C33" s="1489"/>
      <c r="D33" s="1489"/>
      <c r="E33" s="1489"/>
      <c r="F33" s="1489"/>
      <c r="G33" s="1489"/>
      <c r="H33" s="1489"/>
      <c r="I33" s="1489"/>
      <c r="J33" s="1489"/>
      <c r="K33" s="1489"/>
      <c r="L33" s="1490"/>
      <c r="M33" s="1510" t="s">
        <v>253</v>
      </c>
      <c r="N33" s="1510"/>
      <c r="O33" s="1510"/>
      <c r="P33" s="1510"/>
      <c r="Q33" s="1492"/>
      <c r="R33" s="1441"/>
      <c r="S33" s="1441"/>
      <c r="T33" s="1441"/>
      <c r="U33" s="1441"/>
      <c r="V33" s="1441"/>
      <c r="W33" s="1441"/>
      <c r="X33" s="1441"/>
      <c r="Y33" s="1441"/>
      <c r="Z33" s="1441"/>
      <c r="AA33" s="1441"/>
      <c r="AB33" s="1441"/>
      <c r="AC33" s="1493"/>
      <c r="AD33" s="1510" t="s">
        <v>254</v>
      </c>
      <c r="AE33" s="1510"/>
      <c r="AF33" s="1510"/>
      <c r="AG33" s="1510"/>
      <c r="AH33" s="1497"/>
      <c r="AI33" s="1498"/>
      <c r="AJ33" s="1498"/>
      <c r="AK33" s="1498"/>
      <c r="AL33" s="1498"/>
      <c r="AM33" s="1498"/>
      <c r="AN33" s="1498"/>
      <c r="AO33" s="1498"/>
      <c r="AP33" s="1498"/>
      <c r="AQ33" s="1498"/>
      <c r="AR33" s="1498"/>
      <c r="AS33" s="1499"/>
    </row>
    <row r="34" spans="1:45" ht="25" customHeight="1" x14ac:dyDescent="0.55000000000000004">
      <c r="A34" s="1488"/>
      <c r="B34" s="1489"/>
      <c r="C34" s="1489"/>
      <c r="D34" s="1489"/>
      <c r="E34" s="1489"/>
      <c r="F34" s="1489"/>
      <c r="G34" s="1489"/>
      <c r="H34" s="1489"/>
      <c r="I34" s="1489"/>
      <c r="J34" s="1489"/>
      <c r="K34" s="1489"/>
      <c r="L34" s="1490"/>
      <c r="M34" s="1510" t="s">
        <v>255</v>
      </c>
      <c r="N34" s="1510"/>
      <c r="O34" s="1510"/>
      <c r="P34" s="1510"/>
      <c r="Q34" s="1467"/>
      <c r="R34" s="1468"/>
      <c r="S34" s="1468"/>
      <c r="T34" s="1468"/>
      <c r="U34" s="1468"/>
      <c r="V34" s="1468"/>
      <c r="W34" s="1468"/>
      <c r="X34" s="1468"/>
      <c r="Y34" s="1468"/>
      <c r="Z34" s="1468"/>
      <c r="AA34" s="1468"/>
      <c r="AB34" s="1468"/>
      <c r="AC34" s="1468"/>
      <c r="AD34" s="1468"/>
      <c r="AE34" s="1468"/>
      <c r="AF34" s="1468"/>
      <c r="AG34" s="1468"/>
      <c r="AH34" s="1468"/>
      <c r="AI34" s="1468"/>
      <c r="AJ34" s="1468"/>
      <c r="AK34" s="1468"/>
      <c r="AL34" s="1468"/>
      <c r="AM34" s="1468"/>
      <c r="AN34" s="1468"/>
      <c r="AO34" s="1468"/>
      <c r="AP34" s="1468"/>
      <c r="AQ34" s="1468"/>
      <c r="AR34" s="1468"/>
      <c r="AS34" s="1503"/>
    </row>
    <row r="35" spans="1:45" ht="25" customHeight="1" x14ac:dyDescent="0.55000000000000004">
      <c r="A35" s="1414"/>
      <c r="B35" s="1415"/>
      <c r="C35" s="1415"/>
      <c r="D35" s="1415"/>
      <c r="E35" s="1415"/>
      <c r="F35" s="1415"/>
      <c r="G35" s="1415"/>
      <c r="H35" s="1415"/>
      <c r="I35" s="1415"/>
      <c r="J35" s="1415"/>
      <c r="K35" s="1415"/>
      <c r="L35" s="1416"/>
      <c r="M35" s="1407" t="s">
        <v>256</v>
      </c>
      <c r="N35" s="1407"/>
      <c r="O35" s="1407"/>
      <c r="P35" s="1407"/>
      <c r="Q35" s="1504"/>
      <c r="R35" s="1505"/>
      <c r="S35" s="1505"/>
      <c r="T35" s="1505"/>
      <c r="U35" s="1505"/>
      <c r="V35" s="1505"/>
      <c r="W35" s="1505"/>
      <c r="X35" s="1505"/>
      <c r="Y35" s="1505"/>
      <c r="Z35" s="1505"/>
      <c r="AA35" s="1505"/>
      <c r="AB35" s="1505"/>
      <c r="AC35" s="1506"/>
      <c r="AD35" s="1511" t="s">
        <v>257</v>
      </c>
      <c r="AE35" s="1511"/>
      <c r="AF35" s="1511"/>
      <c r="AG35" s="1511"/>
      <c r="AH35" s="1492"/>
      <c r="AI35" s="1441"/>
      <c r="AJ35" s="1441"/>
      <c r="AK35" s="1441"/>
      <c r="AL35" s="1441"/>
      <c r="AM35" s="1441"/>
      <c r="AN35" s="1441"/>
      <c r="AO35" s="1441"/>
      <c r="AP35" s="1441"/>
      <c r="AQ35" s="1441"/>
      <c r="AR35" s="1441"/>
      <c r="AS35" s="1507"/>
    </row>
    <row r="36" spans="1:45" ht="25" customHeight="1" x14ac:dyDescent="0.55000000000000004">
      <c r="A36" s="1513" t="s">
        <v>258</v>
      </c>
      <c r="B36" s="1407"/>
      <c r="C36" s="1407"/>
      <c r="D36" s="1407"/>
      <c r="E36" s="1407"/>
      <c r="F36" s="1407"/>
      <c r="G36" s="1407"/>
      <c r="H36" s="1407"/>
      <c r="I36" s="1407"/>
      <c r="J36" s="1407"/>
      <c r="K36" s="1407"/>
      <c r="L36" s="1407"/>
      <c r="M36" s="1437" t="s">
        <v>259</v>
      </c>
      <c r="N36" s="1438"/>
      <c r="O36" s="1438"/>
      <c r="P36" s="1438"/>
      <c r="Q36" s="1439"/>
      <c r="R36" s="1439"/>
      <c r="S36" s="1439"/>
      <c r="T36" s="1439"/>
      <c r="U36" s="1440" t="s">
        <v>260</v>
      </c>
      <c r="V36" s="1440"/>
      <c r="W36" s="1440"/>
      <c r="X36" s="1441"/>
      <c r="Y36" s="1441"/>
      <c r="Z36" s="1441"/>
      <c r="AA36" s="1440" t="s">
        <v>261</v>
      </c>
      <c r="AB36" s="1440"/>
      <c r="AC36" s="1403"/>
      <c r="AD36" s="1402" t="s">
        <v>262</v>
      </c>
      <c r="AE36" s="1440"/>
      <c r="AF36" s="1440"/>
      <c r="AG36" s="1403"/>
      <c r="AH36" s="1417"/>
      <c r="AI36" s="1418"/>
      <c r="AJ36" s="1418"/>
      <c r="AK36" s="1418"/>
      <c r="AL36" s="1418"/>
      <c r="AM36" s="1418"/>
      <c r="AN36" s="1418"/>
      <c r="AO36" s="1442" t="s">
        <v>263</v>
      </c>
      <c r="AP36" s="1442"/>
      <c r="AQ36" s="1442"/>
      <c r="AR36" s="1442"/>
      <c r="AS36" s="1443"/>
    </row>
    <row r="37" spans="1:45" ht="80" customHeight="1" x14ac:dyDescent="0.55000000000000004">
      <c r="A37" s="1444" t="s">
        <v>264</v>
      </c>
      <c r="B37" s="1440"/>
      <c r="C37" s="1440"/>
      <c r="D37" s="1440"/>
      <c r="E37" s="1440"/>
      <c r="F37" s="1440"/>
      <c r="G37" s="1440"/>
      <c r="H37" s="1440"/>
      <c r="I37" s="1440"/>
      <c r="J37" s="1440"/>
      <c r="K37" s="1440"/>
      <c r="L37" s="1403"/>
      <c r="M37" s="1445"/>
      <c r="N37" s="1446"/>
      <c r="O37" s="1446"/>
      <c r="P37" s="1446"/>
      <c r="Q37" s="1446"/>
      <c r="R37" s="1446"/>
      <c r="S37" s="1446"/>
      <c r="T37" s="1446"/>
      <c r="U37" s="1446"/>
      <c r="V37" s="1446"/>
      <c r="W37" s="1446"/>
      <c r="X37" s="1446"/>
      <c r="Y37" s="1446"/>
      <c r="Z37" s="1446"/>
      <c r="AA37" s="1446"/>
      <c r="AB37" s="1446"/>
      <c r="AC37" s="1446"/>
      <c r="AD37" s="1446"/>
      <c r="AE37" s="1446"/>
      <c r="AF37" s="1446"/>
      <c r="AG37" s="1446"/>
      <c r="AH37" s="1446"/>
      <c r="AI37" s="1446"/>
      <c r="AJ37" s="1446"/>
      <c r="AK37" s="1446"/>
      <c r="AL37" s="1446"/>
      <c r="AM37" s="1446"/>
      <c r="AN37" s="1446"/>
      <c r="AO37" s="1446"/>
      <c r="AP37" s="1446"/>
      <c r="AQ37" s="1446"/>
      <c r="AR37" s="1446"/>
      <c r="AS37" s="1447"/>
    </row>
    <row r="38" spans="1:45" ht="25" customHeight="1" x14ac:dyDescent="0.55000000000000004">
      <c r="A38" s="1411" t="s">
        <v>815</v>
      </c>
      <c r="B38" s="1412"/>
      <c r="C38" s="1412"/>
      <c r="D38" s="1412"/>
      <c r="E38" s="1412"/>
      <c r="F38" s="1412"/>
      <c r="G38" s="1412"/>
      <c r="H38" s="1412"/>
      <c r="I38" s="1412"/>
      <c r="J38" s="1412"/>
      <c r="K38" s="1412"/>
      <c r="L38" s="1413"/>
      <c r="M38" s="1421" t="s">
        <v>265</v>
      </c>
      <c r="N38" s="1421"/>
      <c r="O38" s="1421"/>
      <c r="P38" s="1421"/>
      <c r="Q38" s="1417"/>
      <c r="R38" s="1418"/>
      <c r="S38" s="1418"/>
      <c r="T38" s="1418"/>
      <c r="U38" s="1418"/>
      <c r="V38" s="1418"/>
      <c r="W38" s="1418"/>
      <c r="X38" s="1419" t="s">
        <v>263</v>
      </c>
      <c r="Y38" s="1419"/>
      <c r="Z38" s="1419"/>
      <c r="AA38" s="1419"/>
      <c r="AB38" s="1419"/>
      <c r="AC38" s="1420"/>
      <c r="AD38" s="1421" t="s">
        <v>266</v>
      </c>
      <c r="AE38" s="1421"/>
      <c r="AF38" s="1421"/>
      <c r="AG38" s="1421"/>
      <c r="AH38" s="1422"/>
      <c r="AI38" s="1423"/>
      <c r="AJ38" s="1423"/>
      <c r="AK38" s="1423"/>
      <c r="AL38" s="1423"/>
      <c r="AM38" s="1423"/>
      <c r="AN38" s="1423"/>
      <c r="AO38" s="1419" t="s">
        <v>263</v>
      </c>
      <c r="AP38" s="1419"/>
      <c r="AQ38" s="1419"/>
      <c r="AR38" s="1419"/>
      <c r="AS38" s="1424"/>
    </row>
    <row r="39" spans="1:45" ht="40" customHeight="1" x14ac:dyDescent="0.55000000000000004">
      <c r="A39" s="1414"/>
      <c r="B39" s="1415"/>
      <c r="C39" s="1415"/>
      <c r="D39" s="1415"/>
      <c r="E39" s="1415"/>
      <c r="F39" s="1415"/>
      <c r="G39" s="1415"/>
      <c r="H39" s="1415"/>
      <c r="I39" s="1415"/>
      <c r="J39" s="1415"/>
      <c r="K39" s="1415"/>
      <c r="L39" s="1416"/>
      <c r="M39" s="1425" t="s">
        <v>267</v>
      </c>
      <c r="N39" s="1426"/>
      <c r="O39" s="1426"/>
      <c r="P39" s="1427"/>
      <c r="Q39" s="1428"/>
      <c r="R39" s="1429"/>
      <c r="S39" s="1429"/>
      <c r="T39" s="1429"/>
      <c r="U39" s="1429"/>
      <c r="V39" s="1429"/>
      <c r="W39" s="1429"/>
      <c r="X39" s="1429"/>
      <c r="Y39" s="1429"/>
      <c r="Z39" s="1429"/>
      <c r="AA39" s="1429"/>
      <c r="AB39" s="1429"/>
      <c r="AC39" s="1429"/>
      <c r="AD39" s="1429"/>
      <c r="AE39" s="1429"/>
      <c r="AF39" s="1429"/>
      <c r="AG39" s="1429"/>
      <c r="AH39" s="1429"/>
      <c r="AI39" s="1429"/>
      <c r="AJ39" s="1429"/>
      <c r="AK39" s="1429"/>
      <c r="AL39" s="1429"/>
      <c r="AM39" s="1429"/>
      <c r="AN39" s="1429"/>
      <c r="AO39" s="1429"/>
      <c r="AP39" s="1429"/>
      <c r="AQ39" s="1429"/>
      <c r="AR39" s="1429"/>
      <c r="AS39" s="1430"/>
    </row>
    <row r="40" spans="1:45" ht="25" customHeight="1" x14ac:dyDescent="0.55000000000000004">
      <c r="A40" s="1431" t="s">
        <v>571</v>
      </c>
      <c r="B40" s="1432"/>
      <c r="C40" s="1432"/>
      <c r="D40" s="1432"/>
      <c r="E40" s="1432"/>
      <c r="F40" s="1432"/>
      <c r="G40" s="1432"/>
      <c r="H40" s="1432"/>
      <c r="I40" s="1432"/>
      <c r="J40" s="1432"/>
      <c r="K40" s="1432"/>
      <c r="L40" s="1432"/>
      <c r="M40" s="1432"/>
      <c r="N40" s="1432"/>
      <c r="O40" s="1432"/>
      <c r="P40" s="1432"/>
      <c r="Q40" s="1432"/>
      <c r="R40" s="1432"/>
      <c r="S40" s="1432"/>
      <c r="T40" s="1432"/>
      <c r="U40" s="1432"/>
      <c r="V40" s="1432"/>
      <c r="W40" s="1432"/>
      <c r="X40" s="1432"/>
      <c r="Y40" s="1432"/>
      <c r="Z40" s="1432"/>
      <c r="AA40" s="1432"/>
      <c r="AB40" s="1432"/>
      <c r="AC40" s="1432"/>
      <c r="AD40" s="1432"/>
      <c r="AE40" s="1432"/>
      <c r="AF40" s="1432"/>
      <c r="AG40" s="1432"/>
      <c r="AH40" s="1432"/>
      <c r="AI40" s="1432"/>
      <c r="AJ40" s="1432"/>
      <c r="AK40" s="1432"/>
      <c r="AL40" s="1433"/>
      <c r="AM40" s="1434" t="s">
        <v>119</v>
      </c>
      <c r="AN40" s="1435"/>
      <c r="AO40" s="1435"/>
      <c r="AP40" s="1435"/>
      <c r="AQ40" s="1435"/>
      <c r="AR40" s="1435"/>
      <c r="AS40" s="1436"/>
    </row>
    <row r="41" spans="1:45" x14ac:dyDescent="0.55000000000000004">
      <c r="A41" s="325"/>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row>
  </sheetData>
  <sheetProtection password="C402" sheet="1" formatCells="0" selectLockedCells="1"/>
  <mergeCells count="132">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M6:AC6"/>
    <mergeCell ref="A5:AS5"/>
    <mergeCell ref="A6:C6"/>
    <mergeCell ref="D6:G6"/>
    <mergeCell ref="H6:L6"/>
    <mergeCell ref="AD6:AG7"/>
    <mergeCell ref="AH6:AS7"/>
    <mergeCell ref="A7:L7"/>
    <mergeCell ref="M7:AC7"/>
    <mergeCell ref="A16:AL16"/>
    <mergeCell ref="AM16:AS16"/>
    <mergeCell ref="A18:C18"/>
    <mergeCell ref="D18:G18"/>
    <mergeCell ref="H18:L18"/>
    <mergeCell ref="AD18:AG19"/>
    <mergeCell ref="AH18:AS19"/>
    <mergeCell ref="A19:L19"/>
    <mergeCell ref="M19:AC19"/>
    <mergeCell ref="A28:AL28"/>
    <mergeCell ref="AM28:AS28"/>
    <mergeCell ref="A30:C30"/>
    <mergeCell ref="D30:G30"/>
    <mergeCell ref="H30:L30"/>
    <mergeCell ref="AD30:AG31"/>
    <mergeCell ref="AH30:AS31"/>
    <mergeCell ref="A31:L31"/>
    <mergeCell ref="M31:AC31"/>
    <mergeCell ref="M36:P36"/>
    <mergeCell ref="Q36:T36"/>
    <mergeCell ref="U36:W36"/>
    <mergeCell ref="X36:Z36"/>
    <mergeCell ref="AA36:AC36"/>
    <mergeCell ref="AD36:AG36"/>
    <mergeCell ref="AH36:AN36"/>
    <mergeCell ref="AO36:AS36"/>
    <mergeCell ref="A37:L37"/>
    <mergeCell ref="M37:AS37"/>
    <mergeCell ref="A38:L39"/>
    <mergeCell ref="Q38:W38"/>
    <mergeCell ref="X38:AC38"/>
    <mergeCell ref="AD38:AG38"/>
    <mergeCell ref="AH38:AN38"/>
    <mergeCell ref="AO38:AS38"/>
    <mergeCell ref="M39:P39"/>
    <mergeCell ref="Q39:AS39"/>
    <mergeCell ref="A40:AL40"/>
    <mergeCell ref="AM40:AS40"/>
  </mergeCells>
  <phoneticPr fontId="2"/>
  <dataValidations count="7">
    <dataValidation allowBlank="1" showInputMessage="1" showErrorMessage="1" prompt="前ページの「(2)機械装置・工具器具費」の「経費番号」（機-1、機-2）を記入してください。" sqref="D6:G6 D18:G18 D30:G30"/>
    <dataValidation imeMode="disabled" allowBlank="1" showInputMessage="1" showErrorMessage="1" prompt="前ページの「(2)機械装置・工具器具費」の「助成事業に要する経費（税込）」の金額を記入してください。" sqref="AH12:AN12 AH24:AN24 AH36:AN36"/>
    <dataValidation allowBlank="1" showInputMessage="1" showErrorMessage="1" prompt="原則東京都内の自社の事業所等（他社は不可）で、公社が検査時に確認できる場所としてください。" sqref="M7:AC7 M19:AC19 M31:AC31"/>
    <dataValidation imeMode="disabled" allowBlank="1" showInputMessage="1" showErrorMessage="1" sqref="AH9:AS9 Q12:T12 X12:Z12 AH38:AN38 Q14:W14 AH14:AN14 AH21:AS21 Q24:T24 X24:Z24 Q38:W38 Q26:W26 AH26:AN26 AH33:AS33 Q36:T36 X36:Z36"/>
    <dataValidation allowBlank="1" showInputMessage="1" showErrorMessage="1" prompt="やむを得ず２者提出できない場合は、その理由を記入してください。_x000a_（ただし、「過去に取引実績があるから」等は不可）" sqref="Q15:AS15 Q27:AS27 Q39:AS39"/>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75" customWidth="1"/>
    <col min="2" max="2" width="21.08203125" style="75" customWidth="1"/>
    <col min="3" max="3" width="9.83203125" style="75" customWidth="1"/>
    <col min="4" max="4" width="5.25" style="75" customWidth="1"/>
    <col min="5" max="5" width="10.4140625" style="75" customWidth="1"/>
    <col min="6" max="7" width="10.5" style="75" customWidth="1"/>
    <col min="8" max="8" width="15" style="75" customWidth="1"/>
    <col min="9" max="9" width="1.9140625" style="328" customWidth="1"/>
    <col min="10" max="11" width="1.9140625" style="75" customWidth="1"/>
    <col min="12" max="12" width="10.33203125" style="75" customWidth="1"/>
    <col min="13" max="13" width="8.6640625" style="75" customWidth="1"/>
    <col min="14" max="14" width="5.75" style="75" customWidth="1"/>
    <col min="15" max="211" width="1.9140625" style="75" customWidth="1"/>
    <col min="212" max="16384" width="1.9140625" style="75"/>
  </cols>
  <sheetData>
    <row r="1" spans="1:44" s="269" customFormat="1" ht="25" customHeight="1" x14ac:dyDescent="0.55000000000000004">
      <c r="A1" s="300"/>
      <c r="B1" s="264"/>
      <c r="C1" s="264"/>
      <c r="D1" s="264"/>
      <c r="E1" s="264"/>
      <c r="F1" s="264"/>
      <c r="G1" s="264"/>
      <c r="H1" s="260" t="s">
        <v>550</v>
      </c>
      <c r="I1" s="326"/>
      <c r="J1" s="327"/>
      <c r="K1" s="327"/>
      <c r="L1" s="264"/>
      <c r="M1" s="264"/>
      <c r="N1" s="264"/>
      <c r="O1" s="264"/>
      <c r="P1" s="264"/>
      <c r="Q1" s="264"/>
      <c r="R1" s="264"/>
      <c r="S1" s="264"/>
      <c r="T1" s="274"/>
      <c r="U1" s="274"/>
      <c r="V1" s="274"/>
      <c r="W1" s="274"/>
      <c r="X1" s="274"/>
      <c r="Y1" s="274"/>
      <c r="Z1" s="274"/>
    </row>
    <row r="2" spans="1:44" ht="25" customHeight="1" x14ac:dyDescent="0.55000000000000004">
      <c r="A2" s="273" t="s">
        <v>572</v>
      </c>
      <c r="B2" s="275"/>
      <c r="C2" s="275"/>
      <c r="D2" s="275"/>
      <c r="E2" s="275"/>
      <c r="F2" s="275"/>
      <c r="G2" s="275"/>
      <c r="H2" s="275"/>
    </row>
    <row r="3" spans="1:44" ht="13" customHeight="1" x14ac:dyDescent="0.55000000000000004">
      <c r="A3" s="1514" t="s">
        <v>573</v>
      </c>
      <c r="B3" s="1514"/>
      <c r="C3" s="1514"/>
      <c r="D3" s="1514"/>
      <c r="E3" s="1514"/>
      <c r="F3" s="1514"/>
      <c r="G3" s="1514"/>
      <c r="H3" s="1514"/>
      <c r="L3" s="526"/>
    </row>
    <row r="4" spans="1:44" ht="13" customHeight="1" x14ac:dyDescent="0.55000000000000004">
      <c r="A4" s="1514" t="s">
        <v>574</v>
      </c>
      <c r="B4" s="1514"/>
      <c r="C4" s="1514"/>
      <c r="D4" s="1514"/>
      <c r="E4" s="1514"/>
      <c r="F4" s="1514"/>
      <c r="G4" s="1514"/>
      <c r="H4" s="1514"/>
      <c r="L4" s="526"/>
    </row>
    <row r="5" spans="1:44" ht="13" customHeight="1" x14ac:dyDescent="0.2">
      <c r="A5" s="1473" t="s">
        <v>575</v>
      </c>
      <c r="B5" s="1473"/>
      <c r="C5" s="1473"/>
      <c r="D5" s="1473"/>
      <c r="E5" s="1473"/>
      <c r="F5" s="1473"/>
      <c r="G5" s="1473"/>
      <c r="H5" s="329" t="s">
        <v>221</v>
      </c>
      <c r="I5" s="330"/>
      <c r="J5" s="524"/>
      <c r="L5" s="528"/>
    </row>
    <row r="6" spans="1:44" ht="48" x14ac:dyDescent="0.55000000000000004">
      <c r="A6" s="304" t="s">
        <v>222</v>
      </c>
      <c r="B6" s="530" t="s">
        <v>576</v>
      </c>
      <c r="C6" s="530" t="s">
        <v>577</v>
      </c>
      <c r="D6" s="331" t="s">
        <v>563</v>
      </c>
      <c r="E6" s="332" t="s">
        <v>228</v>
      </c>
      <c r="F6" s="530" t="s">
        <v>268</v>
      </c>
      <c r="G6" s="530" t="s">
        <v>565</v>
      </c>
      <c r="H6" s="307" t="s">
        <v>269</v>
      </c>
      <c r="I6" s="333" t="s">
        <v>243</v>
      </c>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row>
    <row r="7" spans="1:44" ht="35" customHeight="1" x14ac:dyDescent="0.55000000000000004">
      <c r="A7" s="335">
        <f>ROW()-6</f>
        <v>1</v>
      </c>
      <c r="B7" s="286"/>
      <c r="C7" s="76"/>
      <c r="D7" s="336"/>
      <c r="E7" s="76"/>
      <c r="F7" s="337">
        <f>委託費1117[[#This Row],[数量
(A)]]*委託費1117[[#This Row],[単価
（税抜）
(B)]]</f>
        <v>0</v>
      </c>
      <c r="G7" s="337">
        <f>ROUNDDOWN(委託費1117[[#This Row],[助成対象経費
（税抜）
(A)×(B）]]*1.1,0)</f>
        <v>0</v>
      </c>
      <c r="H7" s="312"/>
      <c r="I7"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5" customHeight="1" x14ac:dyDescent="0.55000000000000004">
      <c r="A8" s="335">
        <f t="shared" ref="A8:A23" si="0">ROW()-6</f>
        <v>2</v>
      </c>
      <c r="B8" s="286"/>
      <c r="C8" s="76"/>
      <c r="D8" s="336"/>
      <c r="E8" s="76"/>
      <c r="F8" s="337">
        <f>委託費1117[[#This Row],[数量
(A)]]*委託費1117[[#This Row],[単価
（税抜）
(B)]]</f>
        <v>0</v>
      </c>
      <c r="G8" s="337">
        <f>ROUNDDOWN(委託費1117[[#This Row],[助成対象経費
（税抜）
(A)×(B）]]*1.1,0)</f>
        <v>0</v>
      </c>
      <c r="H8" s="312"/>
      <c r="I8"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339"/>
      <c r="M8" s="340"/>
      <c r="N8" s="340"/>
    </row>
    <row r="9" spans="1:44" ht="35" customHeight="1" x14ac:dyDescent="0.55000000000000004">
      <c r="A9" s="335">
        <f t="shared" si="0"/>
        <v>3</v>
      </c>
      <c r="B9" s="286"/>
      <c r="C9" s="341"/>
      <c r="D9" s="342"/>
      <c r="E9" s="343"/>
      <c r="F9" s="337">
        <f>委託費1117[[#This Row],[数量
(A)]]*委託費1117[[#This Row],[単価
（税抜）
(B)]]</f>
        <v>0</v>
      </c>
      <c r="G9" s="337">
        <f>ROUNDDOWN(委託費1117[[#This Row],[助成対象経費
（税抜）
(A)×(B）]]*1.1,0)</f>
        <v>0</v>
      </c>
      <c r="H9" s="344"/>
      <c r="I9"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5" customHeight="1" x14ac:dyDescent="0.55000000000000004">
      <c r="A10" s="335">
        <f t="shared" si="0"/>
        <v>4</v>
      </c>
      <c r="B10" s="286"/>
      <c r="C10" s="76"/>
      <c r="D10" s="336"/>
      <c r="E10" s="76"/>
      <c r="F10" s="337">
        <f>委託費1117[[#This Row],[数量
(A)]]*委託費1117[[#This Row],[単価
（税抜）
(B)]]</f>
        <v>0</v>
      </c>
      <c r="G10" s="337">
        <f>ROUNDDOWN(委託費1117[[#This Row],[助成対象経費
（税抜）
(A)×(B）]]*1.1,0)</f>
        <v>0</v>
      </c>
      <c r="H10" s="312"/>
      <c r="I10"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5" customHeight="1" x14ac:dyDescent="0.55000000000000004">
      <c r="A11" s="335">
        <f t="shared" si="0"/>
        <v>5</v>
      </c>
      <c r="B11" s="286"/>
      <c r="C11" s="76"/>
      <c r="D11" s="336"/>
      <c r="E11" s="76"/>
      <c r="F11" s="337">
        <f>委託費1117[[#This Row],[数量
(A)]]*委託費1117[[#This Row],[単価
（税抜）
(B)]]</f>
        <v>0</v>
      </c>
      <c r="G11" s="337">
        <f>ROUNDDOWN(委託費1117[[#This Row],[助成対象経費
（税抜）
(A)×(B）]]*1.1,0)</f>
        <v>0</v>
      </c>
      <c r="H11" s="312"/>
      <c r="I11"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5" customHeight="1" x14ac:dyDescent="0.55000000000000004">
      <c r="A12" s="335">
        <f t="shared" si="0"/>
        <v>6</v>
      </c>
      <c r="B12" s="286"/>
      <c r="C12" s="76"/>
      <c r="D12" s="336"/>
      <c r="E12" s="76"/>
      <c r="F12" s="337">
        <f>委託費1117[[#This Row],[数量
(A)]]*委託費1117[[#This Row],[単価
（税抜）
(B)]]</f>
        <v>0</v>
      </c>
      <c r="G12" s="337">
        <f>ROUNDDOWN(委託費1117[[#This Row],[助成対象経費
（税抜）
(A)×(B）]]*1.1,0)</f>
        <v>0</v>
      </c>
      <c r="H12" s="312"/>
      <c r="I12"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5" customHeight="1" x14ac:dyDescent="0.55000000000000004">
      <c r="A13" s="335">
        <f>ROW()-6</f>
        <v>7</v>
      </c>
      <c r="B13" s="286"/>
      <c r="C13" s="76"/>
      <c r="D13" s="336"/>
      <c r="E13" s="76"/>
      <c r="F13" s="337">
        <f>委託費1117[[#This Row],[数量
(A)]]*委託費1117[[#This Row],[単価
（税抜）
(B)]]</f>
        <v>0</v>
      </c>
      <c r="G13" s="337">
        <f>ROUNDDOWN(委託費1117[[#This Row],[助成対象経費
（税抜）
(A)×(B）]]*1.1,0)</f>
        <v>0</v>
      </c>
      <c r="H13" s="312"/>
      <c r="I13"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5" customHeight="1" x14ac:dyDescent="0.55000000000000004">
      <c r="A14" s="335">
        <f t="shared" si="0"/>
        <v>8</v>
      </c>
      <c r="B14" s="286"/>
      <c r="C14" s="76"/>
      <c r="D14" s="336"/>
      <c r="E14" s="76"/>
      <c r="F14" s="337">
        <f>委託費1117[[#This Row],[数量
(A)]]*委託費1117[[#This Row],[単価
（税抜）
(B)]]</f>
        <v>0</v>
      </c>
      <c r="G14" s="337">
        <f>ROUNDDOWN(委託費1117[[#This Row],[助成対象経費
（税抜）
(A)×(B）]]*1.1,0)</f>
        <v>0</v>
      </c>
      <c r="H14" s="312"/>
      <c r="I14"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5" customHeight="1" x14ac:dyDescent="0.55000000000000004">
      <c r="A15" s="335">
        <f t="shared" si="0"/>
        <v>9</v>
      </c>
      <c r="B15" s="286"/>
      <c r="C15" s="76"/>
      <c r="D15" s="336"/>
      <c r="E15" s="76"/>
      <c r="F15" s="337">
        <f>委託費1117[[#This Row],[数量
(A)]]*委託費1117[[#This Row],[単価
（税抜）
(B)]]</f>
        <v>0</v>
      </c>
      <c r="G15" s="337">
        <f>ROUNDDOWN(委託費1117[[#This Row],[助成対象経費
（税抜）
(A)×(B）]]*1.1,0)</f>
        <v>0</v>
      </c>
      <c r="H15" s="312"/>
      <c r="I15"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5" customHeight="1" x14ac:dyDescent="0.55000000000000004">
      <c r="A16" s="335">
        <f t="shared" si="0"/>
        <v>10</v>
      </c>
      <c r="B16" s="286"/>
      <c r="C16" s="76"/>
      <c r="D16" s="336"/>
      <c r="E16" s="76"/>
      <c r="F16" s="337">
        <f>委託費1117[[#This Row],[数量
(A)]]*委託費1117[[#This Row],[単価
（税抜）
(B)]]</f>
        <v>0</v>
      </c>
      <c r="G16" s="337">
        <f>ROUNDDOWN(委託費1117[[#This Row],[助成対象経費
（税抜）
(A)×(B）]]*1.1,0)</f>
        <v>0</v>
      </c>
      <c r="H16" s="312"/>
      <c r="I16"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5" customHeight="1" x14ac:dyDescent="0.55000000000000004">
      <c r="A17" s="335">
        <f t="shared" si="0"/>
        <v>11</v>
      </c>
      <c r="B17" s="286"/>
      <c r="C17" s="76"/>
      <c r="D17" s="336"/>
      <c r="E17" s="76"/>
      <c r="F17" s="337">
        <f>委託費1117[[#This Row],[数量
(A)]]*委託費1117[[#This Row],[単価
（税抜）
(B)]]</f>
        <v>0</v>
      </c>
      <c r="G17" s="337">
        <f>ROUNDDOWN(委託費1117[[#This Row],[助成対象経費
（税抜）
(A)×(B）]]*1.1,0)</f>
        <v>0</v>
      </c>
      <c r="H17" s="312"/>
      <c r="I17"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5" customHeight="1" x14ac:dyDescent="0.55000000000000004">
      <c r="A18" s="335">
        <f>ROW()-6</f>
        <v>12</v>
      </c>
      <c r="B18" s="286"/>
      <c r="C18" s="76"/>
      <c r="D18" s="336"/>
      <c r="E18" s="76"/>
      <c r="F18" s="337">
        <f>委託費1117[[#This Row],[数量
(A)]]*委託費1117[[#This Row],[単価
（税抜）
(B)]]</f>
        <v>0</v>
      </c>
      <c r="G18" s="337">
        <f>ROUNDDOWN(委託費1117[[#This Row],[助成対象経費
（税抜）
(A)×(B）]]*1.1,0)</f>
        <v>0</v>
      </c>
      <c r="H18" s="312"/>
      <c r="I18"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5" customHeight="1" x14ac:dyDescent="0.55000000000000004">
      <c r="A19" s="335">
        <f t="shared" si="0"/>
        <v>13</v>
      </c>
      <c r="B19" s="286"/>
      <c r="C19" s="76"/>
      <c r="D19" s="336"/>
      <c r="E19" s="76"/>
      <c r="F19" s="337">
        <f>委託費1117[[#This Row],[数量
(A)]]*委託費1117[[#This Row],[単価
（税抜）
(B)]]</f>
        <v>0</v>
      </c>
      <c r="G19" s="337">
        <f>ROUNDDOWN(委託費1117[[#This Row],[助成対象経費
（税抜）
(A)×(B）]]*1.1,0)</f>
        <v>0</v>
      </c>
      <c r="H19" s="312"/>
      <c r="I19"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5" customHeight="1" x14ac:dyDescent="0.55000000000000004">
      <c r="A20" s="335">
        <f t="shared" si="0"/>
        <v>14</v>
      </c>
      <c r="B20" s="286"/>
      <c r="C20" s="76"/>
      <c r="D20" s="336"/>
      <c r="E20" s="76"/>
      <c r="F20" s="337">
        <f>委託費1117[[#This Row],[数量
(A)]]*委託費1117[[#This Row],[単価
（税抜）
(B)]]</f>
        <v>0</v>
      </c>
      <c r="G20" s="337">
        <f>ROUNDDOWN(委託費1117[[#This Row],[助成対象経費
（税抜）
(A)×(B）]]*1.1,0)</f>
        <v>0</v>
      </c>
      <c r="H20" s="312"/>
      <c r="I20"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5" customHeight="1" x14ac:dyDescent="0.55000000000000004">
      <c r="A21" s="335">
        <f t="shared" si="0"/>
        <v>15</v>
      </c>
      <c r="B21" s="286"/>
      <c r="C21" s="76"/>
      <c r="D21" s="336"/>
      <c r="E21" s="76"/>
      <c r="F21" s="337">
        <f>委託費1117[[#This Row],[数量
(A)]]*委託費1117[[#This Row],[単価
（税抜）
(B)]]</f>
        <v>0</v>
      </c>
      <c r="G21" s="337">
        <f>ROUNDDOWN(委託費1117[[#This Row],[助成対象経費
（税抜）
(A)×(B）]]*1.1,0)</f>
        <v>0</v>
      </c>
      <c r="H21" s="314"/>
      <c r="I21" s="34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5" customHeight="1" x14ac:dyDescent="0.55000000000000004">
      <c r="A22" s="335">
        <f t="shared" si="0"/>
        <v>16</v>
      </c>
      <c r="B22" s="286"/>
      <c r="C22" s="76"/>
      <c r="D22" s="336"/>
      <c r="E22" s="76"/>
      <c r="F22" s="337">
        <f>委託費1117[[#This Row],[数量
(A)]]*委託費1117[[#This Row],[単価
（税抜）
(B)]]</f>
        <v>0</v>
      </c>
      <c r="G22" s="337">
        <f>ROUNDDOWN(委託費1117[[#This Row],[助成対象経費
（税抜）
(A)×(B）]]*1.1,0)</f>
        <v>0</v>
      </c>
      <c r="H22" s="314"/>
      <c r="I22" s="34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5" customHeight="1" x14ac:dyDescent="0.55000000000000004">
      <c r="A23" s="335">
        <f t="shared" si="0"/>
        <v>17</v>
      </c>
      <c r="B23" s="286"/>
      <c r="C23" s="76"/>
      <c r="D23" s="336"/>
      <c r="E23" s="76"/>
      <c r="F23" s="337">
        <f>委託費1117[[#This Row],[数量
(A)]]*委託費1117[[#This Row],[単価
（税抜）
(B)]]</f>
        <v>0</v>
      </c>
      <c r="G23" s="337">
        <f>ROUNDDOWN(委託費1117[[#This Row],[助成対象経費
（税抜）
(A)×(B）]]*1.1,0)</f>
        <v>0</v>
      </c>
      <c r="H23" s="312"/>
      <c r="I23" s="33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340"/>
      <c r="L23" s="340"/>
      <c r="M23" s="340"/>
    </row>
    <row r="24" spans="1:13" ht="35" customHeight="1" x14ac:dyDescent="0.55000000000000004">
      <c r="A24" s="346"/>
      <c r="B24" s="347"/>
      <c r="C24" s="347"/>
      <c r="D24" s="348"/>
      <c r="E24" s="349" t="s">
        <v>567</v>
      </c>
      <c r="F24" s="350">
        <f>SUBTOTAL(109,委託費1117[助成対象経費
（税抜）
(A)×(B）])</f>
        <v>0</v>
      </c>
      <c r="G24" s="351">
        <f>SUBTOTAL(109,委託費1117[助成事業に
要する経費
（税込）])</f>
        <v>0</v>
      </c>
      <c r="H24" s="352"/>
      <c r="I24" s="353"/>
    </row>
    <row r="25" spans="1:13" ht="13" x14ac:dyDescent="0.55000000000000004">
      <c r="K25" s="354"/>
      <c r="L25" s="354"/>
      <c r="M25" s="354"/>
    </row>
    <row r="26" spans="1:13" ht="13" x14ac:dyDescent="0.55000000000000004"/>
    <row r="27" spans="1:13" ht="13" x14ac:dyDescent="0.55000000000000004"/>
    <row r="28" spans="1:13" ht="13" x14ac:dyDescent="0.55000000000000004"/>
    <row r="29" spans="1:13" ht="13" x14ac:dyDescent="0.55000000000000004"/>
    <row r="30" spans="1:13" ht="13" x14ac:dyDescent="0.55000000000000004"/>
    <row r="31" spans="1:13" ht="13" x14ac:dyDescent="0.55000000000000004"/>
  </sheetData>
  <sheetProtection password="C402" sheet="1" formatCells="0" selectLockedCells="1"/>
  <mergeCells count="3">
    <mergeCell ref="A3:H3"/>
    <mergeCell ref="A4:H4"/>
    <mergeCell ref="A5:G5"/>
  </mergeCells>
  <phoneticPr fontId="2"/>
  <conditionalFormatting sqref="H11:H23 B7:E7 H7 C11:E23 B8:B23">
    <cfRule type="expression" dxfId="193" priority="7">
      <formula>AND(OR($B7&lt;&gt;"",$C7&lt;&gt;"",$D7&lt;&gt;"",$E7&lt;&gt;"",$H7&lt;&gt;""),B7="")</formula>
    </cfRule>
  </conditionalFormatting>
  <conditionalFormatting sqref="H10">
    <cfRule type="expression" dxfId="192" priority="6">
      <formula>AND(OR($B10&lt;&gt;"",$C10&lt;&gt;"",$D10&lt;&gt;"",$E10&lt;&gt;"",$H10&lt;&gt;""),H10="")</formula>
    </cfRule>
  </conditionalFormatting>
  <conditionalFormatting sqref="C10:E10">
    <cfRule type="expression" dxfId="191" priority="5">
      <formula>AND(OR($B10&lt;&gt;"",$C10&lt;&gt;"",$D10&lt;&gt;"",$E10&lt;&gt;"",$H10&lt;&gt;""),C10="")</formula>
    </cfRule>
  </conditionalFormatting>
  <conditionalFormatting sqref="C8:E8">
    <cfRule type="expression" dxfId="190" priority="4">
      <formula>AND(OR($B8&lt;&gt;"",$C8&lt;&gt;"",$D8&lt;&gt;"",$E8&lt;&gt;"",$H8&lt;&gt;""),C8="")</formula>
    </cfRule>
  </conditionalFormatting>
  <conditionalFormatting sqref="H8">
    <cfRule type="expression" dxfId="189" priority="3">
      <formula>AND(OR($B8&lt;&gt;"",$C8&lt;&gt;"",$D8&lt;&gt;"",$E8&lt;&gt;"",$H8&lt;&gt;""),H8="")</formula>
    </cfRule>
  </conditionalFormatting>
  <conditionalFormatting sqref="C9:E9">
    <cfRule type="expression" dxfId="188" priority="2">
      <formula>AND(OR($B9&lt;&gt;"",$C9&lt;&gt;"",$D9&lt;&gt;"",$E9&lt;&gt;"",$H9&lt;&gt;""),C9="")</formula>
    </cfRule>
  </conditionalFormatting>
  <conditionalFormatting sqref="H9">
    <cfRule type="expression" dxfId="187" priority="1">
      <formula>AND(OR($B9&lt;&gt;"",$C9&lt;&gt;"",$D9&lt;&gt;"",$E9&lt;&gt;"",$H9&lt;&gt;""),H9="")</formula>
    </cfRule>
  </conditionalFormatting>
  <dataValidations count="6">
    <dataValidation allowBlank="1" showInputMessage="1" showErrorMessage="1" prompt="全ての経費について、計画書を記入してください。" sqref="B7:B23"/>
    <dataValidation type="custom" allowBlank="1" showInputMessage="1" showErrorMessage="1" prompt="自動計算されます。" sqref="F7:G23">
      <formula1>ISERROR(FIND(CHAR(10),F7))</formula1>
    </dataValidation>
    <dataValidation imeMode="disabled" allowBlank="1" showInputMessage="1" showErrorMessage="1" prompt="１契約あたり税抜100万円以上の場合は、原則２者以上の見積書を提出してください。" sqref="E7:E23"/>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75" customWidth="1"/>
    <col min="36" max="224" width="2.25" style="75" customWidth="1"/>
    <col min="225" max="16384" width="1.75" style="75"/>
  </cols>
  <sheetData>
    <row r="1" spans="1:99" ht="25" customHeight="1" x14ac:dyDescent="0.55000000000000004">
      <c r="AI1" s="260" t="s">
        <v>550</v>
      </c>
    </row>
    <row r="2" spans="1:99" ht="25" customHeight="1" x14ac:dyDescent="0.55000000000000004">
      <c r="A2" s="273" t="s">
        <v>328</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260"/>
    </row>
    <row r="3" spans="1:99" ht="13" customHeight="1" x14ac:dyDescent="0.55000000000000004">
      <c r="A3" s="526" t="s">
        <v>329</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8"/>
    </row>
    <row r="4" spans="1:99" ht="13" customHeight="1" x14ac:dyDescent="0.55000000000000004">
      <c r="A4" s="528" t="s">
        <v>758</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8"/>
    </row>
    <row r="5" spans="1:99" ht="13" customHeight="1" x14ac:dyDescent="0.55000000000000004">
      <c r="A5" s="526" t="s">
        <v>245</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8"/>
    </row>
    <row r="6" spans="1:99" ht="25" customHeight="1" x14ac:dyDescent="0.55000000000000004">
      <c r="A6" s="1536" t="s">
        <v>578</v>
      </c>
      <c r="B6" s="1453"/>
      <c r="C6" s="1453"/>
      <c r="D6" s="1453"/>
      <c r="E6" s="1454"/>
      <c r="F6" s="1450" t="s">
        <v>579</v>
      </c>
      <c r="G6" s="1451"/>
      <c r="H6" s="1451"/>
      <c r="I6" s="1451"/>
      <c r="J6" s="1534" t="s">
        <v>580</v>
      </c>
      <c r="K6" s="1535"/>
      <c r="L6" s="1535"/>
      <c r="M6" s="1535"/>
      <c r="N6" s="1535"/>
      <c r="O6" s="1535"/>
      <c r="P6" s="1535"/>
      <c r="Q6" s="1535"/>
      <c r="R6" s="1535"/>
      <c r="S6" s="1535"/>
      <c r="T6" s="1537"/>
      <c r="U6" s="1538"/>
      <c r="V6" s="1538"/>
      <c r="W6" s="1538"/>
      <c r="X6" s="1538"/>
      <c r="Y6" s="1538"/>
      <c r="Z6" s="1538"/>
      <c r="AA6" s="1538"/>
      <c r="AB6" s="1538"/>
      <c r="AC6" s="1538"/>
      <c r="AD6" s="1538"/>
      <c r="AE6" s="1538"/>
      <c r="AF6" s="1538"/>
      <c r="AG6" s="1538"/>
      <c r="AH6" s="1538"/>
      <c r="AI6" s="1539"/>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CD6" s="357"/>
      <c r="CE6" s="357"/>
      <c r="CF6" s="357"/>
      <c r="CG6" s="357"/>
      <c r="CH6" s="357"/>
      <c r="CI6" s="357"/>
      <c r="CJ6" s="357"/>
      <c r="CK6" s="357"/>
      <c r="CL6" s="357"/>
      <c r="CM6" s="357"/>
      <c r="CN6" s="357"/>
      <c r="CO6" s="357"/>
      <c r="CP6" s="357"/>
      <c r="CQ6" s="357"/>
      <c r="CR6" s="357"/>
      <c r="CS6" s="357"/>
      <c r="CT6" s="357"/>
      <c r="CU6" s="357"/>
    </row>
    <row r="7" spans="1:99" ht="25" customHeight="1" x14ac:dyDescent="0.55000000000000004">
      <c r="A7" s="1540" t="s">
        <v>253</v>
      </c>
      <c r="B7" s="1495"/>
      <c r="C7" s="1495"/>
      <c r="D7" s="1495"/>
      <c r="E7" s="1495"/>
      <c r="F7" s="1495"/>
      <c r="G7" s="1495"/>
      <c r="H7" s="1495"/>
      <c r="I7" s="1496"/>
      <c r="J7" s="1541"/>
      <c r="K7" s="1542"/>
      <c r="L7" s="1542"/>
      <c r="M7" s="1542"/>
      <c r="N7" s="1542"/>
      <c r="O7" s="1542"/>
      <c r="P7" s="1542"/>
      <c r="Q7" s="1542"/>
      <c r="R7" s="1542"/>
      <c r="S7" s="1542"/>
      <c r="T7" s="1543" t="s">
        <v>581</v>
      </c>
      <c r="U7" s="1544"/>
      <c r="V7" s="1544"/>
      <c r="W7" s="1544"/>
      <c r="X7" s="1544"/>
      <c r="Y7" s="1544"/>
      <c r="Z7" s="1544"/>
      <c r="AA7" s="1545"/>
      <c r="AB7" s="1546"/>
      <c r="AC7" s="1546"/>
      <c r="AD7" s="1546"/>
      <c r="AE7" s="1546"/>
      <c r="AF7" s="1546"/>
      <c r="AG7" s="1546"/>
      <c r="AH7" s="1546"/>
      <c r="AI7" s="1547"/>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CD7" s="357"/>
      <c r="CE7" s="357"/>
      <c r="CF7" s="357"/>
      <c r="CG7" s="357"/>
      <c r="CH7" s="357"/>
      <c r="CI7" s="357"/>
      <c r="CJ7" s="357"/>
      <c r="CK7" s="357"/>
      <c r="CL7" s="357"/>
      <c r="CM7" s="357"/>
      <c r="CN7" s="357"/>
      <c r="CO7" s="357"/>
      <c r="CP7" s="357"/>
      <c r="CQ7" s="357"/>
      <c r="CR7" s="357"/>
      <c r="CS7" s="357"/>
      <c r="CT7" s="357"/>
      <c r="CU7" s="357"/>
    </row>
    <row r="8" spans="1:99" ht="25" customHeight="1" x14ac:dyDescent="0.55000000000000004">
      <c r="A8" s="1540" t="s">
        <v>289</v>
      </c>
      <c r="B8" s="1495"/>
      <c r="C8" s="1495"/>
      <c r="D8" s="1495"/>
      <c r="E8" s="1495"/>
      <c r="F8" s="1495"/>
      <c r="G8" s="1495"/>
      <c r="H8" s="1495"/>
      <c r="I8" s="1496"/>
      <c r="J8" s="1548"/>
      <c r="K8" s="1549"/>
      <c r="L8" s="1549"/>
      <c r="M8" s="1549"/>
      <c r="N8" s="1549"/>
      <c r="O8" s="1549"/>
      <c r="P8" s="1549"/>
      <c r="Q8" s="1549"/>
      <c r="R8" s="1549"/>
      <c r="S8" s="1549"/>
      <c r="T8" s="1549"/>
      <c r="U8" s="1549"/>
      <c r="V8" s="1549"/>
      <c r="W8" s="1549"/>
      <c r="X8" s="1549"/>
      <c r="Y8" s="1549"/>
      <c r="Z8" s="1549"/>
      <c r="AA8" s="1549"/>
      <c r="AB8" s="1549"/>
      <c r="AC8" s="1549"/>
      <c r="AD8" s="1549"/>
      <c r="AE8" s="1549"/>
      <c r="AF8" s="1549"/>
      <c r="AG8" s="1549"/>
      <c r="AH8" s="1549"/>
      <c r="AI8" s="1550"/>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CD8" s="357"/>
      <c r="CE8" s="357"/>
      <c r="CF8" s="357"/>
      <c r="CG8" s="357"/>
      <c r="CH8" s="357"/>
      <c r="CI8" s="357"/>
      <c r="CJ8" s="357"/>
      <c r="CK8" s="357"/>
      <c r="CL8" s="357"/>
      <c r="CM8" s="357"/>
      <c r="CN8" s="357"/>
      <c r="CO8" s="357"/>
      <c r="CP8" s="357"/>
      <c r="CQ8" s="357"/>
      <c r="CR8" s="357"/>
      <c r="CS8" s="357"/>
      <c r="CT8" s="357"/>
      <c r="CU8" s="357"/>
    </row>
    <row r="9" spans="1:99" ht="25" customHeight="1" x14ac:dyDescent="0.55000000000000004">
      <c r="A9" s="1463" t="s">
        <v>256</v>
      </c>
      <c r="B9" s="1440"/>
      <c r="C9" s="1440"/>
      <c r="D9" s="1440"/>
      <c r="E9" s="1440"/>
      <c r="F9" s="1440"/>
      <c r="G9" s="1440"/>
      <c r="H9" s="1440"/>
      <c r="I9" s="1403"/>
      <c r="J9" s="1554"/>
      <c r="K9" s="1555"/>
      <c r="L9" s="1555"/>
      <c r="M9" s="1555"/>
      <c r="N9" s="1555"/>
      <c r="O9" s="1555"/>
      <c r="P9" s="1555"/>
      <c r="Q9" s="1555"/>
      <c r="R9" s="1555"/>
      <c r="S9" s="1555"/>
      <c r="T9" s="1556" t="s">
        <v>582</v>
      </c>
      <c r="U9" s="1557"/>
      <c r="V9" s="1557"/>
      <c r="W9" s="1557"/>
      <c r="X9" s="1557"/>
      <c r="Y9" s="1557"/>
      <c r="Z9" s="1557"/>
      <c r="AA9" s="1558"/>
      <c r="AB9" s="1528"/>
      <c r="AC9" s="1528"/>
      <c r="AD9" s="1528"/>
      <c r="AE9" s="1528"/>
      <c r="AF9" s="1528"/>
      <c r="AG9" s="1528"/>
      <c r="AH9" s="1528"/>
      <c r="AI9" s="1529"/>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CD9" s="357"/>
      <c r="CE9" s="357"/>
      <c r="CF9" s="357"/>
      <c r="CG9" s="357"/>
      <c r="CH9" s="357"/>
      <c r="CI9" s="357"/>
      <c r="CJ9" s="357"/>
      <c r="CK9" s="357"/>
      <c r="CL9" s="357"/>
      <c r="CM9" s="357"/>
      <c r="CN9" s="357"/>
      <c r="CO9" s="357"/>
      <c r="CP9" s="357"/>
      <c r="CQ9" s="357"/>
      <c r="CR9" s="357"/>
      <c r="CS9" s="357"/>
      <c r="CT9" s="357"/>
      <c r="CU9" s="357"/>
    </row>
    <row r="10" spans="1:99" ht="40" customHeight="1" x14ac:dyDescent="0.55000000000000004">
      <c r="A10" s="1551" t="s">
        <v>290</v>
      </c>
      <c r="B10" s="1552"/>
      <c r="C10" s="1552"/>
      <c r="D10" s="1552"/>
      <c r="E10" s="1552"/>
      <c r="F10" s="1552"/>
      <c r="G10" s="1552"/>
      <c r="H10" s="1552"/>
      <c r="I10" s="1553"/>
      <c r="J10" s="1530"/>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32"/>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CD10" s="357"/>
      <c r="CE10" s="357"/>
      <c r="CF10" s="357"/>
      <c r="CG10" s="357"/>
      <c r="CH10" s="357"/>
      <c r="CI10" s="357"/>
      <c r="CJ10" s="357"/>
      <c r="CK10" s="357"/>
      <c r="CL10" s="357"/>
      <c r="CM10" s="357"/>
      <c r="CN10" s="357"/>
      <c r="CO10" s="357"/>
      <c r="CP10" s="357"/>
      <c r="CQ10" s="357"/>
      <c r="CR10" s="357"/>
      <c r="CS10" s="357"/>
      <c r="CT10" s="357"/>
      <c r="CU10" s="357"/>
    </row>
    <row r="11" spans="1:99" ht="25" customHeight="1" x14ac:dyDescent="0.55000000000000004">
      <c r="A11" s="1463" t="s">
        <v>271</v>
      </c>
      <c r="B11" s="1440"/>
      <c r="C11" s="1440"/>
      <c r="D11" s="1440"/>
      <c r="E11" s="1440"/>
      <c r="F11" s="1440"/>
      <c r="G11" s="1440"/>
      <c r="H11" s="1440"/>
      <c r="I11" s="1403"/>
      <c r="J11" s="1402" t="s">
        <v>583</v>
      </c>
      <c r="K11" s="1440"/>
      <c r="L11" s="1440"/>
      <c r="M11" s="1440"/>
      <c r="N11" s="1441"/>
      <c r="O11" s="1441"/>
      <c r="P11" s="1440" t="s">
        <v>260</v>
      </c>
      <c r="Q11" s="1440"/>
      <c r="R11" s="1441"/>
      <c r="S11" s="1441"/>
      <c r="T11" s="1440" t="s">
        <v>272</v>
      </c>
      <c r="U11" s="1440"/>
      <c r="V11" s="1440" t="s">
        <v>273</v>
      </c>
      <c r="W11" s="1440"/>
      <c r="X11" s="1440"/>
      <c r="Y11" s="1440" t="s">
        <v>584</v>
      </c>
      <c r="Z11" s="1440"/>
      <c r="AA11" s="1440"/>
      <c r="AB11" s="1441"/>
      <c r="AC11" s="1441"/>
      <c r="AD11" s="1440" t="s">
        <v>260</v>
      </c>
      <c r="AE11" s="1440"/>
      <c r="AF11" s="1441"/>
      <c r="AG11" s="1441"/>
      <c r="AH11" s="1440" t="s">
        <v>261</v>
      </c>
      <c r="AI11" s="1533"/>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row>
    <row r="12" spans="1:99" ht="25" customHeight="1" x14ac:dyDescent="0.55000000000000004">
      <c r="A12" s="1463" t="s">
        <v>262</v>
      </c>
      <c r="B12" s="1440"/>
      <c r="C12" s="1440"/>
      <c r="D12" s="1440"/>
      <c r="E12" s="1440"/>
      <c r="F12" s="1440"/>
      <c r="G12" s="1440"/>
      <c r="H12" s="1440"/>
      <c r="I12" s="1403"/>
      <c r="J12" s="1418"/>
      <c r="K12" s="1418"/>
      <c r="L12" s="1418"/>
      <c r="M12" s="1418"/>
      <c r="N12" s="1418"/>
      <c r="O12" s="1418"/>
      <c r="P12" s="1418"/>
      <c r="Q12" s="1418"/>
      <c r="R12" s="1418"/>
      <c r="S12" s="1418"/>
      <c r="T12" s="1418"/>
      <c r="U12" s="1418"/>
      <c r="V12" s="1418"/>
      <c r="W12" s="1418"/>
      <c r="X12" s="1559" t="s">
        <v>585</v>
      </c>
      <c r="Y12" s="1559"/>
      <c r="Z12" s="1559"/>
      <c r="AA12" s="1559"/>
      <c r="AB12" s="1559"/>
      <c r="AC12" s="1559"/>
      <c r="AD12" s="1559"/>
      <c r="AE12" s="1559"/>
      <c r="AF12" s="1559"/>
      <c r="AG12" s="1559"/>
      <c r="AH12" s="1559"/>
      <c r="AI12" s="1560"/>
    </row>
    <row r="13" spans="1:99" ht="40" customHeight="1" x14ac:dyDescent="0.55000000000000004">
      <c r="A13" s="1444" t="s">
        <v>330</v>
      </c>
      <c r="B13" s="1440"/>
      <c r="C13" s="1440"/>
      <c r="D13" s="1440"/>
      <c r="E13" s="1440"/>
      <c r="F13" s="1440"/>
      <c r="G13" s="1440"/>
      <c r="H13" s="1440"/>
      <c r="I13" s="1403"/>
      <c r="J13" s="1467"/>
      <c r="K13" s="1468"/>
      <c r="L13" s="1468"/>
      <c r="M13" s="1468"/>
      <c r="N13" s="1468"/>
      <c r="O13" s="1468"/>
      <c r="P13" s="1468"/>
      <c r="Q13" s="1468"/>
      <c r="R13" s="1468"/>
      <c r="S13" s="1468"/>
      <c r="T13" s="1468"/>
      <c r="U13" s="1468"/>
      <c r="V13" s="1468"/>
      <c r="W13" s="1468"/>
      <c r="X13" s="1468"/>
      <c r="Y13" s="1468"/>
      <c r="Z13" s="1468"/>
      <c r="AA13" s="1468"/>
      <c r="AB13" s="1468"/>
      <c r="AC13" s="1468"/>
      <c r="AD13" s="1468"/>
      <c r="AE13" s="1468"/>
      <c r="AF13" s="1468"/>
      <c r="AG13" s="1468"/>
      <c r="AH13" s="1468"/>
      <c r="AI13" s="1503"/>
      <c r="CC13" s="358"/>
    </row>
    <row r="14" spans="1:99" ht="40" customHeight="1" x14ac:dyDescent="0.55000000000000004">
      <c r="A14" s="1463" t="s">
        <v>275</v>
      </c>
      <c r="B14" s="1440"/>
      <c r="C14" s="1440"/>
      <c r="D14" s="1440"/>
      <c r="E14" s="1440"/>
      <c r="F14" s="1440"/>
      <c r="G14" s="1440"/>
      <c r="H14" s="1440"/>
      <c r="I14" s="1403"/>
      <c r="J14" s="1467"/>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503"/>
    </row>
    <row r="15" spans="1:99" ht="40" customHeight="1" x14ac:dyDescent="0.55000000000000004">
      <c r="A15" s="1444" t="s">
        <v>331</v>
      </c>
      <c r="B15" s="1440"/>
      <c r="C15" s="1440"/>
      <c r="D15" s="1440"/>
      <c r="E15" s="1440"/>
      <c r="F15" s="1440"/>
      <c r="G15" s="1440"/>
      <c r="H15" s="1440"/>
      <c r="I15" s="1403"/>
      <c r="J15" s="1561"/>
      <c r="K15" s="1562"/>
      <c r="L15" s="1562"/>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503"/>
    </row>
    <row r="16" spans="1:99" ht="25" customHeight="1" x14ac:dyDescent="0.55000000000000004">
      <c r="A16" s="1411" t="s">
        <v>761</v>
      </c>
      <c r="B16" s="1412"/>
      <c r="C16" s="1412"/>
      <c r="D16" s="1412"/>
      <c r="E16" s="1412"/>
      <c r="F16" s="1412"/>
      <c r="G16" s="1412"/>
      <c r="H16" s="1412"/>
      <c r="I16" s="1412"/>
      <c r="J16" s="1524" t="s">
        <v>586</v>
      </c>
      <c r="K16" s="1525"/>
      <c r="L16" s="1526"/>
      <c r="M16" s="1527"/>
      <c r="N16" s="1527"/>
      <c r="O16" s="1527"/>
      <c r="P16" s="1527"/>
      <c r="Q16" s="1527"/>
      <c r="R16" s="1527"/>
      <c r="S16" s="1527"/>
      <c r="T16" s="1508" t="s">
        <v>587</v>
      </c>
      <c r="U16" s="1508"/>
      <c r="V16" s="1509"/>
      <c r="W16" s="1402" t="s">
        <v>588</v>
      </c>
      <c r="X16" s="1440"/>
      <c r="Y16" s="1403"/>
      <c r="Z16" s="1527"/>
      <c r="AA16" s="1527"/>
      <c r="AB16" s="1527"/>
      <c r="AC16" s="1527"/>
      <c r="AD16" s="1527"/>
      <c r="AE16" s="1527"/>
      <c r="AF16" s="1527"/>
      <c r="AG16" s="1509" t="s">
        <v>587</v>
      </c>
      <c r="AH16" s="1519"/>
      <c r="AI16" s="1520"/>
    </row>
    <row r="17" spans="1:39" ht="40" customHeight="1" x14ac:dyDescent="0.55000000000000004">
      <c r="A17" s="1414"/>
      <c r="B17" s="1415"/>
      <c r="C17" s="1415"/>
      <c r="D17" s="1415"/>
      <c r="E17" s="1415"/>
      <c r="F17" s="1415"/>
      <c r="G17" s="1415"/>
      <c r="H17" s="1415"/>
      <c r="I17" s="1415"/>
      <c r="J17" s="1521" t="s">
        <v>589</v>
      </c>
      <c r="K17" s="1522"/>
      <c r="L17" s="1523"/>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503"/>
    </row>
    <row r="18" spans="1:39" ht="25" customHeight="1" x14ac:dyDescent="0.55000000000000004">
      <c r="A18" s="1431" t="s">
        <v>590</v>
      </c>
      <c r="B18" s="1432"/>
      <c r="C18" s="1432"/>
      <c r="D18" s="1432"/>
      <c r="E18" s="1432"/>
      <c r="F18" s="1432"/>
      <c r="G18" s="1432"/>
      <c r="H18" s="1432"/>
      <c r="I18" s="1432"/>
      <c r="J18" s="1515"/>
      <c r="K18" s="1515"/>
      <c r="L18" s="1515"/>
      <c r="M18" s="1432"/>
      <c r="N18" s="1432"/>
      <c r="O18" s="1432"/>
      <c r="P18" s="1432"/>
      <c r="Q18" s="1432"/>
      <c r="R18" s="1432"/>
      <c r="S18" s="1432"/>
      <c r="T18" s="1432"/>
      <c r="U18" s="1432"/>
      <c r="V18" s="1432"/>
      <c r="W18" s="1432"/>
      <c r="X18" s="1432"/>
      <c r="Y18" s="1432"/>
      <c r="Z18" s="1432"/>
      <c r="AA18" s="1432"/>
      <c r="AB18" s="1432"/>
      <c r="AC18" s="1433"/>
      <c r="AD18" s="1516" t="s">
        <v>119</v>
      </c>
      <c r="AE18" s="1517"/>
      <c r="AF18" s="1517"/>
      <c r="AG18" s="1517"/>
      <c r="AH18" s="1517"/>
      <c r="AI18" s="1518"/>
    </row>
    <row r="19" spans="1:39" ht="12" x14ac:dyDescent="0.55000000000000004">
      <c r="A19" s="1563"/>
      <c r="B19" s="1563"/>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3"/>
      <c r="AB19" s="1563"/>
      <c r="AC19" s="1563"/>
      <c r="AD19" s="1564"/>
      <c r="AE19" s="1564"/>
      <c r="AF19" s="1564"/>
      <c r="AG19" s="1564"/>
      <c r="AH19" s="1564"/>
      <c r="AI19" s="1564"/>
      <c r="AJ19" s="526"/>
      <c r="AK19" s="526"/>
      <c r="AL19" s="526"/>
      <c r="AM19" s="526"/>
    </row>
    <row r="20" spans="1:39" ht="25" customHeight="1" x14ac:dyDescent="0.55000000000000004">
      <c r="A20" s="1536" t="s">
        <v>578</v>
      </c>
      <c r="B20" s="1453"/>
      <c r="C20" s="1453"/>
      <c r="D20" s="1453"/>
      <c r="E20" s="1454"/>
      <c r="F20" s="1450" t="s">
        <v>579</v>
      </c>
      <c r="G20" s="1451"/>
      <c r="H20" s="1451"/>
      <c r="I20" s="1451"/>
      <c r="J20" s="1534" t="s">
        <v>580</v>
      </c>
      <c r="K20" s="1535"/>
      <c r="L20" s="1535"/>
      <c r="M20" s="1535"/>
      <c r="N20" s="1535"/>
      <c r="O20" s="1535"/>
      <c r="P20" s="1535"/>
      <c r="Q20" s="1535"/>
      <c r="R20" s="1535"/>
      <c r="S20" s="1535"/>
      <c r="T20" s="1537"/>
      <c r="U20" s="1538"/>
      <c r="V20" s="1538"/>
      <c r="W20" s="1538"/>
      <c r="X20" s="1538"/>
      <c r="Y20" s="1538"/>
      <c r="Z20" s="1538"/>
      <c r="AA20" s="1538"/>
      <c r="AB20" s="1538"/>
      <c r="AC20" s="1538"/>
      <c r="AD20" s="1538"/>
      <c r="AE20" s="1538"/>
      <c r="AF20" s="1538"/>
      <c r="AG20" s="1538"/>
      <c r="AH20" s="1538"/>
      <c r="AI20" s="1539"/>
    </row>
    <row r="21" spans="1:39" ht="25" customHeight="1" x14ac:dyDescent="0.55000000000000004">
      <c r="A21" s="1540" t="s">
        <v>253</v>
      </c>
      <c r="B21" s="1495"/>
      <c r="C21" s="1495"/>
      <c r="D21" s="1495"/>
      <c r="E21" s="1495"/>
      <c r="F21" s="1495"/>
      <c r="G21" s="1495"/>
      <c r="H21" s="1495"/>
      <c r="I21" s="1496"/>
      <c r="J21" s="1541"/>
      <c r="K21" s="1542"/>
      <c r="L21" s="1542"/>
      <c r="M21" s="1542"/>
      <c r="N21" s="1542"/>
      <c r="O21" s="1542"/>
      <c r="P21" s="1542"/>
      <c r="Q21" s="1542"/>
      <c r="R21" s="1542"/>
      <c r="S21" s="1542"/>
      <c r="T21" s="1543" t="s">
        <v>581</v>
      </c>
      <c r="U21" s="1544"/>
      <c r="V21" s="1544"/>
      <c r="W21" s="1544"/>
      <c r="X21" s="1544"/>
      <c r="Y21" s="1544"/>
      <c r="Z21" s="1544"/>
      <c r="AA21" s="1545"/>
      <c r="AB21" s="1546"/>
      <c r="AC21" s="1546"/>
      <c r="AD21" s="1546"/>
      <c r="AE21" s="1546"/>
      <c r="AF21" s="1546"/>
      <c r="AG21" s="1546"/>
      <c r="AH21" s="1546"/>
      <c r="AI21" s="1547"/>
    </row>
    <row r="22" spans="1:39" ht="25" customHeight="1" x14ac:dyDescent="0.55000000000000004">
      <c r="A22" s="1540" t="s">
        <v>289</v>
      </c>
      <c r="B22" s="1495"/>
      <c r="C22" s="1495"/>
      <c r="D22" s="1495"/>
      <c r="E22" s="1495"/>
      <c r="F22" s="1495"/>
      <c r="G22" s="1495"/>
      <c r="H22" s="1495"/>
      <c r="I22" s="1496"/>
      <c r="J22" s="1548"/>
      <c r="K22" s="1549"/>
      <c r="L22" s="1549"/>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50"/>
    </row>
    <row r="23" spans="1:39" ht="25" customHeight="1" x14ac:dyDescent="0.55000000000000004">
      <c r="A23" s="1463" t="s">
        <v>256</v>
      </c>
      <c r="B23" s="1440"/>
      <c r="C23" s="1440"/>
      <c r="D23" s="1440"/>
      <c r="E23" s="1440"/>
      <c r="F23" s="1440"/>
      <c r="G23" s="1440"/>
      <c r="H23" s="1440"/>
      <c r="I23" s="1403"/>
      <c r="J23" s="1554"/>
      <c r="K23" s="1555"/>
      <c r="L23" s="1555"/>
      <c r="M23" s="1555"/>
      <c r="N23" s="1555"/>
      <c r="O23" s="1555"/>
      <c r="P23" s="1555"/>
      <c r="Q23" s="1555"/>
      <c r="R23" s="1555"/>
      <c r="S23" s="1555"/>
      <c r="T23" s="1556" t="s">
        <v>582</v>
      </c>
      <c r="U23" s="1557"/>
      <c r="V23" s="1557"/>
      <c r="W23" s="1557"/>
      <c r="X23" s="1557"/>
      <c r="Y23" s="1557"/>
      <c r="Z23" s="1557"/>
      <c r="AA23" s="1558"/>
      <c r="AB23" s="1528"/>
      <c r="AC23" s="1528"/>
      <c r="AD23" s="1528"/>
      <c r="AE23" s="1528"/>
      <c r="AF23" s="1528"/>
      <c r="AG23" s="1528"/>
      <c r="AH23" s="1528"/>
      <c r="AI23" s="1529"/>
    </row>
    <row r="24" spans="1:39" ht="40" customHeight="1" x14ac:dyDescent="0.55000000000000004">
      <c r="A24" s="1551" t="s">
        <v>290</v>
      </c>
      <c r="B24" s="1552"/>
      <c r="C24" s="1552"/>
      <c r="D24" s="1552"/>
      <c r="E24" s="1552"/>
      <c r="F24" s="1552"/>
      <c r="G24" s="1552"/>
      <c r="H24" s="1552"/>
      <c r="I24" s="1553"/>
      <c r="J24" s="1530"/>
      <c r="K24" s="1531"/>
      <c r="L24" s="1531"/>
      <c r="M24" s="1531"/>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2"/>
    </row>
    <row r="25" spans="1:39" ht="25" customHeight="1" x14ac:dyDescent="0.55000000000000004">
      <c r="A25" s="1463" t="s">
        <v>271</v>
      </c>
      <c r="B25" s="1440"/>
      <c r="C25" s="1440"/>
      <c r="D25" s="1440"/>
      <c r="E25" s="1440"/>
      <c r="F25" s="1440"/>
      <c r="G25" s="1440"/>
      <c r="H25" s="1440"/>
      <c r="I25" s="1403"/>
      <c r="J25" s="1402" t="s">
        <v>583</v>
      </c>
      <c r="K25" s="1440"/>
      <c r="L25" s="1440"/>
      <c r="M25" s="1440"/>
      <c r="N25" s="1441"/>
      <c r="O25" s="1441"/>
      <c r="P25" s="1440" t="s">
        <v>260</v>
      </c>
      <c r="Q25" s="1440"/>
      <c r="R25" s="1441"/>
      <c r="S25" s="1441"/>
      <c r="T25" s="1440" t="s">
        <v>272</v>
      </c>
      <c r="U25" s="1440"/>
      <c r="V25" s="1440" t="s">
        <v>273</v>
      </c>
      <c r="W25" s="1440"/>
      <c r="X25" s="1440"/>
      <c r="Y25" s="1440" t="s">
        <v>584</v>
      </c>
      <c r="Z25" s="1440"/>
      <c r="AA25" s="1440"/>
      <c r="AB25" s="1441"/>
      <c r="AC25" s="1441"/>
      <c r="AD25" s="1440" t="s">
        <v>260</v>
      </c>
      <c r="AE25" s="1440"/>
      <c r="AF25" s="1441"/>
      <c r="AG25" s="1441"/>
      <c r="AH25" s="1440" t="s">
        <v>261</v>
      </c>
      <c r="AI25" s="1533"/>
    </row>
    <row r="26" spans="1:39" ht="25" customHeight="1" x14ac:dyDescent="0.55000000000000004">
      <c r="A26" s="1463" t="s">
        <v>262</v>
      </c>
      <c r="B26" s="1440"/>
      <c r="C26" s="1440"/>
      <c r="D26" s="1440"/>
      <c r="E26" s="1440"/>
      <c r="F26" s="1440"/>
      <c r="G26" s="1440"/>
      <c r="H26" s="1440"/>
      <c r="I26" s="1403"/>
      <c r="J26" s="1418"/>
      <c r="K26" s="1418"/>
      <c r="L26" s="1418"/>
      <c r="M26" s="1418"/>
      <c r="N26" s="1418"/>
      <c r="O26" s="1418"/>
      <c r="P26" s="1418"/>
      <c r="Q26" s="1418"/>
      <c r="R26" s="1418"/>
      <c r="S26" s="1418"/>
      <c r="T26" s="1418"/>
      <c r="U26" s="1418"/>
      <c r="V26" s="1418"/>
      <c r="W26" s="1418"/>
      <c r="X26" s="1559" t="s">
        <v>585</v>
      </c>
      <c r="Y26" s="1559"/>
      <c r="Z26" s="1559"/>
      <c r="AA26" s="1559"/>
      <c r="AB26" s="1559"/>
      <c r="AC26" s="1559"/>
      <c r="AD26" s="1559"/>
      <c r="AE26" s="1559"/>
      <c r="AF26" s="1559"/>
      <c r="AG26" s="1559"/>
      <c r="AH26" s="1559"/>
      <c r="AI26" s="1560"/>
    </row>
    <row r="27" spans="1:39" ht="40" customHeight="1" x14ac:dyDescent="0.55000000000000004">
      <c r="A27" s="1444" t="s">
        <v>330</v>
      </c>
      <c r="B27" s="1440"/>
      <c r="C27" s="1440"/>
      <c r="D27" s="1440"/>
      <c r="E27" s="1440"/>
      <c r="F27" s="1440"/>
      <c r="G27" s="1440"/>
      <c r="H27" s="1440"/>
      <c r="I27" s="1403"/>
      <c r="J27" s="1530"/>
      <c r="K27" s="1531"/>
      <c r="L27" s="1531"/>
      <c r="M27" s="1531"/>
      <c r="N27" s="1531"/>
      <c r="O27" s="1531"/>
      <c r="P27" s="1531"/>
      <c r="Q27" s="1531"/>
      <c r="R27" s="1531"/>
      <c r="S27" s="1531"/>
      <c r="T27" s="1531"/>
      <c r="U27" s="1531"/>
      <c r="V27" s="1531"/>
      <c r="W27" s="1531"/>
      <c r="X27" s="1531"/>
      <c r="Y27" s="1531"/>
      <c r="Z27" s="1531"/>
      <c r="AA27" s="1531"/>
      <c r="AB27" s="1531"/>
      <c r="AC27" s="1531"/>
      <c r="AD27" s="1531"/>
      <c r="AE27" s="1531"/>
      <c r="AF27" s="1531"/>
      <c r="AG27" s="1531"/>
      <c r="AH27" s="1531"/>
      <c r="AI27" s="1532"/>
    </row>
    <row r="28" spans="1:39" ht="40" customHeight="1" x14ac:dyDescent="0.55000000000000004">
      <c r="A28" s="1463" t="s">
        <v>275</v>
      </c>
      <c r="B28" s="1440"/>
      <c r="C28" s="1440"/>
      <c r="D28" s="1440"/>
      <c r="E28" s="1440"/>
      <c r="F28" s="1440"/>
      <c r="G28" s="1440"/>
      <c r="H28" s="1440"/>
      <c r="I28" s="1403"/>
      <c r="J28" s="1467"/>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503"/>
    </row>
    <row r="29" spans="1:39" ht="40" customHeight="1" x14ac:dyDescent="0.55000000000000004">
      <c r="A29" s="1444" t="s">
        <v>331</v>
      </c>
      <c r="B29" s="1440"/>
      <c r="C29" s="1440"/>
      <c r="D29" s="1440"/>
      <c r="E29" s="1440"/>
      <c r="F29" s="1440"/>
      <c r="G29" s="1440"/>
      <c r="H29" s="1440"/>
      <c r="I29" s="1403"/>
      <c r="J29" s="1561"/>
      <c r="K29" s="1562"/>
      <c r="L29" s="1562"/>
      <c r="M29" s="1468"/>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503"/>
    </row>
    <row r="30" spans="1:39" ht="25" customHeight="1" x14ac:dyDescent="0.55000000000000004">
      <c r="A30" s="1411" t="s">
        <v>761</v>
      </c>
      <c r="B30" s="1412"/>
      <c r="C30" s="1412"/>
      <c r="D30" s="1412"/>
      <c r="E30" s="1412"/>
      <c r="F30" s="1412"/>
      <c r="G30" s="1412"/>
      <c r="H30" s="1412"/>
      <c r="I30" s="1412"/>
      <c r="J30" s="1524" t="s">
        <v>586</v>
      </c>
      <c r="K30" s="1525"/>
      <c r="L30" s="1526"/>
      <c r="M30" s="1527"/>
      <c r="N30" s="1527"/>
      <c r="O30" s="1527"/>
      <c r="P30" s="1527"/>
      <c r="Q30" s="1527"/>
      <c r="R30" s="1527"/>
      <c r="S30" s="1527"/>
      <c r="T30" s="1508" t="s">
        <v>587</v>
      </c>
      <c r="U30" s="1508"/>
      <c r="V30" s="1509"/>
      <c r="W30" s="1402" t="s">
        <v>588</v>
      </c>
      <c r="X30" s="1440"/>
      <c r="Y30" s="1403"/>
      <c r="Z30" s="1527"/>
      <c r="AA30" s="1527"/>
      <c r="AB30" s="1527"/>
      <c r="AC30" s="1527"/>
      <c r="AD30" s="1527"/>
      <c r="AE30" s="1527"/>
      <c r="AF30" s="1527"/>
      <c r="AG30" s="1509" t="s">
        <v>587</v>
      </c>
      <c r="AH30" s="1519"/>
      <c r="AI30" s="1520"/>
    </row>
    <row r="31" spans="1:39" ht="40" customHeight="1" x14ac:dyDescent="0.55000000000000004">
      <c r="A31" s="1414"/>
      <c r="B31" s="1415"/>
      <c r="C31" s="1415"/>
      <c r="D31" s="1415"/>
      <c r="E31" s="1415"/>
      <c r="F31" s="1415"/>
      <c r="G31" s="1415"/>
      <c r="H31" s="1415"/>
      <c r="I31" s="1415"/>
      <c r="J31" s="1521" t="s">
        <v>589</v>
      </c>
      <c r="K31" s="1522"/>
      <c r="L31" s="1523"/>
      <c r="M31" s="1468"/>
      <c r="N31" s="1468"/>
      <c r="O31" s="1468"/>
      <c r="P31" s="1468"/>
      <c r="Q31" s="1468"/>
      <c r="R31" s="1468"/>
      <c r="S31" s="1468"/>
      <c r="T31" s="1468"/>
      <c r="U31" s="1468"/>
      <c r="V31" s="1468"/>
      <c r="W31" s="1468"/>
      <c r="X31" s="1468"/>
      <c r="Y31" s="1468"/>
      <c r="Z31" s="1468"/>
      <c r="AA31" s="1468"/>
      <c r="AB31" s="1468"/>
      <c r="AC31" s="1468"/>
      <c r="AD31" s="1468"/>
      <c r="AE31" s="1468"/>
      <c r="AF31" s="1468"/>
      <c r="AG31" s="1468"/>
      <c r="AH31" s="1468"/>
      <c r="AI31" s="1503"/>
    </row>
    <row r="32" spans="1:39" ht="25" customHeight="1" x14ac:dyDescent="0.55000000000000004">
      <c r="A32" s="1431" t="s">
        <v>590</v>
      </c>
      <c r="B32" s="1432"/>
      <c r="C32" s="1432"/>
      <c r="D32" s="1432"/>
      <c r="E32" s="1432"/>
      <c r="F32" s="1432"/>
      <c r="G32" s="1432"/>
      <c r="H32" s="1432"/>
      <c r="I32" s="1432"/>
      <c r="J32" s="1515"/>
      <c r="K32" s="1515"/>
      <c r="L32" s="1515"/>
      <c r="M32" s="1432"/>
      <c r="N32" s="1432"/>
      <c r="O32" s="1432"/>
      <c r="P32" s="1432"/>
      <c r="Q32" s="1432"/>
      <c r="R32" s="1432"/>
      <c r="S32" s="1432"/>
      <c r="T32" s="1432"/>
      <c r="U32" s="1432"/>
      <c r="V32" s="1432"/>
      <c r="W32" s="1432"/>
      <c r="X32" s="1432"/>
      <c r="Y32" s="1432"/>
      <c r="Z32" s="1432"/>
      <c r="AA32" s="1432"/>
      <c r="AB32" s="1432"/>
      <c r="AC32" s="1433"/>
      <c r="AD32" s="1516" t="s">
        <v>119</v>
      </c>
      <c r="AE32" s="1517"/>
      <c r="AF32" s="1517"/>
      <c r="AG32" s="1517"/>
      <c r="AH32" s="1517"/>
      <c r="AI32" s="1518"/>
    </row>
    <row r="35" spans="2:2" ht="12" x14ac:dyDescent="0.55000000000000004">
      <c r="B35" s="175"/>
    </row>
  </sheetData>
  <sheetProtection password="C402" sheet="1" formatCells="0" select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8">
    <dataValidation type="custom" imeMode="halfAlpha" allowBlank="1" showInputMessage="1" showErrorMessage="1" prompt="「(3)委託・外注費」の「助成事業に要する経費（税込）」の金額を記入してください。" sqref="J12:W12 J26:W26">
      <formula1>LENB(J12)=LEN(J12)</formula1>
    </dataValidation>
    <dataValidation allowBlank="1" showInputMessage="1" showErrorMessage="1" prompt="前ページの「(3)委託費」の「経費番号」（委-1、委-2）を記入してください。" sqref="F6:I6 F20:I20"/>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type="custom" imeMode="disabled" allowBlank="1" showInputMessage="1" showErrorMessage="1" sqref="M16:S16 Z16:AF16 M30:S30 Z30:AF30">
      <formula1>LENB(M16)=LEN(M16)</formula1>
    </dataValidation>
    <dataValidation type="list" allowBlank="1" showErrorMessage="1" prompt="_x000a_" sqref="AD18:AI18 AD32:AI32">
      <formula1>"選択してください,関連あり,関連なし"</formula1>
    </dataValidation>
    <dataValidation allowBlank="1" showErrorMessage="1" sqref="J13:AI14 J28:AI28"/>
    <dataValidation allowBlank="1" showErrorMessage="1" prompt="_x000a_" sqref="AG16:AI16 J16:J17 AG30:AI30 J30:J31"/>
    <dataValidation imeMode="halfAlpha" allowBlank="1" showInputMessage="1" showErrorMessage="1" sqref="AB7 AB2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5"/>
  <sheetViews>
    <sheetView showGridLines="0" view="pageBreakPreview" zoomScale="80" zoomScaleNormal="100" zoomScaleSheetLayoutView="80" workbookViewId="0">
      <selection activeCell="B5" sqref="B5"/>
    </sheetView>
  </sheetViews>
  <sheetFormatPr defaultColWidth="1.9140625" defaultRowHeight="13" x14ac:dyDescent="0.55000000000000004"/>
  <cols>
    <col min="1" max="1" width="6.33203125" style="75" customWidth="1"/>
    <col min="2" max="2" width="13.75" style="75" customWidth="1"/>
    <col min="3" max="4" width="12.58203125" style="75" customWidth="1"/>
    <col min="5" max="5" width="14.6640625" style="75" customWidth="1"/>
    <col min="6" max="6" width="7.9140625" style="75" customWidth="1"/>
    <col min="7" max="8" width="10.5" style="75" customWidth="1"/>
    <col min="9" max="9" width="1.9140625" style="328" customWidth="1"/>
    <col min="10" max="188" width="1.9140625" style="75" customWidth="1"/>
    <col min="189" max="16384" width="1.9140625" style="75"/>
  </cols>
  <sheetData>
    <row r="1" spans="1:19" s="269" customFormat="1" ht="14" x14ac:dyDescent="0.55000000000000004">
      <c r="A1" s="300"/>
      <c r="B1" s="264"/>
      <c r="C1" s="264"/>
      <c r="D1" s="264"/>
      <c r="E1" s="264"/>
      <c r="F1" s="264"/>
      <c r="G1" s="264"/>
      <c r="H1" s="260" t="s">
        <v>550</v>
      </c>
      <c r="I1" s="326"/>
      <c r="J1" s="327"/>
    </row>
    <row r="2" spans="1:19" ht="25" customHeight="1" x14ac:dyDescent="0.55000000000000004">
      <c r="A2" s="273" t="s">
        <v>277</v>
      </c>
      <c r="B2" s="275"/>
      <c r="C2" s="275"/>
      <c r="D2" s="275"/>
      <c r="E2" s="275"/>
      <c r="F2" s="275"/>
      <c r="G2" s="275"/>
      <c r="H2" s="275"/>
    </row>
    <row r="3" spans="1:19" x14ac:dyDescent="0.55000000000000004">
      <c r="A3" s="526" t="s">
        <v>591</v>
      </c>
      <c r="B3" s="526"/>
      <c r="C3" s="528"/>
      <c r="D3" s="528"/>
      <c r="E3" s="528"/>
      <c r="F3" s="278"/>
      <c r="G3" s="526"/>
      <c r="H3" s="278" t="s">
        <v>221</v>
      </c>
    </row>
    <row r="4" spans="1:19" ht="36" customHeight="1" x14ac:dyDescent="0.55000000000000004">
      <c r="A4" s="304" t="s">
        <v>222</v>
      </c>
      <c r="B4" s="530" t="s">
        <v>592</v>
      </c>
      <c r="C4" s="530" t="s">
        <v>593</v>
      </c>
      <c r="D4" s="530" t="s">
        <v>594</v>
      </c>
      <c r="E4" s="530" t="s">
        <v>595</v>
      </c>
      <c r="F4" s="332" t="s">
        <v>279</v>
      </c>
      <c r="G4" s="355" t="s">
        <v>280</v>
      </c>
      <c r="H4" s="359" t="s">
        <v>230</v>
      </c>
      <c r="I4" s="360" t="s">
        <v>281</v>
      </c>
      <c r="J4" s="334"/>
      <c r="K4" s="334"/>
      <c r="L4" s="334"/>
      <c r="M4" s="334"/>
      <c r="N4" s="334"/>
      <c r="O4" s="334"/>
      <c r="P4" s="334"/>
      <c r="Q4" s="334"/>
      <c r="R4" s="334"/>
      <c r="S4" s="334"/>
    </row>
    <row r="5" spans="1:19" ht="35" customHeight="1" x14ac:dyDescent="0.55000000000000004">
      <c r="A5" s="361">
        <f t="shared" ref="A5:A14" si="0">ROW()-4</f>
        <v>1</v>
      </c>
      <c r="B5" s="286"/>
      <c r="C5" s="362"/>
      <c r="D5" s="362"/>
      <c r="E5" s="286"/>
      <c r="F5" s="76"/>
      <c r="G5" s="337">
        <f>産業財産権・出願導入費18[[#This Row],[単価
（税抜）]]</f>
        <v>0</v>
      </c>
      <c r="H5" s="363">
        <f>ROUNDDOWN(産業財産権・出願導入費18[[#This Row],[助成対象経費
（税抜）]]*1.1,0)</f>
        <v>0</v>
      </c>
      <c r="I5"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5" customHeight="1" x14ac:dyDescent="0.55000000000000004">
      <c r="A6" s="361">
        <f t="shared" si="0"/>
        <v>2</v>
      </c>
      <c r="B6" s="286"/>
      <c r="C6" s="362"/>
      <c r="D6" s="362"/>
      <c r="E6" s="286"/>
      <c r="F6" s="76"/>
      <c r="G6" s="337">
        <f>産業財産権・出願導入費18[[#This Row],[単価
（税抜）]]</f>
        <v>0</v>
      </c>
      <c r="H6" s="363">
        <f>ROUNDDOWN(産業財産権・出願導入費18[[#This Row],[助成対象経費
（税抜）]]*1.1,0)</f>
        <v>0</v>
      </c>
      <c r="I6"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339"/>
    </row>
    <row r="7" spans="1:19" ht="35" customHeight="1" x14ac:dyDescent="0.55000000000000004">
      <c r="A7" s="361">
        <f t="shared" si="0"/>
        <v>3</v>
      </c>
      <c r="B7" s="286"/>
      <c r="C7" s="362"/>
      <c r="D7" s="362"/>
      <c r="E7" s="286"/>
      <c r="F7" s="76"/>
      <c r="G7" s="337">
        <f>産業財産権・出願導入費18[[#This Row],[単価
（税抜）]]</f>
        <v>0</v>
      </c>
      <c r="H7" s="363">
        <f>ROUNDDOWN(産業財産権・出願導入費18[[#This Row],[助成対象経費
（税抜）]]*1.1,0)</f>
        <v>0</v>
      </c>
      <c r="I7"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5" customHeight="1" x14ac:dyDescent="0.55000000000000004">
      <c r="A8" s="361">
        <f t="shared" si="0"/>
        <v>4</v>
      </c>
      <c r="B8" s="286"/>
      <c r="C8" s="362"/>
      <c r="D8" s="362"/>
      <c r="E8" s="286"/>
      <c r="F8" s="76"/>
      <c r="G8" s="337">
        <f>産業財産権・出願導入費18[[#This Row],[単価
（税抜）]]</f>
        <v>0</v>
      </c>
      <c r="H8" s="363">
        <f>ROUNDDOWN(産業財産権・出願導入費18[[#This Row],[助成対象経費
（税抜）]]*1.1,0)</f>
        <v>0</v>
      </c>
      <c r="I8"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5" customHeight="1" x14ac:dyDescent="0.55000000000000004">
      <c r="A9" s="361">
        <f t="shared" si="0"/>
        <v>5</v>
      </c>
      <c r="B9" s="286"/>
      <c r="C9" s="362"/>
      <c r="D9" s="362"/>
      <c r="E9" s="286"/>
      <c r="F9" s="76"/>
      <c r="G9" s="337">
        <f>産業財産権・出願導入費18[[#This Row],[単価
（税抜）]]</f>
        <v>0</v>
      </c>
      <c r="H9" s="363">
        <f>ROUNDDOWN(産業財産権・出願導入費18[[#This Row],[助成対象経費
（税抜）]]*1.1,0)</f>
        <v>0</v>
      </c>
      <c r="I9"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5" customHeight="1" x14ac:dyDescent="0.55000000000000004">
      <c r="A10" s="361">
        <f t="shared" si="0"/>
        <v>6</v>
      </c>
      <c r="B10" s="70"/>
      <c r="C10" s="77"/>
      <c r="D10" s="362"/>
      <c r="E10" s="286"/>
      <c r="F10" s="76"/>
      <c r="G10" s="337">
        <f>産業財産権・出願導入費18[[#This Row],[単価
（税抜）]]</f>
        <v>0</v>
      </c>
      <c r="H10" s="363">
        <f>ROUNDDOWN(産業財産権・出願導入費18[[#This Row],[助成対象経費
（税抜）]]*1.1,0)</f>
        <v>0</v>
      </c>
      <c r="I10"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5" customHeight="1" x14ac:dyDescent="0.55000000000000004">
      <c r="A11" s="361">
        <f t="shared" si="0"/>
        <v>7</v>
      </c>
      <c r="B11" s="70"/>
      <c r="C11" s="77"/>
      <c r="D11" s="362"/>
      <c r="E11" s="286"/>
      <c r="F11" s="76"/>
      <c r="G11" s="337">
        <f>産業財産権・出願導入費18[[#This Row],[単価
（税抜）]]</f>
        <v>0</v>
      </c>
      <c r="H11" s="363">
        <f>ROUNDDOWN(産業財産権・出願導入費18[[#This Row],[助成対象経費
（税抜）]]*1.1,0)</f>
        <v>0</v>
      </c>
      <c r="I11"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5" customHeight="1" x14ac:dyDescent="0.55000000000000004">
      <c r="A12" s="361">
        <f t="shared" si="0"/>
        <v>8</v>
      </c>
      <c r="B12" s="70"/>
      <c r="C12" s="77"/>
      <c r="D12" s="362"/>
      <c r="E12" s="286"/>
      <c r="F12" s="76"/>
      <c r="G12" s="337">
        <f>産業財産権・出願導入費18[[#This Row],[単価
（税抜）]]</f>
        <v>0</v>
      </c>
      <c r="H12" s="363">
        <f>ROUNDDOWN(産業財産権・出願導入費18[[#This Row],[助成対象経費
（税抜）]]*1.1,0)</f>
        <v>0</v>
      </c>
      <c r="I12"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5" customHeight="1" x14ac:dyDescent="0.55000000000000004">
      <c r="A13" s="361">
        <f t="shared" si="0"/>
        <v>9</v>
      </c>
      <c r="B13" s="70"/>
      <c r="C13" s="77"/>
      <c r="D13" s="362"/>
      <c r="E13" s="286"/>
      <c r="F13" s="76"/>
      <c r="G13" s="337">
        <f>産業財産権・出願導入費18[[#This Row],[単価
（税抜）]]</f>
        <v>0</v>
      </c>
      <c r="H13" s="363">
        <f>ROUNDDOWN(産業財産権・出願導入費18[[#This Row],[助成対象経費
（税抜）]]*1.1,0)</f>
        <v>0</v>
      </c>
      <c r="I13"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5" customHeight="1" x14ac:dyDescent="0.55000000000000004">
      <c r="A14" s="361">
        <f t="shared" si="0"/>
        <v>10</v>
      </c>
      <c r="B14" s="70"/>
      <c r="C14" s="77"/>
      <c r="D14" s="78"/>
      <c r="E14" s="286"/>
      <c r="F14" s="76"/>
      <c r="G14" s="337">
        <f>産業財産権・出願導入費18[[#This Row],[単価
（税抜）]]</f>
        <v>0</v>
      </c>
      <c r="H14" s="363">
        <f>ROUNDDOWN(産業財産権・出願導入費18[[#This Row],[助成対象経費
（税抜）]]*1.1,0)</f>
        <v>0</v>
      </c>
      <c r="I14" s="33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5" customHeight="1" x14ac:dyDescent="0.55000000000000004">
      <c r="A15" s="364"/>
      <c r="B15" s="347"/>
      <c r="C15" s="347"/>
      <c r="D15" s="347"/>
      <c r="E15" s="347"/>
      <c r="F15" s="365" t="s">
        <v>567</v>
      </c>
      <c r="G15" s="351">
        <f>SUBTOTAL(109,産業財産権・出願導入費18[助成対象経費
（税抜）])</f>
        <v>0</v>
      </c>
      <c r="H15" s="366">
        <f>SUBTOTAL(109,産業財産権・出願導入費18[助成事業に
要する経費
（税込）])</f>
        <v>0</v>
      </c>
      <c r="I15" s="353"/>
    </row>
  </sheetData>
  <sheetProtection password="C402" sheet="1" formatCells="0" selectLockedCells="1"/>
  <phoneticPr fontId="2"/>
  <conditionalFormatting sqref="B6:F14">
    <cfRule type="expression" dxfId="165" priority="2">
      <formula>AND(OR($B6&lt;&gt;"",$C6&lt;&gt;"",$D6&lt;&gt;"",$E6&lt;&gt;"",$F6&lt;&gt;""),B6="")</formula>
    </cfRule>
  </conditionalFormatting>
  <conditionalFormatting sqref="B5:F5">
    <cfRule type="expression" dxfId="164" priority="1">
      <formula>AND(OR($B5&lt;&gt;"",$C5&lt;&gt;"",$D5&lt;&gt;"",$E5&lt;&gt;"",$F5&lt;&gt;""),B5="")</formula>
    </cfRule>
  </conditionalFormatting>
  <dataValidations count="6">
    <dataValidation allowBlank="1" showInputMessage="1" showErrorMessage="1" prompt="自動計算されます。" sqref="G5:H14"/>
    <dataValidation allowBlank="1" showInputMessage="1" showErrorMessage="1" prompt="未定等不明確の場合は、 申請時点の候補先を記入してください。「未定、検討中」等の記入はできません。" sqref="E5:E14"/>
    <dataValidation imeMode="disabled" allowBlank="1" showInputMessage="1" showErrorMessage="1" sqref="F5:F14"/>
    <dataValidation type="custom" allowBlank="1" showInputMessage="1" showErrorMessage="1" sqref="I5:I14">
      <formula1>ISERROR(FIND(CHAR(10),I5))</formula1>
    </dataValidation>
    <dataValidation type="list" allowBlank="1" showInputMessage="1" showErrorMessage="1" sqref="C5:C14">
      <formula1>"特許権,実用新案権,意匠権,商標権"</formula1>
    </dataValidation>
    <dataValidation type="list" allowBlank="1" showInputMessage="1" showErrorMessage="1" sqref="D5:D14">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75" customWidth="1"/>
    <col min="36" max="224" width="2.25" style="75" customWidth="1"/>
    <col min="225" max="16384" width="1.75" style="75"/>
  </cols>
  <sheetData>
    <row r="1" spans="1:99" ht="25" customHeight="1" x14ac:dyDescent="0.55000000000000004">
      <c r="A1" s="273"/>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260" t="s">
        <v>550</v>
      </c>
    </row>
    <row r="2" spans="1:99" ht="25" customHeight="1" x14ac:dyDescent="0.55000000000000004">
      <c r="A2" s="273" t="s">
        <v>763</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45"/>
    </row>
    <row r="3" spans="1:99" ht="13" customHeight="1" x14ac:dyDescent="0.55000000000000004">
      <c r="A3" s="526" t="s">
        <v>764</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8"/>
    </row>
    <row r="4" spans="1:99" ht="13" customHeight="1" x14ac:dyDescent="0.55000000000000004">
      <c r="A4" s="528" t="s">
        <v>809</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8"/>
    </row>
    <row r="5" spans="1:99" ht="13" customHeight="1" x14ac:dyDescent="0.55000000000000004">
      <c r="A5" s="526" t="s">
        <v>245</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8"/>
    </row>
    <row r="6" spans="1:99" ht="25" customHeight="1" x14ac:dyDescent="0.55000000000000004">
      <c r="A6" s="1536" t="s">
        <v>578</v>
      </c>
      <c r="B6" s="1453"/>
      <c r="C6" s="1453"/>
      <c r="D6" s="1453"/>
      <c r="E6" s="1454"/>
      <c r="F6" s="1450" t="s">
        <v>765</v>
      </c>
      <c r="G6" s="1451"/>
      <c r="H6" s="1451"/>
      <c r="I6" s="1451"/>
      <c r="J6" s="1534" t="s">
        <v>580</v>
      </c>
      <c r="K6" s="1535"/>
      <c r="L6" s="1535"/>
      <c r="M6" s="1535"/>
      <c r="N6" s="1535"/>
      <c r="O6" s="1535"/>
      <c r="P6" s="1535"/>
      <c r="Q6" s="1535"/>
      <c r="R6" s="1535"/>
      <c r="S6" s="1535"/>
      <c r="T6" s="1571"/>
      <c r="U6" s="1572"/>
      <c r="V6" s="1572"/>
      <c r="W6" s="1572"/>
      <c r="X6" s="1572"/>
      <c r="Y6" s="1572"/>
      <c r="Z6" s="1572"/>
      <c r="AA6" s="1572"/>
      <c r="AB6" s="1572"/>
      <c r="AC6" s="1572"/>
      <c r="AD6" s="1572"/>
      <c r="AE6" s="1572"/>
      <c r="AF6" s="1572"/>
      <c r="AG6" s="1572"/>
      <c r="AH6" s="1572"/>
      <c r="AI6" s="1573"/>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CD6" s="357"/>
      <c r="CE6" s="357"/>
      <c r="CF6" s="357"/>
      <c r="CG6" s="357"/>
      <c r="CH6" s="357"/>
      <c r="CI6" s="357"/>
      <c r="CJ6" s="357"/>
      <c r="CK6" s="357"/>
      <c r="CL6" s="357"/>
      <c r="CM6" s="357"/>
      <c r="CN6" s="357"/>
      <c r="CO6" s="357"/>
      <c r="CP6" s="357"/>
      <c r="CQ6" s="357"/>
      <c r="CR6" s="357"/>
      <c r="CS6" s="357"/>
      <c r="CT6" s="357"/>
      <c r="CU6" s="357"/>
    </row>
    <row r="7" spans="1:99" ht="25" customHeight="1" x14ac:dyDescent="0.55000000000000004">
      <c r="A7" s="1540" t="s">
        <v>253</v>
      </c>
      <c r="B7" s="1495"/>
      <c r="C7" s="1495"/>
      <c r="D7" s="1495"/>
      <c r="E7" s="1495"/>
      <c r="F7" s="1495"/>
      <c r="G7" s="1495"/>
      <c r="H7" s="1495"/>
      <c r="I7" s="1496"/>
      <c r="J7" s="1541"/>
      <c r="K7" s="1542"/>
      <c r="L7" s="1542"/>
      <c r="M7" s="1542"/>
      <c r="N7" s="1542"/>
      <c r="O7" s="1542"/>
      <c r="P7" s="1542"/>
      <c r="Q7" s="1542"/>
      <c r="R7" s="1542"/>
      <c r="S7" s="1542"/>
      <c r="T7" s="1543" t="s">
        <v>581</v>
      </c>
      <c r="U7" s="1544"/>
      <c r="V7" s="1544"/>
      <c r="W7" s="1544"/>
      <c r="X7" s="1544"/>
      <c r="Y7" s="1544"/>
      <c r="Z7" s="1544"/>
      <c r="AA7" s="1545"/>
      <c r="AB7" s="1546"/>
      <c r="AC7" s="1546"/>
      <c r="AD7" s="1546"/>
      <c r="AE7" s="1546"/>
      <c r="AF7" s="1546"/>
      <c r="AG7" s="1546"/>
      <c r="AH7" s="1546"/>
      <c r="AI7" s="1547"/>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CD7" s="357"/>
      <c r="CE7" s="357"/>
      <c r="CF7" s="357"/>
      <c r="CG7" s="357"/>
      <c r="CH7" s="357"/>
      <c r="CI7" s="357"/>
      <c r="CJ7" s="357"/>
      <c r="CK7" s="357"/>
      <c r="CL7" s="357"/>
      <c r="CM7" s="357"/>
      <c r="CN7" s="357"/>
      <c r="CO7" s="357"/>
      <c r="CP7" s="357"/>
      <c r="CQ7" s="357"/>
      <c r="CR7" s="357"/>
      <c r="CS7" s="357"/>
      <c r="CT7" s="357"/>
      <c r="CU7" s="357"/>
    </row>
    <row r="8" spans="1:99" ht="25" customHeight="1" x14ac:dyDescent="0.55000000000000004">
      <c r="A8" s="1540" t="s">
        <v>289</v>
      </c>
      <c r="B8" s="1495"/>
      <c r="C8" s="1495"/>
      <c r="D8" s="1495"/>
      <c r="E8" s="1495"/>
      <c r="F8" s="1495"/>
      <c r="G8" s="1495"/>
      <c r="H8" s="1495"/>
      <c r="I8" s="1496"/>
      <c r="J8" s="1548"/>
      <c r="K8" s="1549"/>
      <c r="L8" s="1549"/>
      <c r="M8" s="1549"/>
      <c r="N8" s="1549"/>
      <c r="O8" s="1549"/>
      <c r="P8" s="1549"/>
      <c r="Q8" s="1549"/>
      <c r="R8" s="1549"/>
      <c r="S8" s="1549"/>
      <c r="T8" s="1549"/>
      <c r="U8" s="1549"/>
      <c r="V8" s="1549"/>
      <c r="W8" s="1549"/>
      <c r="X8" s="1549"/>
      <c r="Y8" s="1549"/>
      <c r="Z8" s="1549"/>
      <c r="AA8" s="1549"/>
      <c r="AB8" s="1549"/>
      <c r="AC8" s="1549"/>
      <c r="AD8" s="1549"/>
      <c r="AE8" s="1549"/>
      <c r="AF8" s="1549"/>
      <c r="AG8" s="1549"/>
      <c r="AH8" s="1549"/>
      <c r="AI8" s="1550"/>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CD8" s="357"/>
      <c r="CE8" s="357"/>
      <c r="CF8" s="357"/>
      <c r="CG8" s="357"/>
      <c r="CH8" s="357"/>
      <c r="CI8" s="357"/>
      <c r="CJ8" s="357"/>
      <c r="CK8" s="357"/>
      <c r="CL8" s="357"/>
      <c r="CM8" s="357"/>
      <c r="CN8" s="357"/>
      <c r="CO8" s="357"/>
      <c r="CP8" s="357"/>
      <c r="CQ8" s="357"/>
      <c r="CR8" s="357"/>
      <c r="CS8" s="357"/>
      <c r="CT8" s="357"/>
      <c r="CU8" s="357"/>
    </row>
    <row r="9" spans="1:99" ht="25" customHeight="1" x14ac:dyDescent="0.55000000000000004">
      <c r="A9" s="1463" t="s">
        <v>256</v>
      </c>
      <c r="B9" s="1440"/>
      <c r="C9" s="1440"/>
      <c r="D9" s="1440"/>
      <c r="E9" s="1440"/>
      <c r="F9" s="1440"/>
      <c r="G9" s="1440"/>
      <c r="H9" s="1440"/>
      <c r="I9" s="1403"/>
      <c r="J9" s="1554"/>
      <c r="K9" s="1555"/>
      <c r="L9" s="1555"/>
      <c r="M9" s="1555"/>
      <c r="N9" s="1555"/>
      <c r="O9" s="1555"/>
      <c r="P9" s="1555"/>
      <c r="Q9" s="1555"/>
      <c r="R9" s="1555"/>
      <c r="S9" s="1555"/>
      <c r="T9" s="1556" t="s">
        <v>582</v>
      </c>
      <c r="U9" s="1557"/>
      <c r="V9" s="1557"/>
      <c r="W9" s="1557"/>
      <c r="X9" s="1557"/>
      <c r="Y9" s="1557"/>
      <c r="Z9" s="1557"/>
      <c r="AA9" s="1558"/>
      <c r="AB9" s="1528"/>
      <c r="AC9" s="1528"/>
      <c r="AD9" s="1528"/>
      <c r="AE9" s="1528"/>
      <c r="AF9" s="1528"/>
      <c r="AG9" s="1528"/>
      <c r="AH9" s="1528"/>
      <c r="AI9" s="1529"/>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CD9" s="357"/>
      <c r="CE9" s="357"/>
      <c r="CF9" s="357"/>
      <c r="CG9" s="357"/>
      <c r="CH9" s="357"/>
      <c r="CI9" s="357"/>
      <c r="CJ9" s="357"/>
      <c r="CK9" s="357"/>
      <c r="CL9" s="357"/>
      <c r="CM9" s="357"/>
      <c r="CN9" s="357"/>
      <c r="CO9" s="357"/>
      <c r="CP9" s="357"/>
      <c r="CQ9" s="357"/>
      <c r="CR9" s="357"/>
      <c r="CS9" s="357"/>
      <c r="CT9" s="357"/>
      <c r="CU9" s="357"/>
    </row>
    <row r="10" spans="1:99" ht="40" customHeight="1" x14ac:dyDescent="0.55000000000000004">
      <c r="A10" s="1551" t="s">
        <v>290</v>
      </c>
      <c r="B10" s="1552"/>
      <c r="C10" s="1552"/>
      <c r="D10" s="1552"/>
      <c r="E10" s="1552"/>
      <c r="F10" s="1552"/>
      <c r="G10" s="1552"/>
      <c r="H10" s="1552"/>
      <c r="I10" s="1553"/>
      <c r="J10" s="1530"/>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70"/>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CD10" s="357"/>
      <c r="CE10" s="357"/>
      <c r="CF10" s="357"/>
      <c r="CG10" s="357"/>
      <c r="CH10" s="357"/>
      <c r="CI10" s="357"/>
      <c r="CJ10" s="357"/>
      <c r="CK10" s="357"/>
      <c r="CL10" s="357"/>
      <c r="CM10" s="357"/>
      <c r="CN10" s="357"/>
      <c r="CO10" s="357"/>
      <c r="CP10" s="357"/>
      <c r="CQ10" s="357"/>
      <c r="CR10" s="357"/>
      <c r="CS10" s="357"/>
      <c r="CT10" s="357"/>
      <c r="CU10" s="357"/>
    </row>
    <row r="11" spans="1:99" ht="25" customHeight="1" x14ac:dyDescent="0.55000000000000004">
      <c r="A11" s="1463" t="s">
        <v>271</v>
      </c>
      <c r="B11" s="1440"/>
      <c r="C11" s="1440"/>
      <c r="D11" s="1440"/>
      <c r="E11" s="1440"/>
      <c r="F11" s="1440"/>
      <c r="G11" s="1440"/>
      <c r="H11" s="1440"/>
      <c r="I11" s="1403"/>
      <c r="J11" s="1402" t="s">
        <v>583</v>
      </c>
      <c r="K11" s="1440"/>
      <c r="L11" s="1440"/>
      <c r="M11" s="1440"/>
      <c r="N11" s="1441"/>
      <c r="O11" s="1441"/>
      <c r="P11" s="1440" t="s">
        <v>260</v>
      </c>
      <c r="Q11" s="1440"/>
      <c r="R11" s="1441"/>
      <c r="S11" s="1441"/>
      <c r="T11" s="1440" t="s">
        <v>272</v>
      </c>
      <c r="U11" s="1440"/>
      <c r="V11" s="1440" t="s">
        <v>273</v>
      </c>
      <c r="W11" s="1440"/>
      <c r="X11" s="1440"/>
      <c r="Y11" s="1440" t="s">
        <v>584</v>
      </c>
      <c r="Z11" s="1440"/>
      <c r="AA11" s="1440"/>
      <c r="AB11" s="1441"/>
      <c r="AC11" s="1441"/>
      <c r="AD11" s="1440" t="s">
        <v>260</v>
      </c>
      <c r="AE11" s="1440"/>
      <c r="AF11" s="1441"/>
      <c r="AG11" s="1441"/>
      <c r="AH11" s="1440" t="s">
        <v>261</v>
      </c>
      <c r="AI11" s="1533"/>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row>
    <row r="12" spans="1:99" ht="25" customHeight="1" x14ac:dyDescent="0.55000000000000004">
      <c r="A12" s="1463" t="s">
        <v>262</v>
      </c>
      <c r="B12" s="1440"/>
      <c r="C12" s="1440"/>
      <c r="D12" s="1440"/>
      <c r="E12" s="1440"/>
      <c r="F12" s="1440"/>
      <c r="G12" s="1440"/>
      <c r="H12" s="1440"/>
      <c r="I12" s="1403"/>
      <c r="J12" s="1565"/>
      <c r="K12" s="1565"/>
      <c r="L12" s="1565"/>
      <c r="M12" s="1565"/>
      <c r="N12" s="1565"/>
      <c r="O12" s="1565"/>
      <c r="P12" s="1565"/>
      <c r="Q12" s="1565"/>
      <c r="R12" s="1565"/>
      <c r="S12" s="1565"/>
      <c r="T12" s="1565"/>
      <c r="U12" s="1565"/>
      <c r="V12" s="1565"/>
      <c r="W12" s="1565"/>
      <c r="X12" s="1559" t="s">
        <v>585</v>
      </c>
      <c r="Y12" s="1559"/>
      <c r="Z12" s="1559"/>
      <c r="AA12" s="1559"/>
      <c r="AB12" s="1559"/>
      <c r="AC12" s="1559"/>
      <c r="AD12" s="1559"/>
      <c r="AE12" s="1559"/>
      <c r="AF12" s="1559"/>
      <c r="AG12" s="1559"/>
      <c r="AH12" s="1559"/>
      <c r="AI12" s="1560"/>
    </row>
    <row r="13" spans="1:99" ht="40" customHeight="1" x14ac:dyDescent="0.55000000000000004">
      <c r="A13" s="1444" t="s">
        <v>385</v>
      </c>
      <c r="B13" s="1440"/>
      <c r="C13" s="1440"/>
      <c r="D13" s="1440"/>
      <c r="E13" s="1440"/>
      <c r="F13" s="1440"/>
      <c r="G13" s="1440"/>
      <c r="H13" s="1440"/>
      <c r="I13" s="1403"/>
      <c r="J13" s="1567"/>
      <c r="K13" s="1568"/>
      <c r="L13" s="1568"/>
      <c r="M13" s="1568"/>
      <c r="N13" s="1568"/>
      <c r="O13" s="1568"/>
      <c r="P13" s="1568"/>
      <c r="Q13" s="1568"/>
      <c r="R13" s="1568"/>
      <c r="S13" s="1568"/>
      <c r="T13" s="1568"/>
      <c r="U13" s="1568"/>
      <c r="V13" s="1568"/>
      <c r="W13" s="1568"/>
      <c r="X13" s="1568"/>
      <c r="Y13" s="1568"/>
      <c r="Z13" s="1568"/>
      <c r="AA13" s="1568"/>
      <c r="AB13" s="1568"/>
      <c r="AC13" s="1568"/>
      <c r="AD13" s="1568"/>
      <c r="AE13" s="1568"/>
      <c r="AF13" s="1568"/>
      <c r="AG13" s="1568"/>
      <c r="AH13" s="1568"/>
      <c r="AI13" s="1569"/>
      <c r="CC13" s="358"/>
    </row>
    <row r="14" spans="1:99" ht="40" customHeight="1" x14ac:dyDescent="0.55000000000000004">
      <c r="A14" s="1463" t="s">
        <v>384</v>
      </c>
      <c r="B14" s="1440"/>
      <c r="C14" s="1440"/>
      <c r="D14" s="1440"/>
      <c r="E14" s="1440"/>
      <c r="F14" s="1440"/>
      <c r="G14" s="1440"/>
      <c r="H14" s="1440"/>
      <c r="I14" s="1403"/>
      <c r="J14" s="1567"/>
      <c r="K14" s="1568"/>
      <c r="L14" s="1568"/>
      <c r="M14" s="1568"/>
      <c r="N14" s="1568"/>
      <c r="O14" s="1568"/>
      <c r="P14" s="1568"/>
      <c r="Q14" s="1568"/>
      <c r="R14" s="1568"/>
      <c r="S14" s="1568"/>
      <c r="T14" s="1568"/>
      <c r="U14" s="1568"/>
      <c r="V14" s="1568"/>
      <c r="W14" s="1568"/>
      <c r="X14" s="1568"/>
      <c r="Y14" s="1568"/>
      <c r="Z14" s="1568"/>
      <c r="AA14" s="1568"/>
      <c r="AB14" s="1568"/>
      <c r="AC14" s="1568"/>
      <c r="AD14" s="1568"/>
      <c r="AE14" s="1568"/>
      <c r="AF14" s="1568"/>
      <c r="AG14" s="1568"/>
      <c r="AH14" s="1568"/>
      <c r="AI14" s="1569"/>
    </row>
    <row r="15" spans="1:99" ht="40" customHeight="1" x14ac:dyDescent="0.55000000000000004">
      <c r="A15" s="1444" t="s">
        <v>291</v>
      </c>
      <c r="B15" s="1440"/>
      <c r="C15" s="1440"/>
      <c r="D15" s="1440"/>
      <c r="E15" s="1440"/>
      <c r="F15" s="1440"/>
      <c r="G15" s="1440"/>
      <c r="H15" s="1440"/>
      <c r="I15" s="1403"/>
      <c r="J15" s="1561"/>
      <c r="K15" s="1562"/>
      <c r="L15" s="1562"/>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503"/>
    </row>
    <row r="16" spans="1:99" ht="25" customHeight="1" x14ac:dyDescent="0.55000000000000004">
      <c r="A16" s="1411" t="s">
        <v>761</v>
      </c>
      <c r="B16" s="1412"/>
      <c r="C16" s="1412"/>
      <c r="D16" s="1412"/>
      <c r="E16" s="1412"/>
      <c r="F16" s="1412"/>
      <c r="G16" s="1412"/>
      <c r="H16" s="1412"/>
      <c r="I16" s="1412"/>
      <c r="J16" s="1524" t="s">
        <v>586</v>
      </c>
      <c r="K16" s="1525"/>
      <c r="L16" s="1526"/>
      <c r="M16" s="1527"/>
      <c r="N16" s="1527"/>
      <c r="O16" s="1527"/>
      <c r="P16" s="1527"/>
      <c r="Q16" s="1527"/>
      <c r="R16" s="1527"/>
      <c r="S16" s="1527"/>
      <c r="T16" s="1508" t="s">
        <v>587</v>
      </c>
      <c r="U16" s="1508"/>
      <c r="V16" s="1509"/>
      <c r="W16" s="1402" t="s">
        <v>588</v>
      </c>
      <c r="X16" s="1440"/>
      <c r="Y16" s="1403"/>
      <c r="Z16" s="1527"/>
      <c r="AA16" s="1527"/>
      <c r="AB16" s="1527"/>
      <c r="AC16" s="1527"/>
      <c r="AD16" s="1527"/>
      <c r="AE16" s="1527"/>
      <c r="AF16" s="1527"/>
      <c r="AG16" s="1509" t="s">
        <v>587</v>
      </c>
      <c r="AH16" s="1519"/>
      <c r="AI16" s="1520"/>
    </row>
    <row r="17" spans="1:39" ht="40" customHeight="1" x14ac:dyDescent="0.55000000000000004">
      <c r="A17" s="1414"/>
      <c r="B17" s="1415"/>
      <c r="C17" s="1415"/>
      <c r="D17" s="1415"/>
      <c r="E17" s="1415"/>
      <c r="F17" s="1415"/>
      <c r="G17" s="1415"/>
      <c r="H17" s="1415"/>
      <c r="I17" s="1415"/>
      <c r="J17" s="1521" t="s">
        <v>589</v>
      </c>
      <c r="K17" s="1522"/>
      <c r="L17" s="1523"/>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503"/>
    </row>
    <row r="18" spans="1:39" ht="25" customHeight="1" x14ac:dyDescent="0.55000000000000004">
      <c r="A18" s="1431" t="s">
        <v>590</v>
      </c>
      <c r="B18" s="1432"/>
      <c r="C18" s="1432"/>
      <c r="D18" s="1432"/>
      <c r="E18" s="1432"/>
      <c r="F18" s="1432"/>
      <c r="G18" s="1432"/>
      <c r="H18" s="1432"/>
      <c r="I18" s="1432"/>
      <c r="J18" s="1515"/>
      <c r="K18" s="1515"/>
      <c r="L18" s="1515"/>
      <c r="M18" s="1432"/>
      <c r="N18" s="1432"/>
      <c r="O18" s="1432"/>
      <c r="P18" s="1432"/>
      <c r="Q18" s="1432"/>
      <c r="R18" s="1432"/>
      <c r="S18" s="1432"/>
      <c r="T18" s="1432"/>
      <c r="U18" s="1432"/>
      <c r="V18" s="1432"/>
      <c r="W18" s="1432"/>
      <c r="X18" s="1432"/>
      <c r="Y18" s="1432"/>
      <c r="Z18" s="1432"/>
      <c r="AA18" s="1432"/>
      <c r="AB18" s="1432"/>
      <c r="AC18" s="1433"/>
      <c r="AD18" s="1516" t="s">
        <v>119</v>
      </c>
      <c r="AE18" s="1517"/>
      <c r="AF18" s="1517"/>
      <c r="AG18" s="1517"/>
      <c r="AH18" s="1517"/>
      <c r="AI18" s="1518"/>
    </row>
    <row r="19" spans="1:39" ht="12" x14ac:dyDescent="0.55000000000000004">
      <c r="A19" s="1563"/>
      <c r="B19" s="1563"/>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3"/>
      <c r="AB19" s="1563"/>
      <c r="AC19" s="1563"/>
      <c r="AD19" s="1564"/>
      <c r="AE19" s="1564"/>
      <c r="AF19" s="1564"/>
      <c r="AG19" s="1564"/>
      <c r="AH19" s="1564"/>
      <c r="AI19" s="1564"/>
      <c r="AJ19" s="526"/>
      <c r="AK19" s="526"/>
      <c r="AL19" s="526"/>
      <c r="AM19" s="526"/>
    </row>
    <row r="20" spans="1:39" ht="25" customHeight="1" x14ac:dyDescent="0.55000000000000004">
      <c r="A20" s="1536" t="s">
        <v>578</v>
      </c>
      <c r="B20" s="1453"/>
      <c r="C20" s="1453"/>
      <c r="D20" s="1453"/>
      <c r="E20" s="1454"/>
      <c r="F20" s="1450" t="s">
        <v>765</v>
      </c>
      <c r="G20" s="1451"/>
      <c r="H20" s="1451"/>
      <c r="I20" s="1451"/>
      <c r="J20" s="1534" t="s">
        <v>580</v>
      </c>
      <c r="K20" s="1535"/>
      <c r="L20" s="1535"/>
      <c r="M20" s="1535"/>
      <c r="N20" s="1535"/>
      <c r="O20" s="1535"/>
      <c r="P20" s="1535"/>
      <c r="Q20" s="1535"/>
      <c r="R20" s="1535"/>
      <c r="S20" s="1535"/>
      <c r="T20" s="1537"/>
      <c r="U20" s="1538"/>
      <c r="V20" s="1538"/>
      <c r="W20" s="1538"/>
      <c r="X20" s="1538"/>
      <c r="Y20" s="1538"/>
      <c r="Z20" s="1538"/>
      <c r="AA20" s="1538"/>
      <c r="AB20" s="1538"/>
      <c r="AC20" s="1538"/>
      <c r="AD20" s="1538"/>
      <c r="AE20" s="1538"/>
      <c r="AF20" s="1538"/>
      <c r="AG20" s="1538"/>
      <c r="AH20" s="1538"/>
      <c r="AI20" s="1539"/>
    </row>
    <row r="21" spans="1:39" ht="25" customHeight="1" x14ac:dyDescent="0.55000000000000004">
      <c r="A21" s="1540" t="s">
        <v>253</v>
      </c>
      <c r="B21" s="1495"/>
      <c r="C21" s="1495"/>
      <c r="D21" s="1495"/>
      <c r="E21" s="1495"/>
      <c r="F21" s="1495"/>
      <c r="G21" s="1495"/>
      <c r="H21" s="1495"/>
      <c r="I21" s="1496"/>
      <c r="J21" s="1541"/>
      <c r="K21" s="1542"/>
      <c r="L21" s="1542"/>
      <c r="M21" s="1542"/>
      <c r="N21" s="1542"/>
      <c r="O21" s="1542"/>
      <c r="P21" s="1542"/>
      <c r="Q21" s="1542"/>
      <c r="R21" s="1542"/>
      <c r="S21" s="1542"/>
      <c r="T21" s="1543" t="s">
        <v>581</v>
      </c>
      <c r="U21" s="1544"/>
      <c r="V21" s="1544"/>
      <c r="W21" s="1544"/>
      <c r="X21" s="1544"/>
      <c r="Y21" s="1544"/>
      <c r="Z21" s="1544"/>
      <c r="AA21" s="1545"/>
      <c r="AB21" s="1546"/>
      <c r="AC21" s="1546"/>
      <c r="AD21" s="1546"/>
      <c r="AE21" s="1546"/>
      <c r="AF21" s="1546"/>
      <c r="AG21" s="1546"/>
      <c r="AH21" s="1546"/>
      <c r="AI21" s="1547"/>
    </row>
    <row r="22" spans="1:39" ht="25" customHeight="1" x14ac:dyDescent="0.55000000000000004">
      <c r="A22" s="1540" t="s">
        <v>289</v>
      </c>
      <c r="B22" s="1495"/>
      <c r="C22" s="1495"/>
      <c r="D22" s="1495"/>
      <c r="E22" s="1495"/>
      <c r="F22" s="1495"/>
      <c r="G22" s="1495"/>
      <c r="H22" s="1495"/>
      <c r="I22" s="1496"/>
      <c r="J22" s="1548"/>
      <c r="K22" s="1549"/>
      <c r="L22" s="1549"/>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66"/>
    </row>
    <row r="23" spans="1:39" ht="25" customHeight="1" x14ac:dyDescent="0.55000000000000004">
      <c r="A23" s="1463" t="s">
        <v>256</v>
      </c>
      <c r="B23" s="1440"/>
      <c r="C23" s="1440"/>
      <c r="D23" s="1440"/>
      <c r="E23" s="1440"/>
      <c r="F23" s="1440"/>
      <c r="G23" s="1440"/>
      <c r="H23" s="1440"/>
      <c r="I23" s="1403"/>
      <c r="J23" s="1554"/>
      <c r="K23" s="1555"/>
      <c r="L23" s="1555"/>
      <c r="M23" s="1555"/>
      <c r="N23" s="1555"/>
      <c r="O23" s="1555"/>
      <c r="P23" s="1555"/>
      <c r="Q23" s="1555"/>
      <c r="R23" s="1555"/>
      <c r="S23" s="1555"/>
      <c r="T23" s="1556" t="s">
        <v>582</v>
      </c>
      <c r="U23" s="1557"/>
      <c r="V23" s="1557"/>
      <c r="W23" s="1557"/>
      <c r="X23" s="1557"/>
      <c r="Y23" s="1557"/>
      <c r="Z23" s="1557"/>
      <c r="AA23" s="1558"/>
      <c r="AB23" s="1441"/>
      <c r="AC23" s="1441"/>
      <c r="AD23" s="1441"/>
      <c r="AE23" s="1441"/>
      <c r="AF23" s="1441"/>
      <c r="AG23" s="1441"/>
      <c r="AH23" s="1441"/>
      <c r="AI23" s="1507"/>
    </row>
    <row r="24" spans="1:39" ht="40" customHeight="1" x14ac:dyDescent="0.55000000000000004">
      <c r="A24" s="1551" t="s">
        <v>290</v>
      </c>
      <c r="B24" s="1552"/>
      <c r="C24" s="1552"/>
      <c r="D24" s="1552"/>
      <c r="E24" s="1552"/>
      <c r="F24" s="1552"/>
      <c r="G24" s="1552"/>
      <c r="H24" s="1552"/>
      <c r="I24" s="1553"/>
      <c r="J24" s="1530"/>
      <c r="K24" s="1531"/>
      <c r="L24" s="1531"/>
      <c r="M24" s="1531"/>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2"/>
    </row>
    <row r="25" spans="1:39" ht="25" customHeight="1" x14ac:dyDescent="0.55000000000000004">
      <c r="A25" s="1463" t="s">
        <v>271</v>
      </c>
      <c r="B25" s="1440"/>
      <c r="C25" s="1440"/>
      <c r="D25" s="1440"/>
      <c r="E25" s="1440"/>
      <c r="F25" s="1440"/>
      <c r="G25" s="1440"/>
      <c r="H25" s="1440"/>
      <c r="I25" s="1403"/>
      <c r="J25" s="1402" t="s">
        <v>583</v>
      </c>
      <c r="K25" s="1440"/>
      <c r="L25" s="1440"/>
      <c r="M25" s="1440"/>
      <c r="N25" s="1441"/>
      <c r="O25" s="1441"/>
      <c r="P25" s="1440" t="s">
        <v>260</v>
      </c>
      <c r="Q25" s="1440"/>
      <c r="R25" s="1441"/>
      <c r="S25" s="1441"/>
      <c r="T25" s="1440" t="s">
        <v>272</v>
      </c>
      <c r="U25" s="1440"/>
      <c r="V25" s="1440" t="s">
        <v>273</v>
      </c>
      <c r="W25" s="1440"/>
      <c r="X25" s="1440"/>
      <c r="Y25" s="1440" t="s">
        <v>584</v>
      </c>
      <c r="Z25" s="1440"/>
      <c r="AA25" s="1440"/>
      <c r="AB25" s="1441"/>
      <c r="AC25" s="1441"/>
      <c r="AD25" s="1440" t="s">
        <v>260</v>
      </c>
      <c r="AE25" s="1440"/>
      <c r="AF25" s="1441"/>
      <c r="AG25" s="1441"/>
      <c r="AH25" s="1440" t="s">
        <v>261</v>
      </c>
      <c r="AI25" s="1533"/>
    </row>
    <row r="26" spans="1:39" ht="25" customHeight="1" x14ac:dyDescent="0.55000000000000004">
      <c r="A26" s="1463" t="s">
        <v>262</v>
      </c>
      <c r="B26" s="1440"/>
      <c r="C26" s="1440"/>
      <c r="D26" s="1440"/>
      <c r="E26" s="1440"/>
      <c r="F26" s="1440"/>
      <c r="G26" s="1440"/>
      <c r="H26" s="1440"/>
      <c r="I26" s="1403"/>
      <c r="J26" s="1565"/>
      <c r="K26" s="1565"/>
      <c r="L26" s="1565"/>
      <c r="M26" s="1565"/>
      <c r="N26" s="1565"/>
      <c r="O26" s="1565"/>
      <c r="P26" s="1565"/>
      <c r="Q26" s="1565"/>
      <c r="R26" s="1565"/>
      <c r="S26" s="1565"/>
      <c r="T26" s="1565"/>
      <c r="U26" s="1565"/>
      <c r="V26" s="1565"/>
      <c r="W26" s="1565"/>
      <c r="X26" s="1559" t="s">
        <v>585</v>
      </c>
      <c r="Y26" s="1559"/>
      <c r="Z26" s="1559"/>
      <c r="AA26" s="1559"/>
      <c r="AB26" s="1559"/>
      <c r="AC26" s="1559"/>
      <c r="AD26" s="1559"/>
      <c r="AE26" s="1559"/>
      <c r="AF26" s="1559"/>
      <c r="AG26" s="1559"/>
      <c r="AH26" s="1559"/>
      <c r="AI26" s="1560"/>
    </row>
    <row r="27" spans="1:39" ht="40" customHeight="1" x14ac:dyDescent="0.55000000000000004">
      <c r="A27" s="1444" t="s">
        <v>385</v>
      </c>
      <c r="B27" s="1440"/>
      <c r="C27" s="1440"/>
      <c r="D27" s="1440"/>
      <c r="E27" s="1440"/>
      <c r="F27" s="1440"/>
      <c r="G27" s="1440"/>
      <c r="H27" s="1440"/>
      <c r="I27" s="1403"/>
      <c r="J27" s="1467"/>
      <c r="K27" s="1468"/>
      <c r="L27" s="1468"/>
      <c r="M27" s="1468"/>
      <c r="N27" s="1468"/>
      <c r="O27" s="1468"/>
      <c r="P27" s="1468"/>
      <c r="Q27" s="1468"/>
      <c r="R27" s="1468"/>
      <c r="S27" s="1468"/>
      <c r="T27" s="1468"/>
      <c r="U27" s="1468"/>
      <c r="V27" s="1468"/>
      <c r="W27" s="1468"/>
      <c r="X27" s="1468"/>
      <c r="Y27" s="1468"/>
      <c r="Z27" s="1468"/>
      <c r="AA27" s="1468"/>
      <c r="AB27" s="1468"/>
      <c r="AC27" s="1468"/>
      <c r="AD27" s="1468"/>
      <c r="AE27" s="1468"/>
      <c r="AF27" s="1468"/>
      <c r="AG27" s="1468"/>
      <c r="AH27" s="1468"/>
      <c r="AI27" s="1503"/>
    </row>
    <row r="28" spans="1:39" ht="40" customHeight="1" x14ac:dyDescent="0.55000000000000004">
      <c r="A28" s="1463" t="s">
        <v>384</v>
      </c>
      <c r="B28" s="1440"/>
      <c r="C28" s="1440"/>
      <c r="D28" s="1440"/>
      <c r="E28" s="1440"/>
      <c r="F28" s="1440"/>
      <c r="G28" s="1440"/>
      <c r="H28" s="1440"/>
      <c r="I28" s="1403"/>
      <c r="J28" s="1467"/>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503"/>
    </row>
    <row r="29" spans="1:39" ht="40" customHeight="1" x14ac:dyDescent="0.55000000000000004">
      <c r="A29" s="1444" t="s">
        <v>291</v>
      </c>
      <c r="B29" s="1440"/>
      <c r="C29" s="1440"/>
      <c r="D29" s="1440"/>
      <c r="E29" s="1440"/>
      <c r="F29" s="1440"/>
      <c r="G29" s="1440"/>
      <c r="H29" s="1440"/>
      <c r="I29" s="1403"/>
      <c r="J29" s="1561"/>
      <c r="K29" s="1562"/>
      <c r="L29" s="1562"/>
      <c r="M29" s="1468"/>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503"/>
    </row>
    <row r="30" spans="1:39" ht="25" customHeight="1" x14ac:dyDescent="0.55000000000000004">
      <c r="A30" s="1411" t="s">
        <v>761</v>
      </c>
      <c r="B30" s="1412"/>
      <c r="C30" s="1412"/>
      <c r="D30" s="1412"/>
      <c r="E30" s="1412"/>
      <c r="F30" s="1412"/>
      <c r="G30" s="1412"/>
      <c r="H30" s="1412"/>
      <c r="I30" s="1412"/>
      <c r="J30" s="1524" t="s">
        <v>586</v>
      </c>
      <c r="K30" s="1525"/>
      <c r="L30" s="1526"/>
      <c r="M30" s="1527"/>
      <c r="N30" s="1527"/>
      <c r="O30" s="1527"/>
      <c r="P30" s="1527"/>
      <c r="Q30" s="1527"/>
      <c r="R30" s="1527"/>
      <c r="S30" s="1527"/>
      <c r="T30" s="1508" t="s">
        <v>587</v>
      </c>
      <c r="U30" s="1508"/>
      <c r="V30" s="1509"/>
      <c r="W30" s="1402" t="s">
        <v>588</v>
      </c>
      <c r="X30" s="1440"/>
      <c r="Y30" s="1403"/>
      <c r="Z30" s="1527"/>
      <c r="AA30" s="1527"/>
      <c r="AB30" s="1527"/>
      <c r="AC30" s="1527"/>
      <c r="AD30" s="1527"/>
      <c r="AE30" s="1527"/>
      <c r="AF30" s="1527"/>
      <c r="AG30" s="1509" t="s">
        <v>587</v>
      </c>
      <c r="AH30" s="1519"/>
      <c r="AI30" s="1520"/>
    </row>
    <row r="31" spans="1:39" ht="40" customHeight="1" x14ac:dyDescent="0.55000000000000004">
      <c r="A31" s="1414"/>
      <c r="B31" s="1415"/>
      <c r="C31" s="1415"/>
      <c r="D31" s="1415"/>
      <c r="E31" s="1415"/>
      <c r="F31" s="1415"/>
      <c r="G31" s="1415"/>
      <c r="H31" s="1415"/>
      <c r="I31" s="1415"/>
      <c r="J31" s="1521" t="s">
        <v>589</v>
      </c>
      <c r="K31" s="1522"/>
      <c r="L31" s="1523"/>
      <c r="M31" s="1468"/>
      <c r="N31" s="1468"/>
      <c r="O31" s="1468"/>
      <c r="P31" s="1468"/>
      <c r="Q31" s="1468"/>
      <c r="R31" s="1468"/>
      <c r="S31" s="1468"/>
      <c r="T31" s="1468"/>
      <c r="U31" s="1468"/>
      <c r="V31" s="1468"/>
      <c r="W31" s="1468"/>
      <c r="X31" s="1468"/>
      <c r="Y31" s="1468"/>
      <c r="Z31" s="1468"/>
      <c r="AA31" s="1468"/>
      <c r="AB31" s="1468"/>
      <c r="AC31" s="1468"/>
      <c r="AD31" s="1468"/>
      <c r="AE31" s="1468"/>
      <c r="AF31" s="1468"/>
      <c r="AG31" s="1468"/>
      <c r="AH31" s="1468"/>
      <c r="AI31" s="1503"/>
    </row>
    <row r="32" spans="1:39" ht="25" customHeight="1" x14ac:dyDescent="0.55000000000000004">
      <c r="A32" s="1431" t="s">
        <v>590</v>
      </c>
      <c r="B32" s="1432"/>
      <c r="C32" s="1432"/>
      <c r="D32" s="1432"/>
      <c r="E32" s="1432"/>
      <c r="F32" s="1432"/>
      <c r="G32" s="1432"/>
      <c r="H32" s="1432"/>
      <c r="I32" s="1432"/>
      <c r="J32" s="1515"/>
      <c r="K32" s="1515"/>
      <c r="L32" s="1515"/>
      <c r="M32" s="1432"/>
      <c r="N32" s="1432"/>
      <c r="O32" s="1432"/>
      <c r="P32" s="1432"/>
      <c r="Q32" s="1432"/>
      <c r="R32" s="1432"/>
      <c r="S32" s="1432"/>
      <c r="T32" s="1432"/>
      <c r="U32" s="1432"/>
      <c r="V32" s="1432"/>
      <c r="W32" s="1432"/>
      <c r="X32" s="1432"/>
      <c r="Y32" s="1432"/>
      <c r="Z32" s="1432"/>
      <c r="AA32" s="1432"/>
      <c r="AB32" s="1432"/>
      <c r="AC32" s="1433"/>
      <c r="AD32" s="1516" t="s">
        <v>119</v>
      </c>
      <c r="AE32" s="1517"/>
      <c r="AF32" s="1517"/>
      <c r="AG32" s="1517"/>
      <c r="AH32" s="1517"/>
      <c r="AI32" s="1518"/>
    </row>
    <row r="35" spans="2:2" ht="12" x14ac:dyDescent="0.55000000000000004">
      <c r="B35" s="175"/>
    </row>
  </sheetData>
  <sheetProtection password="C402" sheet="1" formatCells="0" selectLockedCells="1"/>
  <mergeCells count="98">
    <mergeCell ref="A6:E6"/>
    <mergeCell ref="F6:I6"/>
    <mergeCell ref="J6:S6"/>
    <mergeCell ref="T6:AI6"/>
    <mergeCell ref="A7:I7"/>
    <mergeCell ref="J7:S7"/>
    <mergeCell ref="T7:AA7"/>
    <mergeCell ref="AB7:AI7"/>
    <mergeCell ref="A8:I8"/>
    <mergeCell ref="J8:AI8"/>
    <mergeCell ref="A9:I9"/>
    <mergeCell ref="J9:S9"/>
    <mergeCell ref="T9:AA9"/>
    <mergeCell ref="AB9:AI9"/>
    <mergeCell ref="A10:I10"/>
    <mergeCell ref="J10:AI10"/>
    <mergeCell ref="A11:I11"/>
    <mergeCell ref="J11:M11"/>
    <mergeCell ref="N11:O11"/>
    <mergeCell ref="P11:Q11"/>
    <mergeCell ref="R11:S11"/>
    <mergeCell ref="T11:U11"/>
    <mergeCell ref="V11:X11"/>
    <mergeCell ref="Y11:AA11"/>
    <mergeCell ref="AB11:AC11"/>
    <mergeCell ref="AD11:AE11"/>
    <mergeCell ref="AF11:AG11"/>
    <mergeCell ref="AH11:AI11"/>
    <mergeCell ref="A12:I12"/>
    <mergeCell ref="J12:W12"/>
    <mergeCell ref="X12:AI12"/>
    <mergeCell ref="A13:I13"/>
    <mergeCell ref="J13:AI13"/>
    <mergeCell ref="A14:I14"/>
    <mergeCell ref="J14:AI14"/>
    <mergeCell ref="A15:I15"/>
    <mergeCell ref="J15:AI15"/>
    <mergeCell ref="A19:AC19"/>
    <mergeCell ref="AD19:AI19"/>
    <mergeCell ref="A16:I17"/>
    <mergeCell ref="J16:L16"/>
    <mergeCell ref="M16:S16"/>
    <mergeCell ref="T16:V16"/>
    <mergeCell ref="W16:Y16"/>
    <mergeCell ref="Z16:AF16"/>
    <mergeCell ref="AG16:AI16"/>
    <mergeCell ref="J17:L17"/>
    <mergeCell ref="M17:AI17"/>
    <mergeCell ref="A18:AC18"/>
    <mergeCell ref="AD18:AI18"/>
    <mergeCell ref="A20:E20"/>
    <mergeCell ref="F20:I20"/>
    <mergeCell ref="J20:S20"/>
    <mergeCell ref="T20:AI20"/>
    <mergeCell ref="A21:I21"/>
    <mergeCell ref="J21:S21"/>
    <mergeCell ref="T21:AA21"/>
    <mergeCell ref="AB21:AI21"/>
    <mergeCell ref="A22:I22"/>
    <mergeCell ref="J22:AI22"/>
    <mergeCell ref="A23:I23"/>
    <mergeCell ref="J23:S23"/>
    <mergeCell ref="T23:AA23"/>
    <mergeCell ref="AB23:AI23"/>
    <mergeCell ref="A24:I24"/>
    <mergeCell ref="J24:AI24"/>
    <mergeCell ref="AF25:AG25"/>
    <mergeCell ref="AH25:AI25"/>
    <mergeCell ref="A26:I26"/>
    <mergeCell ref="J26:W26"/>
    <mergeCell ref="X26:AI26"/>
    <mergeCell ref="T25:U25"/>
    <mergeCell ref="V25:X25"/>
    <mergeCell ref="Y25:AA25"/>
    <mergeCell ref="AB25:AC25"/>
    <mergeCell ref="AD25:AE25"/>
    <mergeCell ref="A25:I25"/>
    <mergeCell ref="J25:M25"/>
    <mergeCell ref="N25:O25"/>
    <mergeCell ref="P25:Q25"/>
    <mergeCell ref="R25:S25"/>
    <mergeCell ref="A27:I27"/>
    <mergeCell ref="J27:AI27"/>
    <mergeCell ref="A28:I28"/>
    <mergeCell ref="J28:AI28"/>
    <mergeCell ref="A29:I29"/>
    <mergeCell ref="J29:AI29"/>
    <mergeCell ref="AG30:AI30"/>
    <mergeCell ref="J31:L31"/>
    <mergeCell ref="M31:AI31"/>
    <mergeCell ref="A32:AC32"/>
    <mergeCell ref="AD32:AI32"/>
    <mergeCell ref="A30:I31"/>
    <mergeCell ref="J30:L30"/>
    <mergeCell ref="M30:S30"/>
    <mergeCell ref="T30:V30"/>
    <mergeCell ref="W30:Y30"/>
    <mergeCell ref="Z30:AF30"/>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type="custom" imeMode="disabled" allowBlank="1" showInputMessage="1" showErrorMessage="1" sqref="M16:S16 Z16:AF16 M30:S30 Z30:AF30">
      <formula1>LENB(M16)=LEN(M16)</formula1>
    </dataValidation>
    <dataValidation type="list" allowBlank="1" showErrorMessage="1" prompt="_x000a_" sqref="AD18:AI18 AD32:AI32">
      <formula1>"選択してください,関連あり,関連なし"</formula1>
    </dataValidation>
    <dataValidation allowBlank="1" showErrorMessage="1" sqref="J27:AI28 J13:AI14"/>
    <dataValidation allowBlank="1" showErrorMessage="1" prompt="_x000a_" sqref="AG16:AI16 J16:J17 AG30:AI30 J30:J31"/>
    <dataValidation imeMode="halfAlpha" allowBlank="1" showInputMessage="1" showErrorMessage="1" sqref="AB7 AB21"/>
    <dataValidation allowBlank="1" showInputMessage="1" showErrorMessage="1" prompt="前ページの「(4)産業財産権出願・導入費」の「経費番号」（産-1、産-2）を記入してください。" sqref="F6:I6 F20:I20"/>
    <dataValidation type="custom" imeMode="halfAlpha" allowBlank="1" showInputMessage="1" showErrorMessage="1" prompt="「(4)産業財産権出願・導入費」の「助成事業に要する経費（税込）」の金額を記入してください。" sqref="J12:W12 J26:W26">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A16"/>
  <sheetViews>
    <sheetView showGridLines="0" view="pageBreakPreview" zoomScale="80" zoomScaleNormal="100" zoomScaleSheetLayoutView="80" workbookViewId="0">
      <selection activeCell="B6" sqref="B6"/>
    </sheetView>
  </sheetViews>
  <sheetFormatPr defaultColWidth="1.9140625" defaultRowHeight="12" x14ac:dyDescent="0.55000000000000004"/>
  <cols>
    <col min="1" max="1" width="5.9140625" style="79" customWidth="1"/>
    <col min="2" max="2" width="13.75" style="79" customWidth="1"/>
    <col min="3" max="5" width="12.58203125" style="79" customWidth="1"/>
    <col min="6" max="6" width="4.58203125" style="79" bestFit="1" customWidth="1"/>
    <col min="7" max="7" width="8.58203125" style="79" bestFit="1" customWidth="1"/>
    <col min="8" max="9" width="13.1640625" style="79" customWidth="1"/>
    <col min="10" max="11" width="1.9140625" style="79" customWidth="1"/>
    <col min="12" max="12" width="10.33203125" style="79" customWidth="1"/>
    <col min="13" max="13" width="8.6640625" style="79" customWidth="1"/>
    <col min="14" max="14" width="5.75" style="79" customWidth="1"/>
    <col min="15" max="213" width="1.9140625" style="79" customWidth="1"/>
    <col min="214" max="16384" width="1.9140625" style="79"/>
  </cols>
  <sheetData>
    <row r="1" spans="1:53" ht="13" x14ac:dyDescent="0.55000000000000004">
      <c r="A1" s="367"/>
      <c r="B1" s="368"/>
      <c r="C1" s="368"/>
      <c r="D1" s="368"/>
      <c r="E1" s="368"/>
      <c r="F1" s="368"/>
      <c r="G1" s="368"/>
      <c r="H1" s="369"/>
      <c r="I1" s="260" t="s">
        <v>345</v>
      </c>
      <c r="J1" s="68"/>
    </row>
    <row r="2" spans="1:53" ht="13" customHeight="1" x14ac:dyDescent="0.55000000000000004">
      <c r="A2" s="367" t="s">
        <v>332</v>
      </c>
      <c r="B2" s="368"/>
      <c r="C2" s="368"/>
      <c r="D2" s="368"/>
      <c r="E2" s="368"/>
      <c r="F2" s="368"/>
      <c r="G2" s="368"/>
      <c r="H2" s="369"/>
      <c r="I2" s="260"/>
      <c r="J2" s="68"/>
    </row>
    <row r="3" spans="1:53" ht="13" customHeight="1" x14ac:dyDescent="0.55000000000000004">
      <c r="A3" s="1574" t="s">
        <v>596</v>
      </c>
      <c r="B3" s="1575"/>
      <c r="C3" s="1575"/>
      <c r="D3" s="1575"/>
      <c r="E3" s="1575"/>
      <c r="F3" s="1575"/>
      <c r="G3" s="1575"/>
      <c r="H3" s="1575"/>
      <c r="I3" s="1576"/>
      <c r="J3" s="387"/>
      <c r="K3" s="83"/>
    </row>
    <row r="4" spans="1:53" ht="13" x14ac:dyDescent="0.55000000000000004">
      <c r="A4" s="370"/>
      <c r="B4" s="371"/>
      <c r="C4" s="372"/>
      <c r="D4" s="372"/>
      <c r="E4" s="372"/>
      <c r="F4" s="372"/>
      <c r="G4" s="372"/>
      <c r="H4" s="373"/>
      <c r="I4" s="374" t="s">
        <v>221</v>
      </c>
      <c r="J4" s="386"/>
      <c r="K4" s="96"/>
    </row>
    <row r="5" spans="1:53" ht="35" customHeight="1" x14ac:dyDescent="0.55000000000000004">
      <c r="A5" s="375" t="s">
        <v>375</v>
      </c>
      <c r="B5" s="376" t="s">
        <v>333</v>
      </c>
      <c r="C5" s="376" t="s">
        <v>334</v>
      </c>
      <c r="D5" s="376" t="s">
        <v>335</v>
      </c>
      <c r="E5" s="376" t="s">
        <v>336</v>
      </c>
      <c r="F5" s="376" t="s">
        <v>337</v>
      </c>
      <c r="G5" s="376" t="s">
        <v>338</v>
      </c>
      <c r="H5" s="376" t="s">
        <v>370</v>
      </c>
      <c r="I5" s="376" t="s">
        <v>371</v>
      </c>
      <c r="J5" s="377" t="s">
        <v>243</v>
      </c>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row>
    <row r="6" spans="1:53" ht="35" customHeight="1" x14ac:dyDescent="0.55000000000000004">
      <c r="A6" s="378">
        <f t="shared" ref="A6:A15" si="0">ROW()-5</f>
        <v>1</v>
      </c>
      <c r="B6" s="504"/>
      <c r="C6" s="504"/>
      <c r="D6" s="504"/>
      <c r="E6" s="504"/>
      <c r="F6" s="381"/>
      <c r="G6" s="381"/>
      <c r="H6" s="505">
        <f t="shared" ref="H6:H15" si="1">F6*G6</f>
        <v>0</v>
      </c>
      <c r="I6" s="505">
        <f t="shared" ref="I6:I15" si="2">ROUNDDOWN(H6*1.1,0)</f>
        <v>0</v>
      </c>
      <c r="J6" s="379" t="str">
        <f t="shared" ref="J6:J15" si="3">IF(OR(
      AND(B6="",C6="",D6="",E6="",F6="",G6=""),
      AND(B6&lt;&gt;"",C6&lt;&gt;"",D6&lt;&gt;"",E6&lt;&gt;"",F6&lt;&gt;"",G6&lt;&gt;"")),
   "", "←全ての項目を入力してください。")</f>
        <v/>
      </c>
      <c r="K6" s="85"/>
      <c r="L6" s="85"/>
      <c r="M6" s="85"/>
      <c r="N6" s="85"/>
      <c r="O6" s="85"/>
      <c r="P6" s="85"/>
      <c r="Q6" s="85"/>
      <c r="R6" s="85"/>
      <c r="S6" s="85"/>
      <c r="T6" s="85"/>
      <c r="U6" s="85"/>
      <c r="V6" s="85"/>
      <c r="W6" s="85"/>
      <c r="X6" s="85"/>
      <c r="Y6" s="85"/>
      <c r="Z6" s="85"/>
      <c r="AA6" s="85"/>
    </row>
    <row r="7" spans="1:53" ht="35" customHeight="1" x14ac:dyDescent="0.55000000000000004">
      <c r="A7" s="378">
        <f t="shared" si="0"/>
        <v>2</v>
      </c>
      <c r="B7" s="504"/>
      <c r="C7" s="504"/>
      <c r="D7" s="504"/>
      <c r="E7" s="504"/>
      <c r="F7" s="381"/>
      <c r="G7" s="381"/>
      <c r="H7" s="505">
        <f t="shared" si="1"/>
        <v>0</v>
      </c>
      <c r="I7" s="505">
        <f t="shared" si="2"/>
        <v>0</v>
      </c>
      <c r="J7" s="379" t="str">
        <f t="shared" si="3"/>
        <v/>
      </c>
      <c r="L7" s="86"/>
      <c r="M7" s="86"/>
    </row>
    <row r="8" spans="1:53" ht="35" customHeight="1" x14ac:dyDescent="0.55000000000000004">
      <c r="A8" s="378">
        <f t="shared" si="0"/>
        <v>3</v>
      </c>
      <c r="B8" s="504"/>
      <c r="C8" s="504"/>
      <c r="D8" s="504"/>
      <c r="E8" s="504"/>
      <c r="F8" s="381"/>
      <c r="G8" s="381"/>
      <c r="H8" s="505">
        <f t="shared" si="1"/>
        <v>0</v>
      </c>
      <c r="I8" s="505">
        <f t="shared" si="2"/>
        <v>0</v>
      </c>
      <c r="J8" s="379" t="str">
        <f t="shared" si="3"/>
        <v/>
      </c>
      <c r="AT8" s="96"/>
      <c r="AU8" s="96"/>
      <c r="AV8" s="96"/>
      <c r="AW8" s="96"/>
      <c r="AX8" s="96"/>
      <c r="AY8" s="96"/>
      <c r="AZ8" s="96"/>
      <c r="BA8" s="96"/>
    </row>
    <row r="9" spans="1:53" ht="35" customHeight="1" x14ac:dyDescent="0.55000000000000004">
      <c r="A9" s="378">
        <f t="shared" si="0"/>
        <v>4</v>
      </c>
      <c r="B9" s="504"/>
      <c r="C9" s="504"/>
      <c r="D9" s="504"/>
      <c r="E9" s="504"/>
      <c r="F9" s="381"/>
      <c r="G9" s="381"/>
      <c r="H9" s="505">
        <f t="shared" si="1"/>
        <v>0</v>
      </c>
      <c r="I9" s="505">
        <f t="shared" si="2"/>
        <v>0</v>
      </c>
      <c r="J9" s="379" t="str">
        <f t="shared" si="3"/>
        <v/>
      </c>
      <c r="AT9" s="96"/>
      <c r="AU9" s="97"/>
      <c r="AV9" s="97"/>
      <c r="AW9" s="96"/>
      <c r="AX9" s="96"/>
      <c r="AY9" s="96"/>
      <c r="AZ9" s="96"/>
      <c r="BA9" s="96"/>
    </row>
    <row r="10" spans="1:53" ht="35" customHeight="1" x14ac:dyDescent="0.55000000000000004">
      <c r="A10" s="378">
        <f t="shared" si="0"/>
        <v>5</v>
      </c>
      <c r="B10" s="504"/>
      <c r="C10" s="504"/>
      <c r="D10" s="504"/>
      <c r="E10" s="504"/>
      <c r="F10" s="381"/>
      <c r="G10" s="381"/>
      <c r="H10" s="505">
        <f t="shared" si="1"/>
        <v>0</v>
      </c>
      <c r="I10" s="505">
        <f t="shared" si="2"/>
        <v>0</v>
      </c>
      <c r="J10" s="379" t="str">
        <f t="shared" si="3"/>
        <v/>
      </c>
      <c r="AT10" s="96"/>
      <c r="AU10" s="96"/>
      <c r="AV10" s="96"/>
      <c r="AW10" s="96"/>
      <c r="AX10" s="96"/>
      <c r="AY10" s="96"/>
      <c r="AZ10" s="96"/>
      <c r="BA10" s="96"/>
    </row>
    <row r="11" spans="1:53" ht="35" customHeight="1" x14ac:dyDescent="0.55000000000000004">
      <c r="A11" s="378">
        <f t="shared" si="0"/>
        <v>6</v>
      </c>
      <c r="B11" s="380"/>
      <c r="C11" s="380"/>
      <c r="D11" s="380"/>
      <c r="E11" s="380"/>
      <c r="F11" s="381"/>
      <c r="G11" s="381"/>
      <c r="H11" s="505">
        <f t="shared" si="1"/>
        <v>0</v>
      </c>
      <c r="I11" s="505">
        <f t="shared" si="2"/>
        <v>0</v>
      </c>
      <c r="J11" s="379" t="str">
        <f t="shared" si="3"/>
        <v/>
      </c>
    </row>
    <row r="12" spans="1:53" ht="35" customHeight="1" x14ac:dyDescent="0.55000000000000004">
      <c r="A12" s="378">
        <f t="shared" si="0"/>
        <v>7</v>
      </c>
      <c r="B12" s="380"/>
      <c r="C12" s="380"/>
      <c r="D12" s="380"/>
      <c r="E12" s="380"/>
      <c r="F12" s="381"/>
      <c r="G12" s="381"/>
      <c r="H12" s="505">
        <f t="shared" si="1"/>
        <v>0</v>
      </c>
      <c r="I12" s="505">
        <f t="shared" si="2"/>
        <v>0</v>
      </c>
      <c r="J12" s="379" t="str">
        <f t="shared" si="3"/>
        <v/>
      </c>
    </row>
    <row r="13" spans="1:53" ht="35" customHeight="1" x14ac:dyDescent="0.55000000000000004">
      <c r="A13" s="378">
        <f t="shared" si="0"/>
        <v>8</v>
      </c>
      <c r="B13" s="380"/>
      <c r="C13" s="380"/>
      <c r="D13" s="380"/>
      <c r="E13" s="380"/>
      <c r="F13" s="381"/>
      <c r="G13" s="381"/>
      <c r="H13" s="505">
        <f t="shared" si="1"/>
        <v>0</v>
      </c>
      <c r="I13" s="505">
        <f t="shared" si="2"/>
        <v>0</v>
      </c>
      <c r="J13" s="379" t="str">
        <f t="shared" si="3"/>
        <v/>
      </c>
    </row>
    <row r="14" spans="1:53" ht="35" customHeight="1" x14ac:dyDescent="0.55000000000000004">
      <c r="A14" s="378">
        <f t="shared" si="0"/>
        <v>9</v>
      </c>
      <c r="B14" s="380"/>
      <c r="C14" s="380"/>
      <c r="D14" s="380"/>
      <c r="E14" s="380"/>
      <c r="F14" s="381"/>
      <c r="G14" s="381"/>
      <c r="H14" s="505">
        <f t="shared" si="1"/>
        <v>0</v>
      </c>
      <c r="I14" s="505">
        <f t="shared" si="2"/>
        <v>0</v>
      </c>
      <c r="J14" s="379" t="str">
        <f t="shared" si="3"/>
        <v/>
      </c>
    </row>
    <row r="15" spans="1:53" ht="35" customHeight="1" x14ac:dyDescent="0.55000000000000004">
      <c r="A15" s="378">
        <f t="shared" si="0"/>
        <v>10</v>
      </c>
      <c r="B15" s="380"/>
      <c r="C15" s="380"/>
      <c r="D15" s="380"/>
      <c r="E15" s="380"/>
      <c r="F15" s="381"/>
      <c r="G15" s="381"/>
      <c r="H15" s="505">
        <f t="shared" si="1"/>
        <v>0</v>
      </c>
      <c r="I15" s="505">
        <f t="shared" si="2"/>
        <v>0</v>
      </c>
      <c r="J15" s="379" t="str">
        <f t="shared" si="3"/>
        <v/>
      </c>
    </row>
    <row r="16" spans="1:53" ht="35" customHeight="1" x14ac:dyDescent="0.55000000000000004">
      <c r="A16" s="382"/>
      <c r="B16" s="383"/>
      <c r="C16" s="383"/>
      <c r="D16" s="383"/>
      <c r="E16" s="383"/>
      <c r="F16" s="383"/>
      <c r="G16" s="384" t="s">
        <v>244</v>
      </c>
      <c r="H16" s="385">
        <f>SUM(H6:H15)</f>
        <v>0</v>
      </c>
      <c r="I16" s="385">
        <f>SUM(I6:I15)</f>
        <v>0</v>
      </c>
      <c r="J16" s="168"/>
    </row>
  </sheetData>
  <sheetProtection password="C402" sheet="1" formatCells="0" selectLockedCells="1"/>
  <mergeCells count="1">
    <mergeCell ref="A3:I3"/>
  </mergeCells>
  <phoneticPr fontId="2"/>
  <conditionalFormatting sqref="B6:G15">
    <cfRule type="expression" dxfId="142" priority="1">
      <formula>AND(OR($B6&lt;&gt;"",$C6&lt;&gt;"",$D6&lt;&gt;"",$E6&lt;&gt;"",$F6&lt;&gt;"",$G6&lt;&gt;""),B6="")</formula>
    </cfRule>
  </conditionalFormatting>
  <dataValidations count="2">
    <dataValidation type="custom" allowBlank="1" showInputMessage="1" showErrorMessage="1" sqref="J6:J15">
      <formula1>ISERROR(FIND(CHAR(10),J6))</formula1>
    </dataValidation>
    <dataValidation imeMode="halfAlpha" allowBlank="1" showInputMessage="1" showErrorMessage="1" sqref="F6:G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3"/>
  <sheetViews>
    <sheetView showGridLines="0" view="pageBreakPreview" zoomScale="80" zoomScaleNormal="100" zoomScaleSheetLayoutView="80" workbookViewId="0">
      <selection activeCell="F4" sqref="F4:I4"/>
    </sheetView>
  </sheetViews>
  <sheetFormatPr defaultColWidth="1.75" defaultRowHeight="15" customHeight="1" x14ac:dyDescent="0.55000000000000004"/>
  <cols>
    <col min="1" max="35" width="2.5" style="75" customWidth="1"/>
    <col min="36" max="224" width="2.25" style="75" customWidth="1"/>
    <col min="225" max="16384" width="1.75" style="75"/>
  </cols>
  <sheetData>
    <row r="1" spans="1:99" ht="25" customHeight="1" x14ac:dyDescent="0.55000000000000004">
      <c r="A1" s="273"/>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260" t="s">
        <v>550</v>
      </c>
    </row>
    <row r="2" spans="1:99" ht="25" customHeight="1" x14ac:dyDescent="0.55000000000000004">
      <c r="A2" s="273" t="s">
        <v>396</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45"/>
    </row>
    <row r="3" spans="1:99" ht="45" customHeight="1" x14ac:dyDescent="0.55000000000000004">
      <c r="A3" s="1577" t="s">
        <v>810</v>
      </c>
      <c r="B3" s="1577"/>
      <c r="C3" s="1577"/>
      <c r="D3" s="1577"/>
      <c r="E3" s="1577"/>
      <c r="F3" s="1577"/>
      <c r="G3" s="1577"/>
      <c r="H3" s="1577"/>
      <c r="I3" s="1577"/>
      <c r="J3" s="1577"/>
      <c r="K3" s="1577"/>
      <c r="L3" s="1577"/>
      <c r="M3" s="1577"/>
      <c r="N3" s="1577"/>
      <c r="O3" s="1577"/>
      <c r="P3" s="1577"/>
      <c r="Q3" s="1577"/>
      <c r="R3" s="1577"/>
      <c r="S3" s="1577"/>
      <c r="T3" s="1577"/>
      <c r="U3" s="1577"/>
      <c r="V3" s="1577"/>
      <c r="W3" s="1577"/>
      <c r="X3" s="1577"/>
      <c r="Y3" s="1577"/>
      <c r="Z3" s="1577"/>
      <c r="AA3" s="1577"/>
      <c r="AB3" s="1577"/>
      <c r="AC3" s="1577"/>
      <c r="AD3" s="1577"/>
      <c r="AE3" s="1577"/>
      <c r="AF3" s="1577"/>
      <c r="AG3" s="1577"/>
      <c r="AH3" s="1577"/>
      <c r="AI3" s="1577"/>
      <c r="AJ3" s="388"/>
      <c r="AK3" s="388"/>
      <c r="AL3" s="388"/>
      <c r="AM3" s="388"/>
    </row>
    <row r="4" spans="1:99" ht="25" customHeight="1" x14ac:dyDescent="0.55000000000000004">
      <c r="A4" s="1536" t="s">
        <v>578</v>
      </c>
      <c r="B4" s="1453"/>
      <c r="C4" s="1453"/>
      <c r="D4" s="1453"/>
      <c r="E4" s="1454"/>
      <c r="F4" s="1450" t="s">
        <v>597</v>
      </c>
      <c r="G4" s="1451"/>
      <c r="H4" s="1451"/>
      <c r="I4" s="1451"/>
      <c r="J4" s="1534" t="s">
        <v>598</v>
      </c>
      <c r="K4" s="1535"/>
      <c r="L4" s="1535"/>
      <c r="M4" s="1535"/>
      <c r="N4" s="1535"/>
      <c r="O4" s="1535"/>
      <c r="P4" s="1535"/>
      <c r="Q4" s="1535"/>
      <c r="R4" s="1535"/>
      <c r="S4" s="1535"/>
      <c r="T4" s="1537"/>
      <c r="U4" s="1538"/>
      <c r="V4" s="1538"/>
      <c r="W4" s="1538"/>
      <c r="X4" s="1538"/>
      <c r="Y4" s="1538"/>
      <c r="Z4" s="1538"/>
      <c r="AA4" s="1538"/>
      <c r="AB4" s="1538"/>
      <c r="AC4" s="1538"/>
      <c r="AD4" s="1538"/>
      <c r="AE4" s="1538"/>
      <c r="AF4" s="1538"/>
      <c r="AG4" s="1538"/>
      <c r="AH4" s="1538"/>
      <c r="AI4" s="1539"/>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c r="BR4" s="356"/>
      <c r="CD4" s="357"/>
      <c r="CE4" s="357"/>
      <c r="CF4" s="357"/>
      <c r="CG4" s="357"/>
      <c r="CH4" s="357"/>
      <c r="CI4" s="357"/>
      <c r="CJ4" s="357"/>
      <c r="CK4" s="357"/>
      <c r="CL4" s="357"/>
      <c r="CM4" s="357"/>
      <c r="CN4" s="357"/>
      <c r="CO4" s="357"/>
      <c r="CP4" s="357"/>
      <c r="CQ4" s="357"/>
      <c r="CR4" s="357"/>
      <c r="CS4" s="357"/>
      <c r="CT4" s="357"/>
      <c r="CU4" s="357"/>
    </row>
    <row r="5" spans="1:99" ht="25" customHeight="1" x14ac:dyDescent="0.55000000000000004">
      <c r="A5" s="1540" t="s">
        <v>392</v>
      </c>
      <c r="B5" s="1495"/>
      <c r="C5" s="1495"/>
      <c r="D5" s="1495"/>
      <c r="E5" s="1495"/>
      <c r="F5" s="1495"/>
      <c r="G5" s="1495"/>
      <c r="H5" s="1495"/>
      <c r="I5" s="1496"/>
      <c r="J5" s="1541"/>
      <c r="K5" s="1542"/>
      <c r="L5" s="1542"/>
      <c r="M5" s="1542"/>
      <c r="N5" s="1542"/>
      <c r="O5" s="1542"/>
      <c r="P5" s="1542"/>
      <c r="Q5" s="1542"/>
      <c r="R5" s="1542"/>
      <c r="S5" s="1542"/>
      <c r="T5" s="1543" t="s">
        <v>581</v>
      </c>
      <c r="U5" s="1544"/>
      <c r="V5" s="1544"/>
      <c r="W5" s="1544"/>
      <c r="X5" s="1544"/>
      <c r="Y5" s="1544"/>
      <c r="Z5" s="1544"/>
      <c r="AA5" s="1545"/>
      <c r="AB5" s="1546"/>
      <c r="AC5" s="1546"/>
      <c r="AD5" s="1546"/>
      <c r="AE5" s="1546"/>
      <c r="AF5" s="1546"/>
      <c r="AG5" s="1546"/>
      <c r="AH5" s="1546"/>
      <c r="AI5" s="1547"/>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CD5" s="357"/>
      <c r="CE5" s="357"/>
      <c r="CF5" s="357"/>
      <c r="CG5" s="357"/>
      <c r="CH5" s="357"/>
      <c r="CI5" s="357"/>
      <c r="CJ5" s="357"/>
      <c r="CK5" s="357"/>
      <c r="CL5" s="357"/>
      <c r="CM5" s="357"/>
      <c r="CN5" s="357"/>
      <c r="CO5" s="357"/>
      <c r="CP5" s="357"/>
      <c r="CQ5" s="357"/>
      <c r="CR5" s="357"/>
      <c r="CS5" s="357"/>
      <c r="CT5" s="357"/>
      <c r="CU5" s="357"/>
    </row>
    <row r="6" spans="1:99" ht="25" customHeight="1" x14ac:dyDescent="0.55000000000000004">
      <c r="A6" s="1540" t="s">
        <v>289</v>
      </c>
      <c r="B6" s="1495"/>
      <c r="C6" s="1495"/>
      <c r="D6" s="1495"/>
      <c r="E6" s="1495"/>
      <c r="F6" s="1495"/>
      <c r="G6" s="1495"/>
      <c r="H6" s="1495"/>
      <c r="I6" s="1496"/>
      <c r="J6" s="1548"/>
      <c r="K6" s="1549"/>
      <c r="L6" s="1549"/>
      <c r="M6" s="1549"/>
      <c r="N6" s="1549"/>
      <c r="O6" s="1549"/>
      <c r="P6" s="1549"/>
      <c r="Q6" s="1549"/>
      <c r="R6" s="1549"/>
      <c r="S6" s="1549"/>
      <c r="T6" s="1549"/>
      <c r="U6" s="1549"/>
      <c r="V6" s="1549"/>
      <c r="W6" s="1549"/>
      <c r="X6" s="1549"/>
      <c r="Y6" s="1549"/>
      <c r="Z6" s="1549"/>
      <c r="AA6" s="1549"/>
      <c r="AB6" s="1549"/>
      <c r="AC6" s="1549"/>
      <c r="AD6" s="1549"/>
      <c r="AE6" s="1549"/>
      <c r="AF6" s="1549"/>
      <c r="AG6" s="1549"/>
      <c r="AH6" s="1549"/>
      <c r="AI6" s="1550"/>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CD6" s="357"/>
      <c r="CE6" s="357"/>
      <c r="CF6" s="357"/>
      <c r="CG6" s="357"/>
      <c r="CH6" s="357"/>
      <c r="CI6" s="357"/>
      <c r="CJ6" s="357"/>
      <c r="CK6" s="357"/>
      <c r="CL6" s="357"/>
      <c r="CM6" s="357"/>
      <c r="CN6" s="357"/>
      <c r="CO6" s="357"/>
      <c r="CP6" s="357"/>
      <c r="CQ6" s="357"/>
      <c r="CR6" s="357"/>
      <c r="CS6" s="357"/>
      <c r="CT6" s="357"/>
      <c r="CU6" s="357"/>
    </row>
    <row r="7" spans="1:99" ht="25" customHeight="1" x14ac:dyDescent="0.55000000000000004">
      <c r="A7" s="1463" t="s">
        <v>256</v>
      </c>
      <c r="B7" s="1440"/>
      <c r="C7" s="1440"/>
      <c r="D7" s="1440"/>
      <c r="E7" s="1440"/>
      <c r="F7" s="1440"/>
      <c r="G7" s="1440"/>
      <c r="H7" s="1440"/>
      <c r="I7" s="1403"/>
      <c r="J7" s="1554"/>
      <c r="K7" s="1555"/>
      <c r="L7" s="1555"/>
      <c r="M7" s="1555"/>
      <c r="N7" s="1555"/>
      <c r="O7" s="1555"/>
      <c r="P7" s="1555"/>
      <c r="Q7" s="1555"/>
      <c r="R7" s="1555"/>
      <c r="S7" s="1555"/>
      <c r="T7" s="1556" t="s">
        <v>582</v>
      </c>
      <c r="U7" s="1557"/>
      <c r="V7" s="1557"/>
      <c r="W7" s="1557"/>
      <c r="X7" s="1557"/>
      <c r="Y7" s="1557"/>
      <c r="Z7" s="1557"/>
      <c r="AA7" s="1558"/>
      <c r="AB7" s="1528"/>
      <c r="AC7" s="1528"/>
      <c r="AD7" s="1528"/>
      <c r="AE7" s="1528"/>
      <c r="AF7" s="1528"/>
      <c r="AG7" s="1528"/>
      <c r="AH7" s="1528"/>
      <c r="AI7" s="1529"/>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CD7" s="357"/>
      <c r="CE7" s="357"/>
      <c r="CF7" s="357"/>
      <c r="CG7" s="357"/>
      <c r="CH7" s="357"/>
      <c r="CI7" s="357"/>
      <c r="CJ7" s="357"/>
      <c r="CK7" s="357"/>
      <c r="CL7" s="357"/>
      <c r="CM7" s="357"/>
      <c r="CN7" s="357"/>
      <c r="CO7" s="357"/>
      <c r="CP7" s="357"/>
      <c r="CQ7" s="357"/>
      <c r="CR7" s="357"/>
      <c r="CS7" s="357"/>
      <c r="CT7" s="357"/>
      <c r="CU7" s="357"/>
    </row>
    <row r="8" spans="1:99" ht="40" customHeight="1" x14ac:dyDescent="0.55000000000000004">
      <c r="A8" s="1551" t="s">
        <v>393</v>
      </c>
      <c r="B8" s="1552"/>
      <c r="C8" s="1552"/>
      <c r="D8" s="1552"/>
      <c r="E8" s="1552"/>
      <c r="F8" s="1552"/>
      <c r="G8" s="1552"/>
      <c r="H8" s="1552"/>
      <c r="I8" s="1553"/>
      <c r="J8" s="1530"/>
      <c r="K8" s="1531"/>
      <c r="L8" s="1531"/>
      <c r="M8" s="1531"/>
      <c r="N8" s="1531"/>
      <c r="O8" s="1531"/>
      <c r="P8" s="1531"/>
      <c r="Q8" s="1531"/>
      <c r="R8" s="1531"/>
      <c r="S8" s="1531"/>
      <c r="T8" s="1531"/>
      <c r="U8" s="1531"/>
      <c r="V8" s="1531"/>
      <c r="W8" s="1531"/>
      <c r="X8" s="1531"/>
      <c r="Y8" s="1531"/>
      <c r="Z8" s="1531"/>
      <c r="AA8" s="1531"/>
      <c r="AB8" s="1531"/>
      <c r="AC8" s="1531"/>
      <c r="AD8" s="1531"/>
      <c r="AE8" s="1531"/>
      <c r="AF8" s="1531"/>
      <c r="AG8" s="1531"/>
      <c r="AH8" s="1531"/>
      <c r="AI8" s="1532"/>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CD8" s="357"/>
      <c r="CE8" s="357"/>
      <c r="CF8" s="357"/>
      <c r="CG8" s="357"/>
      <c r="CH8" s="357"/>
      <c r="CI8" s="357"/>
      <c r="CJ8" s="357"/>
      <c r="CK8" s="357"/>
      <c r="CL8" s="357"/>
      <c r="CM8" s="357"/>
      <c r="CN8" s="357"/>
      <c r="CO8" s="357"/>
      <c r="CP8" s="357"/>
      <c r="CQ8" s="357"/>
      <c r="CR8" s="357"/>
      <c r="CS8" s="357"/>
      <c r="CT8" s="357"/>
      <c r="CU8" s="357"/>
    </row>
    <row r="9" spans="1:99" ht="25" customHeight="1" x14ac:dyDescent="0.55000000000000004">
      <c r="A9" s="1463" t="s">
        <v>271</v>
      </c>
      <c r="B9" s="1440"/>
      <c r="C9" s="1440"/>
      <c r="D9" s="1440"/>
      <c r="E9" s="1440"/>
      <c r="F9" s="1440"/>
      <c r="G9" s="1440"/>
      <c r="H9" s="1440"/>
      <c r="I9" s="1403"/>
      <c r="J9" s="1402" t="s">
        <v>583</v>
      </c>
      <c r="K9" s="1440"/>
      <c r="L9" s="1440"/>
      <c r="M9" s="1440"/>
      <c r="N9" s="1441"/>
      <c r="O9" s="1441"/>
      <c r="P9" s="1440" t="s">
        <v>260</v>
      </c>
      <c r="Q9" s="1440"/>
      <c r="R9" s="1441"/>
      <c r="S9" s="1441"/>
      <c r="T9" s="1440" t="s">
        <v>272</v>
      </c>
      <c r="U9" s="1440"/>
      <c r="V9" s="1440" t="s">
        <v>273</v>
      </c>
      <c r="W9" s="1440"/>
      <c r="X9" s="1440"/>
      <c r="Y9" s="1440" t="s">
        <v>584</v>
      </c>
      <c r="Z9" s="1440"/>
      <c r="AA9" s="1440"/>
      <c r="AB9" s="1441"/>
      <c r="AC9" s="1441"/>
      <c r="AD9" s="1440" t="s">
        <v>260</v>
      </c>
      <c r="AE9" s="1440"/>
      <c r="AF9" s="1441"/>
      <c r="AG9" s="1441"/>
      <c r="AH9" s="1440" t="s">
        <v>261</v>
      </c>
      <c r="AI9" s="1533"/>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row>
    <row r="10" spans="1:99" ht="25" customHeight="1" x14ac:dyDescent="0.55000000000000004">
      <c r="A10" s="1463" t="s">
        <v>262</v>
      </c>
      <c r="B10" s="1440"/>
      <c r="C10" s="1440"/>
      <c r="D10" s="1440"/>
      <c r="E10" s="1440"/>
      <c r="F10" s="1440"/>
      <c r="G10" s="1440"/>
      <c r="H10" s="1440"/>
      <c r="I10" s="1403"/>
      <c r="J10" s="1418"/>
      <c r="K10" s="1418"/>
      <c r="L10" s="1418"/>
      <c r="M10" s="1418"/>
      <c r="N10" s="1418"/>
      <c r="O10" s="1418"/>
      <c r="P10" s="1418"/>
      <c r="Q10" s="1418"/>
      <c r="R10" s="1418"/>
      <c r="S10" s="1418"/>
      <c r="T10" s="1418"/>
      <c r="U10" s="1418"/>
      <c r="V10" s="1418"/>
      <c r="W10" s="1418"/>
      <c r="X10" s="1559" t="s">
        <v>585</v>
      </c>
      <c r="Y10" s="1559"/>
      <c r="Z10" s="1559"/>
      <c r="AA10" s="1559"/>
      <c r="AB10" s="1559"/>
      <c r="AC10" s="1559"/>
      <c r="AD10" s="1559"/>
      <c r="AE10" s="1559"/>
      <c r="AF10" s="1559"/>
      <c r="AG10" s="1559"/>
      <c r="AH10" s="1559"/>
      <c r="AI10" s="1560"/>
    </row>
    <row r="11" spans="1:99" ht="40" customHeight="1" x14ac:dyDescent="0.55000000000000004">
      <c r="A11" s="1444" t="s">
        <v>394</v>
      </c>
      <c r="B11" s="1440"/>
      <c r="C11" s="1440"/>
      <c r="D11" s="1440"/>
      <c r="E11" s="1440"/>
      <c r="F11" s="1440"/>
      <c r="G11" s="1440"/>
      <c r="H11" s="1440"/>
      <c r="I11" s="1403"/>
      <c r="J11" s="1467"/>
      <c r="K11" s="1468"/>
      <c r="L11" s="1468"/>
      <c r="M11" s="1468"/>
      <c r="N11" s="1468"/>
      <c r="O11" s="1468"/>
      <c r="P11" s="1468"/>
      <c r="Q11" s="1468"/>
      <c r="R11" s="1468"/>
      <c r="S11" s="1468"/>
      <c r="T11" s="1468"/>
      <c r="U11" s="1468"/>
      <c r="V11" s="1468"/>
      <c r="W11" s="1468"/>
      <c r="X11" s="1468"/>
      <c r="Y11" s="1468"/>
      <c r="Z11" s="1468"/>
      <c r="AA11" s="1468"/>
      <c r="AB11" s="1468"/>
      <c r="AC11" s="1468"/>
      <c r="AD11" s="1468"/>
      <c r="AE11" s="1468"/>
      <c r="AF11" s="1468"/>
      <c r="AG11" s="1468"/>
      <c r="AH11" s="1468"/>
      <c r="AI11" s="1503"/>
      <c r="CC11" s="358"/>
    </row>
    <row r="12" spans="1:99" ht="40" customHeight="1" x14ac:dyDescent="0.55000000000000004">
      <c r="A12" s="1463" t="s">
        <v>384</v>
      </c>
      <c r="B12" s="1440"/>
      <c r="C12" s="1440"/>
      <c r="D12" s="1440"/>
      <c r="E12" s="1440"/>
      <c r="F12" s="1440"/>
      <c r="G12" s="1440"/>
      <c r="H12" s="1440"/>
      <c r="I12" s="1403"/>
      <c r="J12" s="1467"/>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468"/>
      <c r="AG12" s="1468"/>
      <c r="AH12" s="1468"/>
      <c r="AI12" s="1503"/>
    </row>
    <row r="13" spans="1:99" ht="40" customHeight="1" x14ac:dyDescent="0.55000000000000004">
      <c r="A13" s="1444" t="s">
        <v>395</v>
      </c>
      <c r="B13" s="1440"/>
      <c r="C13" s="1440"/>
      <c r="D13" s="1440"/>
      <c r="E13" s="1440"/>
      <c r="F13" s="1440"/>
      <c r="G13" s="1440"/>
      <c r="H13" s="1440"/>
      <c r="I13" s="1403"/>
      <c r="J13" s="1561"/>
      <c r="K13" s="1562"/>
      <c r="L13" s="1562"/>
      <c r="M13" s="1468"/>
      <c r="N13" s="1468"/>
      <c r="O13" s="1468"/>
      <c r="P13" s="1468"/>
      <c r="Q13" s="1468"/>
      <c r="R13" s="1468"/>
      <c r="S13" s="1468"/>
      <c r="T13" s="1468"/>
      <c r="U13" s="1468"/>
      <c r="V13" s="1468"/>
      <c r="W13" s="1468"/>
      <c r="X13" s="1468"/>
      <c r="Y13" s="1468"/>
      <c r="Z13" s="1468"/>
      <c r="AA13" s="1468"/>
      <c r="AB13" s="1468"/>
      <c r="AC13" s="1468"/>
      <c r="AD13" s="1468"/>
      <c r="AE13" s="1468"/>
      <c r="AF13" s="1468"/>
      <c r="AG13" s="1468"/>
      <c r="AH13" s="1468"/>
      <c r="AI13" s="1503"/>
    </row>
    <row r="14" spans="1:99" ht="25" customHeight="1" x14ac:dyDescent="0.55000000000000004">
      <c r="A14" s="1411" t="s">
        <v>761</v>
      </c>
      <c r="B14" s="1412"/>
      <c r="C14" s="1412"/>
      <c r="D14" s="1412"/>
      <c r="E14" s="1412"/>
      <c r="F14" s="1412"/>
      <c r="G14" s="1412"/>
      <c r="H14" s="1412"/>
      <c r="I14" s="1412"/>
      <c r="J14" s="1524" t="s">
        <v>586</v>
      </c>
      <c r="K14" s="1525"/>
      <c r="L14" s="1526"/>
      <c r="M14" s="1527"/>
      <c r="N14" s="1527"/>
      <c r="O14" s="1527"/>
      <c r="P14" s="1527"/>
      <c r="Q14" s="1527"/>
      <c r="R14" s="1527"/>
      <c r="S14" s="1527"/>
      <c r="T14" s="1508" t="s">
        <v>587</v>
      </c>
      <c r="U14" s="1508"/>
      <c r="V14" s="1509"/>
      <c r="W14" s="1402" t="s">
        <v>588</v>
      </c>
      <c r="X14" s="1440"/>
      <c r="Y14" s="1403"/>
      <c r="Z14" s="1527"/>
      <c r="AA14" s="1527"/>
      <c r="AB14" s="1527"/>
      <c r="AC14" s="1527"/>
      <c r="AD14" s="1527"/>
      <c r="AE14" s="1527"/>
      <c r="AF14" s="1527"/>
      <c r="AG14" s="1509" t="s">
        <v>587</v>
      </c>
      <c r="AH14" s="1519"/>
      <c r="AI14" s="1520"/>
    </row>
    <row r="15" spans="1:99" ht="40" customHeight="1" x14ac:dyDescent="0.55000000000000004">
      <c r="A15" s="1414"/>
      <c r="B15" s="1415"/>
      <c r="C15" s="1415"/>
      <c r="D15" s="1415"/>
      <c r="E15" s="1415"/>
      <c r="F15" s="1415"/>
      <c r="G15" s="1415"/>
      <c r="H15" s="1415"/>
      <c r="I15" s="1415"/>
      <c r="J15" s="1521" t="s">
        <v>589</v>
      </c>
      <c r="K15" s="1522"/>
      <c r="L15" s="1523"/>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503"/>
    </row>
    <row r="16" spans="1:99" ht="25" customHeight="1" x14ac:dyDescent="0.55000000000000004">
      <c r="A16" s="1431" t="s">
        <v>590</v>
      </c>
      <c r="B16" s="1432"/>
      <c r="C16" s="1432"/>
      <c r="D16" s="1432"/>
      <c r="E16" s="1432"/>
      <c r="F16" s="1432"/>
      <c r="G16" s="1432"/>
      <c r="H16" s="1432"/>
      <c r="I16" s="1432"/>
      <c r="J16" s="1515"/>
      <c r="K16" s="1515"/>
      <c r="L16" s="1515"/>
      <c r="M16" s="1432"/>
      <c r="N16" s="1432"/>
      <c r="O16" s="1432"/>
      <c r="P16" s="1432"/>
      <c r="Q16" s="1432"/>
      <c r="R16" s="1432"/>
      <c r="S16" s="1432"/>
      <c r="T16" s="1432"/>
      <c r="U16" s="1432"/>
      <c r="V16" s="1432"/>
      <c r="W16" s="1432"/>
      <c r="X16" s="1432"/>
      <c r="Y16" s="1432"/>
      <c r="Z16" s="1432"/>
      <c r="AA16" s="1432"/>
      <c r="AB16" s="1432"/>
      <c r="AC16" s="1433"/>
      <c r="AD16" s="1516" t="s">
        <v>119</v>
      </c>
      <c r="AE16" s="1517"/>
      <c r="AF16" s="1517"/>
      <c r="AG16" s="1517"/>
      <c r="AH16" s="1517"/>
      <c r="AI16" s="1518"/>
    </row>
    <row r="17" spans="1:39" ht="12" x14ac:dyDescent="0.55000000000000004">
      <c r="A17" s="1563"/>
      <c r="B17" s="1563"/>
      <c r="C17" s="1563"/>
      <c r="D17" s="1563"/>
      <c r="E17" s="1563"/>
      <c r="F17" s="1563"/>
      <c r="G17" s="1563"/>
      <c r="H17" s="1563"/>
      <c r="I17" s="1563"/>
      <c r="J17" s="1563"/>
      <c r="K17" s="1563"/>
      <c r="L17" s="1563"/>
      <c r="M17" s="1563"/>
      <c r="N17" s="1563"/>
      <c r="O17" s="1563"/>
      <c r="P17" s="1563"/>
      <c r="Q17" s="1563"/>
      <c r="R17" s="1563"/>
      <c r="S17" s="1563"/>
      <c r="T17" s="1563"/>
      <c r="U17" s="1563"/>
      <c r="V17" s="1563"/>
      <c r="W17" s="1563"/>
      <c r="X17" s="1563"/>
      <c r="Y17" s="1563"/>
      <c r="Z17" s="1563"/>
      <c r="AA17" s="1563"/>
      <c r="AB17" s="1563"/>
      <c r="AC17" s="1563"/>
      <c r="AD17" s="1564"/>
      <c r="AE17" s="1564"/>
      <c r="AF17" s="1564"/>
      <c r="AG17" s="1564"/>
      <c r="AH17" s="1564"/>
      <c r="AI17" s="1564"/>
      <c r="AJ17" s="526"/>
      <c r="AK17" s="526"/>
      <c r="AL17" s="526"/>
      <c r="AM17" s="526"/>
    </row>
    <row r="18" spans="1:39" ht="25" customHeight="1" x14ac:dyDescent="0.55000000000000004">
      <c r="A18" s="1536" t="s">
        <v>578</v>
      </c>
      <c r="B18" s="1453"/>
      <c r="C18" s="1453"/>
      <c r="D18" s="1453"/>
      <c r="E18" s="1454"/>
      <c r="F18" s="1450" t="s">
        <v>597</v>
      </c>
      <c r="G18" s="1451"/>
      <c r="H18" s="1451"/>
      <c r="I18" s="1451"/>
      <c r="J18" s="1534" t="s">
        <v>598</v>
      </c>
      <c r="K18" s="1535"/>
      <c r="L18" s="1535"/>
      <c r="M18" s="1535"/>
      <c r="N18" s="1535"/>
      <c r="O18" s="1535"/>
      <c r="P18" s="1535"/>
      <c r="Q18" s="1535"/>
      <c r="R18" s="1535"/>
      <c r="S18" s="1535"/>
      <c r="T18" s="1537"/>
      <c r="U18" s="1538"/>
      <c r="V18" s="1538"/>
      <c r="W18" s="1538"/>
      <c r="X18" s="1538"/>
      <c r="Y18" s="1538"/>
      <c r="Z18" s="1538"/>
      <c r="AA18" s="1538"/>
      <c r="AB18" s="1538"/>
      <c r="AC18" s="1538"/>
      <c r="AD18" s="1538"/>
      <c r="AE18" s="1538"/>
      <c r="AF18" s="1538"/>
      <c r="AG18" s="1538"/>
      <c r="AH18" s="1538"/>
      <c r="AI18" s="1539"/>
    </row>
    <row r="19" spans="1:39" ht="25" customHeight="1" x14ac:dyDescent="0.55000000000000004">
      <c r="A19" s="1540" t="s">
        <v>392</v>
      </c>
      <c r="B19" s="1495"/>
      <c r="C19" s="1495"/>
      <c r="D19" s="1495"/>
      <c r="E19" s="1495"/>
      <c r="F19" s="1495"/>
      <c r="G19" s="1495"/>
      <c r="H19" s="1495"/>
      <c r="I19" s="1496"/>
      <c r="J19" s="1541"/>
      <c r="K19" s="1542"/>
      <c r="L19" s="1542"/>
      <c r="M19" s="1542"/>
      <c r="N19" s="1542"/>
      <c r="O19" s="1542"/>
      <c r="P19" s="1542"/>
      <c r="Q19" s="1542"/>
      <c r="R19" s="1542"/>
      <c r="S19" s="1542"/>
      <c r="T19" s="1543" t="s">
        <v>581</v>
      </c>
      <c r="U19" s="1544"/>
      <c r="V19" s="1544"/>
      <c r="W19" s="1544"/>
      <c r="X19" s="1544"/>
      <c r="Y19" s="1544"/>
      <c r="Z19" s="1544"/>
      <c r="AA19" s="1545"/>
      <c r="AB19" s="1546"/>
      <c r="AC19" s="1546"/>
      <c r="AD19" s="1546"/>
      <c r="AE19" s="1546"/>
      <c r="AF19" s="1546"/>
      <c r="AG19" s="1546"/>
      <c r="AH19" s="1546"/>
      <c r="AI19" s="1547"/>
    </row>
    <row r="20" spans="1:39" ht="25" customHeight="1" x14ac:dyDescent="0.55000000000000004">
      <c r="A20" s="1540" t="s">
        <v>289</v>
      </c>
      <c r="B20" s="1495"/>
      <c r="C20" s="1495"/>
      <c r="D20" s="1495"/>
      <c r="E20" s="1495"/>
      <c r="F20" s="1495"/>
      <c r="G20" s="1495"/>
      <c r="H20" s="1495"/>
      <c r="I20" s="1496"/>
      <c r="J20" s="1548"/>
      <c r="K20" s="1549"/>
      <c r="L20" s="1549"/>
      <c r="M20" s="1549"/>
      <c r="N20" s="1549"/>
      <c r="O20" s="1549"/>
      <c r="P20" s="1549"/>
      <c r="Q20" s="1549"/>
      <c r="R20" s="1549"/>
      <c r="S20" s="1549"/>
      <c r="T20" s="1549"/>
      <c r="U20" s="1549"/>
      <c r="V20" s="1549"/>
      <c r="W20" s="1549"/>
      <c r="X20" s="1549"/>
      <c r="Y20" s="1549"/>
      <c r="Z20" s="1549"/>
      <c r="AA20" s="1549"/>
      <c r="AB20" s="1549"/>
      <c r="AC20" s="1549"/>
      <c r="AD20" s="1549"/>
      <c r="AE20" s="1549"/>
      <c r="AF20" s="1549"/>
      <c r="AG20" s="1549"/>
      <c r="AH20" s="1549"/>
      <c r="AI20" s="1566"/>
    </row>
    <row r="21" spans="1:39" ht="25" customHeight="1" x14ac:dyDescent="0.55000000000000004">
      <c r="A21" s="1463" t="s">
        <v>256</v>
      </c>
      <c r="B21" s="1440"/>
      <c r="C21" s="1440"/>
      <c r="D21" s="1440"/>
      <c r="E21" s="1440"/>
      <c r="F21" s="1440"/>
      <c r="G21" s="1440"/>
      <c r="H21" s="1440"/>
      <c r="I21" s="1403"/>
      <c r="J21" s="1554"/>
      <c r="K21" s="1555"/>
      <c r="L21" s="1555"/>
      <c r="M21" s="1555"/>
      <c r="N21" s="1555"/>
      <c r="O21" s="1555"/>
      <c r="P21" s="1555"/>
      <c r="Q21" s="1555"/>
      <c r="R21" s="1555"/>
      <c r="S21" s="1555"/>
      <c r="T21" s="1556" t="s">
        <v>582</v>
      </c>
      <c r="U21" s="1557"/>
      <c r="V21" s="1557"/>
      <c r="W21" s="1557"/>
      <c r="X21" s="1557"/>
      <c r="Y21" s="1557"/>
      <c r="Z21" s="1557"/>
      <c r="AA21" s="1558"/>
      <c r="AB21" s="1441"/>
      <c r="AC21" s="1441"/>
      <c r="AD21" s="1441"/>
      <c r="AE21" s="1441"/>
      <c r="AF21" s="1441"/>
      <c r="AG21" s="1441"/>
      <c r="AH21" s="1441"/>
      <c r="AI21" s="1507"/>
    </row>
    <row r="22" spans="1:39" ht="40" customHeight="1" x14ac:dyDescent="0.55000000000000004">
      <c r="A22" s="1551" t="s">
        <v>393</v>
      </c>
      <c r="B22" s="1552"/>
      <c r="C22" s="1552"/>
      <c r="D22" s="1552"/>
      <c r="E22" s="1552"/>
      <c r="F22" s="1552"/>
      <c r="G22" s="1552"/>
      <c r="H22" s="1552"/>
      <c r="I22" s="1553"/>
      <c r="J22" s="1530"/>
      <c r="K22" s="1531"/>
      <c r="L22" s="1531"/>
      <c r="M22" s="1531"/>
      <c r="N22" s="1531"/>
      <c r="O22" s="1531"/>
      <c r="P22" s="1531"/>
      <c r="Q22" s="1531"/>
      <c r="R22" s="1531"/>
      <c r="S22" s="1531"/>
      <c r="T22" s="1531"/>
      <c r="U22" s="1531"/>
      <c r="V22" s="1531"/>
      <c r="W22" s="1531"/>
      <c r="X22" s="1531"/>
      <c r="Y22" s="1531"/>
      <c r="Z22" s="1531"/>
      <c r="AA22" s="1531"/>
      <c r="AB22" s="1531"/>
      <c r="AC22" s="1531"/>
      <c r="AD22" s="1531"/>
      <c r="AE22" s="1531"/>
      <c r="AF22" s="1531"/>
      <c r="AG22" s="1531"/>
      <c r="AH22" s="1531"/>
      <c r="AI22" s="1532"/>
    </row>
    <row r="23" spans="1:39" ht="25" customHeight="1" x14ac:dyDescent="0.55000000000000004">
      <c r="A23" s="1463" t="s">
        <v>271</v>
      </c>
      <c r="B23" s="1440"/>
      <c r="C23" s="1440"/>
      <c r="D23" s="1440"/>
      <c r="E23" s="1440"/>
      <c r="F23" s="1440"/>
      <c r="G23" s="1440"/>
      <c r="H23" s="1440"/>
      <c r="I23" s="1403"/>
      <c r="J23" s="1402" t="s">
        <v>583</v>
      </c>
      <c r="K23" s="1440"/>
      <c r="L23" s="1440"/>
      <c r="M23" s="1440"/>
      <c r="N23" s="1441"/>
      <c r="O23" s="1441"/>
      <c r="P23" s="1440" t="s">
        <v>260</v>
      </c>
      <c r="Q23" s="1440"/>
      <c r="R23" s="1441"/>
      <c r="S23" s="1441"/>
      <c r="T23" s="1440" t="s">
        <v>272</v>
      </c>
      <c r="U23" s="1440"/>
      <c r="V23" s="1440" t="s">
        <v>273</v>
      </c>
      <c r="W23" s="1440"/>
      <c r="X23" s="1440"/>
      <c r="Y23" s="1440" t="s">
        <v>584</v>
      </c>
      <c r="Z23" s="1440"/>
      <c r="AA23" s="1440"/>
      <c r="AB23" s="1441"/>
      <c r="AC23" s="1441"/>
      <c r="AD23" s="1440" t="s">
        <v>260</v>
      </c>
      <c r="AE23" s="1440"/>
      <c r="AF23" s="1441"/>
      <c r="AG23" s="1441"/>
      <c r="AH23" s="1440" t="s">
        <v>261</v>
      </c>
      <c r="AI23" s="1533"/>
    </row>
    <row r="24" spans="1:39" ht="25" customHeight="1" x14ac:dyDescent="0.55000000000000004">
      <c r="A24" s="1463" t="s">
        <v>262</v>
      </c>
      <c r="B24" s="1440"/>
      <c r="C24" s="1440"/>
      <c r="D24" s="1440"/>
      <c r="E24" s="1440"/>
      <c r="F24" s="1440"/>
      <c r="G24" s="1440"/>
      <c r="H24" s="1440"/>
      <c r="I24" s="1403"/>
      <c r="J24" s="1418"/>
      <c r="K24" s="1418"/>
      <c r="L24" s="1418"/>
      <c r="M24" s="1418"/>
      <c r="N24" s="1418"/>
      <c r="O24" s="1418"/>
      <c r="P24" s="1418"/>
      <c r="Q24" s="1418"/>
      <c r="R24" s="1418"/>
      <c r="S24" s="1418"/>
      <c r="T24" s="1418"/>
      <c r="U24" s="1418"/>
      <c r="V24" s="1418"/>
      <c r="W24" s="1418"/>
      <c r="X24" s="1559" t="s">
        <v>585</v>
      </c>
      <c r="Y24" s="1559"/>
      <c r="Z24" s="1559"/>
      <c r="AA24" s="1559"/>
      <c r="AB24" s="1559"/>
      <c r="AC24" s="1559"/>
      <c r="AD24" s="1559"/>
      <c r="AE24" s="1559"/>
      <c r="AF24" s="1559"/>
      <c r="AG24" s="1559"/>
      <c r="AH24" s="1559"/>
      <c r="AI24" s="1560"/>
    </row>
    <row r="25" spans="1:39" ht="40" customHeight="1" x14ac:dyDescent="0.55000000000000004">
      <c r="A25" s="1444" t="s">
        <v>394</v>
      </c>
      <c r="B25" s="1440"/>
      <c r="C25" s="1440"/>
      <c r="D25" s="1440"/>
      <c r="E25" s="1440"/>
      <c r="F25" s="1440"/>
      <c r="G25" s="1440"/>
      <c r="H25" s="1440"/>
      <c r="I25" s="1403"/>
      <c r="J25" s="1467"/>
      <c r="K25" s="1468"/>
      <c r="L25" s="1468"/>
      <c r="M25" s="1468"/>
      <c r="N25" s="1468"/>
      <c r="O25" s="1468"/>
      <c r="P25" s="1468"/>
      <c r="Q25" s="1468"/>
      <c r="R25" s="1468"/>
      <c r="S25" s="1468"/>
      <c r="T25" s="1468"/>
      <c r="U25" s="1468"/>
      <c r="V25" s="1468"/>
      <c r="W25" s="1468"/>
      <c r="X25" s="1468"/>
      <c r="Y25" s="1468"/>
      <c r="Z25" s="1468"/>
      <c r="AA25" s="1468"/>
      <c r="AB25" s="1468"/>
      <c r="AC25" s="1468"/>
      <c r="AD25" s="1468"/>
      <c r="AE25" s="1468"/>
      <c r="AF25" s="1468"/>
      <c r="AG25" s="1468"/>
      <c r="AH25" s="1468"/>
      <c r="AI25" s="1503"/>
    </row>
    <row r="26" spans="1:39" ht="40" customHeight="1" x14ac:dyDescent="0.55000000000000004">
      <c r="A26" s="1463" t="s">
        <v>384</v>
      </c>
      <c r="B26" s="1440"/>
      <c r="C26" s="1440"/>
      <c r="D26" s="1440"/>
      <c r="E26" s="1440"/>
      <c r="F26" s="1440"/>
      <c r="G26" s="1440"/>
      <c r="H26" s="1440"/>
      <c r="I26" s="1403"/>
      <c r="J26" s="1467"/>
      <c r="K26" s="1468"/>
      <c r="L26" s="1468"/>
      <c r="M26" s="1468"/>
      <c r="N26" s="1468"/>
      <c r="O26" s="1468"/>
      <c r="P26" s="1468"/>
      <c r="Q26" s="1468"/>
      <c r="R26" s="1468"/>
      <c r="S26" s="1468"/>
      <c r="T26" s="1468"/>
      <c r="U26" s="1468"/>
      <c r="V26" s="1468"/>
      <c r="W26" s="1468"/>
      <c r="X26" s="1468"/>
      <c r="Y26" s="1468"/>
      <c r="Z26" s="1468"/>
      <c r="AA26" s="1468"/>
      <c r="AB26" s="1468"/>
      <c r="AC26" s="1468"/>
      <c r="AD26" s="1468"/>
      <c r="AE26" s="1468"/>
      <c r="AF26" s="1468"/>
      <c r="AG26" s="1468"/>
      <c r="AH26" s="1468"/>
      <c r="AI26" s="1503"/>
    </row>
    <row r="27" spans="1:39" ht="40" customHeight="1" x14ac:dyDescent="0.55000000000000004">
      <c r="A27" s="1444" t="s">
        <v>395</v>
      </c>
      <c r="B27" s="1440"/>
      <c r="C27" s="1440"/>
      <c r="D27" s="1440"/>
      <c r="E27" s="1440"/>
      <c r="F27" s="1440"/>
      <c r="G27" s="1440"/>
      <c r="H27" s="1440"/>
      <c r="I27" s="1403"/>
      <c r="J27" s="1561"/>
      <c r="K27" s="1562"/>
      <c r="L27" s="1562"/>
      <c r="M27" s="1468"/>
      <c r="N27" s="1468"/>
      <c r="O27" s="1468"/>
      <c r="P27" s="1468"/>
      <c r="Q27" s="1468"/>
      <c r="R27" s="1468"/>
      <c r="S27" s="1468"/>
      <c r="T27" s="1468"/>
      <c r="U27" s="1468"/>
      <c r="V27" s="1468"/>
      <c r="W27" s="1468"/>
      <c r="X27" s="1468"/>
      <c r="Y27" s="1468"/>
      <c r="Z27" s="1468"/>
      <c r="AA27" s="1468"/>
      <c r="AB27" s="1468"/>
      <c r="AC27" s="1468"/>
      <c r="AD27" s="1468"/>
      <c r="AE27" s="1468"/>
      <c r="AF27" s="1468"/>
      <c r="AG27" s="1468"/>
      <c r="AH27" s="1468"/>
      <c r="AI27" s="1503"/>
    </row>
    <row r="28" spans="1:39" ht="25" customHeight="1" x14ac:dyDescent="0.55000000000000004">
      <c r="A28" s="1411" t="s">
        <v>761</v>
      </c>
      <c r="B28" s="1412"/>
      <c r="C28" s="1412"/>
      <c r="D28" s="1412"/>
      <c r="E28" s="1412"/>
      <c r="F28" s="1412"/>
      <c r="G28" s="1412"/>
      <c r="H28" s="1412"/>
      <c r="I28" s="1412"/>
      <c r="J28" s="1524" t="s">
        <v>586</v>
      </c>
      <c r="K28" s="1525"/>
      <c r="L28" s="1526"/>
      <c r="M28" s="1527"/>
      <c r="N28" s="1527"/>
      <c r="O28" s="1527"/>
      <c r="P28" s="1527"/>
      <c r="Q28" s="1527"/>
      <c r="R28" s="1527"/>
      <c r="S28" s="1527"/>
      <c r="T28" s="1508" t="s">
        <v>587</v>
      </c>
      <c r="U28" s="1508"/>
      <c r="V28" s="1509"/>
      <c r="W28" s="1402" t="s">
        <v>588</v>
      </c>
      <c r="X28" s="1440"/>
      <c r="Y28" s="1403"/>
      <c r="Z28" s="1527"/>
      <c r="AA28" s="1527"/>
      <c r="AB28" s="1527"/>
      <c r="AC28" s="1527"/>
      <c r="AD28" s="1527"/>
      <c r="AE28" s="1527"/>
      <c r="AF28" s="1527"/>
      <c r="AG28" s="1509" t="s">
        <v>587</v>
      </c>
      <c r="AH28" s="1519"/>
      <c r="AI28" s="1520"/>
    </row>
    <row r="29" spans="1:39" ht="40" customHeight="1" x14ac:dyDescent="0.55000000000000004">
      <c r="A29" s="1414"/>
      <c r="B29" s="1415"/>
      <c r="C29" s="1415"/>
      <c r="D29" s="1415"/>
      <c r="E29" s="1415"/>
      <c r="F29" s="1415"/>
      <c r="G29" s="1415"/>
      <c r="H29" s="1415"/>
      <c r="I29" s="1415"/>
      <c r="J29" s="1521" t="s">
        <v>589</v>
      </c>
      <c r="K29" s="1522"/>
      <c r="L29" s="1523"/>
      <c r="M29" s="1468"/>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503"/>
    </row>
    <row r="30" spans="1:39" ht="25" customHeight="1" x14ac:dyDescent="0.55000000000000004">
      <c r="A30" s="1431" t="s">
        <v>590</v>
      </c>
      <c r="B30" s="1432"/>
      <c r="C30" s="1432"/>
      <c r="D30" s="1432"/>
      <c r="E30" s="1432"/>
      <c r="F30" s="1432"/>
      <c r="G30" s="1432"/>
      <c r="H30" s="1432"/>
      <c r="I30" s="1432"/>
      <c r="J30" s="1515"/>
      <c r="K30" s="1515"/>
      <c r="L30" s="1515"/>
      <c r="M30" s="1432"/>
      <c r="N30" s="1432"/>
      <c r="O30" s="1432"/>
      <c r="P30" s="1432"/>
      <c r="Q30" s="1432"/>
      <c r="R30" s="1432"/>
      <c r="S30" s="1432"/>
      <c r="T30" s="1432"/>
      <c r="U30" s="1432"/>
      <c r="V30" s="1432"/>
      <c r="W30" s="1432"/>
      <c r="X30" s="1432"/>
      <c r="Y30" s="1432"/>
      <c r="Z30" s="1432"/>
      <c r="AA30" s="1432"/>
      <c r="AB30" s="1432"/>
      <c r="AC30" s="1433"/>
      <c r="AD30" s="1516" t="s">
        <v>119</v>
      </c>
      <c r="AE30" s="1517"/>
      <c r="AF30" s="1517"/>
      <c r="AG30" s="1517"/>
      <c r="AH30" s="1517"/>
      <c r="AI30" s="1518"/>
    </row>
    <row r="33" spans="2:2" ht="12" x14ac:dyDescent="0.55000000000000004">
      <c r="B33" s="175"/>
    </row>
  </sheetData>
  <sheetProtection password="C402" sheet="1" formatCells="0" selectLockedCells="1"/>
  <mergeCells count="99">
    <mergeCell ref="A30:AC30"/>
    <mergeCell ref="AD30:AI30"/>
    <mergeCell ref="Z28:AF28"/>
    <mergeCell ref="A28:I29"/>
    <mergeCell ref="J28:L28"/>
    <mergeCell ref="M28:S28"/>
    <mergeCell ref="T28:V28"/>
    <mergeCell ref="W28:Y28"/>
    <mergeCell ref="AG28:AI28"/>
    <mergeCell ref="A24:I24"/>
    <mergeCell ref="J24:W24"/>
    <mergeCell ref="X24:AI24"/>
    <mergeCell ref="AF23:AG23"/>
    <mergeCell ref="J29:L29"/>
    <mergeCell ref="M29:AI29"/>
    <mergeCell ref="A25:I25"/>
    <mergeCell ref="J25:AI25"/>
    <mergeCell ref="A26:I26"/>
    <mergeCell ref="J26:AI26"/>
    <mergeCell ref="A27:I27"/>
    <mergeCell ref="J27:AI27"/>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0:I20"/>
    <mergeCell ref="J20:AI20"/>
    <mergeCell ref="A21:I21"/>
    <mergeCell ref="J21:S21"/>
    <mergeCell ref="T21:AA21"/>
    <mergeCell ref="AB21:AI21"/>
    <mergeCell ref="A18:E18"/>
    <mergeCell ref="F18:I18"/>
    <mergeCell ref="J18:S18"/>
    <mergeCell ref="T18:AI18"/>
    <mergeCell ref="A19:I19"/>
    <mergeCell ref="J19:S19"/>
    <mergeCell ref="T19:AA19"/>
    <mergeCell ref="AB19:AI19"/>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1:I11"/>
    <mergeCell ref="J11:AI11"/>
    <mergeCell ref="A12:I12"/>
    <mergeCell ref="J12:AI12"/>
    <mergeCell ref="A13:I13"/>
    <mergeCell ref="J13:AI13"/>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7:I7"/>
    <mergeCell ref="J7:S7"/>
    <mergeCell ref="T7:AA7"/>
    <mergeCell ref="AB7:AI7"/>
    <mergeCell ref="A8:I8"/>
    <mergeCell ref="J8:AI8"/>
    <mergeCell ref="A5:I5"/>
    <mergeCell ref="J5:S5"/>
    <mergeCell ref="T5:AA5"/>
    <mergeCell ref="AB5:AI5"/>
    <mergeCell ref="A6:I6"/>
    <mergeCell ref="J6:AI6"/>
    <mergeCell ref="A3:AI3"/>
    <mergeCell ref="A4:E4"/>
    <mergeCell ref="F4:I4"/>
    <mergeCell ref="J4:S4"/>
    <mergeCell ref="T4:AI4"/>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3:O23 AF23:AG23 AB23:AC23 R23:S23"/>
    <dataValidation type="custom" imeMode="disabled" allowBlank="1" showInputMessage="1" showErrorMessage="1" sqref="M14:S14 Z14:AF14 M28:S28 Z28:AF28">
      <formula1>LENB(M14)=LEN(M14)</formula1>
    </dataValidation>
    <dataValidation type="list" allowBlank="1" showErrorMessage="1" prompt="_x000a_" sqref="AD16:AI16 AD30:AI30">
      <formula1>"選択してください,関連あり,関連なし"</formula1>
    </dataValidation>
    <dataValidation allowBlank="1" showErrorMessage="1" sqref="J11:AI12 J25:AI26"/>
    <dataValidation allowBlank="1" showErrorMessage="1" prompt="_x000a_" sqref="AG14:AI14 J14:J15 AG28:AI28 J28:J29"/>
    <dataValidation imeMode="halfAlpha" allowBlank="1" showInputMessage="1" showErrorMessage="1" sqref="AB5 AB19"/>
    <dataValidation allowBlank="1" showInputMessage="1" showErrorMessage="1" prompt="前ページの「(５)専門家指導費」の「経費番号」（専-1、専-2）を記入してください。" sqref="F4:I4 F18:I18"/>
    <dataValidation type="custom" imeMode="halfAlpha" allowBlank="1" showInputMessage="1" showErrorMessage="1" prompt="「(５)専門家指導費」の「助成事業に要する経費（税込）」の金額を記入してください。" sqref="J10:W10 J24:W24">
      <formula1>LENB(J10)=LEN(J10)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48"/>
  <sheetViews>
    <sheetView showGridLines="0" view="pageBreakPreview" zoomScale="80" zoomScaleNormal="100" zoomScaleSheetLayoutView="80" workbookViewId="0">
      <selection activeCell="B6" sqref="B6"/>
    </sheetView>
  </sheetViews>
  <sheetFormatPr defaultColWidth="1.9140625" defaultRowHeight="13" x14ac:dyDescent="0.55000000000000004"/>
  <cols>
    <col min="1" max="1" width="6.33203125" style="75" customWidth="1"/>
    <col min="2" max="2" width="11.83203125" style="75" customWidth="1"/>
    <col min="3" max="6" width="16" style="75" customWidth="1"/>
    <col min="7" max="7" width="7.4140625" style="75" customWidth="1"/>
    <col min="8" max="8" width="10.4140625" style="75" customWidth="1"/>
    <col min="9" max="10" width="10.5" style="75" customWidth="1"/>
    <col min="11" max="11" width="3" style="261" customWidth="1"/>
    <col min="12" max="13" width="2.25" style="75" customWidth="1"/>
    <col min="14" max="15" width="24.6640625" style="75" bestFit="1" customWidth="1"/>
    <col min="16" max="16" width="5.75" style="75" customWidth="1"/>
    <col min="17" max="224" width="2.25" style="75" customWidth="1"/>
    <col min="225" max="16384" width="1.9140625" style="75"/>
  </cols>
  <sheetData>
    <row r="1" spans="1:28" s="269" customFormat="1" ht="25" customHeight="1" x14ac:dyDescent="0.55000000000000004">
      <c r="A1" s="300"/>
      <c r="B1" s="264"/>
      <c r="C1" s="264"/>
      <c r="D1" s="264"/>
      <c r="E1" s="264"/>
      <c r="F1" s="264"/>
      <c r="G1" s="264"/>
      <c r="H1" s="264"/>
      <c r="I1" s="264"/>
      <c r="J1" s="260" t="s">
        <v>550</v>
      </c>
      <c r="K1" s="389"/>
      <c r="L1" s="327"/>
      <c r="M1" s="327"/>
      <c r="N1" s="264"/>
      <c r="O1" s="264"/>
      <c r="P1" s="264"/>
      <c r="Q1" s="264"/>
      <c r="R1" s="264"/>
      <c r="S1" s="264"/>
      <c r="T1" s="264"/>
      <c r="U1" s="264"/>
      <c r="V1" s="274"/>
      <c r="W1" s="274"/>
      <c r="X1" s="274"/>
      <c r="Y1" s="274"/>
      <c r="Z1" s="274"/>
      <c r="AA1" s="274"/>
      <c r="AB1" s="274"/>
    </row>
    <row r="2" spans="1:28" ht="25" customHeight="1" x14ac:dyDescent="0.55000000000000004">
      <c r="A2" s="273" t="s">
        <v>599</v>
      </c>
      <c r="B2" s="528"/>
      <c r="C2" s="528"/>
      <c r="D2" s="528"/>
      <c r="E2" s="528"/>
      <c r="F2" s="528"/>
      <c r="G2" s="528"/>
      <c r="H2" s="528"/>
      <c r="I2" s="528"/>
      <c r="J2" s="278"/>
    </row>
    <row r="3" spans="1:28" ht="13" customHeight="1" x14ac:dyDescent="0.55000000000000004">
      <c r="A3" s="1579" t="s">
        <v>600</v>
      </c>
      <c r="B3" s="1579"/>
      <c r="C3" s="1579"/>
      <c r="D3" s="1579"/>
      <c r="E3" s="1579"/>
      <c r="F3" s="1579"/>
      <c r="G3" s="1579"/>
      <c r="H3" s="1579"/>
      <c r="I3" s="334"/>
      <c r="J3" s="334"/>
    </row>
    <row r="4" spans="1:28" ht="13" customHeight="1" x14ac:dyDescent="0.55000000000000004">
      <c r="A4" s="390" t="s">
        <v>601</v>
      </c>
      <c r="B4" s="391"/>
      <c r="C4" s="391"/>
      <c r="D4" s="391"/>
      <c r="E4" s="391"/>
      <c r="F4" s="391"/>
      <c r="G4" s="391"/>
      <c r="H4" s="391"/>
      <c r="I4" s="391"/>
      <c r="J4" s="392" t="s">
        <v>221</v>
      </c>
    </row>
    <row r="5" spans="1:28" ht="36" x14ac:dyDescent="0.55000000000000004">
      <c r="A5" s="393" t="s">
        <v>602</v>
      </c>
      <c r="B5" s="394" t="s">
        <v>282</v>
      </c>
      <c r="C5" s="394" t="s">
        <v>283</v>
      </c>
      <c r="D5" s="394" t="s">
        <v>603</v>
      </c>
      <c r="E5" s="394" t="s">
        <v>604</v>
      </c>
      <c r="F5" s="394" t="s">
        <v>284</v>
      </c>
      <c r="G5" s="394" t="s">
        <v>285</v>
      </c>
      <c r="H5" s="394" t="s">
        <v>605</v>
      </c>
      <c r="I5" s="355" t="s">
        <v>286</v>
      </c>
      <c r="J5" s="359" t="s">
        <v>287</v>
      </c>
      <c r="K5" s="395" t="s">
        <v>606</v>
      </c>
      <c r="L5" s="1396"/>
      <c r="M5" s="1396"/>
      <c r="N5" s="1396"/>
      <c r="O5" s="1396"/>
      <c r="P5" s="1396"/>
    </row>
    <row r="6" spans="1:28" ht="35" customHeight="1" x14ac:dyDescent="0.55000000000000004">
      <c r="A6" s="396">
        <f t="shared" ref="A6:A20" si="0">ROW()-5</f>
        <v>1</v>
      </c>
      <c r="B6" s="408"/>
      <c r="C6" s="496"/>
      <c r="D6" s="496"/>
      <c r="E6" s="496"/>
      <c r="F6" s="497"/>
      <c r="G6" s="409"/>
      <c r="H6" s="498"/>
      <c r="I6" s="398">
        <f>直接人件費19[[#This Row],[従事時間
(A)]]*直接人件費19[[#This Row],[時間単価
(B)]]</f>
        <v>0</v>
      </c>
      <c r="J6" s="399">
        <f>直接人件費19[[#This Row],[従事時間
(A)]]*直接人件費19[[#This Row],[時間単価
(B)]]</f>
        <v>0</v>
      </c>
      <c r="K6" s="400" t="str">
        <f t="shared" ref="K6:K20" si="1">IF(OR(
      AND(B6="",C6="",D6="",E6="",F6="",G6="",H6=""),
      AND(B6&lt;&gt;"",C6&lt;&gt;"",D6&lt;&gt;"",E6&lt;&gt;"",F6&lt;&gt;"",G6&lt;&gt;"",H6&lt;&gt;"")),
   "", "←全ての項目を入力してください。")</f>
        <v/>
      </c>
    </row>
    <row r="7" spans="1:28" ht="35" customHeight="1" x14ac:dyDescent="0.55000000000000004">
      <c r="A7" s="396">
        <f t="shared" si="0"/>
        <v>2</v>
      </c>
      <c r="B7" s="408"/>
      <c r="C7" s="496"/>
      <c r="D7" s="496"/>
      <c r="E7" s="496"/>
      <c r="F7" s="497"/>
      <c r="G7" s="409"/>
      <c r="H7" s="498"/>
      <c r="I7" s="398">
        <f>直接人件費19[[#This Row],[従事時間
(A)]]*直接人件費19[[#This Row],[時間単価
(B)]]</f>
        <v>0</v>
      </c>
      <c r="J7" s="399">
        <f>直接人件費19[[#This Row],[従事時間
(A)]]*直接人件費19[[#This Row],[時間単価
(B)]]</f>
        <v>0</v>
      </c>
      <c r="K7" s="400" t="str">
        <f t="shared" si="1"/>
        <v/>
      </c>
    </row>
    <row r="8" spans="1:28" ht="35" customHeight="1" x14ac:dyDescent="0.55000000000000004">
      <c r="A8" s="396">
        <f t="shared" si="0"/>
        <v>3</v>
      </c>
      <c r="B8" s="408"/>
      <c r="C8" s="496"/>
      <c r="D8" s="496"/>
      <c r="E8" s="496"/>
      <c r="F8" s="497"/>
      <c r="G8" s="409"/>
      <c r="H8" s="498"/>
      <c r="I8" s="398">
        <f>直接人件費19[[#This Row],[従事時間
(A)]]*直接人件費19[[#This Row],[時間単価
(B)]]</f>
        <v>0</v>
      </c>
      <c r="J8" s="399">
        <f>直接人件費19[[#This Row],[従事時間
(A)]]*直接人件費19[[#This Row],[時間単価
(B)]]</f>
        <v>0</v>
      </c>
      <c r="K8" s="400" t="str">
        <f t="shared" si="1"/>
        <v/>
      </c>
    </row>
    <row r="9" spans="1:28" ht="35" customHeight="1" x14ac:dyDescent="0.55000000000000004">
      <c r="A9" s="396">
        <f t="shared" si="0"/>
        <v>4</v>
      </c>
      <c r="B9" s="408"/>
      <c r="C9" s="496"/>
      <c r="D9" s="496"/>
      <c r="E9" s="496"/>
      <c r="F9" s="497"/>
      <c r="G9" s="409"/>
      <c r="H9" s="498"/>
      <c r="I9" s="398">
        <f>直接人件費19[[#This Row],[従事時間
(A)]]*直接人件費19[[#This Row],[時間単価
(B)]]</f>
        <v>0</v>
      </c>
      <c r="J9" s="399">
        <f>直接人件費19[[#This Row],[従事時間
(A)]]*直接人件費19[[#This Row],[時間単価
(B)]]</f>
        <v>0</v>
      </c>
      <c r="K9" s="400" t="str">
        <f t="shared" si="1"/>
        <v/>
      </c>
    </row>
    <row r="10" spans="1:28" ht="35" customHeight="1" x14ac:dyDescent="0.55000000000000004">
      <c r="A10" s="396">
        <f t="shared" si="0"/>
        <v>5</v>
      </c>
      <c r="B10" s="408"/>
      <c r="C10" s="496"/>
      <c r="D10" s="496"/>
      <c r="E10" s="496"/>
      <c r="F10" s="497"/>
      <c r="G10" s="409"/>
      <c r="H10" s="498"/>
      <c r="I10" s="398">
        <f>直接人件費19[[#This Row],[従事時間
(A)]]*直接人件費19[[#This Row],[時間単価
(B)]]</f>
        <v>0</v>
      </c>
      <c r="J10" s="399">
        <f>直接人件費19[[#This Row],[従事時間
(A)]]*直接人件費19[[#This Row],[時間単価
(B)]]</f>
        <v>0</v>
      </c>
      <c r="K10" s="400" t="str">
        <f t="shared" si="1"/>
        <v/>
      </c>
      <c r="M10" s="340"/>
    </row>
    <row r="11" spans="1:28" ht="35" customHeight="1" x14ac:dyDescent="0.55000000000000004">
      <c r="A11" s="396">
        <f t="shared" si="0"/>
        <v>6</v>
      </c>
      <c r="B11" s="408"/>
      <c r="C11" s="496"/>
      <c r="D11" s="496"/>
      <c r="E11" s="496"/>
      <c r="F11" s="497"/>
      <c r="G11" s="409"/>
      <c r="H11" s="498"/>
      <c r="I11" s="398">
        <f>直接人件費19[[#This Row],[従事時間
(A)]]*直接人件費19[[#This Row],[時間単価
(B)]]</f>
        <v>0</v>
      </c>
      <c r="J11" s="399">
        <f>直接人件費19[[#This Row],[従事時間
(A)]]*直接人件費19[[#This Row],[時間単価
(B)]]</f>
        <v>0</v>
      </c>
      <c r="K11" s="400" t="str">
        <f t="shared" si="1"/>
        <v/>
      </c>
    </row>
    <row r="12" spans="1:28" ht="35" customHeight="1" x14ac:dyDescent="0.55000000000000004">
      <c r="A12" s="396">
        <f t="shared" si="0"/>
        <v>7</v>
      </c>
      <c r="B12" s="408"/>
      <c r="C12" s="496"/>
      <c r="D12" s="496"/>
      <c r="E12" s="496"/>
      <c r="F12" s="497"/>
      <c r="G12" s="409"/>
      <c r="H12" s="498"/>
      <c r="I12" s="398">
        <f>直接人件費19[[#This Row],[従事時間
(A)]]*直接人件費19[[#This Row],[時間単価
(B)]]</f>
        <v>0</v>
      </c>
      <c r="J12" s="399">
        <f>直接人件費19[[#This Row],[従事時間
(A)]]*直接人件費19[[#This Row],[時間単価
(B)]]</f>
        <v>0</v>
      </c>
      <c r="K12" s="400" t="str">
        <f t="shared" si="1"/>
        <v/>
      </c>
    </row>
    <row r="13" spans="1:28" ht="35" customHeight="1" x14ac:dyDescent="0.55000000000000004">
      <c r="A13" s="396">
        <f t="shared" si="0"/>
        <v>8</v>
      </c>
      <c r="B13" s="408"/>
      <c r="C13" s="496"/>
      <c r="D13" s="496"/>
      <c r="E13" s="496"/>
      <c r="F13" s="497"/>
      <c r="G13" s="409"/>
      <c r="H13" s="498"/>
      <c r="I13" s="398">
        <f>直接人件費19[[#This Row],[従事時間
(A)]]*直接人件費19[[#This Row],[時間単価
(B)]]</f>
        <v>0</v>
      </c>
      <c r="J13" s="399">
        <f>直接人件費19[[#This Row],[従事時間
(A)]]*直接人件費19[[#This Row],[時間単価
(B)]]</f>
        <v>0</v>
      </c>
      <c r="K13" s="400" t="str">
        <f t="shared" si="1"/>
        <v/>
      </c>
    </row>
    <row r="14" spans="1:28" ht="35" customHeight="1" x14ac:dyDescent="0.55000000000000004">
      <c r="A14" s="396">
        <f t="shared" si="0"/>
        <v>9</v>
      </c>
      <c r="B14" s="408"/>
      <c r="C14" s="496"/>
      <c r="D14" s="496"/>
      <c r="E14" s="496"/>
      <c r="F14" s="497"/>
      <c r="G14" s="409"/>
      <c r="H14" s="498"/>
      <c r="I14" s="398">
        <f>直接人件費19[[#This Row],[従事時間
(A)]]*直接人件費19[[#This Row],[時間単価
(B)]]</f>
        <v>0</v>
      </c>
      <c r="J14" s="399">
        <f>直接人件費19[[#This Row],[従事時間
(A)]]*直接人件費19[[#This Row],[時間単価
(B)]]</f>
        <v>0</v>
      </c>
      <c r="K14" s="400" t="str">
        <f t="shared" si="1"/>
        <v/>
      </c>
    </row>
    <row r="15" spans="1:28" ht="35" customHeight="1" x14ac:dyDescent="0.55000000000000004">
      <c r="A15" s="396">
        <f t="shared" si="0"/>
        <v>10</v>
      </c>
      <c r="B15" s="408"/>
      <c r="C15" s="496"/>
      <c r="D15" s="496"/>
      <c r="E15" s="496"/>
      <c r="F15" s="497"/>
      <c r="G15" s="409"/>
      <c r="H15" s="498"/>
      <c r="I15" s="398">
        <f>直接人件費19[[#This Row],[従事時間
(A)]]*直接人件費19[[#This Row],[時間単価
(B)]]</f>
        <v>0</v>
      </c>
      <c r="J15" s="399">
        <f>直接人件費19[[#This Row],[従事時間
(A)]]*直接人件費19[[#This Row],[時間単価
(B)]]</f>
        <v>0</v>
      </c>
      <c r="K15" s="400" t="str">
        <f t="shared" si="1"/>
        <v/>
      </c>
    </row>
    <row r="16" spans="1:28" ht="35" customHeight="1" x14ac:dyDescent="0.55000000000000004">
      <c r="A16" s="396">
        <f t="shared" si="0"/>
        <v>11</v>
      </c>
      <c r="B16" s="408"/>
      <c r="C16" s="496"/>
      <c r="D16" s="496"/>
      <c r="E16" s="496"/>
      <c r="F16" s="497"/>
      <c r="G16" s="409"/>
      <c r="H16" s="498"/>
      <c r="I16" s="398">
        <f>直接人件費19[[#This Row],[従事時間
(A)]]*直接人件費19[[#This Row],[時間単価
(B)]]</f>
        <v>0</v>
      </c>
      <c r="J16" s="399">
        <f>直接人件費19[[#This Row],[従事時間
(A)]]*直接人件費19[[#This Row],[時間単価
(B)]]</f>
        <v>0</v>
      </c>
      <c r="K16" s="400" t="str">
        <f t="shared" si="1"/>
        <v/>
      </c>
    </row>
    <row r="17" spans="1:15" ht="35" customHeight="1" x14ac:dyDescent="0.55000000000000004">
      <c r="A17" s="396">
        <f t="shared" si="0"/>
        <v>12</v>
      </c>
      <c r="B17" s="408"/>
      <c r="C17" s="496"/>
      <c r="D17" s="496"/>
      <c r="E17" s="496"/>
      <c r="F17" s="497"/>
      <c r="G17" s="409"/>
      <c r="H17" s="498"/>
      <c r="I17" s="398">
        <f>直接人件費19[[#This Row],[従事時間
(A)]]*直接人件費19[[#This Row],[時間単価
(B)]]</f>
        <v>0</v>
      </c>
      <c r="J17" s="399">
        <f>直接人件費19[[#This Row],[従事時間
(A)]]*直接人件費19[[#This Row],[時間単価
(B)]]</f>
        <v>0</v>
      </c>
      <c r="K17" s="400" t="str">
        <f t="shared" si="1"/>
        <v/>
      </c>
    </row>
    <row r="18" spans="1:15" ht="35" customHeight="1" x14ac:dyDescent="0.55000000000000004">
      <c r="A18" s="396">
        <f t="shared" si="0"/>
        <v>13</v>
      </c>
      <c r="B18" s="408"/>
      <c r="C18" s="496"/>
      <c r="D18" s="496"/>
      <c r="E18" s="496"/>
      <c r="F18" s="497"/>
      <c r="G18" s="409"/>
      <c r="H18" s="498"/>
      <c r="I18" s="398">
        <f>直接人件費19[[#This Row],[従事時間
(A)]]*直接人件費19[[#This Row],[時間単価
(B)]]</f>
        <v>0</v>
      </c>
      <c r="J18" s="399">
        <f>直接人件費19[[#This Row],[従事時間
(A)]]*直接人件費19[[#This Row],[時間単価
(B)]]</f>
        <v>0</v>
      </c>
      <c r="K18" s="400" t="str">
        <f t="shared" si="1"/>
        <v/>
      </c>
    </row>
    <row r="19" spans="1:15" ht="35" customHeight="1" x14ac:dyDescent="0.55000000000000004">
      <c r="A19" s="396">
        <f t="shared" si="0"/>
        <v>14</v>
      </c>
      <c r="B19" s="408"/>
      <c r="C19" s="496"/>
      <c r="D19" s="496"/>
      <c r="E19" s="496"/>
      <c r="F19" s="497"/>
      <c r="G19" s="409"/>
      <c r="H19" s="498"/>
      <c r="I19" s="398">
        <f>直接人件費19[[#This Row],[従事時間
(A)]]*直接人件費19[[#This Row],[時間単価
(B)]]</f>
        <v>0</v>
      </c>
      <c r="J19" s="399">
        <f>直接人件費19[[#This Row],[従事時間
(A)]]*直接人件費19[[#This Row],[時間単価
(B)]]</f>
        <v>0</v>
      </c>
      <c r="K19" s="400" t="str">
        <f t="shared" si="1"/>
        <v/>
      </c>
    </row>
    <row r="20" spans="1:15" ht="35" customHeight="1" x14ac:dyDescent="0.55000000000000004">
      <c r="A20" s="396">
        <f t="shared" si="0"/>
        <v>15</v>
      </c>
      <c r="B20" s="408"/>
      <c r="C20" s="496"/>
      <c r="D20" s="496"/>
      <c r="E20" s="496"/>
      <c r="F20" s="497"/>
      <c r="G20" s="409"/>
      <c r="H20" s="498"/>
      <c r="I20" s="398">
        <f>直接人件費19[[#This Row],[従事時間
(A)]]*直接人件費19[[#This Row],[時間単価
(B)]]</f>
        <v>0</v>
      </c>
      <c r="J20" s="399">
        <f>直接人件費19[[#This Row],[従事時間
(A)]]*直接人件費19[[#This Row],[時間単価
(B)]]</f>
        <v>0</v>
      </c>
      <c r="K20" s="400" t="str">
        <f t="shared" si="1"/>
        <v/>
      </c>
    </row>
    <row r="21" spans="1:15" ht="35" customHeight="1" x14ac:dyDescent="0.55000000000000004">
      <c r="A21" s="401"/>
      <c r="B21" s="402"/>
      <c r="C21" s="402"/>
      <c r="D21" s="402"/>
      <c r="E21" s="402"/>
      <c r="F21" s="402"/>
      <c r="G21" s="403"/>
      <c r="H21" s="404" t="s">
        <v>567</v>
      </c>
      <c r="I21" s="405">
        <f>SUBTOTAL(109,直接人件費19[助成対象経費
(A)×(B)])</f>
        <v>0</v>
      </c>
      <c r="J21" s="406">
        <f>SUBTOTAL(109,直接人件費19[助成事業に
要する経費])</f>
        <v>0</v>
      </c>
      <c r="K21" s="407"/>
      <c r="N21" s="1578" t="s">
        <v>607</v>
      </c>
      <c r="O21" s="1578"/>
    </row>
    <row r="22" spans="1:15" x14ac:dyDescent="0.55000000000000004">
      <c r="N22" s="585" t="s">
        <v>341</v>
      </c>
      <c r="O22" s="585" t="s">
        <v>342</v>
      </c>
    </row>
    <row r="23" spans="1:15" x14ac:dyDescent="0.55000000000000004">
      <c r="N23" s="585" t="s">
        <v>608</v>
      </c>
      <c r="O23" s="586">
        <v>1030</v>
      </c>
    </row>
    <row r="24" spans="1:15" x14ac:dyDescent="0.55000000000000004">
      <c r="N24" s="585" t="s">
        <v>713</v>
      </c>
      <c r="O24" s="587">
        <v>1090</v>
      </c>
    </row>
    <row r="25" spans="1:15" x14ac:dyDescent="0.55000000000000004">
      <c r="N25" s="585" t="s">
        <v>714</v>
      </c>
      <c r="O25" s="587">
        <v>1160</v>
      </c>
    </row>
    <row r="26" spans="1:15" x14ac:dyDescent="0.55000000000000004">
      <c r="N26" s="585" t="s">
        <v>715</v>
      </c>
      <c r="O26" s="587">
        <v>1220</v>
      </c>
    </row>
    <row r="27" spans="1:15" x14ac:dyDescent="0.55000000000000004">
      <c r="N27" s="585" t="s">
        <v>716</v>
      </c>
      <c r="O27" s="587">
        <v>1310</v>
      </c>
    </row>
    <row r="28" spans="1:15" x14ac:dyDescent="0.55000000000000004">
      <c r="N28" s="585" t="s">
        <v>717</v>
      </c>
      <c r="O28" s="587">
        <v>1390</v>
      </c>
    </row>
    <row r="29" spans="1:15" x14ac:dyDescent="0.55000000000000004">
      <c r="N29" s="585" t="s">
        <v>718</v>
      </c>
      <c r="O29" s="587">
        <v>1470</v>
      </c>
    </row>
    <row r="30" spans="1:15" x14ac:dyDescent="0.55000000000000004">
      <c r="N30" s="585" t="s">
        <v>719</v>
      </c>
      <c r="O30" s="587">
        <v>1550</v>
      </c>
    </row>
    <row r="31" spans="1:15" x14ac:dyDescent="0.55000000000000004">
      <c r="N31" s="585" t="s">
        <v>720</v>
      </c>
      <c r="O31" s="587">
        <v>1630</v>
      </c>
    </row>
    <row r="32" spans="1:15" x14ac:dyDescent="0.55000000000000004">
      <c r="N32" s="585" t="s">
        <v>721</v>
      </c>
      <c r="O32" s="587">
        <v>1800</v>
      </c>
    </row>
    <row r="33" spans="14:15" x14ac:dyDescent="0.55000000000000004">
      <c r="N33" s="585" t="s">
        <v>722</v>
      </c>
      <c r="O33" s="587">
        <v>1960</v>
      </c>
    </row>
    <row r="34" spans="14:15" x14ac:dyDescent="0.55000000000000004">
      <c r="N34" s="585" t="s">
        <v>723</v>
      </c>
      <c r="O34" s="587">
        <v>2130</v>
      </c>
    </row>
    <row r="35" spans="14:15" x14ac:dyDescent="0.55000000000000004">
      <c r="N35" s="585" t="s">
        <v>724</v>
      </c>
      <c r="O35" s="587">
        <v>2290</v>
      </c>
    </row>
    <row r="36" spans="14:15" x14ac:dyDescent="0.55000000000000004">
      <c r="N36" s="585" t="s">
        <v>725</v>
      </c>
      <c r="O36" s="587">
        <v>2450</v>
      </c>
    </row>
    <row r="37" spans="14:15" x14ac:dyDescent="0.55000000000000004">
      <c r="N37" s="585" t="s">
        <v>726</v>
      </c>
      <c r="O37" s="587">
        <v>2620</v>
      </c>
    </row>
    <row r="38" spans="14:15" x14ac:dyDescent="0.55000000000000004">
      <c r="N38" s="585" t="s">
        <v>727</v>
      </c>
      <c r="O38" s="587">
        <v>2780</v>
      </c>
    </row>
    <row r="39" spans="14:15" x14ac:dyDescent="0.55000000000000004">
      <c r="N39" s="585" t="s">
        <v>728</v>
      </c>
      <c r="O39" s="587">
        <v>2950</v>
      </c>
    </row>
    <row r="40" spans="14:15" x14ac:dyDescent="0.55000000000000004">
      <c r="N40" s="585" t="s">
        <v>729</v>
      </c>
      <c r="O40" s="587">
        <v>3110</v>
      </c>
    </row>
    <row r="41" spans="14:15" x14ac:dyDescent="0.55000000000000004">
      <c r="N41" s="585" t="s">
        <v>730</v>
      </c>
      <c r="O41" s="587">
        <v>3350</v>
      </c>
    </row>
    <row r="42" spans="14:15" x14ac:dyDescent="0.55000000000000004">
      <c r="N42" s="585" t="s">
        <v>731</v>
      </c>
      <c r="O42" s="587">
        <v>3600</v>
      </c>
    </row>
    <row r="43" spans="14:15" x14ac:dyDescent="0.55000000000000004">
      <c r="N43" s="585" t="s">
        <v>732</v>
      </c>
      <c r="O43" s="587">
        <v>3850</v>
      </c>
    </row>
    <row r="44" spans="14:15" x14ac:dyDescent="0.55000000000000004">
      <c r="N44" s="585" t="s">
        <v>733</v>
      </c>
      <c r="O44" s="587">
        <v>4090</v>
      </c>
    </row>
    <row r="45" spans="14:15" x14ac:dyDescent="0.55000000000000004">
      <c r="N45" s="585" t="s">
        <v>734</v>
      </c>
      <c r="O45" s="587">
        <v>4340</v>
      </c>
    </row>
    <row r="46" spans="14:15" x14ac:dyDescent="0.55000000000000004">
      <c r="N46" s="585" t="s">
        <v>735</v>
      </c>
      <c r="O46" s="587">
        <v>4580</v>
      </c>
    </row>
    <row r="47" spans="14:15" x14ac:dyDescent="0.55000000000000004">
      <c r="N47" s="585" t="s">
        <v>736</v>
      </c>
      <c r="O47" s="587">
        <v>4830</v>
      </c>
    </row>
    <row r="48" spans="14:15" x14ac:dyDescent="0.55000000000000004">
      <c r="N48" s="585" t="s">
        <v>737</v>
      </c>
      <c r="O48" s="587">
        <v>5080</v>
      </c>
    </row>
  </sheetData>
  <sheetProtection password="C402" sheet="1" formatCells="0" selectLockedCells="1"/>
  <mergeCells count="3">
    <mergeCell ref="L5:P5"/>
    <mergeCell ref="N21:O21"/>
    <mergeCell ref="A3:H3"/>
  </mergeCells>
  <phoneticPr fontId="2"/>
  <conditionalFormatting sqref="B6:H20">
    <cfRule type="expression" dxfId="141" priority="1">
      <formula>AND(OR($B6&lt;&gt;"",$C6&lt;&gt;"",$D6&lt;&gt;"",$E6&lt;&gt;"",$F6&lt;&gt;"",$G6&lt;&gt;"",$H6&lt;&gt;""),B6="")</formula>
    </cfRule>
  </conditionalFormatting>
  <dataValidations count="4">
    <dataValidation type="list" imeMode="disabled" allowBlank="1" showInputMessage="1" showErrorMessage="1" prompt="募集要項P.44「人件費単価一覧表」を参照してください。_x000a_単価の上限額は5,080円です。" sqref="H6:H20">
      <formula1>$O$23:$O$48</formula1>
    </dataValidation>
    <dataValidation allowBlank="1" showInputMessage="1" showErrorMessage="1" prompt="自動計算されます。" sqref="I6:J20"/>
    <dataValidation allowBlank="1" showErrorMessage="1" sqref="F6:F20"/>
    <dataValidation type="list" allowBlank="1" showInputMessage="1" showErrorMessage="1" sqref="D6:D20">
      <formula1>"役員,正社員"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7"/>
  <sheetViews>
    <sheetView showGridLines="0" view="pageBreakPreview" zoomScale="80" zoomScaleNormal="100" zoomScaleSheetLayoutView="80" workbookViewId="0">
      <selection activeCell="B10" sqref="B10"/>
    </sheetView>
  </sheetViews>
  <sheetFormatPr defaultColWidth="1.9140625" defaultRowHeight="13" x14ac:dyDescent="0.55000000000000004"/>
  <cols>
    <col min="1" max="1" width="6.33203125" style="524" customWidth="1"/>
    <col min="2" max="2" width="27.5" style="523" customWidth="1"/>
    <col min="3" max="3" width="4.58203125" style="259" customWidth="1"/>
    <col min="4" max="4" width="4" style="524" customWidth="1"/>
    <col min="5" max="5" width="6.75" style="524" customWidth="1"/>
    <col min="6" max="6" width="10.5" style="524" customWidth="1"/>
    <col min="7" max="7" width="8.83203125" style="524" customWidth="1"/>
    <col min="8" max="8" width="12.33203125" style="523" customWidth="1"/>
    <col min="9" max="9" width="2.25" style="261" customWidth="1"/>
    <col min="10" max="10" width="8.25" style="262" customWidth="1"/>
    <col min="11" max="15" width="1.9140625" style="262"/>
    <col min="16" max="52" width="1.9140625" style="75" customWidth="1"/>
    <col min="53" max="53" width="2.75" style="75" customWidth="1"/>
    <col min="54" max="211" width="1.9140625" style="75" customWidth="1"/>
    <col min="212" max="16384" width="1.9140625" style="75"/>
  </cols>
  <sheetData>
    <row r="1" spans="1:24" s="269" customFormat="1" ht="25" customHeight="1" x14ac:dyDescent="0.55000000000000004">
      <c r="A1" s="273"/>
      <c r="B1" s="264"/>
      <c r="C1" s="264"/>
      <c r="D1" s="264"/>
      <c r="E1" s="264"/>
      <c r="F1" s="264"/>
      <c r="G1" s="264"/>
      <c r="H1" s="260" t="s">
        <v>550</v>
      </c>
      <c r="I1" s="266"/>
      <c r="J1" s="262"/>
      <c r="K1" s="262"/>
      <c r="L1" s="262"/>
      <c r="M1" s="262"/>
      <c r="N1" s="262"/>
      <c r="O1" s="262"/>
      <c r="P1" s="264"/>
      <c r="Q1" s="264"/>
      <c r="R1" s="274"/>
      <c r="S1" s="274"/>
      <c r="T1" s="274"/>
      <c r="U1" s="274"/>
      <c r="V1" s="274"/>
      <c r="W1" s="274"/>
      <c r="X1" s="274"/>
    </row>
    <row r="2" spans="1:24" s="269" customFormat="1" ht="25" customHeight="1" x14ac:dyDescent="0.55000000000000004">
      <c r="A2" s="273" t="s">
        <v>343</v>
      </c>
      <c r="B2" s="264"/>
      <c r="C2" s="264"/>
      <c r="D2" s="264"/>
      <c r="E2" s="264"/>
      <c r="F2" s="264"/>
      <c r="G2" s="264"/>
      <c r="H2" s="45"/>
      <c r="I2" s="266"/>
      <c r="J2" s="262"/>
      <c r="K2" s="262"/>
      <c r="L2" s="262"/>
      <c r="M2" s="262"/>
      <c r="N2" s="262"/>
      <c r="O2" s="262"/>
      <c r="P2" s="264"/>
      <c r="Q2" s="264"/>
      <c r="R2" s="274"/>
      <c r="S2" s="274"/>
      <c r="T2" s="274"/>
      <c r="U2" s="274"/>
      <c r="V2" s="274"/>
      <c r="W2" s="274"/>
      <c r="X2" s="274"/>
    </row>
    <row r="3" spans="1:24" s="269" customFormat="1" ht="13" customHeight="1" x14ac:dyDescent="0.55000000000000004">
      <c r="A3" s="1514" t="s">
        <v>609</v>
      </c>
      <c r="B3" s="1514"/>
      <c r="C3" s="1514"/>
      <c r="D3" s="1514"/>
      <c r="E3" s="1514"/>
      <c r="F3" s="1514"/>
      <c r="G3" s="1514"/>
      <c r="H3" s="1514"/>
      <c r="I3" s="266"/>
      <c r="J3" s="262"/>
      <c r="K3" s="262"/>
      <c r="L3" s="262"/>
      <c r="M3" s="262"/>
      <c r="N3" s="262"/>
      <c r="O3" s="262"/>
      <c r="P3" s="264"/>
      <c r="Q3" s="264"/>
      <c r="R3" s="274"/>
      <c r="S3" s="274"/>
      <c r="T3" s="274"/>
      <c r="U3" s="274"/>
      <c r="V3" s="274"/>
      <c r="W3" s="274"/>
      <c r="X3" s="274"/>
    </row>
    <row r="4" spans="1:24" s="269" customFormat="1" ht="13" customHeight="1" x14ac:dyDescent="0.55000000000000004">
      <c r="A4" s="1580" t="s">
        <v>610</v>
      </c>
      <c r="B4" s="1580"/>
      <c r="C4" s="1580"/>
      <c r="D4" s="1580"/>
      <c r="E4" s="1580"/>
      <c r="F4" s="1580"/>
      <c r="G4" s="1580"/>
      <c r="H4" s="1580"/>
      <c r="I4" s="266"/>
      <c r="J4" s="262"/>
      <c r="K4" s="262"/>
      <c r="L4" s="262"/>
      <c r="M4" s="262"/>
      <c r="N4" s="262"/>
      <c r="O4" s="262"/>
      <c r="P4" s="264"/>
      <c r="Q4" s="264"/>
      <c r="R4" s="274"/>
      <c r="S4" s="274"/>
      <c r="T4" s="274"/>
      <c r="U4" s="274"/>
      <c r="V4" s="274"/>
      <c r="W4" s="274"/>
      <c r="X4" s="274"/>
    </row>
    <row r="5" spans="1:24" s="269" customFormat="1" ht="13" customHeight="1" x14ac:dyDescent="0.55000000000000004">
      <c r="A5" s="1580"/>
      <c r="B5" s="1580"/>
      <c r="C5" s="1580"/>
      <c r="D5" s="1580"/>
      <c r="E5" s="1580"/>
      <c r="F5" s="1580"/>
      <c r="G5" s="1580"/>
      <c r="H5" s="1580"/>
      <c r="I5" s="266"/>
      <c r="J5" s="262"/>
      <c r="K5" s="262"/>
      <c r="L5" s="262"/>
      <c r="M5" s="262"/>
      <c r="N5" s="262"/>
      <c r="O5" s="262"/>
      <c r="P5" s="264"/>
      <c r="Q5" s="264"/>
      <c r="R5" s="274"/>
      <c r="S5" s="274"/>
      <c r="T5" s="274"/>
      <c r="U5" s="274"/>
      <c r="V5" s="274"/>
      <c r="W5" s="274"/>
      <c r="X5" s="274"/>
    </row>
    <row r="6" spans="1:24" s="269" customFormat="1" ht="13" customHeight="1" x14ac:dyDescent="0.55000000000000004">
      <c r="A6" s="1581" t="s">
        <v>748</v>
      </c>
      <c r="B6" s="1581"/>
      <c r="C6" s="1581"/>
      <c r="D6" s="1581"/>
      <c r="E6" s="1581"/>
      <c r="F6" s="1581"/>
      <c r="G6" s="1581"/>
      <c r="H6" s="1581"/>
      <c r="I6" s="266"/>
      <c r="J6" s="262"/>
      <c r="K6" s="262"/>
      <c r="L6" s="262"/>
      <c r="M6" s="262"/>
      <c r="N6" s="262"/>
      <c r="O6" s="262"/>
      <c r="P6" s="264"/>
      <c r="Q6" s="264"/>
      <c r="R6" s="274"/>
      <c r="S6" s="274"/>
      <c r="T6" s="274"/>
      <c r="U6" s="274"/>
      <c r="V6" s="274"/>
      <c r="W6" s="274"/>
      <c r="X6" s="274"/>
    </row>
    <row r="7" spans="1:24" s="269" customFormat="1" ht="13" customHeight="1" x14ac:dyDescent="0.55000000000000004">
      <c r="A7" s="1581"/>
      <c r="B7" s="1581"/>
      <c r="C7" s="1581"/>
      <c r="D7" s="1581"/>
      <c r="E7" s="1581"/>
      <c r="F7" s="1581"/>
      <c r="G7" s="1581"/>
      <c r="H7" s="1581"/>
      <c r="I7" s="266"/>
      <c r="J7" s="262"/>
      <c r="K7" s="262"/>
      <c r="L7" s="262"/>
      <c r="M7" s="262"/>
      <c r="N7" s="262"/>
      <c r="O7" s="262"/>
      <c r="P7" s="264"/>
      <c r="Q7" s="264"/>
      <c r="R7" s="274"/>
      <c r="S7" s="274"/>
      <c r="T7" s="274"/>
      <c r="U7" s="274"/>
      <c r="V7" s="274"/>
      <c r="W7" s="274"/>
      <c r="X7" s="274"/>
    </row>
    <row r="8" spans="1:24" ht="13" customHeight="1" x14ac:dyDescent="0.55000000000000004">
      <c r="A8" s="410"/>
      <c r="B8" s="410"/>
      <c r="C8" s="410"/>
      <c r="D8" s="410"/>
      <c r="E8" s="410"/>
      <c r="F8" s="410"/>
      <c r="G8" s="410"/>
      <c r="H8" s="278" t="s">
        <v>221</v>
      </c>
    </row>
    <row r="9" spans="1:24" ht="48" x14ac:dyDescent="0.55000000000000004">
      <c r="A9" s="279" t="s">
        <v>222</v>
      </c>
      <c r="B9" s="280" t="s">
        <v>344</v>
      </c>
      <c r="C9" s="280" t="s">
        <v>226</v>
      </c>
      <c r="D9" s="281" t="s">
        <v>227</v>
      </c>
      <c r="E9" s="280" t="s">
        <v>228</v>
      </c>
      <c r="F9" s="282" t="s">
        <v>229</v>
      </c>
      <c r="G9" s="282" t="s">
        <v>230</v>
      </c>
      <c r="H9" s="283" t="s">
        <v>388</v>
      </c>
      <c r="I9" s="284" t="s">
        <v>232</v>
      </c>
    </row>
    <row r="10" spans="1:24" ht="35" customHeight="1" x14ac:dyDescent="0.55000000000000004">
      <c r="A10" s="285" t="s">
        <v>611</v>
      </c>
      <c r="B10" s="286"/>
      <c r="C10" s="69"/>
      <c r="D10" s="71"/>
      <c r="E10" s="287"/>
      <c r="F10" s="288">
        <f>原材料・副資材費1521[[#This Row],[数量
(A)]]*原材料・副資材費1521[[#This Row],[単価
（税抜）
(B)]]</f>
        <v>0</v>
      </c>
      <c r="G10" s="288">
        <f>ROUNDDOWN(原材料・副資材費1521[[#This Row],[助成対象経費
（税抜）
(A)×(B)]]*1.1,0)</f>
        <v>0</v>
      </c>
      <c r="H10" s="289"/>
      <c r="I10" s="290" t="str">
        <f>IF(OR(
      AND(B10="",C10="",D10="",E10="",H10=""),
      AND(B10&lt;&gt;"",C10&lt;&gt;"",D10&lt;&gt;"",E10&lt;&gt;"",H10&lt;&gt;"")),
   "", "←全ての項目を入力してください。")</f>
        <v/>
      </c>
    </row>
    <row r="11" spans="1:24" ht="35" customHeight="1" x14ac:dyDescent="0.55000000000000004">
      <c r="A11" s="285" t="s">
        <v>612</v>
      </c>
      <c r="B11" s="286"/>
      <c r="C11" s="69"/>
      <c r="D11" s="71"/>
      <c r="E11" s="287"/>
      <c r="F11" s="288">
        <f>原材料・副資材費1521[[#This Row],[数量
(A)]]*原材料・副資材費1521[[#This Row],[単価
（税抜）
(B)]]</f>
        <v>0</v>
      </c>
      <c r="G11" s="288">
        <f>ROUNDDOWN(原材料・副資材費1521[[#This Row],[助成対象経費
（税抜）
(A)×(B)]]*1.1,0)</f>
        <v>0</v>
      </c>
      <c r="H11" s="289"/>
      <c r="I11" s="290" t="str">
        <f t="shared" ref="I11:I26" si="0">IF(OR(
      AND(B11="",C11="",D11="",E11="",H11=""),
      AND(B11&lt;&gt;"",C11&lt;&gt;"",D11&lt;&gt;"",E11&lt;&gt;"",H11&lt;&gt;"")),
   "", "←全ての項目を入力してください。")</f>
        <v/>
      </c>
    </row>
    <row r="12" spans="1:24" ht="35" customHeight="1" x14ac:dyDescent="0.55000000000000004">
      <c r="A12" s="285" t="s">
        <v>613</v>
      </c>
      <c r="B12" s="286"/>
      <c r="C12" s="69"/>
      <c r="D12" s="71"/>
      <c r="E12" s="287"/>
      <c r="F12" s="288">
        <f>原材料・副資材費1521[[#This Row],[数量
(A)]]*原材料・副資材費1521[[#This Row],[単価
（税抜）
(B)]]</f>
        <v>0</v>
      </c>
      <c r="G12" s="288">
        <f>ROUNDDOWN(原材料・副資材費1521[[#This Row],[助成対象経費
（税抜）
(A)×(B)]]*1.1,0)</f>
        <v>0</v>
      </c>
      <c r="H12" s="289"/>
      <c r="I12" s="290" t="str">
        <f t="shared" si="0"/>
        <v/>
      </c>
    </row>
    <row r="13" spans="1:24" ht="35" customHeight="1" x14ac:dyDescent="0.55000000000000004">
      <c r="A13" s="285" t="s">
        <v>614</v>
      </c>
      <c r="B13" s="286"/>
      <c r="C13" s="69"/>
      <c r="D13" s="71"/>
      <c r="E13" s="287"/>
      <c r="F13" s="288">
        <f>原材料・副資材費1521[[#This Row],[数量
(A)]]*原材料・副資材費1521[[#This Row],[単価
（税抜）
(B)]]</f>
        <v>0</v>
      </c>
      <c r="G13" s="288">
        <f>ROUNDDOWN(原材料・副資材費1521[[#This Row],[助成対象経費
（税抜）
(A)×(B)]]*1.1,0)</f>
        <v>0</v>
      </c>
      <c r="H13" s="289"/>
      <c r="I13" s="290" t="str">
        <f t="shared" si="0"/>
        <v/>
      </c>
    </row>
    <row r="14" spans="1:24" ht="35" customHeight="1" x14ac:dyDescent="0.55000000000000004">
      <c r="A14" s="285" t="s">
        <v>615</v>
      </c>
      <c r="B14" s="286"/>
      <c r="C14" s="69"/>
      <c r="D14" s="71"/>
      <c r="E14" s="287"/>
      <c r="F14" s="288">
        <f>原材料・副資材費1521[[#This Row],[数量
(A)]]*原材料・副資材費1521[[#This Row],[単価
（税抜）
(B)]]</f>
        <v>0</v>
      </c>
      <c r="G14" s="288">
        <f>ROUNDDOWN(原材料・副資材費1521[[#This Row],[助成対象経費
（税抜）
(A)×(B)]]*1.1,0)</f>
        <v>0</v>
      </c>
      <c r="H14" s="289"/>
      <c r="I14" s="290" t="str">
        <f t="shared" si="0"/>
        <v/>
      </c>
    </row>
    <row r="15" spans="1:24" ht="35" customHeight="1" x14ac:dyDescent="0.55000000000000004">
      <c r="A15" s="285" t="s">
        <v>616</v>
      </c>
      <c r="B15" s="286"/>
      <c r="C15" s="69"/>
      <c r="D15" s="71"/>
      <c r="E15" s="287"/>
      <c r="F15" s="288">
        <f>原材料・副資材費1521[[#This Row],[数量
(A)]]*原材料・副資材費1521[[#This Row],[単価
（税抜）
(B)]]</f>
        <v>0</v>
      </c>
      <c r="G15" s="288">
        <f>ROUNDDOWN(原材料・副資材費1521[[#This Row],[助成対象経費
（税抜）
(A)×(B)]]*1.1,0)</f>
        <v>0</v>
      </c>
      <c r="H15" s="289"/>
      <c r="I15" s="290" t="str">
        <f t="shared" si="0"/>
        <v/>
      </c>
    </row>
    <row r="16" spans="1:24" ht="35" customHeight="1" x14ac:dyDescent="0.55000000000000004">
      <c r="A16" s="285" t="s">
        <v>617</v>
      </c>
      <c r="B16" s="286"/>
      <c r="C16" s="69"/>
      <c r="D16" s="71"/>
      <c r="E16" s="287"/>
      <c r="F16" s="288">
        <f>原材料・副資材費1521[[#This Row],[数量
(A)]]*原材料・副資材費1521[[#This Row],[単価
（税抜）
(B)]]</f>
        <v>0</v>
      </c>
      <c r="G16" s="288">
        <f>ROUNDDOWN(原材料・副資材費1521[[#This Row],[助成対象経費
（税抜）
(A)×(B)]]*1.1,0)</f>
        <v>0</v>
      </c>
      <c r="H16" s="289"/>
      <c r="I16" s="290" t="str">
        <f t="shared" si="0"/>
        <v/>
      </c>
    </row>
    <row r="17" spans="1:9" ht="35" customHeight="1" x14ac:dyDescent="0.55000000000000004">
      <c r="A17" s="285" t="s">
        <v>618</v>
      </c>
      <c r="B17" s="286"/>
      <c r="C17" s="69"/>
      <c r="D17" s="71"/>
      <c r="E17" s="287"/>
      <c r="F17" s="288">
        <f>原材料・副資材費1521[[#This Row],[数量
(A)]]*原材料・副資材費1521[[#This Row],[単価
（税抜）
(B)]]</f>
        <v>0</v>
      </c>
      <c r="G17" s="288">
        <f>ROUNDDOWN(原材料・副資材費1521[[#This Row],[助成対象経費
（税抜）
(A)×(B)]]*1.1,0)</f>
        <v>0</v>
      </c>
      <c r="H17" s="289"/>
      <c r="I17" s="290" t="str">
        <f t="shared" si="0"/>
        <v/>
      </c>
    </row>
    <row r="18" spans="1:9" ht="35" customHeight="1" x14ac:dyDescent="0.55000000000000004">
      <c r="A18" s="285" t="s">
        <v>619</v>
      </c>
      <c r="B18" s="286"/>
      <c r="C18" s="69"/>
      <c r="D18" s="71"/>
      <c r="E18" s="287"/>
      <c r="F18" s="288">
        <f>原材料・副資材費1521[[#This Row],[数量
(A)]]*原材料・副資材費1521[[#This Row],[単価
（税抜）
(B)]]</f>
        <v>0</v>
      </c>
      <c r="G18" s="288">
        <f>ROUNDDOWN(原材料・副資材費1521[[#This Row],[助成対象経費
（税抜）
(A)×(B)]]*1.1,0)</f>
        <v>0</v>
      </c>
      <c r="H18" s="289"/>
      <c r="I18" s="290" t="str">
        <f t="shared" si="0"/>
        <v/>
      </c>
    </row>
    <row r="19" spans="1:9" ht="35" customHeight="1" x14ac:dyDescent="0.55000000000000004">
      <c r="A19" s="285" t="s">
        <v>620</v>
      </c>
      <c r="B19" s="286"/>
      <c r="C19" s="69"/>
      <c r="D19" s="71"/>
      <c r="E19" s="287"/>
      <c r="F19" s="288">
        <f>原材料・副資材費1521[[#This Row],[数量
(A)]]*原材料・副資材費1521[[#This Row],[単価
（税抜）
(B)]]</f>
        <v>0</v>
      </c>
      <c r="G19" s="288">
        <f>ROUNDDOWN(原材料・副資材費1521[[#This Row],[助成対象経費
（税抜）
(A)×(B)]]*1.1,0)</f>
        <v>0</v>
      </c>
      <c r="H19" s="289"/>
      <c r="I19" s="290" t="str">
        <f t="shared" si="0"/>
        <v/>
      </c>
    </row>
    <row r="20" spans="1:9" ht="35" customHeight="1" x14ac:dyDescent="0.55000000000000004">
      <c r="A20" s="285" t="s">
        <v>621</v>
      </c>
      <c r="B20" s="286"/>
      <c r="C20" s="69"/>
      <c r="D20" s="71"/>
      <c r="E20" s="287"/>
      <c r="F20" s="288">
        <f>原材料・副資材費1521[[#This Row],[数量
(A)]]*原材料・副資材費1521[[#This Row],[単価
（税抜）
(B)]]</f>
        <v>0</v>
      </c>
      <c r="G20" s="288">
        <f>ROUNDDOWN(原材料・副資材費1521[[#This Row],[助成対象経費
（税抜）
(A)×(B)]]*1.1,0)</f>
        <v>0</v>
      </c>
      <c r="H20" s="289"/>
      <c r="I20" s="290" t="str">
        <f t="shared" si="0"/>
        <v/>
      </c>
    </row>
    <row r="21" spans="1:9" ht="35" customHeight="1" x14ac:dyDescent="0.55000000000000004">
      <c r="A21" s="285" t="s">
        <v>622</v>
      </c>
      <c r="B21" s="286"/>
      <c r="C21" s="69"/>
      <c r="D21" s="71"/>
      <c r="E21" s="287"/>
      <c r="F21" s="288">
        <f>原材料・副資材費1521[[#This Row],[数量
(A)]]*原材料・副資材費1521[[#This Row],[単価
（税抜）
(B)]]</f>
        <v>0</v>
      </c>
      <c r="G21" s="288">
        <f>ROUNDDOWN(原材料・副資材費1521[[#This Row],[助成対象経費
（税抜）
(A)×(B)]]*1.1,0)</f>
        <v>0</v>
      </c>
      <c r="H21" s="289"/>
      <c r="I21" s="290" t="str">
        <f t="shared" si="0"/>
        <v/>
      </c>
    </row>
    <row r="22" spans="1:9" ht="35" customHeight="1" x14ac:dyDescent="0.55000000000000004">
      <c r="A22" s="285" t="s">
        <v>623</v>
      </c>
      <c r="B22" s="286"/>
      <c r="C22" s="69"/>
      <c r="D22" s="71"/>
      <c r="E22" s="287"/>
      <c r="F22" s="288">
        <f>原材料・副資材費1521[[#This Row],[数量
(A)]]*原材料・副資材費1521[[#This Row],[単価
（税抜）
(B)]]</f>
        <v>0</v>
      </c>
      <c r="G22" s="288">
        <f>ROUNDDOWN(原材料・副資材費1521[[#This Row],[助成対象経費
（税抜）
(A)×(B)]]*1.1,0)</f>
        <v>0</v>
      </c>
      <c r="H22" s="289"/>
      <c r="I22" s="290" t="str">
        <f t="shared" si="0"/>
        <v/>
      </c>
    </row>
    <row r="23" spans="1:9" ht="35" customHeight="1" x14ac:dyDescent="0.55000000000000004">
      <c r="A23" s="285" t="s">
        <v>624</v>
      </c>
      <c r="B23" s="286"/>
      <c r="C23" s="69"/>
      <c r="D23" s="71"/>
      <c r="E23" s="287"/>
      <c r="F23" s="288">
        <f>原材料・副資材費1521[[#This Row],[数量
(A)]]*原材料・副資材費1521[[#This Row],[単価
（税抜）
(B)]]</f>
        <v>0</v>
      </c>
      <c r="G23" s="288">
        <f>ROUNDDOWN(原材料・副資材費1521[[#This Row],[助成対象経費
（税抜）
(A)×(B)]]*1.1,0)</f>
        <v>0</v>
      </c>
      <c r="H23" s="289"/>
      <c r="I23" s="290" t="str">
        <f t="shared" si="0"/>
        <v/>
      </c>
    </row>
    <row r="24" spans="1:9" ht="35" customHeight="1" x14ac:dyDescent="0.55000000000000004">
      <c r="A24" s="285" t="s">
        <v>625</v>
      </c>
      <c r="B24" s="286"/>
      <c r="C24" s="69"/>
      <c r="D24" s="71"/>
      <c r="E24" s="287"/>
      <c r="F24" s="288">
        <f>原材料・副資材費1521[[#This Row],[数量
(A)]]*原材料・副資材費1521[[#This Row],[単価
（税抜）
(B)]]</f>
        <v>0</v>
      </c>
      <c r="G24" s="288">
        <f>ROUNDDOWN(原材料・副資材費1521[[#This Row],[助成対象経費
（税抜）
(A)×(B)]]*1.1,0)</f>
        <v>0</v>
      </c>
      <c r="H24" s="289"/>
      <c r="I24" s="290" t="str">
        <f t="shared" si="0"/>
        <v/>
      </c>
    </row>
    <row r="25" spans="1:9" ht="35" customHeight="1" x14ac:dyDescent="0.55000000000000004">
      <c r="A25" s="285" t="s">
        <v>626</v>
      </c>
      <c r="B25" s="286"/>
      <c r="C25" s="69"/>
      <c r="D25" s="71"/>
      <c r="E25" s="287"/>
      <c r="F25" s="288">
        <f>原材料・副資材費1521[[#This Row],[数量
(A)]]*原材料・副資材費1521[[#This Row],[単価
（税抜）
(B)]]</f>
        <v>0</v>
      </c>
      <c r="G25" s="288">
        <f>ROUNDDOWN(原材料・副資材費1521[[#This Row],[助成対象経費
（税抜）
(A)×(B)]]*1.1,0)</f>
        <v>0</v>
      </c>
      <c r="H25" s="289"/>
      <c r="I25" s="290" t="str">
        <f t="shared" si="0"/>
        <v/>
      </c>
    </row>
    <row r="26" spans="1:9" ht="35" customHeight="1" x14ac:dyDescent="0.55000000000000004">
      <c r="A26" s="285" t="s">
        <v>627</v>
      </c>
      <c r="B26" s="286"/>
      <c r="C26" s="69"/>
      <c r="D26" s="71"/>
      <c r="E26" s="287"/>
      <c r="F26" s="288">
        <f>原材料・副資材費1521[[#This Row],[数量
(A)]]*原材料・副資材費1521[[#This Row],[単価
（税抜）
(B)]]</f>
        <v>0</v>
      </c>
      <c r="G26" s="288">
        <f>ROUNDDOWN(原材料・副資材費1521[[#This Row],[助成対象経費
（税抜）
(A)×(B)]]*1.1,0)</f>
        <v>0</v>
      </c>
      <c r="H26" s="289"/>
      <c r="I26" s="290" t="str">
        <f t="shared" si="0"/>
        <v/>
      </c>
    </row>
    <row r="27" spans="1:9" ht="35" customHeight="1" x14ac:dyDescent="0.55000000000000004">
      <c r="A27" s="411"/>
      <c r="B27" s="412"/>
      <c r="C27" s="413"/>
      <c r="D27" s="414"/>
      <c r="E27" s="415" t="s">
        <v>233</v>
      </c>
      <c r="F27" s="297">
        <f>SUBTOTAL(109,原材料・副資材費1521[助成対象経費
（税抜）
(A)×(B)])</f>
        <v>0</v>
      </c>
      <c r="G27" s="297">
        <f>SUBTOTAL(109,原材料・副資材費1521[助成事業に
要する経費
（税込）])</f>
        <v>0</v>
      </c>
      <c r="H27" s="298"/>
      <c r="I27" s="416"/>
    </row>
  </sheetData>
  <sheetProtection password="C402" sheet="1" formatCells="0" selectLockedCells="1"/>
  <mergeCells count="3">
    <mergeCell ref="A3:H3"/>
    <mergeCell ref="A4:H5"/>
    <mergeCell ref="A6:H7"/>
  </mergeCells>
  <phoneticPr fontId="2"/>
  <conditionalFormatting sqref="H10:H26 B10:E26">
    <cfRule type="expression" dxfId="111" priority="1">
      <formula>AND(OR($B10&lt;&gt;"",$C10&lt;&gt;"",$D10&lt;&gt;"",$E10&lt;&gt;"",$H10&lt;&gt;""),B10="")</formula>
    </cfRule>
  </conditionalFormatting>
  <dataValidations count="6">
    <dataValidation imeMode="disabled" allowBlank="1" showInputMessage="1" showErrorMessage="1" sqref="E10:E26"/>
    <dataValidation type="custom" allowBlank="1" showInputMessage="1" showErrorMessage="1" sqref="I10:I26">
      <formula1>ISERROR(FIND(CHAR(10),I10))</formula1>
    </dataValidation>
    <dataValidation allowBlank="1" showErrorMessage="1" prompt="_x000a_" sqref="B10:B26"/>
    <dataValidation type="custom" imeMode="disabled" allowBlank="1" showInputMessage="1" showErrorMessage="1" prompt="本助成事業に必要な最小限の数量を記入してください。" sqref="C10:C26">
      <formula1>ISERROR(FIND(CHAR(10),C10))</formula1>
    </dataValidation>
    <dataValidation allowBlank="1" showInputMessage="1" showErrorMessage="1" prompt="未定等不明確の場合は、 申請時点の候補先を記入してください。「未定、検討中」等の記入はできません。" sqref="H10:H26"/>
    <dataValidation allowBlank="1" showInputMessage="1" showErrorMessage="1" prompt="自動計算されます。" sqref="F10:G2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75" customWidth="1"/>
    <col min="36" max="224" width="2.25" style="75" customWidth="1"/>
    <col min="225" max="16384" width="1.75" style="75"/>
  </cols>
  <sheetData>
    <row r="1" spans="1:99" ht="25" customHeight="1" x14ac:dyDescent="0.55000000000000004">
      <c r="A1" s="273"/>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260" t="s">
        <v>550</v>
      </c>
    </row>
    <row r="2" spans="1:99" ht="25" customHeight="1" x14ac:dyDescent="0.55000000000000004">
      <c r="A2" s="273" t="s">
        <v>382</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45"/>
    </row>
    <row r="3" spans="1:99" ht="13" customHeight="1" x14ac:dyDescent="0.55000000000000004">
      <c r="A3" s="526" t="s">
        <v>383</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8"/>
    </row>
    <row r="4" spans="1:99" ht="13" customHeight="1" x14ac:dyDescent="0.55000000000000004">
      <c r="A4" s="528" t="s">
        <v>758</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8"/>
    </row>
    <row r="5" spans="1:99" ht="13" customHeight="1" x14ac:dyDescent="0.55000000000000004">
      <c r="A5" s="526" t="s">
        <v>245</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8"/>
    </row>
    <row r="6" spans="1:99" ht="25" customHeight="1" x14ac:dyDescent="0.55000000000000004">
      <c r="A6" s="1536" t="s">
        <v>578</v>
      </c>
      <c r="B6" s="1453"/>
      <c r="C6" s="1453"/>
      <c r="D6" s="1453"/>
      <c r="E6" s="1454"/>
      <c r="F6" s="1450" t="s">
        <v>628</v>
      </c>
      <c r="G6" s="1451"/>
      <c r="H6" s="1451"/>
      <c r="I6" s="1451"/>
      <c r="J6" s="1534" t="s">
        <v>580</v>
      </c>
      <c r="K6" s="1535"/>
      <c r="L6" s="1535"/>
      <c r="M6" s="1535"/>
      <c r="N6" s="1535"/>
      <c r="O6" s="1535"/>
      <c r="P6" s="1535"/>
      <c r="Q6" s="1535"/>
      <c r="R6" s="1535"/>
      <c r="S6" s="1535"/>
      <c r="T6" s="1571"/>
      <c r="U6" s="1572"/>
      <c r="V6" s="1572"/>
      <c r="W6" s="1572"/>
      <c r="X6" s="1572"/>
      <c r="Y6" s="1572"/>
      <c r="Z6" s="1572"/>
      <c r="AA6" s="1572"/>
      <c r="AB6" s="1572"/>
      <c r="AC6" s="1572"/>
      <c r="AD6" s="1572"/>
      <c r="AE6" s="1572"/>
      <c r="AF6" s="1572"/>
      <c r="AG6" s="1572"/>
      <c r="AH6" s="1572"/>
      <c r="AI6" s="1573"/>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CD6" s="357"/>
      <c r="CE6" s="357"/>
      <c r="CF6" s="357"/>
      <c r="CG6" s="357"/>
      <c r="CH6" s="357"/>
      <c r="CI6" s="357"/>
      <c r="CJ6" s="357"/>
      <c r="CK6" s="357"/>
      <c r="CL6" s="357"/>
      <c r="CM6" s="357"/>
      <c r="CN6" s="357"/>
      <c r="CO6" s="357"/>
      <c r="CP6" s="357"/>
      <c r="CQ6" s="357"/>
      <c r="CR6" s="357"/>
      <c r="CS6" s="357"/>
      <c r="CT6" s="357"/>
      <c r="CU6" s="357"/>
    </row>
    <row r="7" spans="1:99" ht="25" customHeight="1" x14ac:dyDescent="0.55000000000000004">
      <c r="A7" s="1540" t="s">
        <v>253</v>
      </c>
      <c r="B7" s="1495"/>
      <c r="C7" s="1495"/>
      <c r="D7" s="1495"/>
      <c r="E7" s="1495"/>
      <c r="F7" s="1495"/>
      <c r="G7" s="1495"/>
      <c r="H7" s="1495"/>
      <c r="I7" s="1496"/>
      <c r="J7" s="1541"/>
      <c r="K7" s="1542"/>
      <c r="L7" s="1542"/>
      <c r="M7" s="1542"/>
      <c r="N7" s="1542"/>
      <c r="O7" s="1542"/>
      <c r="P7" s="1542"/>
      <c r="Q7" s="1542"/>
      <c r="R7" s="1542"/>
      <c r="S7" s="1542"/>
      <c r="T7" s="1543" t="s">
        <v>581</v>
      </c>
      <c r="U7" s="1544"/>
      <c r="V7" s="1544"/>
      <c r="W7" s="1544"/>
      <c r="X7" s="1544"/>
      <c r="Y7" s="1544"/>
      <c r="Z7" s="1544"/>
      <c r="AA7" s="1545"/>
      <c r="AB7" s="1546"/>
      <c r="AC7" s="1546"/>
      <c r="AD7" s="1546"/>
      <c r="AE7" s="1546"/>
      <c r="AF7" s="1546"/>
      <c r="AG7" s="1546"/>
      <c r="AH7" s="1546"/>
      <c r="AI7" s="1547"/>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CD7" s="357"/>
      <c r="CE7" s="357"/>
      <c r="CF7" s="357"/>
      <c r="CG7" s="357"/>
      <c r="CH7" s="357"/>
      <c r="CI7" s="357"/>
      <c r="CJ7" s="357"/>
      <c r="CK7" s="357"/>
      <c r="CL7" s="357"/>
      <c r="CM7" s="357"/>
      <c r="CN7" s="357"/>
      <c r="CO7" s="357"/>
      <c r="CP7" s="357"/>
      <c r="CQ7" s="357"/>
      <c r="CR7" s="357"/>
      <c r="CS7" s="357"/>
      <c r="CT7" s="357"/>
      <c r="CU7" s="357"/>
    </row>
    <row r="8" spans="1:99" ht="25" customHeight="1" x14ac:dyDescent="0.55000000000000004">
      <c r="A8" s="1540" t="s">
        <v>289</v>
      </c>
      <c r="B8" s="1495"/>
      <c r="C8" s="1495"/>
      <c r="D8" s="1495"/>
      <c r="E8" s="1495"/>
      <c r="F8" s="1495"/>
      <c r="G8" s="1495"/>
      <c r="H8" s="1495"/>
      <c r="I8" s="1496"/>
      <c r="J8" s="1548"/>
      <c r="K8" s="1549"/>
      <c r="L8" s="1549"/>
      <c r="M8" s="1549"/>
      <c r="N8" s="1549"/>
      <c r="O8" s="1549"/>
      <c r="P8" s="1549"/>
      <c r="Q8" s="1549"/>
      <c r="R8" s="1549"/>
      <c r="S8" s="1549"/>
      <c r="T8" s="1549"/>
      <c r="U8" s="1549"/>
      <c r="V8" s="1549"/>
      <c r="W8" s="1549"/>
      <c r="X8" s="1549"/>
      <c r="Y8" s="1549"/>
      <c r="Z8" s="1549"/>
      <c r="AA8" s="1549"/>
      <c r="AB8" s="1549"/>
      <c r="AC8" s="1549"/>
      <c r="AD8" s="1549"/>
      <c r="AE8" s="1549"/>
      <c r="AF8" s="1549"/>
      <c r="AG8" s="1549"/>
      <c r="AH8" s="1549"/>
      <c r="AI8" s="1550"/>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CD8" s="357"/>
      <c r="CE8" s="357"/>
      <c r="CF8" s="357"/>
      <c r="CG8" s="357"/>
      <c r="CH8" s="357"/>
      <c r="CI8" s="357"/>
      <c r="CJ8" s="357"/>
      <c r="CK8" s="357"/>
      <c r="CL8" s="357"/>
      <c r="CM8" s="357"/>
      <c r="CN8" s="357"/>
      <c r="CO8" s="357"/>
      <c r="CP8" s="357"/>
      <c r="CQ8" s="357"/>
      <c r="CR8" s="357"/>
      <c r="CS8" s="357"/>
      <c r="CT8" s="357"/>
      <c r="CU8" s="357"/>
    </row>
    <row r="9" spans="1:99" ht="25" customHeight="1" x14ac:dyDescent="0.55000000000000004">
      <c r="A9" s="1463" t="s">
        <v>256</v>
      </c>
      <c r="B9" s="1440"/>
      <c r="C9" s="1440"/>
      <c r="D9" s="1440"/>
      <c r="E9" s="1440"/>
      <c r="F9" s="1440"/>
      <c r="G9" s="1440"/>
      <c r="H9" s="1440"/>
      <c r="I9" s="1403"/>
      <c r="J9" s="1554"/>
      <c r="K9" s="1555"/>
      <c r="L9" s="1555"/>
      <c r="M9" s="1555"/>
      <c r="N9" s="1555"/>
      <c r="O9" s="1555"/>
      <c r="P9" s="1555"/>
      <c r="Q9" s="1555"/>
      <c r="R9" s="1555"/>
      <c r="S9" s="1555"/>
      <c r="T9" s="1556" t="s">
        <v>582</v>
      </c>
      <c r="U9" s="1557"/>
      <c r="V9" s="1557"/>
      <c r="W9" s="1557"/>
      <c r="X9" s="1557"/>
      <c r="Y9" s="1557"/>
      <c r="Z9" s="1557"/>
      <c r="AA9" s="1558"/>
      <c r="AB9" s="1528"/>
      <c r="AC9" s="1528"/>
      <c r="AD9" s="1528"/>
      <c r="AE9" s="1528"/>
      <c r="AF9" s="1528"/>
      <c r="AG9" s="1528"/>
      <c r="AH9" s="1528"/>
      <c r="AI9" s="1529"/>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CD9" s="357"/>
      <c r="CE9" s="357"/>
      <c r="CF9" s="357"/>
      <c r="CG9" s="357"/>
      <c r="CH9" s="357"/>
      <c r="CI9" s="357"/>
      <c r="CJ9" s="357"/>
      <c r="CK9" s="357"/>
      <c r="CL9" s="357"/>
      <c r="CM9" s="357"/>
      <c r="CN9" s="357"/>
      <c r="CO9" s="357"/>
      <c r="CP9" s="357"/>
      <c r="CQ9" s="357"/>
      <c r="CR9" s="357"/>
      <c r="CS9" s="357"/>
      <c r="CT9" s="357"/>
      <c r="CU9" s="357"/>
    </row>
    <row r="10" spans="1:99" ht="40" customHeight="1" x14ac:dyDescent="0.55000000000000004">
      <c r="A10" s="1551" t="s">
        <v>290</v>
      </c>
      <c r="B10" s="1552"/>
      <c r="C10" s="1552"/>
      <c r="D10" s="1552"/>
      <c r="E10" s="1552"/>
      <c r="F10" s="1552"/>
      <c r="G10" s="1552"/>
      <c r="H10" s="1552"/>
      <c r="I10" s="1553"/>
      <c r="J10" s="1530"/>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70"/>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CD10" s="357"/>
      <c r="CE10" s="357"/>
      <c r="CF10" s="357"/>
      <c r="CG10" s="357"/>
      <c r="CH10" s="357"/>
      <c r="CI10" s="357"/>
      <c r="CJ10" s="357"/>
      <c r="CK10" s="357"/>
      <c r="CL10" s="357"/>
      <c r="CM10" s="357"/>
      <c r="CN10" s="357"/>
      <c r="CO10" s="357"/>
      <c r="CP10" s="357"/>
      <c r="CQ10" s="357"/>
      <c r="CR10" s="357"/>
      <c r="CS10" s="357"/>
      <c r="CT10" s="357"/>
      <c r="CU10" s="357"/>
    </row>
    <row r="11" spans="1:99" ht="25" customHeight="1" x14ac:dyDescent="0.55000000000000004">
      <c r="A11" s="1463" t="s">
        <v>271</v>
      </c>
      <c r="B11" s="1440"/>
      <c r="C11" s="1440"/>
      <c r="D11" s="1440"/>
      <c r="E11" s="1440"/>
      <c r="F11" s="1440"/>
      <c r="G11" s="1440"/>
      <c r="H11" s="1440"/>
      <c r="I11" s="1403"/>
      <c r="J11" s="1402" t="s">
        <v>583</v>
      </c>
      <c r="K11" s="1440"/>
      <c r="L11" s="1440"/>
      <c r="M11" s="1440"/>
      <c r="N11" s="1441"/>
      <c r="O11" s="1441"/>
      <c r="P11" s="1440" t="s">
        <v>260</v>
      </c>
      <c r="Q11" s="1440"/>
      <c r="R11" s="1441"/>
      <c r="S11" s="1441"/>
      <c r="T11" s="1440" t="s">
        <v>272</v>
      </c>
      <c r="U11" s="1440"/>
      <c r="V11" s="1440" t="s">
        <v>273</v>
      </c>
      <c r="W11" s="1440"/>
      <c r="X11" s="1440"/>
      <c r="Y11" s="1440" t="s">
        <v>584</v>
      </c>
      <c r="Z11" s="1440"/>
      <c r="AA11" s="1440"/>
      <c r="AB11" s="1441"/>
      <c r="AC11" s="1441"/>
      <c r="AD11" s="1440" t="s">
        <v>260</v>
      </c>
      <c r="AE11" s="1440"/>
      <c r="AF11" s="1441"/>
      <c r="AG11" s="1441"/>
      <c r="AH11" s="1440" t="s">
        <v>261</v>
      </c>
      <c r="AI11" s="1533"/>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row>
    <row r="12" spans="1:99" ht="25" customHeight="1" x14ac:dyDescent="0.55000000000000004">
      <c r="A12" s="1463" t="s">
        <v>262</v>
      </c>
      <c r="B12" s="1440"/>
      <c r="C12" s="1440"/>
      <c r="D12" s="1440"/>
      <c r="E12" s="1440"/>
      <c r="F12" s="1440"/>
      <c r="G12" s="1440"/>
      <c r="H12" s="1440"/>
      <c r="I12" s="1403"/>
      <c r="J12" s="1565"/>
      <c r="K12" s="1565"/>
      <c r="L12" s="1565"/>
      <c r="M12" s="1565"/>
      <c r="N12" s="1565"/>
      <c r="O12" s="1565"/>
      <c r="P12" s="1565"/>
      <c r="Q12" s="1565"/>
      <c r="R12" s="1565"/>
      <c r="S12" s="1565"/>
      <c r="T12" s="1565"/>
      <c r="U12" s="1565"/>
      <c r="V12" s="1565"/>
      <c r="W12" s="1565"/>
      <c r="X12" s="1559" t="s">
        <v>585</v>
      </c>
      <c r="Y12" s="1559"/>
      <c r="Z12" s="1559"/>
      <c r="AA12" s="1559"/>
      <c r="AB12" s="1559"/>
      <c r="AC12" s="1559"/>
      <c r="AD12" s="1559"/>
      <c r="AE12" s="1559"/>
      <c r="AF12" s="1559"/>
      <c r="AG12" s="1559"/>
      <c r="AH12" s="1559"/>
      <c r="AI12" s="1560"/>
    </row>
    <row r="13" spans="1:99" ht="40" customHeight="1" x14ac:dyDescent="0.55000000000000004">
      <c r="A13" s="1444" t="s">
        <v>385</v>
      </c>
      <c r="B13" s="1440"/>
      <c r="C13" s="1440"/>
      <c r="D13" s="1440"/>
      <c r="E13" s="1440"/>
      <c r="F13" s="1440"/>
      <c r="G13" s="1440"/>
      <c r="H13" s="1440"/>
      <c r="I13" s="1403"/>
      <c r="J13" s="1567"/>
      <c r="K13" s="1568"/>
      <c r="L13" s="1568"/>
      <c r="M13" s="1568"/>
      <c r="N13" s="1568"/>
      <c r="O13" s="1568"/>
      <c r="P13" s="1568"/>
      <c r="Q13" s="1568"/>
      <c r="R13" s="1568"/>
      <c r="S13" s="1568"/>
      <c r="T13" s="1568"/>
      <c r="U13" s="1568"/>
      <c r="V13" s="1568"/>
      <c r="W13" s="1568"/>
      <c r="X13" s="1568"/>
      <c r="Y13" s="1568"/>
      <c r="Z13" s="1568"/>
      <c r="AA13" s="1568"/>
      <c r="AB13" s="1568"/>
      <c r="AC13" s="1568"/>
      <c r="AD13" s="1568"/>
      <c r="AE13" s="1568"/>
      <c r="AF13" s="1568"/>
      <c r="AG13" s="1568"/>
      <c r="AH13" s="1568"/>
      <c r="AI13" s="1569"/>
      <c r="CC13" s="358"/>
    </row>
    <row r="14" spans="1:99" ht="40" customHeight="1" x14ac:dyDescent="0.55000000000000004">
      <c r="A14" s="1463" t="s">
        <v>384</v>
      </c>
      <c r="B14" s="1440"/>
      <c r="C14" s="1440"/>
      <c r="D14" s="1440"/>
      <c r="E14" s="1440"/>
      <c r="F14" s="1440"/>
      <c r="G14" s="1440"/>
      <c r="H14" s="1440"/>
      <c r="I14" s="1403"/>
      <c r="J14" s="1567"/>
      <c r="K14" s="1568"/>
      <c r="L14" s="1568"/>
      <c r="M14" s="1568"/>
      <c r="N14" s="1568"/>
      <c r="O14" s="1568"/>
      <c r="P14" s="1568"/>
      <c r="Q14" s="1568"/>
      <c r="R14" s="1568"/>
      <c r="S14" s="1568"/>
      <c r="T14" s="1568"/>
      <c r="U14" s="1568"/>
      <c r="V14" s="1568"/>
      <c r="W14" s="1568"/>
      <c r="X14" s="1568"/>
      <c r="Y14" s="1568"/>
      <c r="Z14" s="1568"/>
      <c r="AA14" s="1568"/>
      <c r="AB14" s="1568"/>
      <c r="AC14" s="1568"/>
      <c r="AD14" s="1568"/>
      <c r="AE14" s="1568"/>
      <c r="AF14" s="1568"/>
      <c r="AG14" s="1568"/>
      <c r="AH14" s="1568"/>
      <c r="AI14" s="1569"/>
    </row>
    <row r="15" spans="1:99" ht="40" customHeight="1" x14ac:dyDescent="0.55000000000000004">
      <c r="A15" s="1444" t="s">
        <v>291</v>
      </c>
      <c r="B15" s="1440"/>
      <c r="C15" s="1440"/>
      <c r="D15" s="1440"/>
      <c r="E15" s="1440"/>
      <c r="F15" s="1440"/>
      <c r="G15" s="1440"/>
      <c r="H15" s="1440"/>
      <c r="I15" s="1403"/>
      <c r="J15" s="1561"/>
      <c r="K15" s="1562"/>
      <c r="L15" s="1562"/>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503"/>
    </row>
    <row r="16" spans="1:99" ht="25" customHeight="1" x14ac:dyDescent="0.55000000000000004">
      <c r="A16" s="1411" t="s">
        <v>761</v>
      </c>
      <c r="B16" s="1412"/>
      <c r="C16" s="1412"/>
      <c r="D16" s="1412"/>
      <c r="E16" s="1412"/>
      <c r="F16" s="1412"/>
      <c r="G16" s="1412"/>
      <c r="H16" s="1412"/>
      <c r="I16" s="1412"/>
      <c r="J16" s="1524" t="s">
        <v>586</v>
      </c>
      <c r="K16" s="1525"/>
      <c r="L16" s="1526"/>
      <c r="M16" s="1527"/>
      <c r="N16" s="1527"/>
      <c r="O16" s="1527"/>
      <c r="P16" s="1527"/>
      <c r="Q16" s="1527"/>
      <c r="R16" s="1527"/>
      <c r="S16" s="1527"/>
      <c r="T16" s="1508" t="s">
        <v>587</v>
      </c>
      <c r="U16" s="1508"/>
      <c r="V16" s="1509"/>
      <c r="W16" s="1402" t="s">
        <v>588</v>
      </c>
      <c r="X16" s="1440"/>
      <c r="Y16" s="1403"/>
      <c r="Z16" s="1527"/>
      <c r="AA16" s="1527"/>
      <c r="AB16" s="1527"/>
      <c r="AC16" s="1527"/>
      <c r="AD16" s="1527"/>
      <c r="AE16" s="1527"/>
      <c r="AF16" s="1527"/>
      <c r="AG16" s="1509" t="s">
        <v>587</v>
      </c>
      <c r="AH16" s="1519"/>
      <c r="AI16" s="1520"/>
    </row>
    <row r="17" spans="1:39" ht="40" customHeight="1" x14ac:dyDescent="0.55000000000000004">
      <c r="A17" s="1414"/>
      <c r="B17" s="1415"/>
      <c r="C17" s="1415"/>
      <c r="D17" s="1415"/>
      <c r="E17" s="1415"/>
      <c r="F17" s="1415"/>
      <c r="G17" s="1415"/>
      <c r="H17" s="1415"/>
      <c r="I17" s="1415"/>
      <c r="J17" s="1521" t="s">
        <v>589</v>
      </c>
      <c r="K17" s="1522"/>
      <c r="L17" s="1523"/>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503"/>
    </row>
    <row r="18" spans="1:39" ht="25" customHeight="1" x14ac:dyDescent="0.55000000000000004">
      <c r="A18" s="1431" t="s">
        <v>590</v>
      </c>
      <c r="B18" s="1432"/>
      <c r="C18" s="1432"/>
      <c r="D18" s="1432"/>
      <c r="E18" s="1432"/>
      <c r="F18" s="1432"/>
      <c r="G18" s="1432"/>
      <c r="H18" s="1432"/>
      <c r="I18" s="1432"/>
      <c r="J18" s="1515"/>
      <c r="K18" s="1515"/>
      <c r="L18" s="1515"/>
      <c r="M18" s="1432"/>
      <c r="N18" s="1432"/>
      <c r="O18" s="1432"/>
      <c r="P18" s="1432"/>
      <c r="Q18" s="1432"/>
      <c r="R18" s="1432"/>
      <c r="S18" s="1432"/>
      <c r="T18" s="1432"/>
      <c r="U18" s="1432"/>
      <c r="V18" s="1432"/>
      <c r="W18" s="1432"/>
      <c r="X18" s="1432"/>
      <c r="Y18" s="1432"/>
      <c r="Z18" s="1432"/>
      <c r="AA18" s="1432"/>
      <c r="AB18" s="1432"/>
      <c r="AC18" s="1433"/>
      <c r="AD18" s="1516" t="s">
        <v>119</v>
      </c>
      <c r="AE18" s="1517"/>
      <c r="AF18" s="1517"/>
      <c r="AG18" s="1517"/>
      <c r="AH18" s="1517"/>
      <c r="AI18" s="1518"/>
    </row>
    <row r="19" spans="1:39" ht="12" x14ac:dyDescent="0.55000000000000004">
      <c r="A19" s="1563"/>
      <c r="B19" s="1563"/>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3"/>
      <c r="AB19" s="1563"/>
      <c r="AC19" s="1563"/>
      <c r="AD19" s="1564"/>
      <c r="AE19" s="1564"/>
      <c r="AF19" s="1564"/>
      <c r="AG19" s="1564"/>
      <c r="AH19" s="1564"/>
      <c r="AI19" s="1564"/>
      <c r="AJ19" s="526"/>
      <c r="AK19" s="526"/>
      <c r="AL19" s="526"/>
      <c r="AM19" s="526"/>
    </row>
    <row r="20" spans="1:39" ht="25" customHeight="1" x14ac:dyDescent="0.55000000000000004">
      <c r="A20" s="1536" t="s">
        <v>578</v>
      </c>
      <c r="B20" s="1453"/>
      <c r="C20" s="1453"/>
      <c r="D20" s="1453"/>
      <c r="E20" s="1454"/>
      <c r="F20" s="1450" t="s">
        <v>628</v>
      </c>
      <c r="G20" s="1451"/>
      <c r="H20" s="1451"/>
      <c r="I20" s="1451"/>
      <c r="J20" s="1534" t="s">
        <v>580</v>
      </c>
      <c r="K20" s="1535"/>
      <c r="L20" s="1535"/>
      <c r="M20" s="1535"/>
      <c r="N20" s="1535"/>
      <c r="O20" s="1535"/>
      <c r="P20" s="1535"/>
      <c r="Q20" s="1535"/>
      <c r="R20" s="1535"/>
      <c r="S20" s="1535"/>
      <c r="T20" s="1537"/>
      <c r="U20" s="1538"/>
      <c r="V20" s="1538"/>
      <c r="W20" s="1538"/>
      <c r="X20" s="1538"/>
      <c r="Y20" s="1538"/>
      <c r="Z20" s="1538"/>
      <c r="AA20" s="1538"/>
      <c r="AB20" s="1538"/>
      <c r="AC20" s="1538"/>
      <c r="AD20" s="1538"/>
      <c r="AE20" s="1538"/>
      <c r="AF20" s="1538"/>
      <c r="AG20" s="1538"/>
      <c r="AH20" s="1538"/>
      <c r="AI20" s="1539"/>
    </row>
    <row r="21" spans="1:39" ht="25" customHeight="1" x14ac:dyDescent="0.55000000000000004">
      <c r="A21" s="1540" t="s">
        <v>253</v>
      </c>
      <c r="B21" s="1495"/>
      <c r="C21" s="1495"/>
      <c r="D21" s="1495"/>
      <c r="E21" s="1495"/>
      <c r="F21" s="1495"/>
      <c r="G21" s="1495"/>
      <c r="H21" s="1495"/>
      <c r="I21" s="1496"/>
      <c r="J21" s="1541"/>
      <c r="K21" s="1542"/>
      <c r="L21" s="1542"/>
      <c r="M21" s="1542"/>
      <c r="N21" s="1542"/>
      <c r="O21" s="1542"/>
      <c r="P21" s="1542"/>
      <c r="Q21" s="1542"/>
      <c r="R21" s="1542"/>
      <c r="S21" s="1542"/>
      <c r="T21" s="1543" t="s">
        <v>581</v>
      </c>
      <c r="U21" s="1544"/>
      <c r="V21" s="1544"/>
      <c r="W21" s="1544"/>
      <c r="X21" s="1544"/>
      <c r="Y21" s="1544"/>
      <c r="Z21" s="1544"/>
      <c r="AA21" s="1545"/>
      <c r="AB21" s="1546"/>
      <c r="AC21" s="1546"/>
      <c r="AD21" s="1546"/>
      <c r="AE21" s="1546"/>
      <c r="AF21" s="1546"/>
      <c r="AG21" s="1546"/>
      <c r="AH21" s="1546"/>
      <c r="AI21" s="1547"/>
    </row>
    <row r="22" spans="1:39" ht="25" customHeight="1" x14ac:dyDescent="0.55000000000000004">
      <c r="A22" s="1540" t="s">
        <v>289</v>
      </c>
      <c r="B22" s="1495"/>
      <c r="C22" s="1495"/>
      <c r="D22" s="1495"/>
      <c r="E22" s="1495"/>
      <c r="F22" s="1495"/>
      <c r="G22" s="1495"/>
      <c r="H22" s="1495"/>
      <c r="I22" s="1496"/>
      <c r="J22" s="1548"/>
      <c r="K22" s="1549"/>
      <c r="L22" s="1549"/>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66"/>
    </row>
    <row r="23" spans="1:39" ht="25" customHeight="1" x14ac:dyDescent="0.55000000000000004">
      <c r="A23" s="1463" t="s">
        <v>256</v>
      </c>
      <c r="B23" s="1440"/>
      <c r="C23" s="1440"/>
      <c r="D23" s="1440"/>
      <c r="E23" s="1440"/>
      <c r="F23" s="1440"/>
      <c r="G23" s="1440"/>
      <c r="H23" s="1440"/>
      <c r="I23" s="1403"/>
      <c r="J23" s="1554"/>
      <c r="K23" s="1555"/>
      <c r="L23" s="1555"/>
      <c r="M23" s="1555"/>
      <c r="N23" s="1555"/>
      <c r="O23" s="1555"/>
      <c r="P23" s="1555"/>
      <c r="Q23" s="1555"/>
      <c r="R23" s="1555"/>
      <c r="S23" s="1555"/>
      <c r="T23" s="1556" t="s">
        <v>582</v>
      </c>
      <c r="U23" s="1557"/>
      <c r="V23" s="1557"/>
      <c r="W23" s="1557"/>
      <c r="X23" s="1557"/>
      <c r="Y23" s="1557"/>
      <c r="Z23" s="1557"/>
      <c r="AA23" s="1558"/>
      <c r="AB23" s="1441"/>
      <c r="AC23" s="1441"/>
      <c r="AD23" s="1441"/>
      <c r="AE23" s="1441"/>
      <c r="AF23" s="1441"/>
      <c r="AG23" s="1441"/>
      <c r="AH23" s="1441"/>
      <c r="AI23" s="1507"/>
    </row>
    <row r="24" spans="1:39" ht="40" customHeight="1" x14ac:dyDescent="0.55000000000000004">
      <c r="A24" s="1551" t="s">
        <v>290</v>
      </c>
      <c r="B24" s="1552"/>
      <c r="C24" s="1552"/>
      <c r="D24" s="1552"/>
      <c r="E24" s="1552"/>
      <c r="F24" s="1552"/>
      <c r="G24" s="1552"/>
      <c r="H24" s="1552"/>
      <c r="I24" s="1553"/>
      <c r="J24" s="1530"/>
      <c r="K24" s="1531"/>
      <c r="L24" s="1531"/>
      <c r="M24" s="1531"/>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2"/>
    </row>
    <row r="25" spans="1:39" ht="25" customHeight="1" x14ac:dyDescent="0.55000000000000004">
      <c r="A25" s="1463" t="s">
        <v>271</v>
      </c>
      <c r="B25" s="1440"/>
      <c r="C25" s="1440"/>
      <c r="D25" s="1440"/>
      <c r="E25" s="1440"/>
      <c r="F25" s="1440"/>
      <c r="G25" s="1440"/>
      <c r="H25" s="1440"/>
      <c r="I25" s="1403"/>
      <c r="J25" s="1402" t="s">
        <v>583</v>
      </c>
      <c r="K25" s="1440"/>
      <c r="L25" s="1440"/>
      <c r="M25" s="1440"/>
      <c r="N25" s="1441"/>
      <c r="O25" s="1441"/>
      <c r="P25" s="1440" t="s">
        <v>260</v>
      </c>
      <c r="Q25" s="1440"/>
      <c r="R25" s="1441"/>
      <c r="S25" s="1441"/>
      <c r="T25" s="1440" t="s">
        <v>272</v>
      </c>
      <c r="U25" s="1440"/>
      <c r="V25" s="1440" t="s">
        <v>273</v>
      </c>
      <c r="W25" s="1440"/>
      <c r="X25" s="1440"/>
      <c r="Y25" s="1440" t="s">
        <v>584</v>
      </c>
      <c r="Z25" s="1440"/>
      <c r="AA25" s="1440"/>
      <c r="AB25" s="1441"/>
      <c r="AC25" s="1441"/>
      <c r="AD25" s="1440" t="s">
        <v>260</v>
      </c>
      <c r="AE25" s="1440"/>
      <c r="AF25" s="1441"/>
      <c r="AG25" s="1441"/>
      <c r="AH25" s="1440" t="s">
        <v>261</v>
      </c>
      <c r="AI25" s="1533"/>
    </row>
    <row r="26" spans="1:39" ht="25" customHeight="1" x14ac:dyDescent="0.55000000000000004">
      <c r="A26" s="1463" t="s">
        <v>262</v>
      </c>
      <c r="B26" s="1440"/>
      <c r="C26" s="1440"/>
      <c r="D26" s="1440"/>
      <c r="E26" s="1440"/>
      <c r="F26" s="1440"/>
      <c r="G26" s="1440"/>
      <c r="H26" s="1440"/>
      <c r="I26" s="1403"/>
      <c r="J26" s="1418"/>
      <c r="K26" s="1418"/>
      <c r="L26" s="1418"/>
      <c r="M26" s="1418"/>
      <c r="N26" s="1418"/>
      <c r="O26" s="1418"/>
      <c r="P26" s="1418"/>
      <c r="Q26" s="1418"/>
      <c r="R26" s="1418"/>
      <c r="S26" s="1418"/>
      <c r="T26" s="1418"/>
      <c r="U26" s="1418"/>
      <c r="V26" s="1418"/>
      <c r="W26" s="1418"/>
      <c r="X26" s="1559" t="s">
        <v>585</v>
      </c>
      <c r="Y26" s="1559"/>
      <c r="Z26" s="1559"/>
      <c r="AA26" s="1559"/>
      <c r="AB26" s="1559"/>
      <c r="AC26" s="1559"/>
      <c r="AD26" s="1559"/>
      <c r="AE26" s="1559"/>
      <c r="AF26" s="1559"/>
      <c r="AG26" s="1559"/>
      <c r="AH26" s="1559"/>
      <c r="AI26" s="1560"/>
    </row>
    <row r="27" spans="1:39" ht="40" customHeight="1" x14ac:dyDescent="0.55000000000000004">
      <c r="A27" s="1444" t="s">
        <v>385</v>
      </c>
      <c r="B27" s="1440"/>
      <c r="C27" s="1440"/>
      <c r="D27" s="1440"/>
      <c r="E27" s="1440"/>
      <c r="F27" s="1440"/>
      <c r="G27" s="1440"/>
      <c r="H27" s="1440"/>
      <c r="I27" s="1403"/>
      <c r="J27" s="1467"/>
      <c r="K27" s="1468"/>
      <c r="L27" s="1468"/>
      <c r="M27" s="1468"/>
      <c r="N27" s="1468"/>
      <c r="O27" s="1468"/>
      <c r="P27" s="1468"/>
      <c r="Q27" s="1468"/>
      <c r="R27" s="1468"/>
      <c r="S27" s="1468"/>
      <c r="T27" s="1468"/>
      <c r="U27" s="1468"/>
      <c r="V27" s="1468"/>
      <c r="W27" s="1468"/>
      <c r="X27" s="1468"/>
      <c r="Y27" s="1468"/>
      <c r="Z27" s="1468"/>
      <c r="AA27" s="1468"/>
      <c r="AB27" s="1468"/>
      <c r="AC27" s="1468"/>
      <c r="AD27" s="1468"/>
      <c r="AE27" s="1468"/>
      <c r="AF27" s="1468"/>
      <c r="AG27" s="1468"/>
      <c r="AH27" s="1468"/>
      <c r="AI27" s="1503"/>
    </row>
    <row r="28" spans="1:39" ht="40" customHeight="1" x14ac:dyDescent="0.55000000000000004">
      <c r="A28" s="1463" t="s">
        <v>384</v>
      </c>
      <c r="B28" s="1440"/>
      <c r="C28" s="1440"/>
      <c r="D28" s="1440"/>
      <c r="E28" s="1440"/>
      <c r="F28" s="1440"/>
      <c r="G28" s="1440"/>
      <c r="H28" s="1440"/>
      <c r="I28" s="1403"/>
      <c r="J28" s="1467"/>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503"/>
    </row>
    <row r="29" spans="1:39" ht="40" customHeight="1" x14ac:dyDescent="0.55000000000000004">
      <c r="A29" s="1444" t="s">
        <v>291</v>
      </c>
      <c r="B29" s="1440"/>
      <c r="C29" s="1440"/>
      <c r="D29" s="1440"/>
      <c r="E29" s="1440"/>
      <c r="F29" s="1440"/>
      <c r="G29" s="1440"/>
      <c r="H29" s="1440"/>
      <c r="I29" s="1403"/>
      <c r="J29" s="1561"/>
      <c r="K29" s="1562"/>
      <c r="L29" s="1562"/>
      <c r="M29" s="1468"/>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503"/>
    </row>
    <row r="30" spans="1:39" ht="25" customHeight="1" x14ac:dyDescent="0.55000000000000004">
      <c r="A30" s="1411" t="s">
        <v>761</v>
      </c>
      <c r="B30" s="1412"/>
      <c r="C30" s="1412"/>
      <c r="D30" s="1412"/>
      <c r="E30" s="1412"/>
      <c r="F30" s="1412"/>
      <c r="G30" s="1412"/>
      <c r="H30" s="1412"/>
      <c r="I30" s="1412"/>
      <c r="J30" s="1524" t="s">
        <v>586</v>
      </c>
      <c r="K30" s="1525"/>
      <c r="L30" s="1526"/>
      <c r="M30" s="1527"/>
      <c r="N30" s="1527"/>
      <c r="O30" s="1527"/>
      <c r="P30" s="1527"/>
      <c r="Q30" s="1527"/>
      <c r="R30" s="1527"/>
      <c r="S30" s="1527"/>
      <c r="T30" s="1508" t="s">
        <v>587</v>
      </c>
      <c r="U30" s="1508"/>
      <c r="V30" s="1509"/>
      <c r="W30" s="1402" t="s">
        <v>588</v>
      </c>
      <c r="X30" s="1440"/>
      <c r="Y30" s="1403"/>
      <c r="Z30" s="1527"/>
      <c r="AA30" s="1527"/>
      <c r="AB30" s="1527"/>
      <c r="AC30" s="1527"/>
      <c r="AD30" s="1527"/>
      <c r="AE30" s="1527"/>
      <c r="AF30" s="1527"/>
      <c r="AG30" s="1509" t="s">
        <v>587</v>
      </c>
      <c r="AH30" s="1519"/>
      <c r="AI30" s="1520"/>
    </row>
    <row r="31" spans="1:39" ht="40" customHeight="1" x14ac:dyDescent="0.55000000000000004">
      <c r="A31" s="1414"/>
      <c r="B31" s="1415"/>
      <c r="C31" s="1415"/>
      <c r="D31" s="1415"/>
      <c r="E31" s="1415"/>
      <c r="F31" s="1415"/>
      <c r="G31" s="1415"/>
      <c r="H31" s="1415"/>
      <c r="I31" s="1415"/>
      <c r="J31" s="1521" t="s">
        <v>589</v>
      </c>
      <c r="K31" s="1522"/>
      <c r="L31" s="1523"/>
      <c r="M31" s="1468"/>
      <c r="N31" s="1468"/>
      <c r="O31" s="1468"/>
      <c r="P31" s="1468"/>
      <c r="Q31" s="1468"/>
      <c r="R31" s="1468"/>
      <c r="S31" s="1468"/>
      <c r="T31" s="1468"/>
      <c r="U31" s="1468"/>
      <c r="V31" s="1468"/>
      <c r="W31" s="1468"/>
      <c r="X31" s="1468"/>
      <c r="Y31" s="1468"/>
      <c r="Z31" s="1468"/>
      <c r="AA31" s="1468"/>
      <c r="AB31" s="1468"/>
      <c r="AC31" s="1468"/>
      <c r="AD31" s="1468"/>
      <c r="AE31" s="1468"/>
      <c r="AF31" s="1468"/>
      <c r="AG31" s="1468"/>
      <c r="AH31" s="1468"/>
      <c r="AI31" s="1503"/>
    </row>
    <row r="32" spans="1:39" ht="25" customHeight="1" x14ac:dyDescent="0.55000000000000004">
      <c r="A32" s="1431" t="s">
        <v>590</v>
      </c>
      <c r="B32" s="1432"/>
      <c r="C32" s="1432"/>
      <c r="D32" s="1432"/>
      <c r="E32" s="1432"/>
      <c r="F32" s="1432"/>
      <c r="G32" s="1432"/>
      <c r="H32" s="1432"/>
      <c r="I32" s="1432"/>
      <c r="J32" s="1515"/>
      <c r="K32" s="1515"/>
      <c r="L32" s="1515"/>
      <c r="M32" s="1432"/>
      <c r="N32" s="1432"/>
      <c r="O32" s="1432"/>
      <c r="P32" s="1432"/>
      <c r="Q32" s="1432"/>
      <c r="R32" s="1432"/>
      <c r="S32" s="1432"/>
      <c r="T32" s="1432"/>
      <c r="U32" s="1432"/>
      <c r="V32" s="1432"/>
      <c r="W32" s="1432"/>
      <c r="X32" s="1432"/>
      <c r="Y32" s="1432"/>
      <c r="Z32" s="1432"/>
      <c r="AA32" s="1432"/>
      <c r="AB32" s="1432"/>
      <c r="AC32" s="1433"/>
      <c r="AD32" s="1516" t="s">
        <v>119</v>
      </c>
      <c r="AE32" s="1517"/>
      <c r="AF32" s="1517"/>
      <c r="AG32" s="1517"/>
      <c r="AH32" s="1517"/>
      <c r="AI32" s="1518"/>
    </row>
    <row r="35" spans="2:2" ht="12" x14ac:dyDescent="0.55000000000000004">
      <c r="B35" s="175"/>
    </row>
  </sheetData>
  <sheetProtection password="C402" sheet="1" formatCells="0" selectLockedCells="1"/>
  <mergeCells count="98">
    <mergeCell ref="J6:S6"/>
    <mergeCell ref="A6:E6"/>
    <mergeCell ref="F6:I6"/>
    <mergeCell ref="T6:AI6"/>
    <mergeCell ref="A7:I7"/>
    <mergeCell ref="A8:I8"/>
    <mergeCell ref="J7:S7"/>
    <mergeCell ref="T7:AA7"/>
    <mergeCell ref="AB7:AI7"/>
    <mergeCell ref="J8:AI8"/>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J28:AI28"/>
    <mergeCell ref="A25:I25"/>
    <mergeCell ref="A24:I24"/>
    <mergeCell ref="J24:AI24"/>
    <mergeCell ref="A22:I22"/>
    <mergeCell ref="A23:I23"/>
    <mergeCell ref="J22:AI22"/>
    <mergeCell ref="J23:S23"/>
    <mergeCell ref="T23:AA23"/>
    <mergeCell ref="AB23:AI23"/>
    <mergeCell ref="Y11:AA11"/>
    <mergeCell ref="AB11:AC11"/>
    <mergeCell ref="AD11:AE11"/>
    <mergeCell ref="AF11:AG11"/>
    <mergeCell ref="AH11:AI11"/>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AG30:AI30"/>
    <mergeCell ref="J31:L31"/>
    <mergeCell ref="M31:AI31"/>
    <mergeCell ref="A32:AC32"/>
    <mergeCell ref="AD32:AI32"/>
    <mergeCell ref="J30:L30"/>
    <mergeCell ref="A30:I31"/>
    <mergeCell ref="M30:S30"/>
    <mergeCell ref="T30:V30"/>
    <mergeCell ref="W30:Y30"/>
    <mergeCell ref="Z30:AF30"/>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27:AI28 J13:AI14"/>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7)規格認証・登録費」の「経費番号」（規-1、規-2）を記入してください。" sqref="F6:I6 F20:I20"/>
    <dataValidation type="custom" imeMode="halfAlpha" allowBlank="1" showInputMessage="1" showErrorMessage="1" prompt="「(7)規格認証・登録費」の「助成事業に要する経費（税込）」の金額を記入してください。" sqref="J26:W26 J12:W12">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33"/>
  <sheetViews>
    <sheetView showGridLines="0" view="pageBreakPreview" zoomScale="60" zoomScaleNormal="100" workbookViewId="0">
      <selection activeCell="A5" sqref="A5"/>
    </sheetView>
  </sheetViews>
  <sheetFormatPr defaultColWidth="8.25" defaultRowHeight="12" x14ac:dyDescent="0.55000000000000004"/>
  <cols>
    <col min="1" max="1" width="4.9140625" style="12" customWidth="1"/>
    <col min="2" max="2" width="14.9140625" style="12" customWidth="1"/>
    <col min="3" max="3" width="21.6640625" style="12" customWidth="1"/>
    <col min="4" max="4" width="22.58203125" style="12" customWidth="1"/>
    <col min="5" max="5" width="14.33203125" style="12" customWidth="1"/>
    <col min="6" max="6" width="15" style="12" customWidth="1"/>
    <col min="7" max="7" width="14.75" style="12" bestFit="1" customWidth="1"/>
    <col min="8" max="8" width="2.83203125" style="12" customWidth="1"/>
    <col min="9" max="9" width="8.25" style="12" customWidth="1"/>
    <col min="10" max="11" width="8.25" style="12"/>
    <col min="12" max="12" width="10.33203125" style="12" customWidth="1"/>
    <col min="13" max="13" width="8.6640625" style="12" customWidth="1"/>
    <col min="14" max="14" width="5.75" style="12" customWidth="1"/>
    <col min="15" max="16384" width="8.25" style="12"/>
  </cols>
  <sheetData>
    <row r="1" spans="1:25" s="102" customFormat="1" ht="22" customHeight="1" x14ac:dyDescent="0.55000000000000004">
      <c r="A1" s="484" t="s">
        <v>775</v>
      </c>
      <c r="B1" s="510"/>
      <c r="C1" s="510"/>
      <c r="D1" s="510"/>
      <c r="E1" s="510"/>
      <c r="F1" s="510"/>
      <c r="G1" s="510"/>
      <c r="H1" s="510"/>
      <c r="I1" s="510"/>
      <c r="J1" s="510"/>
      <c r="K1" s="510"/>
      <c r="L1" s="510"/>
      <c r="M1" s="510"/>
      <c r="N1" s="510"/>
      <c r="O1" s="510"/>
      <c r="P1" s="510"/>
      <c r="Q1" s="510"/>
      <c r="R1" s="510"/>
      <c r="S1" s="510"/>
      <c r="T1" s="104"/>
      <c r="U1" s="104"/>
      <c r="V1" s="105"/>
      <c r="W1" s="105"/>
      <c r="X1" s="106"/>
      <c r="Y1" s="106"/>
    </row>
    <row r="2" spans="1:25" ht="15" customHeight="1" x14ac:dyDescent="0.55000000000000004">
      <c r="A2" s="10" t="s">
        <v>776</v>
      </c>
      <c r="B2" s="11"/>
      <c r="C2" s="11"/>
      <c r="D2" s="11"/>
      <c r="E2" s="11"/>
      <c r="F2" s="11"/>
    </row>
    <row r="3" spans="1:25" ht="35" customHeight="1" x14ac:dyDescent="0.55000000000000004">
      <c r="A3" s="830" t="s">
        <v>754</v>
      </c>
      <c r="B3" s="830"/>
      <c r="C3" s="830"/>
      <c r="D3" s="830"/>
      <c r="E3" s="830"/>
      <c r="F3" s="830"/>
      <c r="G3" s="830"/>
    </row>
    <row r="4" spans="1:25" ht="25" customHeight="1" x14ac:dyDescent="0.55000000000000004">
      <c r="A4" s="144" t="s">
        <v>127</v>
      </c>
      <c r="B4" s="834" t="s">
        <v>128</v>
      </c>
      <c r="C4" s="835"/>
      <c r="D4" s="835"/>
      <c r="E4" s="836"/>
      <c r="F4" s="828" t="s">
        <v>129</v>
      </c>
      <c r="G4" s="828"/>
    </row>
    <row r="5" spans="1:25" ht="25" customHeight="1" x14ac:dyDescent="0.55000000000000004">
      <c r="A5" s="13"/>
      <c r="B5" s="831"/>
      <c r="C5" s="832"/>
      <c r="D5" s="832"/>
      <c r="E5" s="833"/>
      <c r="F5" s="742"/>
      <c r="G5" s="742"/>
    </row>
    <row r="6" spans="1:25" ht="25" customHeight="1" x14ac:dyDescent="0.55000000000000004">
      <c r="A6" s="13"/>
      <c r="B6" s="831"/>
      <c r="C6" s="832"/>
      <c r="D6" s="832"/>
      <c r="E6" s="833"/>
      <c r="F6" s="742"/>
      <c r="G6" s="742"/>
    </row>
    <row r="7" spans="1:25" ht="25" customHeight="1" x14ac:dyDescent="0.55000000000000004">
      <c r="A7" s="13"/>
      <c r="B7" s="831"/>
      <c r="C7" s="832"/>
      <c r="D7" s="832"/>
      <c r="E7" s="833"/>
      <c r="F7" s="742"/>
      <c r="G7" s="742"/>
    </row>
    <row r="8" spans="1:25" ht="25" customHeight="1" x14ac:dyDescent="0.55000000000000004">
      <c r="A8" s="13"/>
      <c r="B8" s="831"/>
      <c r="C8" s="832"/>
      <c r="D8" s="832"/>
      <c r="E8" s="833"/>
      <c r="F8" s="742"/>
      <c r="G8" s="742"/>
    </row>
    <row r="9" spans="1:25" ht="13" x14ac:dyDescent="0.55000000000000004">
      <c r="A9" s="517"/>
      <c r="B9" s="517"/>
      <c r="C9" s="517"/>
      <c r="D9" s="517"/>
      <c r="E9" s="517"/>
      <c r="F9" s="517"/>
    </row>
    <row r="10" spans="1:25" ht="15" customHeight="1" x14ac:dyDescent="0.55000000000000004">
      <c r="A10" s="18" t="s">
        <v>777</v>
      </c>
      <c r="B10" s="19"/>
      <c r="C10" s="19"/>
      <c r="D10" s="19"/>
      <c r="E10" s="19"/>
      <c r="F10" s="19"/>
    </row>
    <row r="11" spans="1:25" ht="35" customHeight="1" x14ac:dyDescent="0.55000000000000004">
      <c r="A11" s="830" t="s">
        <v>755</v>
      </c>
      <c r="B11" s="830"/>
      <c r="C11" s="830"/>
      <c r="D11" s="830"/>
      <c r="E11" s="830"/>
      <c r="F11" s="830"/>
      <c r="G11" s="830"/>
    </row>
    <row r="12" spans="1:25" ht="25" customHeight="1" x14ac:dyDescent="0.55000000000000004">
      <c r="A12" s="145" t="s">
        <v>127</v>
      </c>
      <c r="B12" s="516" t="s">
        <v>130</v>
      </c>
      <c r="C12" s="834" t="s">
        <v>131</v>
      </c>
      <c r="D12" s="836"/>
      <c r="E12" s="828" t="s">
        <v>132</v>
      </c>
      <c r="F12" s="828"/>
      <c r="G12" s="828"/>
    </row>
    <row r="13" spans="1:25" ht="25" customHeight="1" x14ac:dyDescent="0.55000000000000004">
      <c r="A13" s="554"/>
      <c r="B13" s="555"/>
      <c r="C13" s="826"/>
      <c r="D13" s="827"/>
      <c r="E13" s="825"/>
      <c r="F13" s="825"/>
      <c r="G13" s="825"/>
    </row>
    <row r="14" spans="1:25" ht="25" customHeight="1" x14ac:dyDescent="0.55000000000000004">
      <c r="A14" s="554"/>
      <c r="B14" s="555"/>
      <c r="C14" s="826"/>
      <c r="D14" s="827"/>
      <c r="E14" s="825"/>
      <c r="F14" s="825"/>
      <c r="G14" s="825"/>
    </row>
    <row r="15" spans="1:25" ht="25" customHeight="1" x14ac:dyDescent="0.55000000000000004">
      <c r="A15" s="13"/>
      <c r="B15" s="20"/>
      <c r="C15" s="831"/>
      <c r="D15" s="833"/>
      <c r="E15" s="825"/>
      <c r="F15" s="825"/>
      <c r="G15" s="825"/>
    </row>
    <row r="17" spans="1:7" ht="25" customHeight="1" x14ac:dyDescent="0.55000000000000004">
      <c r="A17" s="10" t="s">
        <v>778</v>
      </c>
      <c r="B17" s="11"/>
      <c r="C17" s="11"/>
      <c r="D17" s="11"/>
      <c r="E17" s="11"/>
      <c r="F17" s="11"/>
    </row>
    <row r="18" spans="1:7" ht="13" x14ac:dyDescent="0.55000000000000004">
      <c r="A18" s="17" t="s">
        <v>120</v>
      </c>
      <c r="B18" s="11"/>
      <c r="C18" s="11"/>
      <c r="D18" s="11"/>
      <c r="E18" s="11"/>
      <c r="F18" s="11"/>
    </row>
    <row r="19" spans="1:7" ht="40" customHeight="1" x14ac:dyDescent="0.55000000000000004">
      <c r="A19" s="829" t="s">
        <v>756</v>
      </c>
      <c r="B19" s="829"/>
      <c r="C19" s="829"/>
      <c r="D19" s="829"/>
      <c r="E19" s="829"/>
      <c r="F19" s="829"/>
      <c r="G19" s="829"/>
    </row>
    <row r="20" spans="1:7" ht="25" customHeight="1" x14ac:dyDescent="0.55000000000000004">
      <c r="A20" s="141" t="s">
        <v>121</v>
      </c>
      <c r="B20" s="142" t="s">
        <v>122</v>
      </c>
      <c r="C20" s="142" t="s">
        <v>123</v>
      </c>
      <c r="D20" s="142" t="s">
        <v>124</v>
      </c>
      <c r="E20" s="142" t="s">
        <v>125</v>
      </c>
      <c r="F20" s="141" t="s">
        <v>699</v>
      </c>
      <c r="G20" s="141" t="s">
        <v>700</v>
      </c>
    </row>
    <row r="21" spans="1:7" ht="25" customHeight="1" x14ac:dyDescent="0.55000000000000004">
      <c r="A21" s="554"/>
      <c r="B21" s="556"/>
      <c r="C21" s="556"/>
      <c r="D21" s="556"/>
      <c r="E21" s="557"/>
      <c r="F21" s="16"/>
      <c r="G21" s="16"/>
    </row>
    <row r="22" spans="1:7" ht="25" customHeight="1" x14ac:dyDescent="0.55000000000000004">
      <c r="A22" s="554"/>
      <c r="B22" s="556"/>
      <c r="C22" s="556"/>
      <c r="D22" s="556"/>
      <c r="E22" s="557"/>
      <c r="F22" s="16"/>
      <c r="G22" s="16"/>
    </row>
    <row r="23" spans="1:7" ht="25" customHeight="1" x14ac:dyDescent="0.55000000000000004">
      <c r="A23" s="13"/>
      <c r="B23" s="14"/>
      <c r="C23" s="14"/>
      <c r="D23" s="14"/>
      <c r="E23" s="15"/>
      <c r="F23" s="16"/>
      <c r="G23" s="16"/>
    </row>
    <row r="24" spans="1:7" ht="25" customHeight="1" x14ac:dyDescent="0.55000000000000004">
      <c r="A24" s="13"/>
      <c r="B24" s="14"/>
      <c r="C24" s="14"/>
      <c r="D24" s="14"/>
      <c r="E24" s="15"/>
      <c r="F24" s="16"/>
      <c r="G24" s="16"/>
    </row>
    <row r="25" spans="1:7" ht="25" customHeight="1" x14ac:dyDescent="0.55000000000000004">
      <c r="A25" s="13"/>
      <c r="B25" s="14"/>
      <c r="C25" s="14"/>
      <c r="D25" s="14"/>
      <c r="E25" s="15"/>
      <c r="F25" s="16"/>
      <c r="G25" s="16"/>
    </row>
    <row r="26" spans="1:7" ht="13" x14ac:dyDescent="0.2">
      <c r="A26" s="143" t="s">
        <v>126</v>
      </c>
      <c r="B26" s="17"/>
      <c r="C26" s="17"/>
      <c r="D26" s="17"/>
      <c r="E26" s="17"/>
      <c r="F26" s="17"/>
    </row>
    <row r="27" spans="1:7" ht="40" customHeight="1" x14ac:dyDescent="0.55000000000000004">
      <c r="A27" s="829" t="s">
        <v>757</v>
      </c>
      <c r="B27" s="829"/>
      <c r="C27" s="829"/>
      <c r="D27" s="829"/>
      <c r="E27" s="829"/>
      <c r="F27" s="829"/>
      <c r="G27" s="829"/>
    </row>
    <row r="28" spans="1:7" ht="25" customHeight="1" x14ac:dyDescent="0.55000000000000004">
      <c r="A28" s="141" t="s">
        <v>121</v>
      </c>
      <c r="B28" s="142" t="s">
        <v>122</v>
      </c>
      <c r="C28" s="142" t="s">
        <v>123</v>
      </c>
      <c r="D28" s="142" t="s">
        <v>124</v>
      </c>
      <c r="E28" s="142" t="s">
        <v>125</v>
      </c>
      <c r="F28" s="141" t="s">
        <v>699</v>
      </c>
      <c r="G28" s="141" t="s">
        <v>700</v>
      </c>
    </row>
    <row r="29" spans="1:7" ht="25" customHeight="1" x14ac:dyDescent="0.55000000000000004">
      <c r="A29" s="554"/>
      <c r="B29" s="556"/>
      <c r="C29" s="556"/>
      <c r="D29" s="556"/>
      <c r="E29" s="557"/>
      <c r="F29" s="16"/>
      <c r="G29" s="16"/>
    </row>
    <row r="30" spans="1:7" ht="25" customHeight="1" x14ac:dyDescent="0.55000000000000004">
      <c r="A30" s="554"/>
      <c r="B30" s="556"/>
      <c r="C30" s="558"/>
      <c r="D30" s="556"/>
      <c r="E30" s="557"/>
      <c r="F30" s="16"/>
      <c r="G30" s="16"/>
    </row>
    <row r="31" spans="1:7" ht="25" customHeight="1" x14ac:dyDescent="0.55000000000000004">
      <c r="A31" s="13"/>
      <c r="B31" s="14"/>
      <c r="C31" s="14"/>
      <c r="D31" s="14"/>
      <c r="E31" s="15"/>
      <c r="F31" s="16"/>
      <c r="G31" s="16"/>
    </row>
    <row r="32" spans="1:7" ht="25" customHeight="1" x14ac:dyDescent="0.55000000000000004">
      <c r="A32" s="13"/>
      <c r="B32" s="14"/>
      <c r="C32" s="14"/>
      <c r="D32" s="14"/>
      <c r="E32" s="15"/>
      <c r="F32" s="16"/>
      <c r="G32" s="16"/>
    </row>
    <row r="33" spans="1:7" ht="25" customHeight="1" x14ac:dyDescent="0.55000000000000004">
      <c r="A33" s="13"/>
      <c r="B33" s="14"/>
      <c r="C33" s="14"/>
      <c r="D33" s="14"/>
      <c r="E33" s="15"/>
      <c r="F33" s="16"/>
      <c r="G33" s="16"/>
    </row>
  </sheetData>
  <sheetProtection password="C402" sheet="1" formatCells="0" insertRows="0" deleteRows="0" selectLockedCells="1"/>
  <mergeCells count="22">
    <mergeCell ref="E15:G15"/>
    <mergeCell ref="A19:G19"/>
    <mergeCell ref="A27:G27"/>
    <mergeCell ref="A3:G3"/>
    <mergeCell ref="A11:G11"/>
    <mergeCell ref="B6:E6"/>
    <mergeCell ref="B4:E4"/>
    <mergeCell ref="B5:E5"/>
    <mergeCell ref="F4:G4"/>
    <mergeCell ref="F5:G5"/>
    <mergeCell ref="F6:G6"/>
    <mergeCell ref="C14:D14"/>
    <mergeCell ref="C15:D15"/>
    <mergeCell ref="B7:E7"/>
    <mergeCell ref="B8:E8"/>
    <mergeCell ref="C12:D12"/>
    <mergeCell ref="E14:G14"/>
    <mergeCell ref="C13:D13"/>
    <mergeCell ref="F7:G7"/>
    <mergeCell ref="F8:G8"/>
    <mergeCell ref="E12:G12"/>
    <mergeCell ref="E13:G13"/>
  </mergeCells>
  <phoneticPr fontId="2"/>
  <dataValidations count="7">
    <dataValidation type="list" allowBlank="1" showInputMessage="1" showErrorMessage="1" sqref="A29:A33">
      <formula1>"R6,R5,R4,R3,R2,R1,H30"</formula1>
    </dataValidation>
    <dataValidation type="list" allowBlank="1" showInputMessage="1" showErrorMessage="1" sqref="A5:A8">
      <formula1>"R6,R5,R4,R3"</formula1>
    </dataValidation>
    <dataValidation type="custom" imeMode="halfAlpha" allowBlank="1" showInputMessage="1" showErrorMessage="1" sqref="E21:E25 E29:E33">
      <formula1>LENB(E21)=LEN(E21)</formula1>
    </dataValidation>
    <dataValidation type="list" allowBlank="1" showInputMessage="1" showErrorMessage="1" prompt="現在の利用状況について選択してください。" sqref="F5:F8">
      <formula1>"選択してください,利用中,利用終了"</formula1>
    </dataValidation>
    <dataValidation type="list" allowBlank="1" showInputMessage="1" showErrorMessage="1" prompt="本助成事業との経費の重複の有無を選択してください。" sqref="F21:F25 F29:F33">
      <formula1>"選択してください,有,無"</formula1>
    </dataValidation>
    <dataValidation type="list" allowBlank="1" showInputMessage="1" showErrorMessage="1" prompt="本助成事業の申請との内容の重複の有無を選択してください。" sqref="G21:G25 G29:G33">
      <formula1>"選択してください,有,無"</formula1>
    </dataValidation>
    <dataValidation type="list" allowBlank="1" showInputMessage="1" showErrorMessage="1" sqref="A13:A15 A21:A25">
      <formula1>"R6,R5,R4,R3,R2,R1,H30"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16"/>
  <sheetViews>
    <sheetView showGridLines="0" view="pageBreakPreview" zoomScale="80" zoomScaleNormal="100" zoomScaleSheetLayoutView="80" workbookViewId="0">
      <selection activeCell="B6" sqref="B6"/>
    </sheetView>
  </sheetViews>
  <sheetFormatPr defaultRowHeight="18" x14ac:dyDescent="0.55000000000000004"/>
  <cols>
    <col min="1" max="1" width="4.58203125" style="579" customWidth="1"/>
    <col min="2" max="2" width="9.08203125" style="579" customWidth="1"/>
    <col min="3" max="3" width="4.58203125" style="579" customWidth="1"/>
    <col min="4" max="4" width="10.4140625" style="579" customWidth="1"/>
    <col min="5" max="5" width="8.25" style="579" customWidth="1"/>
    <col min="6" max="6" width="9.1640625" style="579" customWidth="1"/>
    <col min="7" max="7" width="6.1640625" style="579" customWidth="1"/>
    <col min="8" max="8" width="3.33203125" style="579" customWidth="1"/>
    <col min="9" max="9" width="7.08203125" style="579" customWidth="1"/>
    <col min="10" max="10" width="10.75" style="579" customWidth="1"/>
    <col min="11" max="11" width="9.9140625" style="579" customWidth="1"/>
    <col min="12" max="12" width="11" style="579" customWidth="1"/>
    <col min="13" max="13" width="1.58203125" style="579" customWidth="1"/>
    <col min="14" max="16384" width="8.6640625" style="579"/>
  </cols>
  <sheetData>
    <row r="1" spans="1:18" x14ac:dyDescent="0.55000000000000004">
      <c r="A1" s="300"/>
      <c r="B1" s="300"/>
      <c r="C1" s="300"/>
      <c r="D1" s="264"/>
      <c r="E1" s="264"/>
      <c r="F1" s="264"/>
      <c r="G1" s="264"/>
      <c r="H1" s="264"/>
      <c r="I1" s="264"/>
      <c r="J1" s="264"/>
      <c r="K1" s="264"/>
      <c r="L1" s="260" t="s">
        <v>629</v>
      </c>
      <c r="M1" s="326"/>
    </row>
    <row r="2" spans="1:18" ht="25" customHeight="1" x14ac:dyDescent="0.55000000000000004">
      <c r="A2" s="273" t="s">
        <v>630</v>
      </c>
      <c r="B2" s="273"/>
      <c r="C2" s="273"/>
      <c r="D2" s="275"/>
      <c r="E2" s="275"/>
      <c r="F2" s="275"/>
      <c r="G2" s="275"/>
      <c r="H2" s="275"/>
      <c r="I2" s="275"/>
      <c r="J2" s="275"/>
      <c r="K2" s="275"/>
      <c r="L2" s="275"/>
      <c r="M2" s="328"/>
    </row>
    <row r="3" spans="1:18" ht="74" customHeight="1" x14ac:dyDescent="0.55000000000000004">
      <c r="A3" s="1580" t="s">
        <v>805</v>
      </c>
      <c r="B3" s="1580"/>
      <c r="C3" s="1514"/>
      <c r="D3" s="1514"/>
      <c r="E3" s="1514"/>
      <c r="F3" s="1514"/>
      <c r="G3" s="1514"/>
      <c r="H3" s="1514"/>
      <c r="I3" s="1514"/>
      <c r="J3" s="1514"/>
      <c r="K3" s="1514"/>
      <c r="L3" s="1514"/>
      <c r="M3" s="328"/>
    </row>
    <row r="4" spans="1:18" x14ac:dyDescent="0.55000000000000004">
      <c r="A4" s="526"/>
      <c r="B4" s="526"/>
      <c r="C4" s="526"/>
      <c r="D4" s="526"/>
      <c r="E4" s="526"/>
      <c r="F4" s="526"/>
      <c r="G4" s="526"/>
      <c r="H4" s="526"/>
      <c r="I4" s="526"/>
      <c r="J4" s="526"/>
      <c r="K4" s="526"/>
      <c r="L4" s="278" t="s">
        <v>221</v>
      </c>
      <c r="M4" s="330"/>
    </row>
    <row r="5" spans="1:18" ht="36" x14ac:dyDescent="0.5">
      <c r="A5" s="304" t="s">
        <v>222</v>
      </c>
      <c r="B5" s="588" t="s">
        <v>707</v>
      </c>
      <c r="C5" s="589" t="s">
        <v>631</v>
      </c>
      <c r="D5" s="590" t="s">
        <v>759</v>
      </c>
      <c r="E5" s="590" t="s">
        <v>632</v>
      </c>
      <c r="F5" s="590" t="s">
        <v>633</v>
      </c>
      <c r="G5" s="590" t="s">
        <v>577</v>
      </c>
      <c r="H5" s="591" t="s">
        <v>563</v>
      </c>
      <c r="I5" s="592" t="s">
        <v>228</v>
      </c>
      <c r="J5" s="590" t="s">
        <v>268</v>
      </c>
      <c r="K5" s="590" t="s">
        <v>565</v>
      </c>
      <c r="L5" s="593" t="s">
        <v>292</v>
      </c>
      <c r="M5" s="594" t="s">
        <v>243</v>
      </c>
      <c r="Q5" s="173"/>
      <c r="R5" s="417" t="s">
        <v>634</v>
      </c>
    </row>
    <row r="6" spans="1:18" ht="35" customHeight="1" x14ac:dyDescent="0.55000000000000004">
      <c r="A6" s="418">
        <f>ROW()-5</f>
        <v>1</v>
      </c>
      <c r="B6" s="600"/>
      <c r="C6" s="82"/>
      <c r="D6" s="419"/>
      <c r="E6" s="504"/>
      <c r="F6" s="601"/>
      <c r="G6" s="420"/>
      <c r="H6" s="421"/>
      <c r="I6" s="420"/>
      <c r="J6" s="422">
        <f>$G6*$I6-R6</f>
        <v>0</v>
      </c>
      <c r="K6" s="422">
        <f>ROUNDDOWN($G6*$I6*1.1,0)</f>
        <v>0</v>
      </c>
      <c r="L6" s="602"/>
      <c r="M6" s="423" t="str">
        <f>IF(OR(
      AND(B6="",D6="",E6="",F6="",G6="",H6="",I6="",L6=""),
      AND(B6&lt;&gt;"",D6&lt;&gt;"",E6&lt;&gt;"",F6&lt;&gt;"",G6&lt;&gt;"",H6&lt;&gt;"",I6&lt;&gt;"",L6&lt;&gt;"")),
   "", "←全ての項目を入力してください。")</f>
        <v/>
      </c>
      <c r="Q6" s="187" t="s">
        <v>635</v>
      </c>
      <c r="R6" s="424"/>
    </row>
    <row r="7" spans="1:18" ht="35" customHeight="1" x14ac:dyDescent="0.55000000000000004">
      <c r="A7" s="418">
        <f>ROW()-5</f>
        <v>2</v>
      </c>
      <c r="B7" s="600"/>
      <c r="C7" s="82"/>
      <c r="D7" s="419"/>
      <c r="E7" s="504"/>
      <c r="F7" s="601"/>
      <c r="G7" s="420"/>
      <c r="H7" s="421"/>
      <c r="I7" s="420"/>
      <c r="J7" s="422">
        <f>$G7*$I7-R7</f>
        <v>0</v>
      </c>
      <c r="K7" s="422">
        <f>ROUNDDOWN($G7*$I7*1.1,0)</f>
        <v>0</v>
      </c>
      <c r="L7" s="602"/>
      <c r="M7" s="423" t="str">
        <f>IF(OR(
      AND(B7="",D7="",E7="",F7="",G7="",H7="",I7="",L7=""),
      AND(B7&lt;&gt;"",D7&lt;&gt;"",E7&lt;&gt;"",F7&lt;&gt;"",G7&lt;&gt;"",H7&lt;&gt;"",I7&lt;&gt;"",L7&lt;&gt;"")),
   "", "←全ての項目を入力してください。")</f>
        <v/>
      </c>
      <c r="Q7" s="187" t="s">
        <v>636</v>
      </c>
      <c r="R7" s="424"/>
    </row>
    <row r="8" spans="1:18" ht="35" customHeight="1" x14ac:dyDescent="0.55000000000000004">
      <c r="A8" s="418">
        <f>ROW()-5</f>
        <v>3</v>
      </c>
      <c r="B8" s="600"/>
      <c r="C8" s="82"/>
      <c r="D8" s="419"/>
      <c r="E8" s="504"/>
      <c r="F8" s="601"/>
      <c r="G8" s="420"/>
      <c r="H8" s="421"/>
      <c r="I8" s="420"/>
      <c r="J8" s="422">
        <f>$G8*$I8-R8</f>
        <v>0</v>
      </c>
      <c r="K8" s="422">
        <f>ROUNDDOWN($G8*$I8*1.1,0)</f>
        <v>0</v>
      </c>
      <c r="L8" s="427"/>
      <c r="M8" s="423" t="str">
        <f>IF(OR(
      AND(B8="",D8="",E8="",F8="",G8="",H8="",I8="",L8=""),
      AND(B8&lt;&gt;"",D8&lt;&gt;"",E8&lt;&gt;"",F8&lt;&gt;"",G8&lt;&gt;"",H8&lt;&gt;"",I8&lt;&gt;"",L8&lt;&gt;"")),
   "", "←全ての項目を入力してください。")</f>
        <v/>
      </c>
      <c r="Q8" s="187" t="s">
        <v>637</v>
      </c>
      <c r="R8" s="424"/>
    </row>
    <row r="9" spans="1:18" ht="35" customHeight="1" x14ac:dyDescent="0.55000000000000004">
      <c r="A9" s="418">
        <f>ROW()-5</f>
        <v>4</v>
      </c>
      <c r="B9" s="600"/>
      <c r="C9" s="82"/>
      <c r="D9" s="425"/>
      <c r="E9" s="419"/>
      <c r="F9" s="426"/>
      <c r="G9" s="420"/>
      <c r="H9" s="421"/>
      <c r="I9" s="420"/>
      <c r="J9" s="422">
        <f>$G9*$I9-R9</f>
        <v>0</v>
      </c>
      <c r="K9" s="422">
        <f>ROUNDDOWN($G9*$I9*1.1,0)</f>
        <v>0</v>
      </c>
      <c r="L9" s="427"/>
      <c r="M9" s="423" t="str">
        <f>IF(OR(
      AND(B9="",D9="",E9="",F9="",G9="",H9="",I9="",L9=""),
      AND(B9&lt;&gt;"",D9&lt;&gt;"",E9&lt;&gt;"",F9&lt;&gt;"",G9&lt;&gt;"",H9&lt;&gt;"",I9&lt;&gt;"",L9&lt;&gt;"")),
   "", "←全ての項目を入力してください。")</f>
        <v/>
      </c>
      <c r="Q9" s="187" t="s">
        <v>638</v>
      </c>
      <c r="R9" s="428"/>
    </row>
    <row r="10" spans="1:18" ht="35" customHeight="1" x14ac:dyDescent="0.55000000000000004">
      <c r="A10" s="418">
        <f>ROW()-5</f>
        <v>5</v>
      </c>
      <c r="B10" s="600"/>
      <c r="C10" s="82"/>
      <c r="D10" s="425"/>
      <c r="E10" s="419"/>
      <c r="F10" s="426"/>
      <c r="G10" s="420"/>
      <c r="H10" s="421"/>
      <c r="I10" s="420"/>
      <c r="J10" s="422">
        <f>$G10*$I10-R10</f>
        <v>0</v>
      </c>
      <c r="K10" s="422">
        <f>ROUNDDOWN($G10*$I10*1.1,0)</f>
        <v>0</v>
      </c>
      <c r="L10" s="427"/>
      <c r="M10" s="423" t="str">
        <f>IF(OR(
      AND(B10="",D10="",E10="",F10="",G10="",H10="",I10="",L10=""),
      AND(B10&lt;&gt;"",D10&lt;&gt;"",E10&lt;&gt;"",F10&lt;&gt;"",G10&lt;&gt;"",H10&lt;&gt;"",I10&lt;&gt;"",L10&lt;&gt;"")),
   "", "←全ての項目を入力してください。")</f>
        <v/>
      </c>
      <c r="Q10" s="187" t="s">
        <v>639</v>
      </c>
      <c r="R10" s="424"/>
    </row>
    <row r="11" spans="1:18" ht="35" customHeight="1" x14ac:dyDescent="0.55000000000000004">
      <c r="A11" s="346"/>
      <c r="B11" s="595"/>
      <c r="C11" s="595"/>
      <c r="D11" s="348"/>
      <c r="E11" s="348"/>
      <c r="F11" s="348"/>
      <c r="G11" s="348"/>
      <c r="H11" s="348"/>
      <c r="I11" s="596" t="s">
        <v>567</v>
      </c>
      <c r="J11" s="429">
        <f>SUBTOTAL(109,$J$6:$J$10)</f>
        <v>0</v>
      </c>
      <c r="K11" s="429">
        <f>SUBTOTAL(109,$K$6:$K$10)</f>
        <v>0</v>
      </c>
      <c r="L11" s="597"/>
      <c r="M11" s="598"/>
      <c r="N11" s="187"/>
    </row>
    <row r="12" spans="1:18" ht="18" customHeight="1" x14ac:dyDescent="0.55000000000000004">
      <c r="A12" s="599"/>
      <c r="B12" s="599"/>
      <c r="C12" s="599"/>
      <c r="D12" s="599"/>
      <c r="E12" s="599"/>
      <c r="F12" s="599"/>
      <c r="G12" s="599"/>
      <c r="H12" s="599"/>
      <c r="I12" s="599"/>
      <c r="J12" s="599"/>
      <c r="K12" s="599"/>
      <c r="L12" s="599"/>
      <c r="R12" s="230"/>
    </row>
    <row r="13" spans="1:18" x14ac:dyDescent="0.55000000000000004">
      <c r="A13" s="599"/>
      <c r="B13" s="599"/>
      <c r="C13" s="599"/>
      <c r="D13" s="599"/>
      <c r="E13" s="599"/>
      <c r="F13" s="599"/>
      <c r="G13" s="599"/>
      <c r="H13" s="599"/>
      <c r="I13" s="599"/>
      <c r="J13" s="599"/>
      <c r="K13" s="599"/>
      <c r="L13" s="599"/>
      <c r="Q13" s="1586" t="s">
        <v>640</v>
      </c>
      <c r="R13" s="1586"/>
    </row>
    <row r="14" spans="1:18" x14ac:dyDescent="0.55000000000000004">
      <c r="A14" s="599"/>
      <c r="B14" s="599"/>
      <c r="C14" s="599"/>
      <c r="D14" s="599"/>
      <c r="E14" s="599"/>
      <c r="F14" s="599"/>
      <c r="G14" s="599"/>
      <c r="H14" s="599"/>
      <c r="I14" s="599"/>
      <c r="J14" s="599"/>
      <c r="K14" s="599"/>
      <c r="L14" s="599"/>
      <c r="Q14" s="1587"/>
      <c r="R14" s="1587"/>
    </row>
    <row r="15" spans="1:18" x14ac:dyDescent="0.55000000000000004">
      <c r="Q15" s="1582">
        <f>ROUNDDOWN((SUM('3-(8).展示会等参加費'!$J$11,'3-(9).広告宣伝費'!I12))*(2/3),-3)</f>
        <v>0</v>
      </c>
      <c r="R15" s="1583"/>
    </row>
    <row r="16" spans="1:18" x14ac:dyDescent="0.55000000000000004">
      <c r="Q16" s="1584"/>
      <c r="R16" s="1585"/>
    </row>
  </sheetData>
  <sheetProtection password="C402" sheet="1" formatCells="0" selectLockedCells="1"/>
  <mergeCells count="3">
    <mergeCell ref="A3:L3"/>
    <mergeCell ref="Q15:R16"/>
    <mergeCell ref="Q13:R14"/>
  </mergeCells>
  <phoneticPr fontId="2"/>
  <conditionalFormatting sqref="B6:B10 D6:I10 L6:L10">
    <cfRule type="expression" dxfId="89" priority="1">
      <formula>AND(OR($B6&lt;&gt;"",$D6&lt;&gt;"",$E6&lt;&gt;"",$F6&lt;&gt;"",$G6&lt;&gt;"",$H6&lt;&gt;"",$I6&lt;&gt;"",$L6&lt;&gt;""),B6="")</formula>
    </cfRule>
  </conditionalFormatting>
  <dataValidations count="9">
    <dataValidation allowBlank="1" showInputMessage="1" showErrorMessage="1" prompt="開催期間（年月日）を記入してください。_x000a_（例）R7.1.5～R7.1.10" sqref="E6:E10"/>
    <dataValidation allowBlank="1" showInputMessage="1" showErrorMessage="1" prompt="オンライン展示会の場合には「－」と入力してください" sqref="F6:F10"/>
    <dataValidation type="list" allowBlank="1" showInputMessage="1" showErrorMessage="1" sqref="C6:C10">
      <formula1>"選択してください,○,　,"</formula1>
    </dataValidation>
    <dataValidation allowBlank="1" showInputMessage="1" showErrorMessage="1" promptTitle="オンライン展示会へ出展する場合" prompt="助成対象は小間料のみです。資材費等は対象となりません。" sqref="I6:I10"/>
    <dataValidation allowBlank="1" showInputMessage="1" showErrorMessage="1" prompt="未定等不明確の場合は、 申請時点の候補先を記入してください。「未定、検討中」等の記入はできません。_x000a_" sqref="L6:L10"/>
    <dataValidation imeMode="halfAlpha" allowBlank="1" showInputMessage="1" showErrorMessage="1" sqref="G6:G10"/>
    <dataValidation type="custom" allowBlank="1" showInputMessage="1" showErrorMessage="1" sqref="M6:M10">
      <formula1>ISERROR(FIND(CHAR(10),M6))</formula1>
    </dataValidation>
    <dataValidation type="custom" allowBlank="1" showInputMessage="1" showErrorMessage="1" prompt="自動計算されます。" sqref="J6:K10">
      <formula1>ISERROR(FIND(CHAR(10),J6))</formula1>
    </dataValidation>
    <dataValidation type="list" allowBlank="1" showInputMessage="1" showErrorMessage="1" sqref="B6:B10">
      <formula1>"出展小間料,資材費,輸送費,通訳費"</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zoomScale="80" zoomScaleNormal="100" zoomScaleSheetLayoutView="80" workbookViewId="0">
      <selection activeCell="B7" sqref="B7:C7"/>
    </sheetView>
  </sheetViews>
  <sheetFormatPr defaultRowHeight="18" x14ac:dyDescent="0.55000000000000004"/>
  <cols>
    <col min="1" max="2" width="4.58203125" style="579" customWidth="1"/>
    <col min="3" max="3" width="10.4140625" style="579" customWidth="1"/>
    <col min="4" max="4" width="8.25" style="579" customWidth="1"/>
    <col min="5" max="5" width="9.1640625" style="579" customWidth="1"/>
    <col min="6" max="6" width="6.1640625" style="579" customWidth="1"/>
    <col min="7" max="7" width="3.33203125" style="579" customWidth="1"/>
    <col min="8" max="8" width="7.08203125" style="579" customWidth="1"/>
    <col min="9" max="9" width="10.75" style="579" customWidth="1"/>
    <col min="10" max="10" width="10.1640625" style="579" customWidth="1"/>
    <col min="11" max="11" width="11" style="579" customWidth="1"/>
    <col min="12" max="12" width="1.58203125" style="579" customWidth="1"/>
    <col min="13" max="16384" width="8.6640625" style="579"/>
  </cols>
  <sheetData>
    <row r="1" spans="1:17" x14ac:dyDescent="0.55000000000000004">
      <c r="A1" s="300"/>
      <c r="B1" s="300"/>
      <c r="C1" s="264"/>
      <c r="D1" s="264"/>
      <c r="E1" s="264"/>
      <c r="F1" s="264"/>
      <c r="G1" s="264"/>
      <c r="H1" s="264"/>
      <c r="I1" s="264"/>
      <c r="J1" s="264"/>
      <c r="K1" s="260" t="s">
        <v>629</v>
      </c>
      <c r="L1" s="326"/>
    </row>
    <row r="2" spans="1:17" x14ac:dyDescent="0.55000000000000004">
      <c r="A2" s="273" t="s">
        <v>641</v>
      </c>
      <c r="B2" s="273"/>
      <c r="C2" s="275"/>
      <c r="D2" s="275"/>
      <c r="E2" s="275"/>
      <c r="F2" s="275"/>
      <c r="G2" s="275"/>
      <c r="H2" s="275"/>
      <c r="I2" s="275"/>
      <c r="J2" s="275"/>
      <c r="K2" s="275"/>
      <c r="L2" s="328"/>
    </row>
    <row r="3" spans="1:17" ht="25" customHeight="1" x14ac:dyDescent="0.55000000000000004">
      <c r="A3" s="1580" t="s">
        <v>806</v>
      </c>
      <c r="B3" s="1514"/>
      <c r="C3" s="1514"/>
      <c r="D3" s="1514"/>
      <c r="E3" s="1514"/>
      <c r="F3" s="1514"/>
      <c r="G3" s="1514"/>
      <c r="H3" s="1514"/>
      <c r="I3" s="1514"/>
      <c r="J3" s="1514"/>
      <c r="K3" s="1514"/>
      <c r="L3" s="328"/>
    </row>
    <row r="4" spans="1:17" ht="24.5" customHeight="1" x14ac:dyDescent="0.55000000000000004">
      <c r="A4" s="1514"/>
      <c r="B4" s="1514"/>
      <c r="C4" s="1514"/>
      <c r="D4" s="1514"/>
      <c r="E4" s="1514"/>
      <c r="F4" s="1514"/>
      <c r="G4" s="1514"/>
      <c r="H4" s="1514"/>
      <c r="I4" s="1514"/>
      <c r="J4" s="1514"/>
      <c r="K4" s="1514"/>
      <c r="L4" s="328"/>
    </row>
    <row r="5" spans="1:17" x14ac:dyDescent="0.55000000000000004">
      <c r="A5" s="526"/>
      <c r="B5" s="526"/>
      <c r="C5" s="526"/>
      <c r="D5" s="526"/>
      <c r="E5" s="526"/>
      <c r="F5" s="526"/>
      <c r="G5" s="526"/>
      <c r="H5" s="526"/>
      <c r="I5" s="526"/>
      <c r="J5" s="526"/>
      <c r="K5" s="278" t="s">
        <v>221</v>
      </c>
      <c r="L5" s="330"/>
    </row>
    <row r="6" spans="1:17" ht="36" x14ac:dyDescent="0.5">
      <c r="A6" s="304" t="s">
        <v>222</v>
      </c>
      <c r="B6" s="1592" t="s">
        <v>642</v>
      </c>
      <c r="C6" s="1593"/>
      <c r="D6" s="1592" t="s">
        <v>643</v>
      </c>
      <c r="E6" s="1593"/>
      <c r="F6" s="603" t="s">
        <v>577</v>
      </c>
      <c r="G6" s="591" t="s">
        <v>563</v>
      </c>
      <c r="H6" s="592" t="s">
        <v>228</v>
      </c>
      <c r="I6" s="590" t="s">
        <v>268</v>
      </c>
      <c r="J6" s="590" t="s">
        <v>565</v>
      </c>
      <c r="K6" s="604" t="s">
        <v>293</v>
      </c>
      <c r="L6" s="594"/>
      <c r="Q6" s="417" t="s">
        <v>634</v>
      </c>
    </row>
    <row r="7" spans="1:17" ht="35" customHeight="1" x14ac:dyDescent="0.55000000000000004">
      <c r="A7" s="430" t="s">
        <v>644</v>
      </c>
      <c r="B7" s="1588"/>
      <c r="C7" s="1589"/>
      <c r="D7" s="1590"/>
      <c r="E7" s="1591"/>
      <c r="F7" s="532"/>
      <c r="G7" s="431"/>
      <c r="H7" s="420"/>
      <c r="I7" s="422">
        <f>$F7*$H7-Q7</f>
        <v>0</v>
      </c>
      <c r="J7" s="422">
        <f>ROUNDDOWN($F7*$H7*1.1,0)</f>
        <v>0</v>
      </c>
      <c r="K7" s="533"/>
      <c r="L7" s="423" t="str">
        <f>IF(OR(AND($B7="",$D7="",$F7="",$G7="",$H7="",$K7=""),AND($B7&lt;&gt;"",$D7&lt;&gt;"",$F7&lt;&gt;"",$G7&lt;&gt;"",$H7&lt;&gt;"",$K7&lt;&gt;"")),"","←全ての項目を入力してください。")</f>
        <v/>
      </c>
      <c r="P7" s="187" t="s">
        <v>645</v>
      </c>
      <c r="Q7" s="424"/>
    </row>
    <row r="8" spans="1:17" ht="35" customHeight="1" x14ac:dyDescent="0.55000000000000004">
      <c r="A8" s="430" t="s">
        <v>646</v>
      </c>
      <c r="B8" s="1588"/>
      <c r="C8" s="1589"/>
      <c r="D8" s="1590"/>
      <c r="E8" s="1591"/>
      <c r="F8" s="432"/>
      <c r="G8" s="431"/>
      <c r="H8" s="420"/>
      <c r="I8" s="422">
        <f>$F8*$H8-Q8</f>
        <v>0</v>
      </c>
      <c r="J8" s="422">
        <f>ROUNDDOWN($F8*$H8*1.1,0)</f>
        <v>0</v>
      </c>
      <c r="K8" s="533"/>
      <c r="L8" s="423" t="str">
        <f>IF(OR(AND($B8="",$D8="",$F8="",$G8="",$H8="",$K8=""),AND($B8&lt;&gt;"",$D8&lt;&gt;"",$F8&lt;&gt;"",$G8&lt;&gt;"",$H8&lt;&gt;"",$K8&lt;&gt;"")),"","←全ての項目を入力してください。")</f>
        <v/>
      </c>
      <c r="P8" s="187" t="s">
        <v>647</v>
      </c>
      <c r="Q8" s="424"/>
    </row>
    <row r="9" spans="1:17" ht="35" customHeight="1" x14ac:dyDescent="0.55000000000000004">
      <c r="A9" s="430" t="s">
        <v>648</v>
      </c>
      <c r="B9" s="1588"/>
      <c r="C9" s="1589"/>
      <c r="D9" s="1590"/>
      <c r="E9" s="1591"/>
      <c r="F9" s="432"/>
      <c r="G9" s="431"/>
      <c r="H9" s="420"/>
      <c r="I9" s="422">
        <f>$F9*$H9-Q9</f>
        <v>0</v>
      </c>
      <c r="J9" s="422">
        <f>ROUNDDOWN($F9*$H9*1.1,0)</f>
        <v>0</v>
      </c>
      <c r="K9" s="433"/>
      <c r="L9" s="423" t="str">
        <f>IF(OR(AND($B9="",$D9="",$F9="",$G9="",$H9="",$K9=""),AND($B9&lt;&gt;"",$D9&lt;&gt;"",$F9&lt;&gt;"",$G9&lt;&gt;"",$H9&lt;&gt;"",$K9&lt;&gt;"")),"","←全ての項目を入力してください。")</f>
        <v/>
      </c>
      <c r="P9" s="187" t="s">
        <v>649</v>
      </c>
      <c r="Q9" s="424"/>
    </row>
    <row r="10" spans="1:17" ht="35" customHeight="1" x14ac:dyDescent="0.55000000000000004">
      <c r="A10" s="430" t="s">
        <v>650</v>
      </c>
      <c r="B10" s="1588"/>
      <c r="C10" s="1589"/>
      <c r="D10" s="1590"/>
      <c r="E10" s="1591"/>
      <c r="F10" s="432"/>
      <c r="G10" s="431"/>
      <c r="H10" s="420"/>
      <c r="I10" s="422">
        <f>$F10*$H10-Q10</f>
        <v>0</v>
      </c>
      <c r="J10" s="422">
        <f>ROUNDDOWN($F10*$H10*1.1,0)</f>
        <v>0</v>
      </c>
      <c r="K10" s="433"/>
      <c r="L10" s="423" t="str">
        <f>IF(OR(AND($B10="",$D10="",$F10="",$G10="",$H10="",$K10=""),AND($B10&lt;&gt;"",$D10&lt;&gt;"",$F10&lt;&gt;"",$G10&lt;&gt;"",$H10&lt;&gt;"",$K10&lt;&gt;"")),"","←全ての項目を入力してください。")</f>
        <v/>
      </c>
      <c r="P10" s="187" t="s">
        <v>651</v>
      </c>
      <c r="Q10" s="428"/>
    </row>
    <row r="11" spans="1:17" ht="35" customHeight="1" x14ac:dyDescent="0.55000000000000004">
      <c r="A11" s="430" t="s">
        <v>652</v>
      </c>
      <c r="B11" s="1588"/>
      <c r="C11" s="1589"/>
      <c r="D11" s="1590"/>
      <c r="E11" s="1591"/>
      <c r="F11" s="432"/>
      <c r="G11" s="431"/>
      <c r="H11" s="420"/>
      <c r="I11" s="422">
        <f>$F11*$H11-Q11</f>
        <v>0</v>
      </c>
      <c r="J11" s="422">
        <f>ROUNDDOWN($F11*$H11*1.1,0)</f>
        <v>0</v>
      </c>
      <c r="K11" s="433"/>
      <c r="L11" s="423" t="str">
        <f>IF(OR(AND($B11="",$D11="",$F11="",$G11="",$H11="",$K11=""),AND($B11&lt;&gt;"",$D11&lt;&gt;"",$F11&lt;&gt;"",$G11&lt;&gt;"",$H11&lt;&gt;"",$K11&lt;&gt;"")),"","←全ての項目を入力してください。")</f>
        <v/>
      </c>
      <c r="P11" s="187" t="s">
        <v>653</v>
      </c>
      <c r="Q11" s="424"/>
    </row>
    <row r="12" spans="1:17" ht="35" customHeight="1" x14ac:dyDescent="0.55000000000000004">
      <c r="A12" s="346"/>
      <c r="B12" s="595"/>
      <c r="C12" s="348"/>
      <c r="D12" s="348"/>
      <c r="E12" s="348"/>
      <c r="F12" s="348"/>
      <c r="G12" s="348"/>
      <c r="H12" s="596" t="s">
        <v>567</v>
      </c>
      <c r="I12" s="429">
        <f>SUBTOTAL(109,$I$7:$I$11)</f>
        <v>0</v>
      </c>
      <c r="J12" s="429">
        <f>SUBTOTAL(109,$J$7:$J$11)</f>
        <v>0</v>
      </c>
      <c r="K12" s="352"/>
      <c r="L12" s="353"/>
    </row>
    <row r="13" spans="1:17" x14ac:dyDescent="0.55000000000000004">
      <c r="P13" s="1586" t="s">
        <v>640</v>
      </c>
      <c r="Q13" s="1586"/>
    </row>
    <row r="14" spans="1:17" x14ac:dyDescent="0.55000000000000004">
      <c r="P14" s="1587"/>
      <c r="Q14" s="1587"/>
    </row>
    <row r="15" spans="1:17" x14ac:dyDescent="0.55000000000000004">
      <c r="P15" s="1582">
        <f>ROUNDDOWN((SUM('3-(8).展示会等参加費'!$J$11,'3-(9).広告宣伝費'!I12))*(2/3),-3)</f>
        <v>0</v>
      </c>
      <c r="Q15" s="1583"/>
    </row>
    <row r="16" spans="1:17" x14ac:dyDescent="0.55000000000000004">
      <c r="P16" s="1584"/>
      <c r="Q16" s="1585"/>
    </row>
  </sheetData>
  <sheetProtection password="C402" sheet="1" formatCells="0" selectLockedCells="1"/>
  <mergeCells count="15">
    <mergeCell ref="A3:K4"/>
    <mergeCell ref="B6:C6"/>
    <mergeCell ref="D6:E6"/>
    <mergeCell ref="B9:C9"/>
    <mergeCell ref="D9:E9"/>
    <mergeCell ref="P13:Q14"/>
    <mergeCell ref="P15:Q16"/>
    <mergeCell ref="B7:C7"/>
    <mergeCell ref="D7:E7"/>
    <mergeCell ref="B8:C8"/>
    <mergeCell ref="D8:E8"/>
    <mergeCell ref="B10:C10"/>
    <mergeCell ref="D10:E10"/>
    <mergeCell ref="B11:C11"/>
    <mergeCell ref="D11:E11"/>
  </mergeCells>
  <phoneticPr fontId="2"/>
  <conditionalFormatting sqref="F9:H11 K9:K11 D7:D11">
    <cfRule type="expression" dxfId="88" priority="6">
      <formula>AND(OR($B7&lt;&gt;"",$D7&lt;&gt;"",$F7&lt;&gt;"",$G7&lt;&gt;"",$H7&lt;&gt;"",$K7&lt;&gt;""),D7="")</formula>
    </cfRule>
  </conditionalFormatting>
  <conditionalFormatting sqref="K9:K11 B9:H11 D7:E8">
    <cfRule type="expression" dxfId="87" priority="5">
      <formula>AND(OR($B7&lt;&gt;"",$D7&lt;&gt;"",$F7&lt;&gt;"",$G7&lt;&gt;"",$H7&lt;&gt;""),B7="")</formula>
    </cfRule>
  </conditionalFormatting>
  <conditionalFormatting sqref="F7:H8">
    <cfRule type="expression" dxfId="86" priority="4">
      <formula>AND(OR($B7&lt;&gt;"",$D7&lt;&gt;"",$F7&lt;&gt;"",$G7&lt;&gt;"",$H7&lt;&gt;"",$K7&lt;&gt;""),F7="")</formula>
    </cfRule>
  </conditionalFormatting>
  <conditionalFormatting sqref="B7:C8 F7:H8">
    <cfRule type="expression" dxfId="85" priority="3">
      <formula>AND(OR($B7&lt;&gt;"",$D7&lt;&gt;"",$F7&lt;&gt;"",$G7&lt;&gt;"",$H7&lt;&gt;""),B7="")</formula>
    </cfRule>
  </conditionalFormatting>
  <conditionalFormatting sqref="K7:K8">
    <cfRule type="expression" dxfId="84" priority="2">
      <formula>AND(OR($B7&lt;&gt;"",$D7&lt;&gt;"",$F7&lt;&gt;"",$G7&lt;&gt;"",$H7&lt;&gt;"",$K7&lt;&gt;""),K7="")</formula>
    </cfRule>
  </conditionalFormatting>
  <conditionalFormatting sqref="K7:K8">
    <cfRule type="expression" dxfId="83" priority="1">
      <formula>AND(OR($B7&lt;&gt;"",$D7&lt;&gt;"",$F7&lt;&gt;"",$G7&lt;&gt;"",$H7&lt;&gt;""),K7="")</formula>
    </cfRule>
  </conditionalFormatting>
  <dataValidations count="6">
    <dataValidation type="custom" allowBlank="1" showInputMessage="1" showErrorMessage="1" prompt="自動計算されます。" sqref="I7:J11">
      <formula1>ISERROR(FIND(CHAR(10),I7))</formula1>
    </dataValidation>
    <dataValidation type="custom" allowBlank="1" showInputMessage="1" showErrorMessage="1" sqref="L7:L11">
      <formula1>ISERROR(FIND(CHAR(10),L7))</formula1>
    </dataValidation>
    <dataValidation imeMode="halfAlpha" allowBlank="1" showInputMessage="1" showErrorMessage="1" sqref="F7:F11"/>
    <dataValidation allowBlank="1" showInputMessage="1" showErrorMessage="1" prompt="未定等不明確の場合は、 申請時点の候補先を記入してください。「未定、検討中」等の記入はできません。_x000a_" sqref="K7:K11"/>
    <dataValidation type="list" allowBlank="1" showInputMessage="1" showErrorMessage="1" sqref="B7:C11">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7:E1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6.33203125" style="75" customWidth="1"/>
    <col min="2" max="3" width="13.08203125" style="524" customWidth="1"/>
    <col min="4" max="6" width="4.58203125" style="524" customWidth="1"/>
    <col min="7" max="7" width="4" style="524" customWidth="1"/>
    <col min="8" max="8" width="9.75" style="524" customWidth="1"/>
    <col min="9" max="9" width="7.33203125" style="524" customWidth="1"/>
    <col min="10" max="10" width="8.83203125" style="524" customWidth="1"/>
    <col min="11" max="11" width="13.08203125" style="524" customWidth="1"/>
    <col min="12" max="12" width="2.25" style="261" customWidth="1"/>
    <col min="13" max="13" width="8.6640625" style="75" customWidth="1"/>
    <col min="14" max="163" width="1.9140625" style="75" customWidth="1"/>
    <col min="164" max="16384" width="1.9140625" style="75"/>
  </cols>
  <sheetData>
    <row r="1" spans="1:12" s="269" customFormat="1" ht="25" customHeight="1" x14ac:dyDescent="0.55000000000000004">
      <c r="A1" s="300"/>
      <c r="B1" s="264"/>
      <c r="C1" s="264"/>
      <c r="D1" s="264"/>
      <c r="E1" s="264"/>
      <c r="F1" s="264"/>
      <c r="G1" s="264"/>
      <c r="H1" s="264"/>
      <c r="I1" s="264"/>
      <c r="J1" s="301"/>
      <c r="K1" s="260" t="s">
        <v>654</v>
      </c>
      <c r="L1" s="302"/>
    </row>
    <row r="2" spans="1:12" s="269" customFormat="1" ht="25" customHeight="1" x14ac:dyDescent="0.55000000000000004">
      <c r="A2" s="263" t="s">
        <v>655</v>
      </c>
      <c r="B2" s="264"/>
      <c r="C2" s="264"/>
      <c r="D2" s="264"/>
      <c r="E2" s="264"/>
      <c r="F2" s="264"/>
      <c r="G2" s="264"/>
      <c r="H2" s="264"/>
      <c r="I2" s="264"/>
      <c r="J2" s="301"/>
      <c r="K2" s="45"/>
      <c r="L2" s="302"/>
    </row>
    <row r="3" spans="1:12" ht="25" customHeight="1" x14ac:dyDescent="0.55000000000000004">
      <c r="A3" s="273" t="s">
        <v>412</v>
      </c>
      <c r="B3" s="275"/>
      <c r="C3" s="275"/>
      <c r="D3" s="275"/>
      <c r="E3" s="275"/>
      <c r="F3" s="275"/>
      <c r="G3" s="275"/>
      <c r="H3" s="275"/>
      <c r="I3" s="275"/>
      <c r="J3" s="275"/>
      <c r="K3" s="275"/>
    </row>
    <row r="4" spans="1:12" ht="13" customHeight="1" x14ac:dyDescent="0.55000000000000004">
      <c r="A4" s="1377" t="s">
        <v>656</v>
      </c>
      <c r="B4" s="1377"/>
      <c r="C4" s="1377"/>
      <c r="D4" s="1377"/>
      <c r="E4" s="1377"/>
      <c r="F4" s="1377"/>
      <c r="G4" s="1377"/>
      <c r="H4" s="1377"/>
      <c r="I4" s="1377"/>
      <c r="J4" s="1377"/>
      <c r="K4" s="1377"/>
    </row>
    <row r="5" spans="1:12" ht="13" customHeight="1" x14ac:dyDescent="0.55000000000000004">
      <c r="A5" s="1408" t="s">
        <v>657</v>
      </c>
      <c r="B5" s="1409"/>
      <c r="C5" s="1409"/>
      <c r="D5" s="1409"/>
      <c r="E5" s="1409"/>
      <c r="F5" s="1409"/>
      <c r="G5" s="1409"/>
      <c r="H5" s="1409"/>
      <c r="I5" s="1409"/>
      <c r="J5" s="1409"/>
      <c r="K5" s="526"/>
    </row>
    <row r="6" spans="1:12" ht="13" customHeight="1" x14ac:dyDescent="0.55000000000000004">
      <c r="A6" s="1409"/>
      <c r="B6" s="1409"/>
      <c r="C6" s="1409"/>
      <c r="D6" s="1409"/>
      <c r="E6" s="1409"/>
      <c r="F6" s="1409"/>
      <c r="G6" s="1409"/>
      <c r="H6" s="1409"/>
      <c r="I6" s="1409"/>
      <c r="J6" s="1409"/>
      <c r="K6" s="278" t="s">
        <v>221</v>
      </c>
      <c r="L6" s="303"/>
    </row>
    <row r="7" spans="1:12" ht="72" x14ac:dyDescent="0.55000000000000004">
      <c r="A7" s="304" t="s">
        <v>555</v>
      </c>
      <c r="B7" s="530" t="s">
        <v>234</v>
      </c>
      <c r="C7" s="530" t="s">
        <v>235</v>
      </c>
      <c r="D7" s="530" t="s">
        <v>236</v>
      </c>
      <c r="E7" s="305" t="s">
        <v>327</v>
      </c>
      <c r="F7" s="305" t="s">
        <v>237</v>
      </c>
      <c r="G7" s="306" t="s">
        <v>238</v>
      </c>
      <c r="H7" s="530" t="s">
        <v>239</v>
      </c>
      <c r="I7" s="530" t="s">
        <v>658</v>
      </c>
      <c r="J7" s="530" t="s">
        <v>241</v>
      </c>
      <c r="K7" s="307" t="s">
        <v>566</v>
      </c>
      <c r="L7" s="308" t="s">
        <v>243</v>
      </c>
    </row>
    <row r="8" spans="1:12" ht="35" customHeight="1" x14ac:dyDescent="0.55000000000000004">
      <c r="A8" s="434">
        <f t="shared" ref="A8:A24" si="0">ROW()-7</f>
        <v>1</v>
      </c>
      <c r="B8" s="286"/>
      <c r="C8" s="286"/>
      <c r="D8" s="310"/>
      <c r="E8" s="311"/>
      <c r="F8" s="80"/>
      <c r="G8" s="71"/>
      <c r="H8" s="80"/>
      <c r="I8" s="397">
        <f>機械装置・工具器具費1523[[#This Row],[数量
(A)]]*機械装置・工具器具費1523[[#This Row],[購入単価
又は
ﾘｰｽ･ﾚﾝﾀﾙ料
合計（税抜）
(B)]]</f>
        <v>0</v>
      </c>
      <c r="J8" s="397">
        <f>ROUNDDOWN(機械装置・工具器具費1523[[#This Row],[助成対象
経費
（税抜）
(A)×(B）]]*1.1,0)</f>
        <v>0</v>
      </c>
      <c r="K8" s="312"/>
      <c r="L8"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5" customHeight="1" x14ac:dyDescent="0.55000000000000004">
      <c r="A9" s="434">
        <f t="shared" si="0"/>
        <v>2</v>
      </c>
      <c r="B9" s="286"/>
      <c r="C9" s="286"/>
      <c r="D9" s="310"/>
      <c r="E9" s="311"/>
      <c r="F9" s="80"/>
      <c r="G9" s="71"/>
      <c r="H9" s="80"/>
      <c r="I9" s="397">
        <f>機械装置・工具器具費1523[[#This Row],[数量
(A)]]*機械装置・工具器具費1523[[#This Row],[購入単価
又は
ﾘｰｽ･ﾚﾝﾀﾙ料
合計（税抜）
(B)]]</f>
        <v>0</v>
      </c>
      <c r="J9" s="397">
        <f>ROUNDDOWN(機械装置・工具器具費1523[[#This Row],[助成対象
経費
（税抜）
(A)×(B）]]*1.1,0)</f>
        <v>0</v>
      </c>
      <c r="K9" s="312"/>
      <c r="L9"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5" customHeight="1" x14ac:dyDescent="0.55000000000000004">
      <c r="A10" s="434">
        <f t="shared" si="0"/>
        <v>3</v>
      </c>
      <c r="B10" s="286"/>
      <c r="C10" s="286"/>
      <c r="D10" s="310"/>
      <c r="E10" s="311"/>
      <c r="F10" s="80"/>
      <c r="G10" s="71"/>
      <c r="H10" s="80"/>
      <c r="I10" s="397">
        <f>機械装置・工具器具費1523[[#This Row],[数量
(A)]]*機械装置・工具器具費1523[[#This Row],[購入単価
又は
ﾘｰｽ･ﾚﾝﾀﾙ料
合計（税抜）
(B)]]</f>
        <v>0</v>
      </c>
      <c r="J10" s="397">
        <f>ROUNDDOWN(機械装置・工具器具費1523[[#This Row],[助成対象
経費
（税抜）
(A)×(B）]]*1.1,0)</f>
        <v>0</v>
      </c>
      <c r="K10" s="312"/>
      <c r="L10"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5" customHeight="1" x14ac:dyDescent="0.55000000000000004">
      <c r="A11" s="434">
        <f t="shared" si="0"/>
        <v>4</v>
      </c>
      <c r="B11" s="286"/>
      <c r="C11" s="286"/>
      <c r="D11" s="310"/>
      <c r="E11" s="311"/>
      <c r="F11" s="80"/>
      <c r="G11" s="71"/>
      <c r="H11" s="80"/>
      <c r="I11" s="397">
        <f>機械装置・工具器具費1523[[#This Row],[数量
(A)]]*機械装置・工具器具費1523[[#This Row],[購入単価
又は
ﾘｰｽ･ﾚﾝﾀﾙ料
合計（税抜）
(B)]]</f>
        <v>0</v>
      </c>
      <c r="J11" s="397">
        <f>ROUNDDOWN(機械装置・工具器具費1523[[#This Row],[助成対象
経費
（税抜）
(A)×(B）]]*1.1,0)</f>
        <v>0</v>
      </c>
      <c r="K11" s="312"/>
      <c r="L11"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5" customHeight="1" x14ac:dyDescent="0.55000000000000004">
      <c r="A12" s="434">
        <f t="shared" si="0"/>
        <v>5</v>
      </c>
      <c r="B12" s="286"/>
      <c r="C12" s="286"/>
      <c r="D12" s="310"/>
      <c r="E12" s="311"/>
      <c r="F12" s="80"/>
      <c r="G12" s="71"/>
      <c r="H12" s="80"/>
      <c r="I12" s="397">
        <f>機械装置・工具器具費1523[[#This Row],[数量
(A)]]*機械装置・工具器具費1523[[#This Row],[購入単価
又は
ﾘｰｽ･ﾚﾝﾀﾙ料
合計（税抜）
(B)]]</f>
        <v>0</v>
      </c>
      <c r="J12" s="397">
        <f>ROUNDDOWN(機械装置・工具器具費1523[[#This Row],[助成対象
経費
（税抜）
(A)×(B）]]*1.1,0)</f>
        <v>0</v>
      </c>
      <c r="K12" s="312"/>
      <c r="L12"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5" customHeight="1" x14ac:dyDescent="0.55000000000000004">
      <c r="A13" s="434">
        <f t="shared" si="0"/>
        <v>6</v>
      </c>
      <c r="B13" s="286"/>
      <c r="C13" s="286"/>
      <c r="D13" s="310"/>
      <c r="E13" s="311"/>
      <c r="F13" s="80"/>
      <c r="G13" s="71"/>
      <c r="H13" s="80"/>
      <c r="I13" s="397">
        <f>機械装置・工具器具費1523[[#This Row],[数量
(A)]]*機械装置・工具器具費1523[[#This Row],[購入単価
又は
ﾘｰｽ･ﾚﾝﾀﾙ料
合計（税抜）
(B)]]</f>
        <v>0</v>
      </c>
      <c r="J13" s="397">
        <f>ROUNDDOWN(機械装置・工具器具費1523[[#This Row],[助成対象
経費
（税抜）
(A)×(B）]]*1.1,0)</f>
        <v>0</v>
      </c>
      <c r="K13" s="312"/>
      <c r="L13"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5" customHeight="1" x14ac:dyDescent="0.55000000000000004">
      <c r="A14" s="434">
        <f t="shared" si="0"/>
        <v>7</v>
      </c>
      <c r="B14" s="286"/>
      <c r="C14" s="286"/>
      <c r="D14" s="310"/>
      <c r="E14" s="311"/>
      <c r="F14" s="80"/>
      <c r="G14" s="71"/>
      <c r="H14" s="80"/>
      <c r="I14" s="397">
        <f>機械装置・工具器具費1523[[#This Row],[数量
(A)]]*機械装置・工具器具費1523[[#This Row],[購入単価
又は
ﾘｰｽ･ﾚﾝﾀﾙ料
合計（税抜）
(B)]]</f>
        <v>0</v>
      </c>
      <c r="J14" s="397">
        <f>ROUNDDOWN(機械装置・工具器具費1523[[#This Row],[助成対象
経費
（税抜）
(A)×(B）]]*1.1,0)</f>
        <v>0</v>
      </c>
      <c r="K14" s="312"/>
      <c r="L14"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5" customHeight="1" x14ac:dyDescent="0.55000000000000004">
      <c r="A15" s="434">
        <f t="shared" si="0"/>
        <v>8</v>
      </c>
      <c r="B15" s="286"/>
      <c r="C15" s="286"/>
      <c r="D15" s="310"/>
      <c r="E15" s="311"/>
      <c r="F15" s="80"/>
      <c r="G15" s="71"/>
      <c r="H15" s="80"/>
      <c r="I15" s="397">
        <f>機械装置・工具器具費1523[[#This Row],[数量
(A)]]*機械装置・工具器具費1523[[#This Row],[購入単価
又は
ﾘｰｽ･ﾚﾝﾀﾙ料
合計（税抜）
(B)]]</f>
        <v>0</v>
      </c>
      <c r="J15" s="397">
        <f>ROUNDDOWN(機械装置・工具器具費1523[[#This Row],[助成対象
経費
（税抜）
(A)×(B）]]*1.1,0)</f>
        <v>0</v>
      </c>
      <c r="K15" s="312"/>
      <c r="L15"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5" customHeight="1" x14ac:dyDescent="0.55000000000000004">
      <c r="A16" s="434">
        <f t="shared" si="0"/>
        <v>9</v>
      </c>
      <c r="B16" s="286"/>
      <c r="C16" s="286"/>
      <c r="D16" s="310"/>
      <c r="E16" s="311"/>
      <c r="F16" s="80"/>
      <c r="G16" s="71"/>
      <c r="H16" s="80"/>
      <c r="I16" s="397">
        <f>機械装置・工具器具費1523[[#This Row],[数量
(A)]]*機械装置・工具器具費1523[[#This Row],[購入単価
又は
ﾘｰｽ･ﾚﾝﾀﾙ料
合計（税抜）
(B)]]</f>
        <v>0</v>
      </c>
      <c r="J16" s="397">
        <f>ROUNDDOWN(機械装置・工具器具費1523[[#This Row],[助成対象
経費
（税抜）
(A)×(B）]]*1.1,0)</f>
        <v>0</v>
      </c>
      <c r="K16" s="312"/>
      <c r="L16"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5" customHeight="1" x14ac:dyDescent="0.55000000000000004">
      <c r="A17" s="434">
        <f t="shared" si="0"/>
        <v>10</v>
      </c>
      <c r="B17" s="286"/>
      <c r="C17" s="286"/>
      <c r="D17" s="310"/>
      <c r="E17" s="311"/>
      <c r="F17" s="80"/>
      <c r="G17" s="71"/>
      <c r="H17" s="80"/>
      <c r="I17" s="397">
        <f>機械装置・工具器具費1523[[#This Row],[数量
(A)]]*機械装置・工具器具費1523[[#This Row],[購入単価
又は
ﾘｰｽ･ﾚﾝﾀﾙ料
合計（税抜）
(B)]]</f>
        <v>0</v>
      </c>
      <c r="J17" s="397">
        <f>ROUNDDOWN(機械装置・工具器具費1523[[#This Row],[助成対象
経費
（税抜）
(A)×(B）]]*1.1,0)</f>
        <v>0</v>
      </c>
      <c r="K17" s="312"/>
      <c r="L17"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5" customHeight="1" x14ac:dyDescent="0.55000000000000004">
      <c r="A18" s="434">
        <f t="shared" si="0"/>
        <v>11</v>
      </c>
      <c r="B18" s="286"/>
      <c r="C18" s="286"/>
      <c r="D18" s="310"/>
      <c r="E18" s="311"/>
      <c r="F18" s="80"/>
      <c r="G18" s="71"/>
      <c r="H18" s="80"/>
      <c r="I18" s="397">
        <f>機械装置・工具器具費1523[[#This Row],[数量
(A)]]*機械装置・工具器具費1523[[#This Row],[購入単価
又は
ﾘｰｽ･ﾚﾝﾀﾙ料
合計（税抜）
(B)]]</f>
        <v>0</v>
      </c>
      <c r="J18" s="397">
        <f>ROUNDDOWN(機械装置・工具器具費1523[[#This Row],[助成対象
経費
（税抜）
(A)×(B）]]*1.1,0)</f>
        <v>0</v>
      </c>
      <c r="K18" s="312"/>
      <c r="L18"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5" customHeight="1" x14ac:dyDescent="0.55000000000000004">
      <c r="A19" s="434">
        <f t="shared" si="0"/>
        <v>12</v>
      </c>
      <c r="B19" s="286"/>
      <c r="C19" s="286"/>
      <c r="D19" s="310"/>
      <c r="E19" s="311"/>
      <c r="F19" s="80"/>
      <c r="G19" s="71"/>
      <c r="H19" s="80"/>
      <c r="I19" s="397">
        <f>機械装置・工具器具費1523[[#This Row],[数量
(A)]]*機械装置・工具器具費1523[[#This Row],[購入単価
又は
ﾘｰｽ･ﾚﾝﾀﾙ料
合計（税抜）
(B)]]</f>
        <v>0</v>
      </c>
      <c r="J19" s="397">
        <f>ROUNDDOWN(機械装置・工具器具費1523[[#This Row],[助成対象
経費
（税抜）
(A)×(B）]]*1.1,0)</f>
        <v>0</v>
      </c>
      <c r="K19" s="312"/>
      <c r="L19"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5" customHeight="1" x14ac:dyDescent="0.55000000000000004">
      <c r="A20" s="434">
        <f t="shared" si="0"/>
        <v>13</v>
      </c>
      <c r="B20" s="286"/>
      <c r="C20" s="286"/>
      <c r="D20" s="310"/>
      <c r="E20" s="311"/>
      <c r="F20" s="80"/>
      <c r="G20" s="71"/>
      <c r="H20" s="80"/>
      <c r="I20" s="397">
        <f>機械装置・工具器具費1523[[#This Row],[数量
(A)]]*機械装置・工具器具費1523[[#This Row],[購入単価
又は
ﾘｰｽ･ﾚﾝﾀﾙ料
合計（税抜）
(B)]]</f>
        <v>0</v>
      </c>
      <c r="J20" s="397">
        <f>ROUNDDOWN(機械装置・工具器具費1523[[#This Row],[助成対象
経費
（税抜）
(A)×(B）]]*1.1,0)</f>
        <v>0</v>
      </c>
      <c r="K20" s="312"/>
      <c r="L20"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5" customHeight="1" x14ac:dyDescent="0.55000000000000004">
      <c r="A21" s="434">
        <f t="shared" si="0"/>
        <v>14</v>
      </c>
      <c r="B21" s="286"/>
      <c r="C21" s="286"/>
      <c r="D21" s="310"/>
      <c r="E21" s="311"/>
      <c r="F21" s="80"/>
      <c r="G21" s="71"/>
      <c r="H21" s="80"/>
      <c r="I21" s="397">
        <f>機械装置・工具器具費1523[[#This Row],[数量
(A)]]*機械装置・工具器具費1523[[#This Row],[購入単価
又は
ﾘｰｽ･ﾚﾝﾀﾙ料
合計（税抜）
(B)]]</f>
        <v>0</v>
      </c>
      <c r="J21" s="397">
        <f>ROUNDDOWN(機械装置・工具器具費1523[[#This Row],[助成対象
経費
（税抜）
(A)×(B）]]*1.1,0)</f>
        <v>0</v>
      </c>
      <c r="K21" s="312"/>
      <c r="L21"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5" customHeight="1" x14ac:dyDescent="0.55000000000000004">
      <c r="A22" s="434">
        <f t="shared" si="0"/>
        <v>15</v>
      </c>
      <c r="B22" s="70"/>
      <c r="C22" s="70"/>
      <c r="D22" s="310"/>
      <c r="E22" s="311"/>
      <c r="F22" s="80"/>
      <c r="G22" s="71"/>
      <c r="H22" s="80"/>
      <c r="I22" s="397">
        <f>機械装置・工具器具費1523[[#This Row],[数量
(A)]]*機械装置・工具器具費1523[[#This Row],[購入単価
又は
ﾘｰｽ･ﾚﾝﾀﾙ料
合計（税抜）
(B)]]</f>
        <v>0</v>
      </c>
      <c r="J22" s="397">
        <f>ROUNDDOWN(機械装置・工具器具費1523[[#This Row],[助成対象
経費
（税抜）
(A)×(B）]]*1.1,0)</f>
        <v>0</v>
      </c>
      <c r="K22" s="314"/>
      <c r="L22" s="436"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5" customHeight="1" x14ac:dyDescent="0.55000000000000004">
      <c r="A23" s="434">
        <f t="shared" si="0"/>
        <v>16</v>
      </c>
      <c r="B23" s="70"/>
      <c r="C23" s="70"/>
      <c r="D23" s="310"/>
      <c r="E23" s="311"/>
      <c r="F23" s="80"/>
      <c r="G23" s="71"/>
      <c r="H23" s="80"/>
      <c r="I23" s="397">
        <f>機械装置・工具器具費1523[[#This Row],[数量
(A)]]*機械装置・工具器具費1523[[#This Row],[購入単価
又は
ﾘｰｽ･ﾚﾝﾀﾙ料
合計（税抜）
(B)]]</f>
        <v>0</v>
      </c>
      <c r="J23" s="397">
        <f>ROUNDDOWN(機械装置・工具器具費1523[[#This Row],[助成対象
経費
（税抜）
(A)×(B）]]*1.1,0)</f>
        <v>0</v>
      </c>
      <c r="K23" s="314"/>
      <c r="L23" s="436"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5" customHeight="1" x14ac:dyDescent="0.55000000000000004">
      <c r="A24" s="434">
        <f t="shared" si="0"/>
        <v>17</v>
      </c>
      <c r="B24" s="286"/>
      <c r="C24" s="286"/>
      <c r="D24" s="310"/>
      <c r="E24" s="311"/>
      <c r="F24" s="80"/>
      <c r="G24" s="71"/>
      <c r="H24" s="80"/>
      <c r="I24" s="397">
        <f>機械装置・工具器具費1523[[#This Row],[数量
(A)]]*機械装置・工具器具費1523[[#This Row],[購入単価
又は
ﾘｰｽ･ﾚﾝﾀﾙ料
合計（税抜）
(B)]]</f>
        <v>0</v>
      </c>
      <c r="J24" s="397">
        <f>ROUNDDOWN(機械装置・工具器具費1523[[#This Row],[助成対象
経費
（税抜）
(A)×(B）]]*1.1,0)</f>
        <v>0</v>
      </c>
      <c r="K24" s="312"/>
      <c r="L24" s="43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5" customHeight="1" x14ac:dyDescent="0.55000000000000004">
      <c r="A25" s="364"/>
      <c r="B25" s="437"/>
      <c r="C25" s="437"/>
      <c r="D25" s="437"/>
      <c r="E25" s="437"/>
      <c r="F25" s="437"/>
      <c r="G25" s="438"/>
      <c r="H25" s="404" t="s">
        <v>567</v>
      </c>
      <c r="I25" s="439">
        <f>SUBTOTAL(109,機械装置・工具器具費1523[助成対象
経費
（税抜）
(A)×(B）])</f>
        <v>0</v>
      </c>
      <c r="J25" s="439">
        <f>SUBTOTAL(109,機械装置・工具器具費1523[助成事業に
要する経費
（税込）])</f>
        <v>0</v>
      </c>
      <c r="K25" s="320"/>
      <c r="L25" s="321"/>
    </row>
  </sheetData>
  <sheetProtection password="C402" sheet="1" formatCells="0" selectLockedCells="1"/>
  <mergeCells count="2">
    <mergeCell ref="A4:K4"/>
    <mergeCell ref="A5:J6"/>
  </mergeCells>
  <phoneticPr fontId="2"/>
  <conditionalFormatting sqref="B8:D24 F8:H24 K8:K24">
    <cfRule type="expression" dxfId="82" priority="2">
      <formula>AND(OR($B8&lt;&gt;"",$C8&lt;&gt;"",$D8&lt;&gt;"",$E8&lt;&gt;"",$F8&lt;&gt;"",$G8&lt;&gt;"",$H8&lt;&gt;"",$K8&lt;&gt;""),B8="")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formula1>1</formula1>
      <formula2>21</formula2>
    </dataValidation>
    <dataValidation type="list" allowBlank="1" showInputMessage="1" showErrorMessage="1" sqref="D8:D24">
      <formula1>"購入,ﾘｰｽ,ﾚﾝﾀﾙ"</formula1>
    </dataValidation>
    <dataValidation allowBlank="1" showInputMessage="1" showErrorMessage="1" prompt="未定等不明確の場合は、 申請時点の候補先を記入してください。「未定、検討中」等の記入はできません。" sqref="K8:K24"/>
    <dataValidation imeMode="halfAlpha" allowBlank="1" showInputMessage="1" showErrorMessage="1" prompt="本助成事業に必要な最小限の数量を記入してください。" sqref="F8:F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9:E24">
      <formula1>1</formula1>
      <formula2>12</formula2>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activeCell="D6" sqref="D6:G6"/>
    </sheetView>
  </sheetViews>
  <sheetFormatPr defaultColWidth="1.9140625" defaultRowHeight="12" x14ac:dyDescent="0.55000000000000004"/>
  <cols>
    <col min="1" max="12" width="2.08203125" style="526" customWidth="1"/>
    <col min="13" max="16" width="3.58203125" style="526" customWidth="1"/>
    <col min="17" max="45" width="2.08203125" style="526" customWidth="1"/>
    <col min="46" max="251" width="1.9140625" style="526" customWidth="1"/>
    <col min="252" max="16384" width="1.9140625" style="526"/>
  </cols>
  <sheetData>
    <row r="1" spans="1:79" ht="25" customHeight="1" x14ac:dyDescent="0.55000000000000004">
      <c r="AS1" s="260" t="s">
        <v>654</v>
      </c>
    </row>
    <row r="2" spans="1:79" ht="25" customHeight="1" x14ac:dyDescent="0.55000000000000004">
      <c r="A2" s="273" t="s">
        <v>389</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Q2" s="528"/>
      <c r="AR2" s="528"/>
      <c r="AS2" s="45"/>
    </row>
    <row r="3" spans="1:79" ht="13" customHeight="1" x14ac:dyDescent="0.55000000000000004">
      <c r="A3" s="1514" t="s">
        <v>659</v>
      </c>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1514"/>
      <c r="AN3" s="1514"/>
      <c r="AO3" s="1514"/>
      <c r="AP3" s="1514"/>
      <c r="AQ3" s="1514"/>
      <c r="AR3" s="1514"/>
      <c r="AS3" s="45"/>
    </row>
    <row r="4" spans="1:79" ht="13" customHeight="1" x14ac:dyDescent="0.55000000000000004">
      <c r="A4" s="1514" t="s">
        <v>569</v>
      </c>
      <c r="B4" s="1514"/>
      <c r="C4" s="1514"/>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1514"/>
      <c r="AO4" s="1514"/>
      <c r="AP4" s="1514"/>
      <c r="AQ4" s="1514"/>
      <c r="AR4" s="1514"/>
      <c r="AS4" s="45"/>
    </row>
    <row r="5" spans="1:79" ht="13" customHeight="1" x14ac:dyDescent="0.55000000000000004">
      <c r="A5" s="1473" t="s">
        <v>245</v>
      </c>
      <c r="B5" s="1473"/>
      <c r="C5" s="1473"/>
      <c r="D5" s="1473"/>
      <c r="E5" s="1473"/>
      <c r="F5" s="1473"/>
      <c r="G5" s="1473"/>
      <c r="H5" s="1473"/>
      <c r="I5" s="1473"/>
      <c r="J5" s="1473"/>
      <c r="K5" s="1473"/>
      <c r="L5" s="1473"/>
      <c r="M5" s="1473"/>
      <c r="N5" s="1473"/>
      <c r="O5" s="1473"/>
      <c r="P5" s="1473"/>
      <c r="Q5" s="1473"/>
      <c r="R5" s="1473"/>
      <c r="S5" s="1473"/>
      <c r="T5" s="1473"/>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529"/>
    </row>
    <row r="6" spans="1:79" ht="25" customHeight="1" x14ac:dyDescent="0.55000000000000004">
      <c r="A6" s="1620" t="s">
        <v>246</v>
      </c>
      <c r="B6" s="1621"/>
      <c r="C6" s="1622"/>
      <c r="D6" s="1450" t="s">
        <v>247</v>
      </c>
      <c r="E6" s="1451"/>
      <c r="F6" s="1451"/>
      <c r="G6" s="1452"/>
      <c r="H6" s="1623" t="s">
        <v>248</v>
      </c>
      <c r="I6" s="1624"/>
      <c r="J6" s="1624"/>
      <c r="K6" s="1624"/>
      <c r="L6" s="1625"/>
      <c r="M6" s="1470"/>
      <c r="N6" s="1471"/>
      <c r="O6" s="1471"/>
      <c r="P6" s="1471"/>
      <c r="Q6" s="1471"/>
      <c r="R6" s="1471"/>
      <c r="S6" s="1471"/>
      <c r="T6" s="1471"/>
      <c r="U6" s="1471"/>
      <c r="V6" s="1471"/>
      <c r="W6" s="1471"/>
      <c r="X6" s="1471"/>
      <c r="Y6" s="1471"/>
      <c r="Z6" s="1471"/>
      <c r="AA6" s="1471"/>
      <c r="AB6" s="1471"/>
      <c r="AC6" s="1472"/>
      <c r="AD6" s="1626" t="s">
        <v>249</v>
      </c>
      <c r="AE6" s="1627"/>
      <c r="AF6" s="1627"/>
      <c r="AG6" s="1628"/>
      <c r="AH6" s="1457"/>
      <c r="AI6" s="1482"/>
      <c r="AJ6" s="1482"/>
      <c r="AK6" s="1482"/>
      <c r="AL6" s="1482"/>
      <c r="AM6" s="1482"/>
      <c r="AN6" s="1482"/>
      <c r="AO6" s="1482"/>
      <c r="AP6" s="1482"/>
      <c r="AQ6" s="1482"/>
      <c r="AR6" s="1482"/>
      <c r="AS6" s="1483"/>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row>
    <row r="7" spans="1:79" ht="25" customHeight="1" x14ac:dyDescent="0.55000000000000004">
      <c r="A7" s="1632" t="s">
        <v>250</v>
      </c>
      <c r="B7" s="1615"/>
      <c r="C7" s="1615"/>
      <c r="D7" s="1615"/>
      <c r="E7" s="1615"/>
      <c r="F7" s="1615"/>
      <c r="G7" s="1615"/>
      <c r="H7" s="1615"/>
      <c r="I7" s="1615"/>
      <c r="J7" s="1615"/>
      <c r="K7" s="1615"/>
      <c r="L7" s="1616"/>
      <c r="M7" s="1467"/>
      <c r="N7" s="1468"/>
      <c r="O7" s="1468"/>
      <c r="P7" s="1468"/>
      <c r="Q7" s="1468"/>
      <c r="R7" s="1468"/>
      <c r="S7" s="1468"/>
      <c r="T7" s="1468"/>
      <c r="U7" s="1468"/>
      <c r="V7" s="1468"/>
      <c r="W7" s="1468"/>
      <c r="X7" s="1468"/>
      <c r="Y7" s="1468"/>
      <c r="Z7" s="1468"/>
      <c r="AA7" s="1468"/>
      <c r="AB7" s="1468"/>
      <c r="AC7" s="1469"/>
      <c r="AD7" s="1629"/>
      <c r="AE7" s="1630"/>
      <c r="AF7" s="1630"/>
      <c r="AG7" s="1631"/>
      <c r="AH7" s="1484"/>
      <c r="AI7" s="1485"/>
      <c r="AJ7" s="1485"/>
      <c r="AK7" s="1485"/>
      <c r="AL7" s="1485"/>
      <c r="AM7" s="1485"/>
      <c r="AN7" s="1485"/>
      <c r="AO7" s="1485"/>
      <c r="AP7" s="1485"/>
      <c r="AQ7" s="1485"/>
      <c r="AR7" s="1485"/>
      <c r="AS7" s="1486"/>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row>
    <row r="8" spans="1:79" ht="25" customHeight="1" x14ac:dyDescent="0.55000000000000004">
      <c r="A8" s="1607" t="s">
        <v>251</v>
      </c>
      <c r="B8" s="1598"/>
      <c r="C8" s="1598"/>
      <c r="D8" s="1598"/>
      <c r="E8" s="1598"/>
      <c r="F8" s="1598"/>
      <c r="G8" s="1598"/>
      <c r="H8" s="1598"/>
      <c r="I8" s="1598"/>
      <c r="J8" s="1598"/>
      <c r="K8" s="1598"/>
      <c r="L8" s="1599"/>
      <c r="M8" s="1611" t="s">
        <v>252</v>
      </c>
      <c r="N8" s="1612"/>
      <c r="O8" s="1612"/>
      <c r="P8" s="1613"/>
      <c r="Q8" s="1640"/>
      <c r="R8" s="1641"/>
      <c r="S8" s="1641"/>
      <c r="T8" s="1641"/>
      <c r="U8" s="1641"/>
      <c r="V8" s="1641"/>
      <c r="W8" s="1641"/>
      <c r="X8" s="1641"/>
      <c r="Y8" s="1641"/>
      <c r="Z8" s="1641"/>
      <c r="AA8" s="1641"/>
      <c r="AB8" s="1641"/>
      <c r="AC8" s="1641"/>
      <c r="AD8" s="1641"/>
      <c r="AE8" s="1641"/>
      <c r="AF8" s="1641"/>
      <c r="AG8" s="1641"/>
      <c r="AH8" s="1641"/>
      <c r="AI8" s="1641"/>
      <c r="AJ8" s="1641"/>
      <c r="AK8" s="1641"/>
      <c r="AL8" s="1641"/>
      <c r="AM8" s="1641"/>
      <c r="AN8" s="1641"/>
      <c r="AO8" s="1641"/>
      <c r="AP8" s="1641"/>
      <c r="AQ8" s="1641"/>
      <c r="AR8" s="1641"/>
      <c r="AS8" s="164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row>
    <row r="9" spans="1:79" ht="25" customHeight="1" x14ac:dyDescent="0.55000000000000004">
      <c r="A9" s="1608"/>
      <c r="B9" s="1609"/>
      <c r="C9" s="1609"/>
      <c r="D9" s="1609"/>
      <c r="E9" s="1609"/>
      <c r="F9" s="1609"/>
      <c r="G9" s="1609"/>
      <c r="H9" s="1609"/>
      <c r="I9" s="1609"/>
      <c r="J9" s="1609"/>
      <c r="K9" s="1609"/>
      <c r="L9" s="1610"/>
      <c r="M9" s="1611" t="s">
        <v>253</v>
      </c>
      <c r="N9" s="1612"/>
      <c r="O9" s="1612"/>
      <c r="P9" s="1613"/>
      <c r="Q9" s="1492"/>
      <c r="R9" s="1441"/>
      <c r="S9" s="1441"/>
      <c r="T9" s="1441"/>
      <c r="U9" s="1441"/>
      <c r="V9" s="1441"/>
      <c r="W9" s="1441"/>
      <c r="X9" s="1441"/>
      <c r="Y9" s="1441"/>
      <c r="Z9" s="1441"/>
      <c r="AA9" s="1441"/>
      <c r="AB9" s="1441"/>
      <c r="AC9" s="1493"/>
      <c r="AD9" s="1611" t="s">
        <v>254</v>
      </c>
      <c r="AE9" s="1612"/>
      <c r="AF9" s="1612"/>
      <c r="AG9" s="1613"/>
      <c r="AH9" s="1497"/>
      <c r="AI9" s="1498"/>
      <c r="AJ9" s="1498"/>
      <c r="AK9" s="1498"/>
      <c r="AL9" s="1498"/>
      <c r="AM9" s="1498"/>
      <c r="AN9" s="1498"/>
      <c r="AO9" s="1498"/>
      <c r="AP9" s="1498"/>
      <c r="AQ9" s="1498"/>
      <c r="AR9" s="1498"/>
      <c r="AS9" s="1499"/>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row>
    <row r="10" spans="1:79" ht="25" customHeight="1" x14ac:dyDescent="0.55000000000000004">
      <c r="A10" s="1608"/>
      <c r="B10" s="1609"/>
      <c r="C10" s="1609"/>
      <c r="D10" s="1609"/>
      <c r="E10" s="1609"/>
      <c r="F10" s="1609"/>
      <c r="G10" s="1609"/>
      <c r="H10" s="1609"/>
      <c r="I10" s="1609"/>
      <c r="J10" s="1609"/>
      <c r="K10" s="1609"/>
      <c r="L10" s="1610"/>
      <c r="M10" s="1611" t="s">
        <v>255</v>
      </c>
      <c r="N10" s="1612"/>
      <c r="O10" s="1612"/>
      <c r="P10" s="1613"/>
      <c r="Q10" s="1567"/>
      <c r="R10" s="1568"/>
      <c r="S10" s="1568"/>
      <c r="T10" s="1568"/>
      <c r="U10" s="1568"/>
      <c r="V10" s="1568"/>
      <c r="W10" s="1568"/>
      <c r="X10" s="1568"/>
      <c r="Y10" s="1568"/>
      <c r="Z10" s="1568"/>
      <c r="AA10" s="1568"/>
      <c r="AB10" s="1568"/>
      <c r="AC10" s="1568"/>
      <c r="AD10" s="1568"/>
      <c r="AE10" s="1568"/>
      <c r="AF10" s="1568"/>
      <c r="AG10" s="1568"/>
      <c r="AH10" s="1568"/>
      <c r="AI10" s="1568"/>
      <c r="AJ10" s="1568"/>
      <c r="AK10" s="1568"/>
      <c r="AL10" s="1568"/>
      <c r="AM10" s="1568"/>
      <c r="AN10" s="1568"/>
      <c r="AO10" s="1568"/>
      <c r="AP10" s="1568"/>
      <c r="AQ10" s="1568"/>
      <c r="AR10" s="1568"/>
      <c r="AS10" s="1569"/>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row>
    <row r="11" spans="1:79" ht="25" customHeight="1" x14ac:dyDescent="0.55000000000000004">
      <c r="A11" s="1600"/>
      <c r="B11" s="1601"/>
      <c r="C11" s="1601"/>
      <c r="D11" s="1601"/>
      <c r="E11" s="1601"/>
      <c r="F11" s="1601"/>
      <c r="G11" s="1601"/>
      <c r="H11" s="1601"/>
      <c r="I11" s="1601"/>
      <c r="J11" s="1601"/>
      <c r="K11" s="1601"/>
      <c r="L11" s="1602"/>
      <c r="M11" s="1614" t="s">
        <v>256</v>
      </c>
      <c r="N11" s="1615"/>
      <c r="O11" s="1615"/>
      <c r="P11" s="1616"/>
      <c r="Q11" s="1637"/>
      <c r="R11" s="1638"/>
      <c r="S11" s="1638"/>
      <c r="T11" s="1638"/>
      <c r="U11" s="1638"/>
      <c r="V11" s="1638"/>
      <c r="W11" s="1638"/>
      <c r="X11" s="1638"/>
      <c r="Y11" s="1638"/>
      <c r="Z11" s="1638"/>
      <c r="AA11" s="1638"/>
      <c r="AB11" s="1638"/>
      <c r="AC11" s="1639"/>
      <c r="AD11" s="1617" t="s">
        <v>257</v>
      </c>
      <c r="AE11" s="1618"/>
      <c r="AF11" s="1618"/>
      <c r="AG11" s="1619"/>
      <c r="AH11" s="1492"/>
      <c r="AI11" s="1441"/>
      <c r="AJ11" s="1441"/>
      <c r="AK11" s="1441"/>
      <c r="AL11" s="1441"/>
      <c r="AM11" s="1441"/>
      <c r="AN11" s="1441"/>
      <c r="AO11" s="1441"/>
      <c r="AP11" s="1441"/>
      <c r="AQ11" s="1441"/>
      <c r="AR11" s="1441"/>
      <c r="AS11" s="1507"/>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row>
    <row r="12" spans="1:79" ht="25" customHeight="1" x14ac:dyDescent="0.55000000000000004">
      <c r="A12" s="1632" t="s">
        <v>258</v>
      </c>
      <c r="B12" s="1615"/>
      <c r="C12" s="1615"/>
      <c r="D12" s="1615"/>
      <c r="E12" s="1615"/>
      <c r="F12" s="1615"/>
      <c r="G12" s="1615"/>
      <c r="H12" s="1615"/>
      <c r="I12" s="1615"/>
      <c r="J12" s="1615"/>
      <c r="K12" s="1615"/>
      <c r="L12" s="1616"/>
      <c r="M12" s="1633" t="s">
        <v>259</v>
      </c>
      <c r="N12" s="1634"/>
      <c r="O12" s="1634"/>
      <c r="P12" s="1634"/>
      <c r="Q12" s="1439"/>
      <c r="R12" s="1439"/>
      <c r="S12" s="1439"/>
      <c r="T12" s="1439"/>
      <c r="U12" s="1615" t="s">
        <v>260</v>
      </c>
      <c r="V12" s="1615"/>
      <c r="W12" s="1615"/>
      <c r="X12" s="1441"/>
      <c r="Y12" s="1441"/>
      <c r="Z12" s="1441"/>
      <c r="AA12" s="1615" t="s">
        <v>261</v>
      </c>
      <c r="AB12" s="1615"/>
      <c r="AC12" s="1616"/>
      <c r="AD12" s="1614" t="s">
        <v>262</v>
      </c>
      <c r="AE12" s="1615"/>
      <c r="AF12" s="1615"/>
      <c r="AG12" s="1616"/>
      <c r="AH12" s="1417"/>
      <c r="AI12" s="1418"/>
      <c r="AJ12" s="1418"/>
      <c r="AK12" s="1418"/>
      <c r="AL12" s="1418"/>
      <c r="AM12" s="1418"/>
      <c r="AN12" s="1418"/>
      <c r="AO12" s="1635" t="s">
        <v>263</v>
      </c>
      <c r="AP12" s="1635"/>
      <c r="AQ12" s="1635"/>
      <c r="AR12" s="1635"/>
      <c r="AS12" s="1636"/>
    </row>
    <row r="13" spans="1:79" ht="80" customHeight="1" x14ac:dyDescent="0.55000000000000004">
      <c r="A13" s="1444" t="s">
        <v>264</v>
      </c>
      <c r="B13" s="1508"/>
      <c r="C13" s="1508"/>
      <c r="D13" s="1508"/>
      <c r="E13" s="1508"/>
      <c r="F13" s="1508"/>
      <c r="G13" s="1508"/>
      <c r="H13" s="1508"/>
      <c r="I13" s="1508"/>
      <c r="J13" s="1508"/>
      <c r="K13" s="1508"/>
      <c r="L13" s="1509"/>
      <c r="M13" s="1445"/>
      <c r="N13" s="1446"/>
      <c r="O13" s="1446"/>
      <c r="P13" s="1446"/>
      <c r="Q13" s="1446"/>
      <c r="R13" s="1446"/>
      <c r="S13" s="1446"/>
      <c r="T13" s="1446"/>
      <c r="U13" s="1446"/>
      <c r="V13" s="1446"/>
      <c r="W13" s="1446"/>
      <c r="X13" s="1446"/>
      <c r="Y13" s="1446"/>
      <c r="Z13" s="1446"/>
      <c r="AA13" s="1446"/>
      <c r="AB13" s="1446"/>
      <c r="AC13" s="1446"/>
      <c r="AD13" s="1446"/>
      <c r="AE13" s="1446"/>
      <c r="AF13" s="1446"/>
      <c r="AG13" s="1446"/>
      <c r="AH13" s="1446"/>
      <c r="AI13" s="1446"/>
      <c r="AJ13" s="1446"/>
      <c r="AK13" s="1446"/>
      <c r="AL13" s="1446"/>
      <c r="AM13" s="1446"/>
      <c r="AN13" s="1446"/>
      <c r="AO13" s="1446"/>
      <c r="AP13" s="1446"/>
      <c r="AQ13" s="1446"/>
      <c r="AR13" s="1446"/>
      <c r="AS13" s="1447"/>
    </row>
    <row r="14" spans="1:79" ht="25" customHeight="1" x14ac:dyDescent="0.55000000000000004">
      <c r="A14" s="1597" t="s">
        <v>570</v>
      </c>
      <c r="B14" s="1598"/>
      <c r="C14" s="1598"/>
      <c r="D14" s="1598"/>
      <c r="E14" s="1598"/>
      <c r="F14" s="1598"/>
      <c r="G14" s="1598"/>
      <c r="H14" s="1598"/>
      <c r="I14" s="1598"/>
      <c r="J14" s="1598"/>
      <c r="K14" s="1598"/>
      <c r="L14" s="1599"/>
      <c r="M14" s="1605" t="s">
        <v>265</v>
      </c>
      <c r="N14" s="1603"/>
      <c r="O14" s="1603"/>
      <c r="P14" s="1604"/>
      <c r="Q14" s="1417"/>
      <c r="R14" s="1418"/>
      <c r="S14" s="1418"/>
      <c r="T14" s="1418"/>
      <c r="U14" s="1418"/>
      <c r="V14" s="1418"/>
      <c r="W14" s="1418"/>
      <c r="X14" s="1603" t="s">
        <v>263</v>
      </c>
      <c r="Y14" s="1603"/>
      <c r="Z14" s="1603"/>
      <c r="AA14" s="1603"/>
      <c r="AB14" s="1603"/>
      <c r="AC14" s="1604"/>
      <c r="AD14" s="1605" t="s">
        <v>266</v>
      </c>
      <c r="AE14" s="1603"/>
      <c r="AF14" s="1603"/>
      <c r="AG14" s="1604"/>
      <c r="AH14" s="1422"/>
      <c r="AI14" s="1423"/>
      <c r="AJ14" s="1423"/>
      <c r="AK14" s="1423"/>
      <c r="AL14" s="1423"/>
      <c r="AM14" s="1423"/>
      <c r="AN14" s="1423"/>
      <c r="AO14" s="1603" t="s">
        <v>263</v>
      </c>
      <c r="AP14" s="1603"/>
      <c r="AQ14" s="1603"/>
      <c r="AR14" s="1603"/>
      <c r="AS14" s="1606"/>
    </row>
    <row r="15" spans="1:79" ht="40" customHeight="1" x14ac:dyDescent="0.55000000000000004">
      <c r="A15" s="1600"/>
      <c r="B15" s="1601"/>
      <c r="C15" s="1601"/>
      <c r="D15" s="1601"/>
      <c r="E15" s="1601"/>
      <c r="F15" s="1601"/>
      <c r="G15" s="1601"/>
      <c r="H15" s="1601"/>
      <c r="I15" s="1601"/>
      <c r="J15" s="1601"/>
      <c r="K15" s="1601"/>
      <c r="L15" s="1602"/>
      <c r="M15" s="1425" t="s">
        <v>267</v>
      </c>
      <c r="N15" s="1426"/>
      <c r="O15" s="1426"/>
      <c r="P15" s="1427"/>
      <c r="Q15" s="1428"/>
      <c r="R15" s="1429"/>
      <c r="S15" s="1429"/>
      <c r="T15" s="1429"/>
      <c r="U15" s="1429"/>
      <c r="V15" s="1429"/>
      <c r="W15" s="1429"/>
      <c r="X15" s="1429"/>
      <c r="Y15" s="1429"/>
      <c r="Z15" s="1429"/>
      <c r="AA15" s="1429"/>
      <c r="AB15" s="1429"/>
      <c r="AC15" s="1429"/>
      <c r="AD15" s="1429"/>
      <c r="AE15" s="1429"/>
      <c r="AF15" s="1429"/>
      <c r="AG15" s="1429"/>
      <c r="AH15" s="1429"/>
      <c r="AI15" s="1429"/>
      <c r="AJ15" s="1429"/>
      <c r="AK15" s="1429"/>
      <c r="AL15" s="1429"/>
      <c r="AM15" s="1429"/>
      <c r="AN15" s="1429"/>
      <c r="AO15" s="1429"/>
      <c r="AP15" s="1429"/>
      <c r="AQ15" s="1429"/>
      <c r="AR15" s="1429"/>
      <c r="AS15" s="1430"/>
    </row>
    <row r="16" spans="1:79" ht="25" customHeight="1" x14ac:dyDescent="0.55000000000000004">
      <c r="A16" s="1594" t="s">
        <v>660</v>
      </c>
      <c r="B16" s="1595"/>
      <c r="C16" s="1595"/>
      <c r="D16" s="1595"/>
      <c r="E16" s="1595"/>
      <c r="F16" s="1595"/>
      <c r="G16" s="1595"/>
      <c r="H16" s="1595"/>
      <c r="I16" s="1595"/>
      <c r="J16" s="1595"/>
      <c r="K16" s="1595"/>
      <c r="L16" s="1595"/>
      <c r="M16" s="1595"/>
      <c r="N16" s="1595"/>
      <c r="O16" s="1595"/>
      <c r="P16" s="1595"/>
      <c r="Q16" s="1595"/>
      <c r="R16" s="1595"/>
      <c r="S16" s="1595"/>
      <c r="T16" s="1595"/>
      <c r="U16" s="1595"/>
      <c r="V16" s="1595"/>
      <c r="W16" s="1595"/>
      <c r="X16" s="1595"/>
      <c r="Y16" s="1595"/>
      <c r="Z16" s="1595"/>
      <c r="AA16" s="1595"/>
      <c r="AB16" s="1595"/>
      <c r="AC16" s="1595"/>
      <c r="AD16" s="1595"/>
      <c r="AE16" s="1595"/>
      <c r="AF16" s="1595"/>
      <c r="AG16" s="1595"/>
      <c r="AH16" s="1595"/>
      <c r="AI16" s="1595"/>
      <c r="AJ16" s="1595"/>
      <c r="AK16" s="1595"/>
      <c r="AL16" s="1596"/>
      <c r="AM16" s="1434" t="s">
        <v>119</v>
      </c>
      <c r="AN16" s="1435"/>
      <c r="AO16" s="1435"/>
      <c r="AP16" s="1435"/>
      <c r="AQ16" s="1435"/>
      <c r="AR16" s="1435"/>
      <c r="AS16" s="1436"/>
    </row>
    <row r="18" spans="1:77" ht="25" customHeight="1" x14ac:dyDescent="0.55000000000000004">
      <c r="A18" s="1620" t="s">
        <v>246</v>
      </c>
      <c r="B18" s="1621"/>
      <c r="C18" s="1622"/>
      <c r="D18" s="1450" t="s">
        <v>247</v>
      </c>
      <c r="E18" s="1451"/>
      <c r="F18" s="1451"/>
      <c r="G18" s="1452"/>
      <c r="H18" s="1623" t="s">
        <v>248</v>
      </c>
      <c r="I18" s="1624"/>
      <c r="J18" s="1624"/>
      <c r="K18" s="1624"/>
      <c r="L18" s="1625"/>
      <c r="M18" s="1470"/>
      <c r="N18" s="1471"/>
      <c r="O18" s="1471"/>
      <c r="P18" s="1471"/>
      <c r="Q18" s="1471"/>
      <c r="R18" s="1471"/>
      <c r="S18" s="1471"/>
      <c r="T18" s="1471"/>
      <c r="U18" s="1471"/>
      <c r="V18" s="1471"/>
      <c r="W18" s="1471"/>
      <c r="X18" s="1471"/>
      <c r="Y18" s="1471"/>
      <c r="Z18" s="1471"/>
      <c r="AA18" s="1471"/>
      <c r="AB18" s="1471"/>
      <c r="AC18" s="1472"/>
      <c r="AD18" s="1626" t="s">
        <v>249</v>
      </c>
      <c r="AE18" s="1627"/>
      <c r="AF18" s="1627"/>
      <c r="AG18" s="1628"/>
      <c r="AH18" s="1457"/>
      <c r="AI18" s="1482"/>
      <c r="AJ18" s="1482"/>
      <c r="AK18" s="1482"/>
      <c r="AL18" s="1482"/>
      <c r="AM18" s="1482"/>
      <c r="AN18" s="1482"/>
      <c r="AO18" s="1482"/>
      <c r="AP18" s="1482"/>
      <c r="AQ18" s="1482"/>
      <c r="AR18" s="1482"/>
      <c r="AS18" s="1483"/>
    </row>
    <row r="19" spans="1:77" ht="25" customHeight="1" x14ac:dyDescent="0.55000000000000004">
      <c r="A19" s="1632" t="s">
        <v>250</v>
      </c>
      <c r="B19" s="1615"/>
      <c r="C19" s="1615"/>
      <c r="D19" s="1615"/>
      <c r="E19" s="1615"/>
      <c r="F19" s="1615"/>
      <c r="G19" s="1615"/>
      <c r="H19" s="1615"/>
      <c r="I19" s="1615"/>
      <c r="J19" s="1615"/>
      <c r="K19" s="1615"/>
      <c r="L19" s="1616"/>
      <c r="M19" s="1467"/>
      <c r="N19" s="1468"/>
      <c r="O19" s="1468"/>
      <c r="P19" s="1468"/>
      <c r="Q19" s="1468"/>
      <c r="R19" s="1468"/>
      <c r="S19" s="1468"/>
      <c r="T19" s="1468"/>
      <c r="U19" s="1468"/>
      <c r="V19" s="1468"/>
      <c r="W19" s="1468"/>
      <c r="X19" s="1468"/>
      <c r="Y19" s="1468"/>
      <c r="Z19" s="1468"/>
      <c r="AA19" s="1468"/>
      <c r="AB19" s="1468"/>
      <c r="AC19" s="1469"/>
      <c r="AD19" s="1629"/>
      <c r="AE19" s="1630"/>
      <c r="AF19" s="1630"/>
      <c r="AG19" s="1631"/>
      <c r="AH19" s="1484"/>
      <c r="AI19" s="1485"/>
      <c r="AJ19" s="1485"/>
      <c r="AK19" s="1485"/>
      <c r="AL19" s="1485"/>
      <c r="AM19" s="1485"/>
      <c r="AN19" s="1485"/>
      <c r="AO19" s="1485"/>
      <c r="AP19" s="1485"/>
      <c r="AQ19" s="1485"/>
      <c r="AR19" s="1485"/>
      <c r="AS19" s="1486"/>
    </row>
    <row r="20" spans="1:77" ht="25" customHeight="1" x14ac:dyDescent="0.55000000000000004">
      <c r="A20" s="1607" t="s">
        <v>251</v>
      </c>
      <c r="B20" s="1598"/>
      <c r="C20" s="1598"/>
      <c r="D20" s="1598"/>
      <c r="E20" s="1598"/>
      <c r="F20" s="1598"/>
      <c r="G20" s="1598"/>
      <c r="H20" s="1598"/>
      <c r="I20" s="1598"/>
      <c r="J20" s="1598"/>
      <c r="K20" s="1598"/>
      <c r="L20" s="1599"/>
      <c r="M20" s="1611" t="s">
        <v>252</v>
      </c>
      <c r="N20" s="1612"/>
      <c r="O20" s="1612"/>
      <c r="P20" s="1613"/>
      <c r="Q20" s="1492"/>
      <c r="R20" s="1441"/>
      <c r="S20" s="1441"/>
      <c r="T20" s="1441"/>
      <c r="U20" s="1441"/>
      <c r="V20" s="1441"/>
      <c r="W20" s="1441"/>
      <c r="X20" s="1441"/>
      <c r="Y20" s="1441"/>
      <c r="Z20" s="1441"/>
      <c r="AA20" s="1441"/>
      <c r="AB20" s="1441"/>
      <c r="AC20" s="1441"/>
      <c r="AD20" s="1441"/>
      <c r="AE20" s="1441"/>
      <c r="AF20" s="1441"/>
      <c r="AG20" s="1441"/>
      <c r="AH20" s="1441"/>
      <c r="AI20" s="1441"/>
      <c r="AJ20" s="1441"/>
      <c r="AK20" s="1441"/>
      <c r="AL20" s="1441"/>
      <c r="AM20" s="1441"/>
      <c r="AN20" s="1441"/>
      <c r="AO20" s="1441"/>
      <c r="AP20" s="1441"/>
      <c r="AQ20" s="1441"/>
      <c r="AR20" s="1441"/>
      <c r="AS20" s="1507"/>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3"/>
    </row>
    <row r="21" spans="1:77" ht="25" customHeight="1" x14ac:dyDescent="0.55000000000000004">
      <c r="A21" s="1608"/>
      <c r="B21" s="1609"/>
      <c r="C21" s="1609"/>
      <c r="D21" s="1609"/>
      <c r="E21" s="1609"/>
      <c r="F21" s="1609"/>
      <c r="G21" s="1609"/>
      <c r="H21" s="1609"/>
      <c r="I21" s="1609"/>
      <c r="J21" s="1609"/>
      <c r="K21" s="1609"/>
      <c r="L21" s="1610"/>
      <c r="M21" s="1611" t="s">
        <v>253</v>
      </c>
      <c r="N21" s="1612"/>
      <c r="O21" s="1612"/>
      <c r="P21" s="1613"/>
      <c r="Q21" s="1492"/>
      <c r="R21" s="1441"/>
      <c r="S21" s="1441"/>
      <c r="T21" s="1441"/>
      <c r="U21" s="1441"/>
      <c r="V21" s="1441"/>
      <c r="W21" s="1441"/>
      <c r="X21" s="1441"/>
      <c r="Y21" s="1441"/>
      <c r="Z21" s="1441"/>
      <c r="AA21" s="1441"/>
      <c r="AB21" s="1441"/>
      <c r="AC21" s="1493"/>
      <c r="AD21" s="1611" t="s">
        <v>254</v>
      </c>
      <c r="AE21" s="1612"/>
      <c r="AF21" s="1612"/>
      <c r="AG21" s="1613"/>
      <c r="AH21" s="1497"/>
      <c r="AI21" s="1498"/>
      <c r="AJ21" s="1498"/>
      <c r="AK21" s="1498"/>
      <c r="AL21" s="1498"/>
      <c r="AM21" s="1498"/>
      <c r="AN21" s="1498"/>
      <c r="AO21" s="1498"/>
      <c r="AP21" s="1498"/>
      <c r="AQ21" s="1498"/>
      <c r="AR21" s="1498"/>
      <c r="AS21" s="1499"/>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24"/>
      <c r="BT21" s="324"/>
      <c r="BU21" s="324"/>
      <c r="BV21" s="324"/>
      <c r="BW21" s="324"/>
      <c r="BX21" s="324"/>
      <c r="BY21" s="324"/>
    </row>
    <row r="22" spans="1:77" ht="25" customHeight="1" x14ac:dyDescent="0.55000000000000004">
      <c r="A22" s="1608"/>
      <c r="B22" s="1609"/>
      <c r="C22" s="1609"/>
      <c r="D22" s="1609"/>
      <c r="E22" s="1609"/>
      <c r="F22" s="1609"/>
      <c r="G22" s="1609"/>
      <c r="H22" s="1609"/>
      <c r="I22" s="1609"/>
      <c r="J22" s="1609"/>
      <c r="K22" s="1609"/>
      <c r="L22" s="1610"/>
      <c r="M22" s="1611" t="s">
        <v>255</v>
      </c>
      <c r="N22" s="1612"/>
      <c r="O22" s="1612"/>
      <c r="P22" s="1613"/>
      <c r="Q22" s="1467"/>
      <c r="R22" s="1468"/>
      <c r="S22" s="1468"/>
      <c r="T22" s="1468"/>
      <c r="U22" s="1468"/>
      <c r="V22" s="1468"/>
      <c r="W22" s="1468"/>
      <c r="X22" s="1468"/>
      <c r="Y22" s="1468"/>
      <c r="Z22" s="1468"/>
      <c r="AA22" s="1468"/>
      <c r="AB22" s="1468"/>
      <c r="AC22" s="1468"/>
      <c r="AD22" s="1468"/>
      <c r="AE22" s="1468"/>
      <c r="AF22" s="1468"/>
      <c r="AG22" s="1468"/>
      <c r="AH22" s="1468"/>
      <c r="AI22" s="1468"/>
      <c r="AJ22" s="1468"/>
      <c r="AK22" s="1468"/>
      <c r="AL22" s="1468"/>
      <c r="AM22" s="1468"/>
      <c r="AN22" s="1468"/>
      <c r="AO22" s="1468"/>
      <c r="AP22" s="1468"/>
      <c r="AQ22" s="1468"/>
      <c r="AR22" s="1468"/>
      <c r="AS22" s="1503"/>
      <c r="AX22" s="324"/>
      <c r="AY22" s="324"/>
      <c r="AZ22" s="324"/>
      <c r="BA22" s="324"/>
      <c r="BB22" s="324"/>
      <c r="BC22" s="324"/>
      <c r="BD22" s="324"/>
      <c r="BE22" s="324"/>
      <c r="BF22" s="324"/>
      <c r="BG22" s="324"/>
      <c r="BH22" s="324"/>
      <c r="BI22" s="324"/>
      <c r="BJ22" s="324"/>
      <c r="BK22" s="324"/>
      <c r="BL22" s="324"/>
      <c r="BM22" s="324"/>
      <c r="BN22" s="324"/>
      <c r="BO22" s="324"/>
      <c r="BP22" s="324"/>
      <c r="BQ22" s="324"/>
      <c r="BR22" s="324"/>
      <c r="BS22" s="324"/>
      <c r="BT22" s="324"/>
      <c r="BU22" s="324"/>
      <c r="BV22" s="324"/>
      <c r="BW22" s="324"/>
      <c r="BX22" s="324"/>
      <c r="BY22" s="324"/>
    </row>
    <row r="23" spans="1:77" ht="25" customHeight="1" x14ac:dyDescent="0.55000000000000004">
      <c r="A23" s="1600"/>
      <c r="B23" s="1601"/>
      <c r="C23" s="1601"/>
      <c r="D23" s="1601"/>
      <c r="E23" s="1601"/>
      <c r="F23" s="1601"/>
      <c r="G23" s="1601"/>
      <c r="H23" s="1601"/>
      <c r="I23" s="1601"/>
      <c r="J23" s="1601"/>
      <c r="K23" s="1601"/>
      <c r="L23" s="1602"/>
      <c r="M23" s="1614" t="s">
        <v>256</v>
      </c>
      <c r="N23" s="1615"/>
      <c r="O23" s="1615"/>
      <c r="P23" s="1616"/>
      <c r="Q23" s="1504"/>
      <c r="R23" s="1505"/>
      <c r="S23" s="1505"/>
      <c r="T23" s="1505"/>
      <c r="U23" s="1505"/>
      <c r="V23" s="1505"/>
      <c r="W23" s="1505"/>
      <c r="X23" s="1505"/>
      <c r="Y23" s="1505"/>
      <c r="Z23" s="1505"/>
      <c r="AA23" s="1505"/>
      <c r="AB23" s="1505"/>
      <c r="AC23" s="1506"/>
      <c r="AD23" s="1617" t="s">
        <v>257</v>
      </c>
      <c r="AE23" s="1618"/>
      <c r="AF23" s="1618"/>
      <c r="AG23" s="1619"/>
      <c r="AH23" s="1492"/>
      <c r="AI23" s="1441"/>
      <c r="AJ23" s="1441"/>
      <c r="AK23" s="1441"/>
      <c r="AL23" s="1441"/>
      <c r="AM23" s="1441"/>
      <c r="AN23" s="1441"/>
      <c r="AO23" s="1441"/>
      <c r="AP23" s="1441"/>
      <c r="AQ23" s="1441"/>
      <c r="AR23" s="1441"/>
      <c r="AS23" s="1507"/>
      <c r="AX23" s="324"/>
    </row>
    <row r="24" spans="1:77" ht="25" customHeight="1" x14ac:dyDescent="0.55000000000000004">
      <c r="A24" s="1632" t="s">
        <v>258</v>
      </c>
      <c r="B24" s="1615"/>
      <c r="C24" s="1615"/>
      <c r="D24" s="1615"/>
      <c r="E24" s="1615"/>
      <c r="F24" s="1615"/>
      <c r="G24" s="1615"/>
      <c r="H24" s="1615"/>
      <c r="I24" s="1615"/>
      <c r="J24" s="1615"/>
      <c r="K24" s="1615"/>
      <c r="L24" s="1616"/>
      <c r="M24" s="1633" t="s">
        <v>259</v>
      </c>
      <c r="N24" s="1634"/>
      <c r="O24" s="1634"/>
      <c r="P24" s="1634"/>
      <c r="Q24" s="1439"/>
      <c r="R24" s="1439"/>
      <c r="S24" s="1439"/>
      <c r="T24" s="1439"/>
      <c r="U24" s="1615" t="s">
        <v>260</v>
      </c>
      <c r="V24" s="1615"/>
      <c r="W24" s="1615"/>
      <c r="X24" s="1441"/>
      <c r="Y24" s="1441"/>
      <c r="Z24" s="1441"/>
      <c r="AA24" s="1615" t="s">
        <v>261</v>
      </c>
      <c r="AB24" s="1615"/>
      <c r="AC24" s="1616"/>
      <c r="AD24" s="1614" t="s">
        <v>262</v>
      </c>
      <c r="AE24" s="1615"/>
      <c r="AF24" s="1615"/>
      <c r="AG24" s="1616"/>
      <c r="AH24" s="1417"/>
      <c r="AI24" s="1418"/>
      <c r="AJ24" s="1418"/>
      <c r="AK24" s="1418"/>
      <c r="AL24" s="1418"/>
      <c r="AM24" s="1418"/>
      <c r="AN24" s="1418"/>
      <c r="AO24" s="1635" t="s">
        <v>263</v>
      </c>
      <c r="AP24" s="1635"/>
      <c r="AQ24" s="1635"/>
      <c r="AR24" s="1635"/>
      <c r="AS24" s="1636"/>
    </row>
    <row r="25" spans="1:77" ht="80" customHeight="1" x14ac:dyDescent="0.55000000000000004">
      <c r="A25" s="1444" t="s">
        <v>264</v>
      </c>
      <c r="B25" s="1508"/>
      <c r="C25" s="1508"/>
      <c r="D25" s="1508"/>
      <c r="E25" s="1508"/>
      <c r="F25" s="1508"/>
      <c r="G25" s="1508"/>
      <c r="H25" s="1508"/>
      <c r="I25" s="1508"/>
      <c r="J25" s="1508"/>
      <c r="K25" s="1508"/>
      <c r="L25" s="1509"/>
      <c r="M25" s="1445"/>
      <c r="N25" s="1446"/>
      <c r="O25" s="1446"/>
      <c r="P25" s="1446"/>
      <c r="Q25" s="1446"/>
      <c r="R25" s="1446"/>
      <c r="S25" s="1446"/>
      <c r="T25" s="1446"/>
      <c r="U25" s="1446"/>
      <c r="V25" s="1446"/>
      <c r="W25" s="1446"/>
      <c r="X25" s="1446"/>
      <c r="Y25" s="1446"/>
      <c r="Z25" s="1446"/>
      <c r="AA25" s="1446"/>
      <c r="AB25" s="1446"/>
      <c r="AC25" s="1446"/>
      <c r="AD25" s="1446"/>
      <c r="AE25" s="1446"/>
      <c r="AF25" s="1446"/>
      <c r="AG25" s="1446"/>
      <c r="AH25" s="1446"/>
      <c r="AI25" s="1446"/>
      <c r="AJ25" s="1446"/>
      <c r="AK25" s="1446"/>
      <c r="AL25" s="1446"/>
      <c r="AM25" s="1446"/>
      <c r="AN25" s="1446"/>
      <c r="AO25" s="1446"/>
      <c r="AP25" s="1446"/>
      <c r="AQ25" s="1446"/>
      <c r="AR25" s="1446"/>
      <c r="AS25" s="1447"/>
    </row>
    <row r="26" spans="1:77" ht="25" customHeight="1" x14ac:dyDescent="0.55000000000000004">
      <c r="A26" s="1597" t="s">
        <v>570</v>
      </c>
      <c r="B26" s="1598"/>
      <c r="C26" s="1598"/>
      <c r="D26" s="1598"/>
      <c r="E26" s="1598"/>
      <c r="F26" s="1598"/>
      <c r="G26" s="1598"/>
      <c r="H26" s="1598"/>
      <c r="I26" s="1598"/>
      <c r="J26" s="1598"/>
      <c r="K26" s="1598"/>
      <c r="L26" s="1599"/>
      <c r="M26" s="1605" t="s">
        <v>265</v>
      </c>
      <c r="N26" s="1603"/>
      <c r="O26" s="1603"/>
      <c r="P26" s="1604"/>
      <c r="Q26" s="1417"/>
      <c r="R26" s="1418"/>
      <c r="S26" s="1418"/>
      <c r="T26" s="1418"/>
      <c r="U26" s="1418"/>
      <c r="V26" s="1418"/>
      <c r="W26" s="1418"/>
      <c r="X26" s="1603" t="s">
        <v>263</v>
      </c>
      <c r="Y26" s="1603"/>
      <c r="Z26" s="1603"/>
      <c r="AA26" s="1603"/>
      <c r="AB26" s="1603"/>
      <c r="AC26" s="1604"/>
      <c r="AD26" s="1605" t="s">
        <v>266</v>
      </c>
      <c r="AE26" s="1603"/>
      <c r="AF26" s="1603"/>
      <c r="AG26" s="1604"/>
      <c r="AH26" s="1422"/>
      <c r="AI26" s="1423"/>
      <c r="AJ26" s="1423"/>
      <c r="AK26" s="1423"/>
      <c r="AL26" s="1423"/>
      <c r="AM26" s="1423"/>
      <c r="AN26" s="1423"/>
      <c r="AO26" s="1603" t="s">
        <v>263</v>
      </c>
      <c r="AP26" s="1603"/>
      <c r="AQ26" s="1603"/>
      <c r="AR26" s="1603"/>
      <c r="AS26" s="1606"/>
    </row>
    <row r="27" spans="1:77" ht="40" customHeight="1" x14ac:dyDescent="0.55000000000000004">
      <c r="A27" s="1600"/>
      <c r="B27" s="1601"/>
      <c r="C27" s="1601"/>
      <c r="D27" s="1601"/>
      <c r="E27" s="1601"/>
      <c r="F27" s="1601"/>
      <c r="G27" s="1601"/>
      <c r="H27" s="1601"/>
      <c r="I27" s="1601"/>
      <c r="J27" s="1601"/>
      <c r="K27" s="1601"/>
      <c r="L27" s="1602"/>
      <c r="M27" s="1425" t="s">
        <v>267</v>
      </c>
      <c r="N27" s="1426"/>
      <c r="O27" s="1426"/>
      <c r="P27" s="1427"/>
      <c r="Q27" s="1428"/>
      <c r="R27" s="1429"/>
      <c r="S27" s="1429"/>
      <c r="T27" s="1429"/>
      <c r="U27" s="1429"/>
      <c r="V27" s="1429"/>
      <c r="W27" s="1429"/>
      <c r="X27" s="1429"/>
      <c r="Y27" s="1429"/>
      <c r="Z27" s="1429"/>
      <c r="AA27" s="1429"/>
      <c r="AB27" s="1429"/>
      <c r="AC27" s="1429"/>
      <c r="AD27" s="1429"/>
      <c r="AE27" s="1429"/>
      <c r="AF27" s="1429"/>
      <c r="AG27" s="1429"/>
      <c r="AH27" s="1429"/>
      <c r="AI27" s="1429"/>
      <c r="AJ27" s="1429"/>
      <c r="AK27" s="1429"/>
      <c r="AL27" s="1429"/>
      <c r="AM27" s="1429"/>
      <c r="AN27" s="1429"/>
      <c r="AO27" s="1429"/>
      <c r="AP27" s="1429"/>
      <c r="AQ27" s="1429"/>
      <c r="AR27" s="1429"/>
      <c r="AS27" s="1430"/>
    </row>
    <row r="28" spans="1:77" ht="25" customHeight="1" x14ac:dyDescent="0.55000000000000004">
      <c r="A28" s="1594" t="s">
        <v>660</v>
      </c>
      <c r="B28" s="1595"/>
      <c r="C28" s="1595"/>
      <c r="D28" s="1595"/>
      <c r="E28" s="1595"/>
      <c r="F28" s="1595"/>
      <c r="G28" s="1595"/>
      <c r="H28" s="1595"/>
      <c r="I28" s="1595"/>
      <c r="J28" s="1595"/>
      <c r="K28" s="1595"/>
      <c r="L28" s="1595"/>
      <c r="M28" s="1595"/>
      <c r="N28" s="1595"/>
      <c r="O28" s="1595"/>
      <c r="P28" s="1595"/>
      <c r="Q28" s="1595"/>
      <c r="R28" s="1595"/>
      <c r="S28" s="1595"/>
      <c r="T28" s="1595"/>
      <c r="U28" s="1595"/>
      <c r="V28" s="1595"/>
      <c r="W28" s="1595"/>
      <c r="X28" s="1595"/>
      <c r="Y28" s="1595"/>
      <c r="Z28" s="1595"/>
      <c r="AA28" s="1595"/>
      <c r="AB28" s="1595"/>
      <c r="AC28" s="1595"/>
      <c r="AD28" s="1595"/>
      <c r="AE28" s="1595"/>
      <c r="AF28" s="1595"/>
      <c r="AG28" s="1595"/>
      <c r="AH28" s="1595"/>
      <c r="AI28" s="1595"/>
      <c r="AJ28" s="1595"/>
      <c r="AK28" s="1595"/>
      <c r="AL28" s="1596"/>
      <c r="AM28" s="1434" t="s">
        <v>119</v>
      </c>
      <c r="AN28" s="1435"/>
      <c r="AO28" s="1435"/>
      <c r="AP28" s="1435"/>
      <c r="AQ28" s="1435"/>
      <c r="AR28" s="1435"/>
      <c r="AS28" s="1436"/>
    </row>
    <row r="29" spans="1:77" x14ac:dyDescent="0.55000000000000004">
      <c r="A29" s="528"/>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row>
    <row r="30" spans="1:77" ht="25" customHeight="1" x14ac:dyDescent="0.55000000000000004">
      <c r="A30" s="1620" t="s">
        <v>246</v>
      </c>
      <c r="B30" s="1621"/>
      <c r="C30" s="1622"/>
      <c r="D30" s="1450" t="s">
        <v>247</v>
      </c>
      <c r="E30" s="1451"/>
      <c r="F30" s="1451"/>
      <c r="G30" s="1452"/>
      <c r="H30" s="1623" t="s">
        <v>248</v>
      </c>
      <c r="I30" s="1624"/>
      <c r="J30" s="1624"/>
      <c r="K30" s="1624"/>
      <c r="L30" s="1625"/>
      <c r="M30" s="1470"/>
      <c r="N30" s="1471"/>
      <c r="O30" s="1471"/>
      <c r="P30" s="1471"/>
      <c r="Q30" s="1471"/>
      <c r="R30" s="1471"/>
      <c r="S30" s="1471"/>
      <c r="T30" s="1471"/>
      <c r="U30" s="1471"/>
      <c r="V30" s="1471"/>
      <c r="W30" s="1471"/>
      <c r="X30" s="1471"/>
      <c r="Y30" s="1471"/>
      <c r="Z30" s="1471"/>
      <c r="AA30" s="1471"/>
      <c r="AB30" s="1471"/>
      <c r="AC30" s="1472"/>
      <c r="AD30" s="1626" t="s">
        <v>249</v>
      </c>
      <c r="AE30" s="1627"/>
      <c r="AF30" s="1627"/>
      <c r="AG30" s="1628"/>
      <c r="AH30" s="1457"/>
      <c r="AI30" s="1482"/>
      <c r="AJ30" s="1482"/>
      <c r="AK30" s="1482"/>
      <c r="AL30" s="1482"/>
      <c r="AM30" s="1482"/>
      <c r="AN30" s="1482"/>
      <c r="AO30" s="1482"/>
      <c r="AP30" s="1482"/>
      <c r="AQ30" s="1482"/>
      <c r="AR30" s="1482"/>
      <c r="AS30" s="1483"/>
    </row>
    <row r="31" spans="1:77" ht="25" customHeight="1" x14ac:dyDescent="0.55000000000000004">
      <c r="A31" s="1632" t="s">
        <v>250</v>
      </c>
      <c r="B31" s="1615"/>
      <c r="C31" s="1615"/>
      <c r="D31" s="1615"/>
      <c r="E31" s="1615"/>
      <c r="F31" s="1615"/>
      <c r="G31" s="1615"/>
      <c r="H31" s="1615"/>
      <c r="I31" s="1615"/>
      <c r="J31" s="1615"/>
      <c r="K31" s="1615"/>
      <c r="L31" s="1616"/>
      <c r="M31" s="1467"/>
      <c r="N31" s="1468"/>
      <c r="O31" s="1468"/>
      <c r="P31" s="1468"/>
      <c r="Q31" s="1468"/>
      <c r="R31" s="1468"/>
      <c r="S31" s="1468"/>
      <c r="T31" s="1468"/>
      <c r="U31" s="1468"/>
      <c r="V31" s="1468"/>
      <c r="W31" s="1468"/>
      <c r="X31" s="1468"/>
      <c r="Y31" s="1468"/>
      <c r="Z31" s="1468"/>
      <c r="AA31" s="1468"/>
      <c r="AB31" s="1468"/>
      <c r="AC31" s="1469"/>
      <c r="AD31" s="1629"/>
      <c r="AE31" s="1630"/>
      <c r="AF31" s="1630"/>
      <c r="AG31" s="1631"/>
      <c r="AH31" s="1484"/>
      <c r="AI31" s="1485"/>
      <c r="AJ31" s="1485"/>
      <c r="AK31" s="1485"/>
      <c r="AL31" s="1485"/>
      <c r="AM31" s="1485"/>
      <c r="AN31" s="1485"/>
      <c r="AO31" s="1485"/>
      <c r="AP31" s="1485"/>
      <c r="AQ31" s="1485"/>
      <c r="AR31" s="1485"/>
      <c r="AS31" s="1486"/>
    </row>
    <row r="32" spans="1:77" ht="25" customHeight="1" x14ac:dyDescent="0.55000000000000004">
      <c r="A32" s="1607" t="s">
        <v>251</v>
      </c>
      <c r="B32" s="1598"/>
      <c r="C32" s="1598"/>
      <c r="D32" s="1598"/>
      <c r="E32" s="1598"/>
      <c r="F32" s="1598"/>
      <c r="G32" s="1598"/>
      <c r="H32" s="1598"/>
      <c r="I32" s="1598"/>
      <c r="J32" s="1598"/>
      <c r="K32" s="1598"/>
      <c r="L32" s="1599"/>
      <c r="M32" s="1611" t="s">
        <v>252</v>
      </c>
      <c r="N32" s="1612"/>
      <c r="O32" s="1612"/>
      <c r="P32" s="1613"/>
      <c r="Q32" s="1492"/>
      <c r="R32" s="1441"/>
      <c r="S32" s="1441"/>
      <c r="T32" s="1441"/>
      <c r="U32" s="1441"/>
      <c r="V32" s="1441"/>
      <c r="W32" s="1441"/>
      <c r="X32" s="1441"/>
      <c r="Y32" s="1441"/>
      <c r="Z32" s="1441"/>
      <c r="AA32" s="1441"/>
      <c r="AB32" s="1441"/>
      <c r="AC32" s="1441"/>
      <c r="AD32" s="1441"/>
      <c r="AE32" s="1441"/>
      <c r="AF32" s="1441"/>
      <c r="AG32" s="1441"/>
      <c r="AH32" s="1441"/>
      <c r="AI32" s="1441"/>
      <c r="AJ32" s="1441"/>
      <c r="AK32" s="1441"/>
      <c r="AL32" s="1441"/>
      <c r="AM32" s="1441"/>
      <c r="AN32" s="1441"/>
      <c r="AO32" s="1441"/>
      <c r="AP32" s="1441"/>
      <c r="AQ32" s="1441"/>
      <c r="AR32" s="1441"/>
      <c r="AS32" s="1507"/>
    </row>
    <row r="33" spans="1:45" ht="25" customHeight="1" x14ac:dyDescent="0.55000000000000004">
      <c r="A33" s="1608"/>
      <c r="B33" s="1609"/>
      <c r="C33" s="1609"/>
      <c r="D33" s="1609"/>
      <c r="E33" s="1609"/>
      <c r="F33" s="1609"/>
      <c r="G33" s="1609"/>
      <c r="H33" s="1609"/>
      <c r="I33" s="1609"/>
      <c r="J33" s="1609"/>
      <c r="K33" s="1609"/>
      <c r="L33" s="1610"/>
      <c r="M33" s="1611" t="s">
        <v>253</v>
      </c>
      <c r="N33" s="1612"/>
      <c r="O33" s="1612"/>
      <c r="P33" s="1613"/>
      <c r="Q33" s="1492"/>
      <c r="R33" s="1441"/>
      <c r="S33" s="1441"/>
      <c r="T33" s="1441"/>
      <c r="U33" s="1441"/>
      <c r="V33" s="1441"/>
      <c r="W33" s="1441"/>
      <c r="X33" s="1441"/>
      <c r="Y33" s="1441"/>
      <c r="Z33" s="1441"/>
      <c r="AA33" s="1441"/>
      <c r="AB33" s="1441"/>
      <c r="AC33" s="1493"/>
      <c r="AD33" s="1611" t="s">
        <v>254</v>
      </c>
      <c r="AE33" s="1612"/>
      <c r="AF33" s="1612"/>
      <c r="AG33" s="1613"/>
      <c r="AH33" s="1497"/>
      <c r="AI33" s="1498"/>
      <c r="AJ33" s="1498"/>
      <c r="AK33" s="1498"/>
      <c r="AL33" s="1498"/>
      <c r="AM33" s="1498"/>
      <c r="AN33" s="1498"/>
      <c r="AO33" s="1498"/>
      <c r="AP33" s="1498"/>
      <c r="AQ33" s="1498"/>
      <c r="AR33" s="1498"/>
      <c r="AS33" s="1499"/>
    </row>
    <row r="34" spans="1:45" ht="25" customHeight="1" x14ac:dyDescent="0.55000000000000004">
      <c r="A34" s="1608"/>
      <c r="B34" s="1609"/>
      <c r="C34" s="1609"/>
      <c r="D34" s="1609"/>
      <c r="E34" s="1609"/>
      <c r="F34" s="1609"/>
      <c r="G34" s="1609"/>
      <c r="H34" s="1609"/>
      <c r="I34" s="1609"/>
      <c r="J34" s="1609"/>
      <c r="K34" s="1609"/>
      <c r="L34" s="1610"/>
      <c r="M34" s="1611" t="s">
        <v>255</v>
      </c>
      <c r="N34" s="1612"/>
      <c r="O34" s="1612"/>
      <c r="P34" s="1613"/>
      <c r="Q34" s="1467"/>
      <c r="R34" s="1468"/>
      <c r="S34" s="1468"/>
      <c r="T34" s="1468"/>
      <c r="U34" s="1468"/>
      <c r="V34" s="1468"/>
      <c r="W34" s="1468"/>
      <c r="X34" s="1468"/>
      <c r="Y34" s="1468"/>
      <c r="Z34" s="1468"/>
      <c r="AA34" s="1468"/>
      <c r="AB34" s="1468"/>
      <c r="AC34" s="1468"/>
      <c r="AD34" s="1468"/>
      <c r="AE34" s="1468"/>
      <c r="AF34" s="1468"/>
      <c r="AG34" s="1468"/>
      <c r="AH34" s="1468"/>
      <c r="AI34" s="1468"/>
      <c r="AJ34" s="1468"/>
      <c r="AK34" s="1468"/>
      <c r="AL34" s="1468"/>
      <c r="AM34" s="1468"/>
      <c r="AN34" s="1468"/>
      <c r="AO34" s="1468"/>
      <c r="AP34" s="1468"/>
      <c r="AQ34" s="1468"/>
      <c r="AR34" s="1468"/>
      <c r="AS34" s="1503"/>
    </row>
    <row r="35" spans="1:45" ht="25" customHeight="1" x14ac:dyDescent="0.55000000000000004">
      <c r="A35" s="1600"/>
      <c r="B35" s="1601"/>
      <c r="C35" s="1601"/>
      <c r="D35" s="1601"/>
      <c r="E35" s="1601"/>
      <c r="F35" s="1601"/>
      <c r="G35" s="1601"/>
      <c r="H35" s="1601"/>
      <c r="I35" s="1601"/>
      <c r="J35" s="1601"/>
      <c r="K35" s="1601"/>
      <c r="L35" s="1602"/>
      <c r="M35" s="1614" t="s">
        <v>256</v>
      </c>
      <c r="N35" s="1615"/>
      <c r="O35" s="1615"/>
      <c r="P35" s="1616"/>
      <c r="Q35" s="1504"/>
      <c r="R35" s="1505"/>
      <c r="S35" s="1505"/>
      <c r="T35" s="1505"/>
      <c r="U35" s="1505"/>
      <c r="V35" s="1505"/>
      <c r="W35" s="1505"/>
      <c r="X35" s="1505"/>
      <c r="Y35" s="1505"/>
      <c r="Z35" s="1505"/>
      <c r="AA35" s="1505"/>
      <c r="AB35" s="1505"/>
      <c r="AC35" s="1506"/>
      <c r="AD35" s="1617" t="s">
        <v>257</v>
      </c>
      <c r="AE35" s="1618"/>
      <c r="AF35" s="1618"/>
      <c r="AG35" s="1619"/>
      <c r="AH35" s="1492"/>
      <c r="AI35" s="1441"/>
      <c r="AJ35" s="1441"/>
      <c r="AK35" s="1441"/>
      <c r="AL35" s="1441"/>
      <c r="AM35" s="1441"/>
      <c r="AN35" s="1441"/>
      <c r="AO35" s="1441"/>
      <c r="AP35" s="1441"/>
      <c r="AQ35" s="1441"/>
      <c r="AR35" s="1441"/>
      <c r="AS35" s="1507"/>
    </row>
    <row r="36" spans="1:45" ht="25" customHeight="1" x14ac:dyDescent="0.55000000000000004">
      <c r="A36" s="1632" t="s">
        <v>258</v>
      </c>
      <c r="B36" s="1615"/>
      <c r="C36" s="1615"/>
      <c r="D36" s="1615"/>
      <c r="E36" s="1615"/>
      <c r="F36" s="1615"/>
      <c r="G36" s="1615"/>
      <c r="H36" s="1615"/>
      <c r="I36" s="1615"/>
      <c r="J36" s="1615"/>
      <c r="K36" s="1615"/>
      <c r="L36" s="1616"/>
      <c r="M36" s="1633" t="s">
        <v>259</v>
      </c>
      <c r="N36" s="1634"/>
      <c r="O36" s="1634"/>
      <c r="P36" s="1634"/>
      <c r="Q36" s="1439"/>
      <c r="R36" s="1439"/>
      <c r="S36" s="1439"/>
      <c r="T36" s="1439"/>
      <c r="U36" s="1615" t="s">
        <v>260</v>
      </c>
      <c r="V36" s="1615"/>
      <c r="W36" s="1615"/>
      <c r="X36" s="1441"/>
      <c r="Y36" s="1441"/>
      <c r="Z36" s="1441"/>
      <c r="AA36" s="1615" t="s">
        <v>261</v>
      </c>
      <c r="AB36" s="1615"/>
      <c r="AC36" s="1616"/>
      <c r="AD36" s="1614" t="s">
        <v>262</v>
      </c>
      <c r="AE36" s="1615"/>
      <c r="AF36" s="1615"/>
      <c r="AG36" s="1616"/>
      <c r="AH36" s="1417"/>
      <c r="AI36" s="1418"/>
      <c r="AJ36" s="1418"/>
      <c r="AK36" s="1418"/>
      <c r="AL36" s="1418"/>
      <c r="AM36" s="1418"/>
      <c r="AN36" s="1418"/>
      <c r="AO36" s="1635" t="s">
        <v>263</v>
      </c>
      <c r="AP36" s="1635"/>
      <c r="AQ36" s="1635"/>
      <c r="AR36" s="1635"/>
      <c r="AS36" s="1636"/>
    </row>
    <row r="37" spans="1:45" ht="80" customHeight="1" x14ac:dyDescent="0.55000000000000004">
      <c r="A37" s="1444" t="s">
        <v>264</v>
      </c>
      <c r="B37" s="1508"/>
      <c r="C37" s="1508"/>
      <c r="D37" s="1508"/>
      <c r="E37" s="1508"/>
      <c r="F37" s="1508"/>
      <c r="G37" s="1508"/>
      <c r="H37" s="1508"/>
      <c r="I37" s="1508"/>
      <c r="J37" s="1508"/>
      <c r="K37" s="1508"/>
      <c r="L37" s="1509"/>
      <c r="M37" s="1445"/>
      <c r="N37" s="1446"/>
      <c r="O37" s="1446"/>
      <c r="P37" s="1446"/>
      <c r="Q37" s="1446"/>
      <c r="R37" s="1446"/>
      <c r="S37" s="1446"/>
      <c r="T37" s="1446"/>
      <c r="U37" s="1446"/>
      <c r="V37" s="1446"/>
      <c r="W37" s="1446"/>
      <c r="X37" s="1446"/>
      <c r="Y37" s="1446"/>
      <c r="Z37" s="1446"/>
      <c r="AA37" s="1446"/>
      <c r="AB37" s="1446"/>
      <c r="AC37" s="1446"/>
      <c r="AD37" s="1446"/>
      <c r="AE37" s="1446"/>
      <c r="AF37" s="1446"/>
      <c r="AG37" s="1446"/>
      <c r="AH37" s="1446"/>
      <c r="AI37" s="1446"/>
      <c r="AJ37" s="1446"/>
      <c r="AK37" s="1446"/>
      <c r="AL37" s="1446"/>
      <c r="AM37" s="1446"/>
      <c r="AN37" s="1446"/>
      <c r="AO37" s="1446"/>
      <c r="AP37" s="1446"/>
      <c r="AQ37" s="1446"/>
      <c r="AR37" s="1446"/>
      <c r="AS37" s="1447"/>
    </row>
    <row r="38" spans="1:45" ht="25" customHeight="1" x14ac:dyDescent="0.55000000000000004">
      <c r="A38" s="1597" t="s">
        <v>570</v>
      </c>
      <c r="B38" s="1598"/>
      <c r="C38" s="1598"/>
      <c r="D38" s="1598"/>
      <c r="E38" s="1598"/>
      <c r="F38" s="1598"/>
      <c r="G38" s="1598"/>
      <c r="H38" s="1598"/>
      <c r="I38" s="1598"/>
      <c r="J38" s="1598"/>
      <c r="K38" s="1598"/>
      <c r="L38" s="1599"/>
      <c r="M38" s="1605" t="s">
        <v>265</v>
      </c>
      <c r="N38" s="1603"/>
      <c r="O38" s="1603"/>
      <c r="P38" s="1604"/>
      <c r="Q38" s="1417"/>
      <c r="R38" s="1418"/>
      <c r="S38" s="1418"/>
      <c r="T38" s="1418"/>
      <c r="U38" s="1418"/>
      <c r="V38" s="1418"/>
      <c r="W38" s="1418"/>
      <c r="X38" s="1603" t="s">
        <v>263</v>
      </c>
      <c r="Y38" s="1603"/>
      <c r="Z38" s="1603"/>
      <c r="AA38" s="1603"/>
      <c r="AB38" s="1603"/>
      <c r="AC38" s="1604"/>
      <c r="AD38" s="1605" t="s">
        <v>266</v>
      </c>
      <c r="AE38" s="1603"/>
      <c r="AF38" s="1603"/>
      <c r="AG38" s="1604"/>
      <c r="AH38" s="1422"/>
      <c r="AI38" s="1423"/>
      <c r="AJ38" s="1423"/>
      <c r="AK38" s="1423"/>
      <c r="AL38" s="1423"/>
      <c r="AM38" s="1423"/>
      <c r="AN38" s="1423"/>
      <c r="AO38" s="1603" t="s">
        <v>263</v>
      </c>
      <c r="AP38" s="1603"/>
      <c r="AQ38" s="1603"/>
      <c r="AR38" s="1603"/>
      <c r="AS38" s="1606"/>
    </row>
    <row r="39" spans="1:45" ht="40" customHeight="1" x14ac:dyDescent="0.55000000000000004">
      <c r="A39" s="1600"/>
      <c r="B39" s="1601"/>
      <c r="C39" s="1601"/>
      <c r="D39" s="1601"/>
      <c r="E39" s="1601"/>
      <c r="F39" s="1601"/>
      <c r="G39" s="1601"/>
      <c r="H39" s="1601"/>
      <c r="I39" s="1601"/>
      <c r="J39" s="1601"/>
      <c r="K39" s="1601"/>
      <c r="L39" s="1602"/>
      <c r="M39" s="1425" t="s">
        <v>267</v>
      </c>
      <c r="N39" s="1426"/>
      <c r="O39" s="1426"/>
      <c r="P39" s="1427"/>
      <c r="Q39" s="1428"/>
      <c r="R39" s="1429"/>
      <c r="S39" s="1429"/>
      <c r="T39" s="1429"/>
      <c r="U39" s="1429"/>
      <c r="V39" s="1429"/>
      <c r="W39" s="1429"/>
      <c r="X39" s="1429"/>
      <c r="Y39" s="1429"/>
      <c r="Z39" s="1429"/>
      <c r="AA39" s="1429"/>
      <c r="AB39" s="1429"/>
      <c r="AC39" s="1429"/>
      <c r="AD39" s="1429"/>
      <c r="AE39" s="1429"/>
      <c r="AF39" s="1429"/>
      <c r="AG39" s="1429"/>
      <c r="AH39" s="1429"/>
      <c r="AI39" s="1429"/>
      <c r="AJ39" s="1429"/>
      <c r="AK39" s="1429"/>
      <c r="AL39" s="1429"/>
      <c r="AM39" s="1429"/>
      <c r="AN39" s="1429"/>
      <c r="AO39" s="1429"/>
      <c r="AP39" s="1429"/>
      <c r="AQ39" s="1429"/>
      <c r="AR39" s="1429"/>
      <c r="AS39" s="1430"/>
    </row>
    <row r="40" spans="1:45" ht="25" customHeight="1" x14ac:dyDescent="0.55000000000000004">
      <c r="A40" s="1594" t="s">
        <v>660</v>
      </c>
      <c r="B40" s="1595"/>
      <c r="C40" s="1595"/>
      <c r="D40" s="1595"/>
      <c r="E40" s="1595"/>
      <c r="F40" s="1595"/>
      <c r="G40" s="1595"/>
      <c r="H40" s="1595"/>
      <c r="I40" s="1595"/>
      <c r="J40" s="1595"/>
      <c r="K40" s="1595"/>
      <c r="L40" s="1595"/>
      <c r="M40" s="1595"/>
      <c r="N40" s="1595"/>
      <c r="O40" s="1595"/>
      <c r="P40" s="1595"/>
      <c r="Q40" s="1595"/>
      <c r="R40" s="1595"/>
      <c r="S40" s="1595"/>
      <c r="T40" s="1595"/>
      <c r="U40" s="1595"/>
      <c r="V40" s="1595"/>
      <c r="W40" s="1595"/>
      <c r="X40" s="1595"/>
      <c r="Y40" s="1595"/>
      <c r="Z40" s="1595"/>
      <c r="AA40" s="1595"/>
      <c r="AB40" s="1595"/>
      <c r="AC40" s="1595"/>
      <c r="AD40" s="1595"/>
      <c r="AE40" s="1595"/>
      <c r="AF40" s="1595"/>
      <c r="AG40" s="1595"/>
      <c r="AH40" s="1595"/>
      <c r="AI40" s="1595"/>
      <c r="AJ40" s="1595"/>
      <c r="AK40" s="1595"/>
      <c r="AL40" s="1596"/>
      <c r="AM40" s="1434" t="s">
        <v>119</v>
      </c>
      <c r="AN40" s="1435"/>
      <c r="AO40" s="1435"/>
      <c r="AP40" s="1435"/>
      <c r="AQ40" s="1435"/>
      <c r="AR40" s="1435"/>
      <c r="AS40" s="1436"/>
    </row>
    <row r="41" spans="1:45" x14ac:dyDescent="0.55000000000000004">
      <c r="A41" s="325"/>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row>
  </sheetData>
  <sheetProtection password="C402" sheet="1" formatCells="0" selectLockedCells="1"/>
  <mergeCells count="132">
    <mergeCell ref="A8:L11"/>
    <mergeCell ref="Q8:AS8"/>
    <mergeCell ref="Q9:AC9"/>
    <mergeCell ref="AD9:AG9"/>
    <mergeCell ref="AH12:AN12"/>
    <mergeCell ref="A14:L15"/>
    <mergeCell ref="Q14:W14"/>
    <mergeCell ref="X14:AC14"/>
    <mergeCell ref="AD14:AG14"/>
    <mergeCell ref="AH14:AN14"/>
    <mergeCell ref="AO14:AS14"/>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36:L36"/>
    <mergeCell ref="M36:P36"/>
    <mergeCell ref="Q36:T36"/>
    <mergeCell ref="U36:W36"/>
    <mergeCell ref="X36:Z36"/>
    <mergeCell ref="AA36:AC36"/>
    <mergeCell ref="AD36:AG36"/>
    <mergeCell ref="AH36:AN36"/>
    <mergeCell ref="AO36:AS36"/>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s>
  <phoneticPr fontId="2"/>
  <dataValidations count="8">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allowBlank="1" showInputMessage="1" showErrorMessage="1" prompt="やむを得ず２者提出できない場合は、その理由を記入してください。_x000a_（ただし、「過去に取引実績があるから」等は不可）" sqref="Q15:AS15 Q27:AS27 Q39:AS39"/>
    <dataValidation imeMode="disabled" allowBlank="1" showInputMessage="1" showErrorMessage="1" sqref="AH9:AS9 Q12:T12 X12:Z12 AH21:AS21 Q14:W14 AH14:AN14 Q24:T24 X24:Z24 Q26:W26 AH26:AN26 AH33:AS33 Q36:T36 X36:Z36 Q38:W38 AH38:AN38"/>
    <dataValidation allowBlank="1" showInputMessage="1" showErrorMessage="1" prompt="前ページの「(10)機械装置・工具器具費」の「経費番号」（機-1、機-2）を記入してください。" sqref="D6:G6 D18:G18 D30:G30"/>
    <dataValidation allowBlank="1" showInputMessage="1" showErrorMessage="1" prompt="原則東京都内の自企業の事業所等（他社は不可）で、公社が検査時に確認できる場所としてください。" sqref="M31:AC31 M19:AC19"/>
    <dataValidation imeMode="disabled" allowBlank="1" showInputMessage="1" showErrorMessage="1" prompt="前ページの「(10)機械装置・工具器具費」の「助成事業に要する経費（税込）」の金額を記入してください。" sqref="AH12:AN12 AH24:AN24 AH36:AN36"/>
    <dataValidation allowBlank="1" showInputMessage="1" showErrorMessage="1" prompt="原則東京都内の自社の事業所等（他社は不可）で、公社が検査時に確認できる場所としてください。" sqref="M7:AC7"/>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5"/>
  <sheetViews>
    <sheetView showGridLines="0" view="pageBreakPreview" zoomScale="80" zoomScaleNormal="80" zoomScaleSheetLayoutView="80" workbookViewId="0">
      <selection activeCell="B9" sqref="B9"/>
    </sheetView>
  </sheetViews>
  <sheetFormatPr defaultColWidth="8.25" defaultRowHeight="18" x14ac:dyDescent="0.55000000000000004"/>
  <cols>
    <col min="1" max="1" width="10.83203125" style="607" customWidth="1"/>
    <col min="2" max="2" width="23.5" style="607" customWidth="1"/>
    <col min="3" max="3" width="9.9140625" style="607" bestFit="1" customWidth="1"/>
    <col min="4" max="4" width="5.25" style="607" bestFit="1" customWidth="1"/>
    <col min="5" max="5" width="12.75" style="607" bestFit="1" customWidth="1"/>
    <col min="6" max="8" width="19" style="616" customWidth="1"/>
    <col min="9" max="9" width="1.9140625" style="444" customWidth="1"/>
    <col min="10" max="10" width="1.1640625" style="607" customWidth="1"/>
    <col min="11" max="16384" width="8.25" style="607"/>
  </cols>
  <sheetData>
    <row r="1" spans="1:27" ht="30.5" customHeight="1" x14ac:dyDescent="0.55000000000000004">
      <c r="A1" s="605"/>
      <c r="B1" s="605"/>
      <c r="C1" s="605"/>
      <c r="D1" s="605"/>
      <c r="E1" s="605"/>
      <c r="F1" s="606"/>
      <c r="G1" s="606"/>
      <c r="H1" s="260" t="s">
        <v>654</v>
      </c>
      <c r="I1" s="75"/>
    </row>
    <row r="2" spans="1:27" s="609" customFormat="1" ht="18" customHeight="1" x14ac:dyDescent="0.55000000000000004">
      <c r="A2" s="273" t="s">
        <v>366</v>
      </c>
      <c r="B2" s="262"/>
      <c r="C2" s="262"/>
      <c r="D2" s="262"/>
      <c r="E2" s="262"/>
      <c r="F2" s="608"/>
      <c r="G2" s="608"/>
      <c r="H2" s="45"/>
      <c r="I2" s="75"/>
    </row>
    <row r="3" spans="1:27" x14ac:dyDescent="0.55000000000000004">
      <c r="A3" s="1647" t="s">
        <v>661</v>
      </c>
      <c r="B3" s="1647"/>
      <c r="C3" s="1647"/>
      <c r="D3" s="1647"/>
      <c r="E3" s="1647"/>
      <c r="F3" s="1647"/>
      <c r="G3" s="1647"/>
      <c r="H3" s="1647"/>
      <c r="I3" s="607"/>
    </row>
    <row r="4" spans="1:27" x14ac:dyDescent="0.55000000000000004">
      <c r="A4" s="1647"/>
      <c r="B4" s="1647"/>
      <c r="C4" s="1647"/>
      <c r="D4" s="1647"/>
      <c r="E4" s="1647"/>
      <c r="F4" s="1647"/>
      <c r="G4" s="1647"/>
      <c r="H4" s="1647"/>
    </row>
    <row r="5" spans="1:27" x14ac:dyDescent="0.55000000000000004">
      <c r="A5" s="1646" t="s">
        <v>662</v>
      </c>
      <c r="B5" s="1646"/>
      <c r="C5" s="1646"/>
      <c r="D5" s="1646"/>
      <c r="E5" s="1646"/>
      <c r="F5" s="1646"/>
      <c r="G5" s="1646"/>
      <c r="H5" s="1646"/>
    </row>
    <row r="6" spans="1:27" x14ac:dyDescent="0.55000000000000004">
      <c r="A6" s="1646" t="s">
        <v>811</v>
      </c>
      <c r="B6" s="1646"/>
      <c r="C6" s="1646"/>
      <c r="D6" s="1646"/>
      <c r="E6" s="1646"/>
      <c r="F6" s="1646"/>
      <c r="G6" s="1646"/>
      <c r="H6" s="1646"/>
    </row>
    <row r="7" spans="1:27" x14ac:dyDescent="0.55000000000000004">
      <c r="A7" s="610"/>
      <c r="B7" s="611"/>
      <c r="C7" s="611"/>
      <c r="D7" s="605"/>
      <c r="E7" s="605"/>
      <c r="F7" s="606"/>
      <c r="G7" s="606"/>
      <c r="H7" s="612" t="s">
        <v>663</v>
      </c>
      <c r="I7" s="441"/>
    </row>
    <row r="8" spans="1:27" ht="39" customHeight="1" x14ac:dyDescent="0.55000000000000004">
      <c r="A8" s="613" t="s">
        <v>664</v>
      </c>
      <c r="B8" s="613" t="s">
        <v>665</v>
      </c>
      <c r="C8" s="613" t="s">
        <v>666</v>
      </c>
      <c r="D8" s="165" t="s">
        <v>667</v>
      </c>
      <c r="E8" s="165" t="s">
        <v>668</v>
      </c>
      <c r="F8" s="613" t="s">
        <v>669</v>
      </c>
      <c r="G8" s="613" t="s">
        <v>670</v>
      </c>
      <c r="H8" s="613" t="s">
        <v>671</v>
      </c>
      <c r="I8" s="442" t="s">
        <v>687</v>
      </c>
    </row>
    <row r="9" spans="1:27" ht="35" customHeight="1" x14ac:dyDescent="0.55000000000000004">
      <c r="A9" s="613" t="s">
        <v>672</v>
      </c>
      <c r="B9" s="36"/>
      <c r="C9" s="36"/>
      <c r="D9" s="535"/>
      <c r="E9" s="535"/>
      <c r="F9" s="465">
        <f t="shared" ref="F9:F23" si="0">C9*E9</f>
        <v>0</v>
      </c>
      <c r="G9" s="465">
        <f t="shared" ref="G9:G23" si="1">ROUNDDOWN(F9*1.1,0)</f>
        <v>0</v>
      </c>
      <c r="H9" s="536"/>
      <c r="I9" s="443" t="str">
        <f>IF(OR(
      AND(B9="",C9="",D9="",E9="",H9=""),
      AND(B9&lt;&gt;"",C9&lt;&gt;"",D9&lt;&gt;"",E9&lt;&gt;"",H9&lt;&gt;"")),
   "", "←全ての項目を入力してください。")</f>
        <v/>
      </c>
      <c r="Z9" s="614"/>
      <c r="AA9" s="614"/>
    </row>
    <row r="10" spans="1:27" ht="35" customHeight="1" x14ac:dyDescent="0.55000000000000004">
      <c r="A10" s="613" t="s">
        <v>673</v>
      </c>
      <c r="B10" s="36"/>
      <c r="C10" s="36"/>
      <c r="D10" s="535"/>
      <c r="E10" s="535"/>
      <c r="F10" s="465">
        <f t="shared" si="0"/>
        <v>0</v>
      </c>
      <c r="G10" s="465">
        <f t="shared" si="1"/>
        <v>0</v>
      </c>
      <c r="H10" s="536"/>
      <c r="I10" s="443" t="str">
        <f t="shared" ref="I10:I23" si="2">IF(OR(
      AND(B10="",C10="",D10="",E10="",H10=""),
      AND(B10&lt;&gt;"",C10&lt;&gt;"",D10&lt;&gt;"",E10&lt;&gt;"",H10&lt;&gt;"")),
   "", "←全ての項目を入力してください。")</f>
        <v/>
      </c>
    </row>
    <row r="11" spans="1:27" ht="35" customHeight="1" x14ac:dyDescent="0.55000000000000004">
      <c r="A11" s="613" t="s">
        <v>674</v>
      </c>
      <c r="B11" s="36"/>
      <c r="C11" s="36"/>
      <c r="D11" s="535"/>
      <c r="E11" s="535"/>
      <c r="F11" s="465">
        <f t="shared" si="0"/>
        <v>0</v>
      </c>
      <c r="G11" s="465">
        <f t="shared" si="1"/>
        <v>0</v>
      </c>
      <c r="H11" s="536"/>
      <c r="I11" s="443" t="str">
        <f t="shared" si="2"/>
        <v/>
      </c>
    </row>
    <row r="12" spans="1:27" ht="35" customHeight="1" x14ac:dyDescent="0.55000000000000004">
      <c r="A12" s="613" t="s">
        <v>675</v>
      </c>
      <c r="B12" s="36"/>
      <c r="C12" s="36"/>
      <c r="D12" s="535"/>
      <c r="E12" s="535"/>
      <c r="F12" s="465">
        <f t="shared" si="0"/>
        <v>0</v>
      </c>
      <c r="G12" s="465">
        <f t="shared" si="1"/>
        <v>0</v>
      </c>
      <c r="H12" s="536"/>
      <c r="I12" s="443" t="str">
        <f t="shared" si="2"/>
        <v/>
      </c>
    </row>
    <row r="13" spans="1:27" ht="35" customHeight="1" x14ac:dyDescent="0.55000000000000004">
      <c r="A13" s="613" t="s">
        <v>676</v>
      </c>
      <c r="B13" s="36"/>
      <c r="C13" s="36"/>
      <c r="D13" s="535"/>
      <c r="E13" s="535"/>
      <c r="F13" s="465">
        <f t="shared" si="0"/>
        <v>0</v>
      </c>
      <c r="G13" s="465">
        <f t="shared" si="1"/>
        <v>0</v>
      </c>
      <c r="H13" s="536"/>
      <c r="I13" s="443" t="str">
        <f t="shared" si="2"/>
        <v/>
      </c>
    </row>
    <row r="14" spans="1:27" ht="35" customHeight="1" x14ac:dyDescent="0.55000000000000004">
      <c r="A14" s="613" t="s">
        <v>677</v>
      </c>
      <c r="B14" s="36"/>
      <c r="C14" s="36"/>
      <c r="D14" s="535"/>
      <c r="E14" s="535"/>
      <c r="F14" s="465">
        <f t="shared" si="0"/>
        <v>0</v>
      </c>
      <c r="G14" s="465">
        <f t="shared" si="1"/>
        <v>0</v>
      </c>
      <c r="H14" s="536"/>
      <c r="I14" s="443" t="str">
        <f t="shared" si="2"/>
        <v/>
      </c>
    </row>
    <row r="15" spans="1:27" ht="35" customHeight="1" x14ac:dyDescent="0.55000000000000004">
      <c r="A15" s="613" t="s">
        <v>678</v>
      </c>
      <c r="B15" s="36"/>
      <c r="C15" s="36"/>
      <c r="D15" s="535"/>
      <c r="E15" s="535"/>
      <c r="F15" s="465">
        <f t="shared" si="0"/>
        <v>0</v>
      </c>
      <c r="G15" s="465">
        <f t="shared" si="1"/>
        <v>0</v>
      </c>
      <c r="H15" s="536"/>
      <c r="I15" s="443" t="str">
        <f t="shared" si="2"/>
        <v/>
      </c>
    </row>
    <row r="16" spans="1:27" ht="35" customHeight="1" x14ac:dyDescent="0.55000000000000004">
      <c r="A16" s="613" t="s">
        <v>679</v>
      </c>
      <c r="B16" s="36"/>
      <c r="C16" s="36"/>
      <c r="D16" s="535"/>
      <c r="E16" s="535"/>
      <c r="F16" s="465">
        <f t="shared" si="0"/>
        <v>0</v>
      </c>
      <c r="G16" s="465">
        <f t="shared" si="1"/>
        <v>0</v>
      </c>
      <c r="H16" s="536"/>
      <c r="I16" s="443" t="str">
        <f t="shared" si="2"/>
        <v/>
      </c>
    </row>
    <row r="17" spans="1:9" ht="35" customHeight="1" x14ac:dyDescent="0.55000000000000004">
      <c r="A17" s="613" t="s">
        <v>680</v>
      </c>
      <c r="B17" s="36"/>
      <c r="C17" s="36"/>
      <c r="D17" s="535"/>
      <c r="E17" s="535"/>
      <c r="F17" s="465">
        <f t="shared" si="0"/>
        <v>0</v>
      </c>
      <c r="G17" s="465">
        <f t="shared" si="1"/>
        <v>0</v>
      </c>
      <c r="H17" s="536"/>
      <c r="I17" s="443" t="str">
        <f t="shared" si="2"/>
        <v/>
      </c>
    </row>
    <row r="18" spans="1:9" ht="35" customHeight="1" x14ac:dyDescent="0.55000000000000004">
      <c r="A18" s="613" t="s">
        <v>681</v>
      </c>
      <c r="B18" s="36"/>
      <c r="C18" s="36"/>
      <c r="D18" s="535"/>
      <c r="E18" s="535"/>
      <c r="F18" s="465">
        <f t="shared" si="0"/>
        <v>0</v>
      </c>
      <c r="G18" s="465">
        <f t="shared" si="1"/>
        <v>0</v>
      </c>
      <c r="H18" s="536"/>
      <c r="I18" s="443" t="str">
        <f t="shared" si="2"/>
        <v/>
      </c>
    </row>
    <row r="19" spans="1:9" ht="35" customHeight="1" x14ac:dyDescent="0.55000000000000004">
      <c r="A19" s="613" t="s">
        <v>682</v>
      </c>
      <c r="B19" s="36"/>
      <c r="C19" s="36"/>
      <c r="D19" s="535"/>
      <c r="E19" s="535"/>
      <c r="F19" s="465">
        <f t="shared" si="0"/>
        <v>0</v>
      </c>
      <c r="G19" s="465">
        <f t="shared" si="1"/>
        <v>0</v>
      </c>
      <c r="H19" s="536"/>
      <c r="I19" s="443" t="str">
        <f t="shared" si="2"/>
        <v/>
      </c>
    </row>
    <row r="20" spans="1:9" ht="35" customHeight="1" x14ac:dyDescent="0.55000000000000004">
      <c r="A20" s="613" t="s">
        <v>683</v>
      </c>
      <c r="B20" s="36"/>
      <c r="C20" s="36"/>
      <c r="D20" s="535"/>
      <c r="E20" s="535"/>
      <c r="F20" s="465">
        <f t="shared" si="0"/>
        <v>0</v>
      </c>
      <c r="G20" s="465">
        <f t="shared" si="1"/>
        <v>0</v>
      </c>
      <c r="H20" s="536"/>
      <c r="I20" s="443" t="str">
        <f t="shared" si="2"/>
        <v/>
      </c>
    </row>
    <row r="21" spans="1:9" ht="35" customHeight="1" x14ac:dyDescent="0.55000000000000004">
      <c r="A21" s="613" t="s">
        <v>684</v>
      </c>
      <c r="B21" s="36"/>
      <c r="C21" s="36"/>
      <c r="D21" s="535"/>
      <c r="E21" s="535"/>
      <c r="F21" s="465">
        <f t="shared" si="0"/>
        <v>0</v>
      </c>
      <c r="G21" s="465">
        <f t="shared" si="1"/>
        <v>0</v>
      </c>
      <c r="H21" s="536"/>
      <c r="I21" s="443" t="str">
        <f t="shared" si="2"/>
        <v/>
      </c>
    </row>
    <row r="22" spans="1:9" ht="35" customHeight="1" x14ac:dyDescent="0.55000000000000004">
      <c r="A22" s="613" t="s">
        <v>685</v>
      </c>
      <c r="B22" s="36"/>
      <c r="C22" s="36"/>
      <c r="D22" s="535"/>
      <c r="E22" s="535"/>
      <c r="F22" s="465">
        <f t="shared" si="0"/>
        <v>0</v>
      </c>
      <c r="G22" s="465">
        <f t="shared" si="1"/>
        <v>0</v>
      </c>
      <c r="H22" s="536"/>
      <c r="I22" s="443" t="str">
        <f t="shared" si="2"/>
        <v/>
      </c>
    </row>
    <row r="23" spans="1:9" ht="35" customHeight="1" x14ac:dyDescent="0.55000000000000004">
      <c r="A23" s="613" t="s">
        <v>686</v>
      </c>
      <c r="B23" s="36"/>
      <c r="C23" s="36"/>
      <c r="D23" s="535"/>
      <c r="E23" s="535"/>
      <c r="F23" s="465">
        <f t="shared" si="0"/>
        <v>0</v>
      </c>
      <c r="G23" s="465">
        <f t="shared" si="1"/>
        <v>0</v>
      </c>
      <c r="H23" s="536"/>
      <c r="I23" s="443" t="str">
        <f t="shared" si="2"/>
        <v/>
      </c>
    </row>
    <row r="24" spans="1:9" ht="35" customHeight="1" x14ac:dyDescent="0.55000000000000004">
      <c r="A24" s="1643" t="s">
        <v>346</v>
      </c>
      <c r="B24" s="1644"/>
      <c r="C24" s="1644"/>
      <c r="D24" s="1644"/>
      <c r="E24" s="1645"/>
      <c r="F24" s="466">
        <f>SUM(F9:F23)</f>
        <v>0</v>
      </c>
      <c r="G24" s="466">
        <f>SUM(G9:G23)</f>
        <v>0</v>
      </c>
      <c r="H24" s="440"/>
    </row>
    <row r="25" spans="1:9" x14ac:dyDescent="0.55000000000000004">
      <c r="B25" s="615"/>
      <c r="C25" s="615"/>
    </row>
  </sheetData>
  <sheetProtection password="C402" sheet="1" formatCells="0" selectLockedCells="1"/>
  <mergeCells count="4">
    <mergeCell ref="A24:E24"/>
    <mergeCell ref="A5:H5"/>
    <mergeCell ref="A3:H4"/>
    <mergeCell ref="A6:H6"/>
  </mergeCells>
  <phoneticPr fontId="2"/>
  <conditionalFormatting sqref="B9:E23 H9:H23">
    <cfRule type="expression" dxfId="54" priority="1">
      <formula>AND(OR($B9&lt;&gt;"",$C9&lt;&gt;"",$D9&lt;&gt;"",$E9&lt;&gt;"",$H9&lt;&gt;""),B9="")</formula>
    </cfRule>
  </conditionalFormatting>
  <dataValidations count="2">
    <dataValidation allowBlank="1" showInputMessage="1" showErrorMessage="1" promptTitle="事業者名を入力して下さい" prompt="未定等不明確の場合は、 申請時点の候補先を記入してください" sqref="H9:H23"/>
    <dataValidation type="custom" allowBlank="1" showInputMessage="1" showErrorMessage="1" sqref="I9:I23">
      <formula1>ISERROR(FIND(CHAR(10),I9))</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2"/>
  <sheetViews>
    <sheetView showGridLines="0" view="pageBreakPreview" zoomScale="80" zoomScaleNormal="80" zoomScaleSheetLayoutView="80" workbookViewId="0">
      <selection activeCell="F4" sqref="F4:I4"/>
    </sheetView>
  </sheetViews>
  <sheetFormatPr defaultColWidth="1.75" defaultRowHeight="13" x14ac:dyDescent="0.55000000000000004"/>
  <cols>
    <col min="1" max="9" width="2.5" style="87" customWidth="1"/>
    <col min="10" max="10" width="10.33203125" style="87" customWidth="1"/>
    <col min="11" max="11" width="8.6640625" style="87" customWidth="1"/>
    <col min="12" max="12" width="5.75" style="87" customWidth="1"/>
    <col min="13" max="37" width="2.5" style="87" customWidth="1"/>
    <col min="38" max="254" width="2.25" style="87" customWidth="1"/>
    <col min="255" max="16384" width="1.75" style="87"/>
  </cols>
  <sheetData>
    <row r="1" spans="1:37" ht="21.5" customHeight="1" x14ac:dyDescent="0.55000000000000004">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60" t="s">
        <v>411</v>
      </c>
    </row>
    <row r="2" spans="1:37" ht="25" customHeight="1" x14ac:dyDescent="0.55000000000000004">
      <c r="A2" s="67" t="s">
        <v>367</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28"/>
      <c r="AG2" s="446"/>
      <c r="AH2" s="446"/>
      <c r="AI2" s="446"/>
      <c r="AJ2" s="446"/>
      <c r="AK2" s="45"/>
    </row>
    <row r="3" spans="1:37" ht="39" customHeight="1" x14ac:dyDescent="0.55000000000000004">
      <c r="A3" s="1709" t="s">
        <v>812</v>
      </c>
      <c r="B3" s="1709"/>
      <c r="C3" s="1709"/>
      <c r="D3" s="1709"/>
      <c r="E3" s="1709"/>
      <c r="F3" s="1709"/>
      <c r="G3" s="1709"/>
      <c r="H3" s="1709"/>
      <c r="I3" s="1709"/>
      <c r="J3" s="1709"/>
      <c r="K3" s="1709"/>
      <c r="L3" s="1709"/>
      <c r="M3" s="1709"/>
      <c r="N3" s="1709"/>
      <c r="O3" s="1709"/>
      <c r="P3" s="1709"/>
      <c r="Q3" s="1709"/>
      <c r="R3" s="1709"/>
      <c r="S3" s="1709"/>
      <c r="T3" s="1709"/>
      <c r="U3" s="1709"/>
      <c r="V3" s="1709"/>
      <c r="W3" s="1709"/>
      <c r="X3" s="1709"/>
      <c r="Y3" s="1709"/>
      <c r="Z3" s="1709"/>
      <c r="AA3" s="1709"/>
      <c r="AB3" s="1709"/>
      <c r="AC3" s="1709"/>
      <c r="AD3" s="1709"/>
      <c r="AE3" s="1709"/>
      <c r="AF3" s="1709"/>
      <c r="AG3" s="1709"/>
      <c r="AH3" s="1709"/>
      <c r="AI3" s="1709"/>
      <c r="AJ3" s="1709"/>
      <c r="AK3" s="1709"/>
    </row>
    <row r="4" spans="1:37" ht="30" customHeight="1" x14ac:dyDescent="0.55000000000000004">
      <c r="A4" s="1667" t="s">
        <v>193</v>
      </c>
      <c r="B4" s="1650"/>
      <c r="C4" s="1650"/>
      <c r="D4" s="1650"/>
      <c r="E4" s="1651"/>
      <c r="F4" s="899" t="s">
        <v>348</v>
      </c>
      <c r="G4" s="1688"/>
      <c r="H4" s="1688"/>
      <c r="I4" s="1689"/>
      <c r="J4" s="1664" t="s">
        <v>372</v>
      </c>
      <c r="K4" s="1666"/>
      <c r="L4" s="1690"/>
      <c r="M4" s="1691"/>
      <c r="N4" s="1691"/>
      <c r="O4" s="1691"/>
      <c r="P4" s="1691"/>
      <c r="Q4" s="1691"/>
      <c r="R4" s="1691"/>
      <c r="S4" s="1691"/>
      <c r="T4" s="1691"/>
      <c r="U4" s="1691"/>
      <c r="V4" s="1691"/>
      <c r="W4" s="1691"/>
      <c r="X4" s="1691"/>
      <c r="Y4" s="1691"/>
      <c r="Z4" s="1691"/>
      <c r="AA4" s="1691"/>
      <c r="AB4" s="1691"/>
      <c r="AC4" s="1691"/>
      <c r="AD4" s="1691"/>
      <c r="AE4" s="1691"/>
      <c r="AF4" s="1691"/>
      <c r="AG4" s="1691"/>
      <c r="AH4" s="1691"/>
      <c r="AI4" s="1691"/>
      <c r="AJ4" s="1691"/>
      <c r="AK4" s="1692"/>
    </row>
    <row r="5" spans="1:37" ht="30" customHeight="1" x14ac:dyDescent="0.55000000000000004">
      <c r="A5" s="1664" t="s">
        <v>253</v>
      </c>
      <c r="B5" s="1665"/>
      <c r="C5" s="1665"/>
      <c r="D5" s="1665"/>
      <c r="E5" s="1665"/>
      <c r="F5" s="1665"/>
      <c r="G5" s="1665"/>
      <c r="H5" s="1665"/>
      <c r="I5" s="1666"/>
      <c r="J5" s="1710"/>
      <c r="K5" s="1711"/>
      <c r="L5" s="1711"/>
      <c r="M5" s="1711"/>
      <c r="N5" s="1711"/>
      <c r="O5" s="1711"/>
      <c r="P5" s="1711"/>
      <c r="Q5" s="1711"/>
      <c r="R5" s="1711"/>
      <c r="S5" s="1711"/>
      <c r="T5" s="1671" t="s">
        <v>347</v>
      </c>
      <c r="U5" s="1264"/>
      <c r="V5" s="1264"/>
      <c r="W5" s="1264"/>
      <c r="X5" s="1264"/>
      <c r="Y5" s="1264"/>
      <c r="Z5" s="1264"/>
      <c r="AA5" s="1264"/>
      <c r="AB5" s="1672"/>
      <c r="AC5" s="1693"/>
      <c r="AD5" s="1693"/>
      <c r="AE5" s="1693"/>
      <c r="AF5" s="1693"/>
      <c r="AG5" s="1693"/>
      <c r="AH5" s="1693"/>
      <c r="AI5" s="1693"/>
      <c r="AJ5" s="1693"/>
      <c r="AK5" s="1694"/>
    </row>
    <row r="6" spans="1:37" ht="30" customHeight="1" x14ac:dyDescent="0.55000000000000004">
      <c r="A6" s="1664" t="s">
        <v>255</v>
      </c>
      <c r="B6" s="1665"/>
      <c r="C6" s="1665"/>
      <c r="D6" s="1665"/>
      <c r="E6" s="1665"/>
      <c r="F6" s="1665"/>
      <c r="G6" s="1665"/>
      <c r="H6" s="1665"/>
      <c r="I6" s="1666"/>
      <c r="J6" s="1712"/>
      <c r="K6" s="1713"/>
      <c r="L6" s="1713"/>
      <c r="M6" s="1713"/>
      <c r="N6" s="1713"/>
      <c r="O6" s="1713"/>
      <c r="P6" s="1713"/>
      <c r="Q6" s="1713"/>
      <c r="R6" s="1713"/>
      <c r="S6" s="1713"/>
      <c r="T6" s="1713"/>
      <c r="U6" s="1713"/>
      <c r="V6" s="1713"/>
      <c r="W6" s="1713"/>
      <c r="X6" s="1713"/>
      <c r="Y6" s="1713"/>
      <c r="Z6" s="1713"/>
      <c r="AA6" s="1713"/>
      <c r="AB6" s="1713"/>
      <c r="AC6" s="1713"/>
      <c r="AD6" s="1713"/>
      <c r="AE6" s="1713"/>
      <c r="AF6" s="1713"/>
      <c r="AG6" s="1713"/>
      <c r="AH6" s="1713"/>
      <c r="AI6" s="1713"/>
      <c r="AJ6" s="1713"/>
      <c r="AK6" s="1714"/>
    </row>
    <row r="7" spans="1:37" ht="30" customHeight="1" x14ac:dyDescent="0.55000000000000004">
      <c r="A7" s="1667" t="s">
        <v>256</v>
      </c>
      <c r="B7" s="1650"/>
      <c r="C7" s="1650"/>
      <c r="D7" s="1650"/>
      <c r="E7" s="1650"/>
      <c r="F7" s="1650"/>
      <c r="G7" s="1650"/>
      <c r="H7" s="1650"/>
      <c r="I7" s="1651"/>
      <c r="J7" s="1554"/>
      <c r="K7" s="1555"/>
      <c r="L7" s="1555"/>
      <c r="M7" s="1555"/>
      <c r="N7" s="1555"/>
      <c r="O7" s="1555"/>
      <c r="P7" s="1555"/>
      <c r="Q7" s="1555"/>
      <c r="R7" s="1555"/>
      <c r="S7" s="1555"/>
      <c r="T7" s="1671" t="s">
        <v>270</v>
      </c>
      <c r="U7" s="1264"/>
      <c r="V7" s="1264"/>
      <c r="W7" s="1264"/>
      <c r="X7" s="1264"/>
      <c r="Y7" s="1264"/>
      <c r="Z7" s="1264"/>
      <c r="AA7" s="1264"/>
      <c r="AB7" s="1672"/>
      <c r="AC7" s="1715"/>
      <c r="AD7" s="1715"/>
      <c r="AE7" s="1715"/>
      <c r="AF7" s="1715"/>
      <c r="AG7" s="1715"/>
      <c r="AH7" s="1715"/>
      <c r="AI7" s="1715"/>
      <c r="AJ7" s="1715"/>
      <c r="AK7" s="1716"/>
    </row>
    <row r="8" spans="1:37" ht="48.75" customHeight="1" x14ac:dyDescent="0.55000000000000004">
      <c r="A8" s="1661" t="s">
        <v>351</v>
      </c>
      <c r="B8" s="1662"/>
      <c r="C8" s="1662"/>
      <c r="D8" s="1662"/>
      <c r="E8" s="1662"/>
      <c r="F8" s="1662"/>
      <c r="G8" s="1662"/>
      <c r="H8" s="1662"/>
      <c r="I8" s="1663"/>
      <c r="J8" s="1717"/>
      <c r="K8" s="1718"/>
      <c r="L8" s="1718"/>
      <c r="M8" s="1718"/>
      <c r="N8" s="1718"/>
      <c r="O8" s="1718"/>
      <c r="P8" s="1718"/>
      <c r="Q8" s="1718"/>
      <c r="R8" s="1718"/>
      <c r="S8" s="1718"/>
      <c r="T8" s="1718"/>
      <c r="U8" s="1718"/>
      <c r="V8" s="1718"/>
      <c r="W8" s="1718"/>
      <c r="X8" s="1718"/>
      <c r="Y8" s="1718"/>
      <c r="Z8" s="1718"/>
      <c r="AA8" s="1718"/>
      <c r="AB8" s="1718"/>
      <c r="AC8" s="1718"/>
      <c r="AD8" s="1718"/>
      <c r="AE8" s="1718"/>
      <c r="AF8" s="1718"/>
      <c r="AG8" s="1718"/>
      <c r="AH8" s="1718"/>
      <c r="AI8" s="1718"/>
      <c r="AJ8" s="1718"/>
      <c r="AK8" s="1719"/>
    </row>
    <row r="9" spans="1:37" ht="25" customHeight="1" x14ac:dyDescent="0.55000000000000004">
      <c r="A9" s="1658" t="s">
        <v>350</v>
      </c>
      <c r="B9" s="1659"/>
      <c r="C9" s="1659"/>
      <c r="D9" s="1659"/>
      <c r="E9" s="1659"/>
      <c r="F9" s="1659"/>
      <c r="G9" s="1659"/>
      <c r="H9" s="1659"/>
      <c r="I9" s="1660"/>
      <c r="J9" s="1678" t="s">
        <v>20</v>
      </c>
      <c r="K9" s="1679"/>
      <c r="L9" s="1679"/>
      <c r="M9" s="1680"/>
      <c r="N9" s="1680"/>
      <c r="O9" s="1650" t="s">
        <v>260</v>
      </c>
      <c r="P9" s="1650"/>
      <c r="Q9" s="1680"/>
      <c r="R9" s="1680"/>
      <c r="S9" s="1681" t="s">
        <v>261</v>
      </c>
      <c r="T9" s="1681"/>
      <c r="U9" s="1648"/>
      <c r="V9" s="1648"/>
      <c r="W9" s="1648"/>
      <c r="X9" s="1648"/>
      <c r="Y9" s="1648"/>
      <c r="Z9" s="1648"/>
      <c r="AA9" s="1648"/>
      <c r="AB9" s="1648"/>
      <c r="AC9" s="1648"/>
      <c r="AD9" s="1648"/>
      <c r="AE9" s="1648"/>
      <c r="AF9" s="1648"/>
      <c r="AG9" s="1648"/>
      <c r="AH9" s="1648"/>
      <c r="AI9" s="1648"/>
      <c r="AJ9" s="1648"/>
      <c r="AK9" s="1682"/>
    </row>
    <row r="10" spans="1:37" ht="25" customHeight="1" x14ac:dyDescent="0.55000000000000004">
      <c r="A10" s="1652" t="s">
        <v>349</v>
      </c>
      <c r="B10" s="1653"/>
      <c r="C10" s="1653"/>
      <c r="D10" s="1653"/>
      <c r="E10" s="1653"/>
      <c r="F10" s="1653"/>
      <c r="G10" s="1653"/>
      <c r="H10" s="1653"/>
      <c r="I10" s="1654"/>
      <c r="J10" s="1678" t="s">
        <v>20</v>
      </c>
      <c r="K10" s="1679"/>
      <c r="L10" s="1679"/>
      <c r="M10" s="1680"/>
      <c r="N10" s="1680"/>
      <c r="O10" s="1650" t="s">
        <v>260</v>
      </c>
      <c r="P10" s="1650"/>
      <c r="Q10" s="1680"/>
      <c r="R10" s="1680"/>
      <c r="S10" s="1681" t="s">
        <v>261</v>
      </c>
      <c r="T10" s="1681"/>
      <c r="U10" s="1650" t="s">
        <v>273</v>
      </c>
      <c r="V10" s="1650"/>
      <c r="W10" s="1650"/>
      <c r="X10" s="1650"/>
      <c r="Y10" s="1650" t="s">
        <v>339</v>
      </c>
      <c r="Z10" s="1650"/>
      <c r="AA10" s="1680"/>
      <c r="AB10" s="1680"/>
      <c r="AC10" s="1650" t="s">
        <v>260</v>
      </c>
      <c r="AD10" s="1650"/>
      <c r="AE10" s="1680"/>
      <c r="AF10" s="1680"/>
      <c r="AG10" s="1681" t="s">
        <v>261</v>
      </c>
      <c r="AH10" s="1681"/>
      <c r="AI10" s="1681"/>
      <c r="AJ10" s="1681"/>
      <c r="AK10" s="1720"/>
    </row>
    <row r="11" spans="1:37" ht="25" customHeight="1" x14ac:dyDescent="0.55000000000000004">
      <c r="A11" s="1655"/>
      <c r="B11" s="1656"/>
      <c r="C11" s="1656"/>
      <c r="D11" s="1656"/>
      <c r="E11" s="1656"/>
      <c r="F11" s="1656"/>
      <c r="G11" s="1656"/>
      <c r="H11" s="1656"/>
      <c r="I11" s="1657"/>
      <c r="J11" s="1706" t="s">
        <v>708</v>
      </c>
      <c r="K11" s="1707"/>
      <c r="L11" s="1707"/>
      <c r="M11" s="1680"/>
      <c r="N11" s="1680"/>
      <c r="O11" s="1648" t="s">
        <v>709</v>
      </c>
      <c r="P11" s="1648"/>
      <c r="Q11" s="1648"/>
      <c r="R11" s="1648"/>
      <c r="S11" s="1708"/>
      <c r="T11" s="1708"/>
      <c r="U11" s="1648" t="s">
        <v>710</v>
      </c>
      <c r="V11" s="1648"/>
      <c r="W11" s="1648"/>
      <c r="X11" s="1648"/>
      <c r="Y11" s="1650"/>
      <c r="Z11" s="1650"/>
      <c r="AA11" s="1650"/>
      <c r="AB11" s="1650"/>
      <c r="AC11" s="1650"/>
      <c r="AD11" s="1650"/>
      <c r="AE11" s="1650"/>
      <c r="AF11" s="1650"/>
      <c r="AG11" s="1650"/>
      <c r="AH11" s="1650"/>
      <c r="AI11" s="1650"/>
      <c r="AJ11" s="1650"/>
      <c r="AK11" s="1651"/>
    </row>
    <row r="12" spans="1:37" ht="30" customHeight="1" x14ac:dyDescent="0.55000000000000004">
      <c r="A12" s="1667" t="s">
        <v>340</v>
      </c>
      <c r="B12" s="1650"/>
      <c r="C12" s="1650"/>
      <c r="D12" s="1650"/>
      <c r="E12" s="1650"/>
      <c r="F12" s="1650"/>
      <c r="G12" s="1650"/>
      <c r="H12" s="1650"/>
      <c r="I12" s="1651"/>
      <c r="J12" s="1705"/>
      <c r="K12" s="1705"/>
      <c r="L12" s="1705"/>
      <c r="M12" s="1705"/>
      <c r="N12" s="1705"/>
      <c r="O12" s="1705"/>
      <c r="P12" s="1705"/>
      <c r="Q12" s="1705"/>
      <c r="R12" s="1705"/>
      <c r="S12" s="1705"/>
      <c r="T12" s="1705"/>
      <c r="U12" s="1705"/>
      <c r="V12" s="1705"/>
      <c r="W12" s="1705"/>
      <c r="X12" s="1705"/>
      <c r="Y12" s="1695" t="s">
        <v>274</v>
      </c>
      <c r="Z12" s="1695"/>
      <c r="AA12" s="1695"/>
      <c r="AB12" s="1695"/>
      <c r="AC12" s="1695"/>
      <c r="AD12" s="1695"/>
      <c r="AE12" s="1695"/>
      <c r="AF12" s="1695"/>
      <c r="AG12" s="1695"/>
      <c r="AH12" s="1695"/>
      <c r="AI12" s="1695"/>
      <c r="AJ12" s="1695"/>
      <c r="AK12" s="1696"/>
    </row>
    <row r="13" spans="1:37" ht="50.25" customHeight="1" x14ac:dyDescent="0.55000000000000004">
      <c r="A13" s="1667" t="s">
        <v>352</v>
      </c>
      <c r="B13" s="1650"/>
      <c r="C13" s="1650"/>
      <c r="D13" s="1650"/>
      <c r="E13" s="1650"/>
      <c r="F13" s="1650"/>
      <c r="G13" s="1650"/>
      <c r="H13" s="1650"/>
      <c r="I13" s="1651"/>
      <c r="J13" s="1697"/>
      <c r="K13" s="1673"/>
      <c r="L13" s="1673"/>
      <c r="M13" s="1673"/>
      <c r="N13" s="1673"/>
      <c r="O13" s="1673"/>
      <c r="P13" s="1673"/>
      <c r="Q13" s="1673"/>
      <c r="R13" s="1673"/>
      <c r="S13" s="1673"/>
      <c r="T13" s="1673"/>
      <c r="U13" s="1673"/>
      <c r="V13" s="1673"/>
      <c r="W13" s="1673"/>
      <c r="X13" s="1673"/>
      <c r="Y13" s="1673"/>
      <c r="Z13" s="1673"/>
      <c r="AA13" s="1673"/>
      <c r="AB13" s="1673"/>
      <c r="AC13" s="1673"/>
      <c r="AD13" s="1673"/>
      <c r="AE13" s="1673"/>
      <c r="AF13" s="1673"/>
      <c r="AG13" s="1673"/>
      <c r="AH13" s="1673"/>
      <c r="AI13" s="1673"/>
      <c r="AJ13" s="1673"/>
      <c r="AK13" s="1674"/>
    </row>
    <row r="14" spans="1:37" ht="50.25" customHeight="1" x14ac:dyDescent="0.55000000000000004">
      <c r="A14" s="1667" t="s">
        <v>291</v>
      </c>
      <c r="B14" s="1650"/>
      <c r="C14" s="1650"/>
      <c r="D14" s="1650"/>
      <c r="E14" s="1650"/>
      <c r="F14" s="1650"/>
      <c r="G14" s="1650"/>
      <c r="H14" s="1650"/>
      <c r="I14" s="1651"/>
      <c r="J14" s="1697"/>
      <c r="K14" s="1673"/>
      <c r="L14" s="1673"/>
      <c r="M14" s="1673"/>
      <c r="N14" s="1673"/>
      <c r="O14" s="1673"/>
      <c r="P14" s="1673"/>
      <c r="Q14" s="1673"/>
      <c r="R14" s="1673"/>
      <c r="S14" s="1673"/>
      <c r="T14" s="1673"/>
      <c r="U14" s="1673"/>
      <c r="V14" s="1673"/>
      <c r="W14" s="1673"/>
      <c r="X14" s="1673"/>
      <c r="Y14" s="1673"/>
      <c r="Z14" s="1673"/>
      <c r="AA14" s="1673"/>
      <c r="AB14" s="1673"/>
      <c r="AC14" s="1673"/>
      <c r="AD14" s="1673"/>
      <c r="AE14" s="1673"/>
      <c r="AF14" s="1673"/>
      <c r="AG14" s="1673"/>
      <c r="AH14" s="1673"/>
      <c r="AI14" s="1673"/>
      <c r="AJ14" s="1673"/>
      <c r="AK14" s="1674"/>
    </row>
    <row r="15" spans="1:37" ht="30" customHeight="1" x14ac:dyDescent="0.55000000000000004">
      <c r="A15" s="1411" t="s">
        <v>761</v>
      </c>
      <c r="B15" s="1412"/>
      <c r="C15" s="1412"/>
      <c r="D15" s="1412"/>
      <c r="E15" s="1412"/>
      <c r="F15" s="1412"/>
      <c r="G15" s="1412"/>
      <c r="H15" s="1412"/>
      <c r="I15" s="1412"/>
      <c r="J15" s="1698" t="s">
        <v>373</v>
      </c>
      <c r="K15" s="1699"/>
      <c r="L15" s="1700"/>
      <c r="M15" s="1701"/>
      <c r="N15" s="1701"/>
      <c r="O15" s="1702"/>
      <c r="P15" s="1699" t="s">
        <v>276</v>
      </c>
      <c r="Q15" s="1703"/>
      <c r="R15" s="1703"/>
      <c r="S15" s="1703"/>
      <c r="T15" s="683" t="s">
        <v>374</v>
      </c>
      <c r="U15" s="683"/>
      <c r="V15" s="683"/>
      <c r="W15" s="683"/>
      <c r="X15" s="683"/>
      <c r="Y15" s="683"/>
      <c r="Z15" s="683"/>
      <c r="AA15" s="683"/>
      <c r="AB15" s="683"/>
      <c r="AC15" s="1704"/>
      <c r="AD15" s="1704"/>
      <c r="AE15" s="1704"/>
      <c r="AF15" s="1704"/>
      <c r="AG15" s="1704"/>
      <c r="AH15" s="1699" t="s">
        <v>276</v>
      </c>
      <c r="AI15" s="1703"/>
      <c r="AJ15" s="1703"/>
      <c r="AK15" s="1703"/>
    </row>
    <row r="16" spans="1:37" ht="50.25" customHeight="1" x14ac:dyDescent="0.55000000000000004">
      <c r="A16" s="1414"/>
      <c r="B16" s="1415"/>
      <c r="C16" s="1415"/>
      <c r="D16" s="1415"/>
      <c r="E16" s="1415"/>
      <c r="F16" s="1415"/>
      <c r="G16" s="1415"/>
      <c r="H16" s="1415"/>
      <c r="I16" s="1415"/>
      <c r="J16" s="1698" t="s">
        <v>376</v>
      </c>
      <c r="K16" s="1699"/>
      <c r="L16" s="1697"/>
      <c r="M16" s="1673"/>
      <c r="N16" s="1673"/>
      <c r="O16" s="1673"/>
      <c r="P16" s="1673"/>
      <c r="Q16" s="1673"/>
      <c r="R16" s="1673"/>
      <c r="S16" s="1673"/>
      <c r="T16" s="1673"/>
      <c r="U16" s="1673"/>
      <c r="V16" s="1673"/>
      <c r="W16" s="1673"/>
      <c r="X16" s="1673"/>
      <c r="Y16" s="1673"/>
      <c r="Z16" s="1673"/>
      <c r="AA16" s="1673"/>
      <c r="AB16" s="1673"/>
      <c r="AC16" s="1673"/>
      <c r="AD16" s="1673"/>
      <c r="AE16" s="1673"/>
      <c r="AF16" s="1673"/>
      <c r="AG16" s="1673"/>
      <c r="AH16" s="1673"/>
      <c r="AI16" s="1673"/>
      <c r="AJ16" s="1673"/>
      <c r="AK16" s="1674"/>
    </row>
    <row r="17" spans="1:44" ht="25.5" customHeight="1" x14ac:dyDescent="0.55000000000000004">
      <c r="A17" s="1683" t="s">
        <v>390</v>
      </c>
      <c r="B17" s="1684"/>
      <c r="C17" s="1684"/>
      <c r="D17" s="1684"/>
      <c r="E17" s="1684"/>
      <c r="F17" s="1684"/>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5"/>
      <c r="AD17" s="1686" t="s">
        <v>119</v>
      </c>
      <c r="AE17" s="1439"/>
      <c r="AF17" s="1439"/>
      <c r="AG17" s="1439"/>
      <c r="AH17" s="1439"/>
      <c r="AI17" s="1439"/>
      <c r="AJ17" s="1439"/>
      <c r="AK17" s="1687"/>
    </row>
    <row r="18" spans="1:44" ht="15.75" customHeight="1" x14ac:dyDescent="0.55000000000000004">
      <c r="A18" s="447"/>
      <c r="B18" s="447"/>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8"/>
      <c r="AB18" s="448"/>
      <c r="AC18" s="448"/>
      <c r="AD18" s="448"/>
      <c r="AE18" s="448"/>
      <c r="AF18" s="448"/>
      <c r="AG18" s="448"/>
      <c r="AH18" s="448"/>
      <c r="AI18" s="448"/>
      <c r="AJ18" s="448"/>
      <c r="AK18" s="448"/>
      <c r="AL18" s="88"/>
      <c r="AM18" s="88"/>
      <c r="AN18" s="88"/>
      <c r="AO18" s="88"/>
      <c r="AP18" s="88"/>
      <c r="AQ18" s="88"/>
      <c r="AR18" s="88"/>
    </row>
    <row r="19" spans="1:44" ht="30" customHeight="1" x14ac:dyDescent="0.55000000000000004">
      <c r="A19" s="1667" t="s">
        <v>193</v>
      </c>
      <c r="B19" s="1650"/>
      <c r="C19" s="1650"/>
      <c r="D19" s="1650"/>
      <c r="E19" s="1651"/>
      <c r="F19" s="899" t="s">
        <v>348</v>
      </c>
      <c r="G19" s="1688"/>
      <c r="H19" s="1688"/>
      <c r="I19" s="1689"/>
      <c r="J19" s="1664" t="s">
        <v>372</v>
      </c>
      <c r="K19" s="1666"/>
      <c r="L19" s="1690"/>
      <c r="M19" s="1691"/>
      <c r="N19" s="1691"/>
      <c r="O19" s="1691"/>
      <c r="P19" s="1691"/>
      <c r="Q19" s="1691"/>
      <c r="R19" s="1691"/>
      <c r="S19" s="1691"/>
      <c r="T19" s="1691"/>
      <c r="U19" s="1691"/>
      <c r="V19" s="1691"/>
      <c r="W19" s="1691"/>
      <c r="X19" s="1691"/>
      <c r="Y19" s="1691"/>
      <c r="Z19" s="1691"/>
      <c r="AA19" s="1691"/>
      <c r="AB19" s="1691"/>
      <c r="AC19" s="1691"/>
      <c r="AD19" s="1691"/>
      <c r="AE19" s="1691"/>
      <c r="AF19" s="1691"/>
      <c r="AG19" s="1691"/>
      <c r="AH19" s="1691"/>
      <c r="AI19" s="1691"/>
      <c r="AJ19" s="1691"/>
      <c r="AK19" s="1692"/>
    </row>
    <row r="20" spans="1:44" ht="30" customHeight="1" x14ac:dyDescent="0.55000000000000004">
      <c r="A20" s="1664" t="s">
        <v>253</v>
      </c>
      <c r="B20" s="1665"/>
      <c r="C20" s="1665"/>
      <c r="D20" s="1665"/>
      <c r="E20" s="1665"/>
      <c r="F20" s="1665"/>
      <c r="G20" s="1665"/>
      <c r="H20" s="1665"/>
      <c r="I20" s="1666"/>
      <c r="J20" s="1668"/>
      <c r="K20" s="1669"/>
      <c r="L20" s="1669"/>
      <c r="M20" s="1669"/>
      <c r="N20" s="1669"/>
      <c r="O20" s="1669"/>
      <c r="P20" s="1669"/>
      <c r="Q20" s="1669"/>
      <c r="R20" s="1669"/>
      <c r="S20" s="1669"/>
      <c r="T20" s="1671" t="s">
        <v>347</v>
      </c>
      <c r="U20" s="1264"/>
      <c r="V20" s="1264"/>
      <c r="W20" s="1264"/>
      <c r="X20" s="1264"/>
      <c r="Y20" s="1264"/>
      <c r="Z20" s="1264"/>
      <c r="AA20" s="1264"/>
      <c r="AB20" s="1672"/>
      <c r="AC20" s="1693"/>
      <c r="AD20" s="1693"/>
      <c r="AE20" s="1693"/>
      <c r="AF20" s="1693"/>
      <c r="AG20" s="1693"/>
      <c r="AH20" s="1693"/>
      <c r="AI20" s="1693"/>
      <c r="AJ20" s="1693"/>
      <c r="AK20" s="1694"/>
    </row>
    <row r="21" spans="1:44" ht="30" customHeight="1" x14ac:dyDescent="0.55000000000000004">
      <c r="A21" s="1664" t="s">
        <v>255</v>
      </c>
      <c r="B21" s="1665"/>
      <c r="C21" s="1665"/>
      <c r="D21" s="1665"/>
      <c r="E21" s="1665"/>
      <c r="F21" s="1665"/>
      <c r="G21" s="1665"/>
      <c r="H21" s="1665"/>
      <c r="I21" s="1666"/>
      <c r="J21" s="1668"/>
      <c r="K21" s="1669"/>
      <c r="L21" s="1669"/>
      <c r="M21" s="1669"/>
      <c r="N21" s="1669"/>
      <c r="O21" s="1669"/>
      <c r="P21" s="1669"/>
      <c r="Q21" s="1669"/>
      <c r="R21" s="1669"/>
      <c r="S21" s="1669"/>
      <c r="T21" s="1669"/>
      <c r="U21" s="1669"/>
      <c r="V21" s="1669"/>
      <c r="W21" s="1669"/>
      <c r="X21" s="1669"/>
      <c r="Y21" s="1669"/>
      <c r="Z21" s="1669"/>
      <c r="AA21" s="1669"/>
      <c r="AB21" s="1669"/>
      <c r="AC21" s="1669"/>
      <c r="AD21" s="1669"/>
      <c r="AE21" s="1669"/>
      <c r="AF21" s="1669"/>
      <c r="AG21" s="1669"/>
      <c r="AH21" s="1669"/>
      <c r="AI21" s="1669"/>
      <c r="AJ21" s="1669"/>
      <c r="AK21" s="1670"/>
    </row>
    <row r="22" spans="1:44" ht="30" customHeight="1" x14ac:dyDescent="0.55000000000000004">
      <c r="A22" s="1667" t="s">
        <v>256</v>
      </c>
      <c r="B22" s="1650"/>
      <c r="C22" s="1650"/>
      <c r="D22" s="1650"/>
      <c r="E22" s="1650"/>
      <c r="F22" s="1650"/>
      <c r="G22" s="1650"/>
      <c r="H22" s="1650"/>
      <c r="I22" s="1651"/>
      <c r="J22" s="1668"/>
      <c r="K22" s="1669"/>
      <c r="L22" s="1669"/>
      <c r="M22" s="1669"/>
      <c r="N22" s="1669"/>
      <c r="O22" s="1669"/>
      <c r="P22" s="1669"/>
      <c r="Q22" s="1669"/>
      <c r="R22" s="1669"/>
      <c r="S22" s="1669"/>
      <c r="T22" s="1671" t="s">
        <v>270</v>
      </c>
      <c r="U22" s="1264"/>
      <c r="V22" s="1264"/>
      <c r="W22" s="1264"/>
      <c r="X22" s="1264"/>
      <c r="Y22" s="1264"/>
      <c r="Z22" s="1264"/>
      <c r="AA22" s="1264"/>
      <c r="AB22" s="1672"/>
      <c r="AC22" s="1673"/>
      <c r="AD22" s="1673"/>
      <c r="AE22" s="1673"/>
      <c r="AF22" s="1673"/>
      <c r="AG22" s="1673"/>
      <c r="AH22" s="1673"/>
      <c r="AI22" s="1673"/>
      <c r="AJ22" s="1673"/>
      <c r="AK22" s="1674"/>
    </row>
    <row r="23" spans="1:44" ht="48.75" customHeight="1" x14ac:dyDescent="0.55000000000000004">
      <c r="A23" s="1661" t="s">
        <v>351</v>
      </c>
      <c r="B23" s="1662"/>
      <c r="C23" s="1662"/>
      <c r="D23" s="1662"/>
      <c r="E23" s="1662"/>
      <c r="F23" s="1662"/>
      <c r="G23" s="1662"/>
      <c r="H23" s="1662"/>
      <c r="I23" s="1663"/>
      <c r="J23" s="1675"/>
      <c r="K23" s="1676"/>
      <c r="L23" s="1676"/>
      <c r="M23" s="1676"/>
      <c r="N23" s="1676"/>
      <c r="O23" s="1676"/>
      <c r="P23" s="1676"/>
      <c r="Q23" s="1676"/>
      <c r="R23" s="1676"/>
      <c r="S23" s="1676"/>
      <c r="T23" s="1676"/>
      <c r="U23" s="1676"/>
      <c r="V23" s="1676"/>
      <c r="W23" s="1676"/>
      <c r="X23" s="1676"/>
      <c r="Y23" s="1676"/>
      <c r="Z23" s="1676"/>
      <c r="AA23" s="1676"/>
      <c r="AB23" s="1676"/>
      <c r="AC23" s="1676"/>
      <c r="AD23" s="1676"/>
      <c r="AE23" s="1676"/>
      <c r="AF23" s="1676"/>
      <c r="AG23" s="1676"/>
      <c r="AH23" s="1676"/>
      <c r="AI23" s="1676"/>
      <c r="AJ23" s="1676"/>
      <c r="AK23" s="1677"/>
    </row>
    <row r="24" spans="1:44" ht="25" customHeight="1" x14ac:dyDescent="0.55000000000000004">
      <c r="A24" s="1658" t="s">
        <v>350</v>
      </c>
      <c r="B24" s="1659"/>
      <c r="C24" s="1659"/>
      <c r="D24" s="1659"/>
      <c r="E24" s="1659"/>
      <c r="F24" s="1659"/>
      <c r="G24" s="1659"/>
      <c r="H24" s="1659"/>
      <c r="I24" s="1660"/>
      <c r="J24" s="1678" t="s">
        <v>20</v>
      </c>
      <c r="K24" s="1679"/>
      <c r="L24" s="1679"/>
      <c r="M24" s="1680"/>
      <c r="N24" s="1680"/>
      <c r="O24" s="1650" t="s">
        <v>260</v>
      </c>
      <c r="P24" s="1650"/>
      <c r="Q24" s="1680"/>
      <c r="R24" s="1680"/>
      <c r="S24" s="1681" t="s">
        <v>261</v>
      </c>
      <c r="T24" s="1681"/>
      <c r="U24" s="1648"/>
      <c r="V24" s="1648"/>
      <c r="W24" s="1648"/>
      <c r="X24" s="1648"/>
      <c r="Y24" s="1648"/>
      <c r="Z24" s="1648"/>
      <c r="AA24" s="1648"/>
      <c r="AB24" s="1648"/>
      <c r="AC24" s="1648"/>
      <c r="AD24" s="1648"/>
      <c r="AE24" s="1648"/>
      <c r="AF24" s="1648"/>
      <c r="AG24" s="1648"/>
      <c r="AH24" s="1648"/>
      <c r="AI24" s="1648"/>
      <c r="AJ24" s="1648"/>
      <c r="AK24" s="1682"/>
    </row>
    <row r="25" spans="1:44" ht="25" customHeight="1" x14ac:dyDescent="0.55000000000000004">
      <c r="A25" s="1652" t="s">
        <v>349</v>
      </c>
      <c r="B25" s="1653"/>
      <c r="C25" s="1653"/>
      <c r="D25" s="1653"/>
      <c r="E25" s="1653"/>
      <c r="F25" s="1653"/>
      <c r="G25" s="1653"/>
      <c r="H25" s="1653"/>
      <c r="I25" s="1654"/>
      <c r="J25" s="1678" t="s">
        <v>20</v>
      </c>
      <c r="K25" s="1679"/>
      <c r="L25" s="1679"/>
      <c r="M25" s="1680"/>
      <c r="N25" s="1680"/>
      <c r="O25" s="1650" t="s">
        <v>260</v>
      </c>
      <c r="P25" s="1650"/>
      <c r="Q25" s="1680"/>
      <c r="R25" s="1680"/>
      <c r="S25" s="1681" t="s">
        <v>261</v>
      </c>
      <c r="T25" s="1681"/>
      <c r="U25" s="1650" t="s">
        <v>273</v>
      </c>
      <c r="V25" s="1650"/>
      <c r="W25" s="1650"/>
      <c r="X25" s="1650"/>
      <c r="Y25" s="1650" t="s">
        <v>339</v>
      </c>
      <c r="Z25" s="1650"/>
      <c r="AA25" s="1680"/>
      <c r="AB25" s="1680"/>
      <c r="AC25" s="1650" t="s">
        <v>260</v>
      </c>
      <c r="AD25" s="1650"/>
      <c r="AE25" s="1680"/>
      <c r="AF25" s="1680"/>
      <c r="AG25" s="1681" t="s">
        <v>261</v>
      </c>
      <c r="AH25" s="1681"/>
      <c r="AI25" s="1681"/>
      <c r="AJ25" s="1681"/>
      <c r="AK25" s="1720"/>
    </row>
    <row r="26" spans="1:44" ht="25" customHeight="1" x14ac:dyDescent="0.55000000000000004">
      <c r="A26" s="1655"/>
      <c r="B26" s="1656"/>
      <c r="C26" s="1656"/>
      <c r="D26" s="1656"/>
      <c r="E26" s="1656"/>
      <c r="F26" s="1656"/>
      <c r="G26" s="1656"/>
      <c r="H26" s="1656"/>
      <c r="I26" s="1657"/>
      <c r="J26" s="1706" t="s">
        <v>708</v>
      </c>
      <c r="K26" s="1707"/>
      <c r="L26" s="1707"/>
      <c r="M26" s="1680"/>
      <c r="N26" s="1680"/>
      <c r="O26" s="1648" t="s">
        <v>709</v>
      </c>
      <c r="P26" s="1648"/>
      <c r="Q26" s="1648"/>
      <c r="R26" s="1648"/>
      <c r="S26" s="1649"/>
      <c r="T26" s="1649"/>
      <c r="U26" s="1648" t="s">
        <v>710</v>
      </c>
      <c r="V26" s="1648"/>
      <c r="W26" s="1648"/>
      <c r="X26" s="1648"/>
      <c r="Y26" s="1650"/>
      <c r="Z26" s="1650"/>
      <c r="AA26" s="1650"/>
      <c r="AB26" s="1650"/>
      <c r="AC26" s="1650"/>
      <c r="AD26" s="1650"/>
      <c r="AE26" s="1650"/>
      <c r="AF26" s="1650"/>
      <c r="AG26" s="1650"/>
      <c r="AH26" s="1650"/>
      <c r="AI26" s="1650"/>
      <c r="AJ26" s="1650"/>
      <c r="AK26" s="1651"/>
    </row>
    <row r="27" spans="1:44" ht="30" customHeight="1" x14ac:dyDescent="0.55000000000000004">
      <c r="A27" s="1667" t="s">
        <v>340</v>
      </c>
      <c r="B27" s="1650"/>
      <c r="C27" s="1650"/>
      <c r="D27" s="1650"/>
      <c r="E27" s="1650"/>
      <c r="F27" s="1650"/>
      <c r="G27" s="1650"/>
      <c r="H27" s="1650"/>
      <c r="I27" s="1651"/>
      <c r="J27" s="1705"/>
      <c r="K27" s="1705"/>
      <c r="L27" s="1705"/>
      <c r="M27" s="1705"/>
      <c r="N27" s="1705"/>
      <c r="O27" s="1705"/>
      <c r="P27" s="1705"/>
      <c r="Q27" s="1705"/>
      <c r="R27" s="1705"/>
      <c r="S27" s="1705"/>
      <c r="T27" s="1705"/>
      <c r="U27" s="1705"/>
      <c r="V27" s="1705"/>
      <c r="W27" s="1705"/>
      <c r="X27" s="1705"/>
      <c r="Y27" s="1695" t="s">
        <v>274</v>
      </c>
      <c r="Z27" s="1695"/>
      <c r="AA27" s="1695"/>
      <c r="AB27" s="1695"/>
      <c r="AC27" s="1695"/>
      <c r="AD27" s="1695"/>
      <c r="AE27" s="1695"/>
      <c r="AF27" s="1695"/>
      <c r="AG27" s="1695"/>
      <c r="AH27" s="1695"/>
      <c r="AI27" s="1695"/>
      <c r="AJ27" s="1695"/>
      <c r="AK27" s="1696"/>
    </row>
    <row r="28" spans="1:44" ht="50.25" customHeight="1" x14ac:dyDescent="0.55000000000000004">
      <c r="A28" s="1667" t="s">
        <v>352</v>
      </c>
      <c r="B28" s="1650"/>
      <c r="C28" s="1650"/>
      <c r="D28" s="1650"/>
      <c r="E28" s="1650"/>
      <c r="F28" s="1650"/>
      <c r="G28" s="1650"/>
      <c r="H28" s="1650"/>
      <c r="I28" s="1651"/>
      <c r="J28" s="1697"/>
      <c r="K28" s="1673"/>
      <c r="L28" s="1673"/>
      <c r="M28" s="1673"/>
      <c r="N28" s="1673"/>
      <c r="O28" s="1673"/>
      <c r="P28" s="1673"/>
      <c r="Q28" s="1673"/>
      <c r="R28" s="1673"/>
      <c r="S28" s="1673"/>
      <c r="T28" s="1673"/>
      <c r="U28" s="1673"/>
      <c r="V28" s="1673"/>
      <c r="W28" s="1673"/>
      <c r="X28" s="1673"/>
      <c r="Y28" s="1673"/>
      <c r="Z28" s="1673"/>
      <c r="AA28" s="1673"/>
      <c r="AB28" s="1673"/>
      <c r="AC28" s="1673"/>
      <c r="AD28" s="1673"/>
      <c r="AE28" s="1673"/>
      <c r="AF28" s="1673"/>
      <c r="AG28" s="1673"/>
      <c r="AH28" s="1673"/>
      <c r="AI28" s="1673"/>
      <c r="AJ28" s="1673"/>
      <c r="AK28" s="1674"/>
    </row>
    <row r="29" spans="1:44" ht="50.25" customHeight="1" x14ac:dyDescent="0.55000000000000004">
      <c r="A29" s="1667" t="s">
        <v>291</v>
      </c>
      <c r="B29" s="1650"/>
      <c r="C29" s="1650"/>
      <c r="D29" s="1650"/>
      <c r="E29" s="1650"/>
      <c r="F29" s="1650"/>
      <c r="G29" s="1650"/>
      <c r="H29" s="1650"/>
      <c r="I29" s="1651"/>
      <c r="J29" s="1697"/>
      <c r="K29" s="1673"/>
      <c r="L29" s="1673"/>
      <c r="M29" s="1673"/>
      <c r="N29" s="1673"/>
      <c r="O29" s="1673"/>
      <c r="P29" s="1673"/>
      <c r="Q29" s="1673"/>
      <c r="R29" s="1673"/>
      <c r="S29" s="1673"/>
      <c r="T29" s="1673"/>
      <c r="U29" s="1673"/>
      <c r="V29" s="1673"/>
      <c r="W29" s="1673"/>
      <c r="X29" s="1673"/>
      <c r="Y29" s="1673"/>
      <c r="Z29" s="1673"/>
      <c r="AA29" s="1673"/>
      <c r="AB29" s="1673"/>
      <c r="AC29" s="1673"/>
      <c r="AD29" s="1673"/>
      <c r="AE29" s="1673"/>
      <c r="AF29" s="1673"/>
      <c r="AG29" s="1673"/>
      <c r="AH29" s="1673"/>
      <c r="AI29" s="1673"/>
      <c r="AJ29" s="1673"/>
      <c r="AK29" s="1674"/>
    </row>
    <row r="30" spans="1:44" ht="30" customHeight="1" x14ac:dyDescent="0.55000000000000004">
      <c r="A30" s="1411" t="s">
        <v>761</v>
      </c>
      <c r="B30" s="1412"/>
      <c r="C30" s="1412"/>
      <c r="D30" s="1412"/>
      <c r="E30" s="1412"/>
      <c r="F30" s="1412"/>
      <c r="G30" s="1412"/>
      <c r="H30" s="1412"/>
      <c r="I30" s="1412"/>
      <c r="J30" s="1698" t="s">
        <v>373</v>
      </c>
      <c r="K30" s="1699"/>
      <c r="L30" s="1700"/>
      <c r="M30" s="1701"/>
      <c r="N30" s="1701"/>
      <c r="O30" s="1702"/>
      <c r="P30" s="1699" t="s">
        <v>276</v>
      </c>
      <c r="Q30" s="1703"/>
      <c r="R30" s="1703"/>
      <c r="S30" s="1703"/>
      <c r="T30" s="683" t="s">
        <v>374</v>
      </c>
      <c r="U30" s="683"/>
      <c r="V30" s="683"/>
      <c r="W30" s="683"/>
      <c r="X30" s="683"/>
      <c r="Y30" s="683"/>
      <c r="Z30" s="683"/>
      <c r="AA30" s="683"/>
      <c r="AB30" s="683"/>
      <c r="AC30" s="1704"/>
      <c r="AD30" s="1704"/>
      <c r="AE30" s="1704"/>
      <c r="AF30" s="1704"/>
      <c r="AG30" s="1704"/>
      <c r="AH30" s="1699" t="s">
        <v>276</v>
      </c>
      <c r="AI30" s="1703"/>
      <c r="AJ30" s="1703"/>
      <c r="AK30" s="1703"/>
    </row>
    <row r="31" spans="1:44" ht="50.25" customHeight="1" x14ac:dyDescent="0.55000000000000004">
      <c r="A31" s="1414"/>
      <c r="B31" s="1415"/>
      <c r="C31" s="1415"/>
      <c r="D31" s="1415"/>
      <c r="E31" s="1415"/>
      <c r="F31" s="1415"/>
      <c r="G31" s="1415"/>
      <c r="H31" s="1415"/>
      <c r="I31" s="1415"/>
      <c r="J31" s="1698" t="s">
        <v>376</v>
      </c>
      <c r="K31" s="1699"/>
      <c r="L31" s="1697"/>
      <c r="M31" s="1673"/>
      <c r="N31" s="1673"/>
      <c r="O31" s="1673"/>
      <c r="P31" s="1673"/>
      <c r="Q31" s="1673"/>
      <c r="R31" s="1673"/>
      <c r="S31" s="1673"/>
      <c r="T31" s="1673"/>
      <c r="U31" s="1673"/>
      <c r="V31" s="1673"/>
      <c r="W31" s="1673"/>
      <c r="X31" s="1673"/>
      <c r="Y31" s="1673"/>
      <c r="Z31" s="1673"/>
      <c r="AA31" s="1673"/>
      <c r="AB31" s="1673"/>
      <c r="AC31" s="1673"/>
      <c r="AD31" s="1673"/>
      <c r="AE31" s="1673"/>
      <c r="AF31" s="1673"/>
      <c r="AG31" s="1673"/>
      <c r="AH31" s="1673"/>
      <c r="AI31" s="1673"/>
      <c r="AJ31" s="1673"/>
      <c r="AK31" s="1674"/>
    </row>
    <row r="32" spans="1:44" ht="25.5" customHeight="1" x14ac:dyDescent="0.55000000000000004">
      <c r="A32" s="1683" t="s">
        <v>390</v>
      </c>
      <c r="B32" s="1684"/>
      <c r="C32" s="1684"/>
      <c r="D32" s="1684"/>
      <c r="E32" s="1684"/>
      <c r="F32" s="1684"/>
      <c r="G32" s="1684"/>
      <c r="H32" s="1684"/>
      <c r="I32" s="1684"/>
      <c r="J32" s="1684"/>
      <c r="K32" s="1684"/>
      <c r="L32" s="1684"/>
      <c r="M32" s="1684"/>
      <c r="N32" s="1684"/>
      <c r="O32" s="1684"/>
      <c r="P32" s="1684"/>
      <c r="Q32" s="1684"/>
      <c r="R32" s="1684"/>
      <c r="S32" s="1684"/>
      <c r="T32" s="1684"/>
      <c r="U32" s="1684"/>
      <c r="V32" s="1684"/>
      <c r="W32" s="1684"/>
      <c r="X32" s="1684"/>
      <c r="Y32" s="1684"/>
      <c r="Z32" s="1684"/>
      <c r="AA32" s="1684"/>
      <c r="AB32" s="1684"/>
      <c r="AC32" s="1685"/>
      <c r="AD32" s="1686" t="s">
        <v>119</v>
      </c>
      <c r="AE32" s="1439"/>
      <c r="AF32" s="1439"/>
      <c r="AG32" s="1439"/>
      <c r="AH32" s="1439"/>
      <c r="AI32" s="1439"/>
      <c r="AJ32" s="1439"/>
      <c r="AK32" s="1687"/>
    </row>
  </sheetData>
  <sheetProtection password="C402" sheet="1" formatCells="0" selectLockedCells="1"/>
  <mergeCells count="119">
    <mergeCell ref="A32:AC32"/>
    <mergeCell ref="AD32:AK32"/>
    <mergeCell ref="AA25:AB25"/>
    <mergeCell ref="AC25:AD25"/>
    <mergeCell ref="AE25:AF25"/>
    <mergeCell ref="AG25:AK25"/>
    <mergeCell ref="J27:X27"/>
    <mergeCell ref="Y27:AK27"/>
    <mergeCell ref="A29:I29"/>
    <mergeCell ref="J29:AK29"/>
    <mergeCell ref="A30:I31"/>
    <mergeCell ref="L30:O30"/>
    <mergeCell ref="P30:S30"/>
    <mergeCell ref="T30:AB30"/>
    <mergeCell ref="AC30:AG30"/>
    <mergeCell ref="AH30:AK30"/>
    <mergeCell ref="J31:K31"/>
    <mergeCell ref="L31:AK31"/>
    <mergeCell ref="A28:I28"/>
    <mergeCell ref="J28:AK28"/>
    <mergeCell ref="J30:K30"/>
    <mergeCell ref="A27:I27"/>
    <mergeCell ref="J26:L26"/>
    <mergeCell ref="M26:N26"/>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AC15:AG15"/>
    <mergeCell ref="AH15:AK15"/>
    <mergeCell ref="J16:K16"/>
    <mergeCell ref="A9:I9"/>
    <mergeCell ref="J9:L9"/>
    <mergeCell ref="M9:N9"/>
    <mergeCell ref="O9:P9"/>
    <mergeCell ref="Q9:R9"/>
    <mergeCell ref="S9:T9"/>
    <mergeCell ref="J12:X12"/>
    <mergeCell ref="J11:L11"/>
    <mergeCell ref="M11:N11"/>
    <mergeCell ref="S11:T11"/>
    <mergeCell ref="U11:X11"/>
    <mergeCell ref="A10:I11"/>
    <mergeCell ref="O11:R11"/>
    <mergeCell ref="Y11:AK11"/>
    <mergeCell ref="L16:AK16"/>
    <mergeCell ref="A12:I12"/>
    <mergeCell ref="S25:T25"/>
    <mergeCell ref="U25:X25"/>
    <mergeCell ref="Y25:Z25"/>
    <mergeCell ref="A8:I8"/>
    <mergeCell ref="A20:I20"/>
    <mergeCell ref="A17:AC17"/>
    <mergeCell ref="AD17:AK17"/>
    <mergeCell ref="A19:E19"/>
    <mergeCell ref="F19:I19"/>
    <mergeCell ref="J19:K19"/>
    <mergeCell ref="L19:AK19"/>
    <mergeCell ref="J20:S20"/>
    <mergeCell ref="T20:AB20"/>
    <mergeCell ref="AC20:AK20"/>
    <mergeCell ref="Y12:AK12"/>
    <mergeCell ref="A13:I13"/>
    <mergeCell ref="J13:AK13"/>
    <mergeCell ref="J15:K15"/>
    <mergeCell ref="A14:I14"/>
    <mergeCell ref="J14:AK14"/>
    <mergeCell ref="A15:I16"/>
    <mergeCell ref="L15:O15"/>
    <mergeCell ref="P15:S15"/>
    <mergeCell ref="T15:AB15"/>
    <mergeCell ref="O26:R26"/>
    <mergeCell ref="S26:T26"/>
    <mergeCell ref="U26:X26"/>
    <mergeCell ref="Y26:AK26"/>
    <mergeCell ref="A25:I26"/>
    <mergeCell ref="A24:I24"/>
    <mergeCell ref="A23:I23"/>
    <mergeCell ref="A21:I21"/>
    <mergeCell ref="A22:I22"/>
    <mergeCell ref="J21:AK21"/>
    <mergeCell ref="J22:S22"/>
    <mergeCell ref="T22:AB22"/>
    <mergeCell ref="AC22:AK22"/>
    <mergeCell ref="J23:AK23"/>
    <mergeCell ref="J24:L24"/>
    <mergeCell ref="M24:N24"/>
    <mergeCell ref="O24:P24"/>
    <mergeCell ref="Q24:R24"/>
    <mergeCell ref="S24:T24"/>
    <mergeCell ref="U24:AK24"/>
    <mergeCell ref="J25:L25"/>
    <mergeCell ref="M25:N25"/>
    <mergeCell ref="O25:P25"/>
    <mergeCell ref="Q25:R25"/>
  </mergeCells>
  <phoneticPr fontId="2"/>
  <conditionalFormatting sqref="AD17:AK17">
    <cfRule type="expression" dxfId="53" priority="2">
      <formula>$AD$17&lt;&gt;"選択してください"</formula>
    </cfRule>
  </conditionalFormatting>
  <conditionalFormatting sqref="AD32:AK32">
    <cfRule type="expression" dxfId="52" priority="1">
      <formula>$AD$17&lt;&gt;"選択してください"</formula>
    </cfRule>
  </conditionalFormatting>
  <dataValidations count="8">
    <dataValidation imeMode="halfAlpha" allowBlank="1" showInputMessage="1" showErrorMessage="1" prompt="　前ページの当該費目番号の税込金額を入力してください" sqref="J12:X12 J27:X27"/>
    <dataValidation imeMode="halfAlpha" allowBlank="1" showInputMessage="1" showErrorMessage="1" sqref="AC5 AC20"/>
    <dataValidation allowBlank="1" showErrorMessage="1" promptTitle="番号を記入してください" prompt="前ページの資金支出明細番号と対応させて記入してください_x000a_" sqref="F4:I4 F19:I19"/>
    <dataValidation allowBlank="1" showErrorMessage="1" prompt="_x000a_" sqref="AH15:AK15 L16:AK16 J15:K16 AH30:AK30 L31:AK31 J30:K31"/>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7:AK17 AD32:AK32">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9:R10 Q24:R25 AE10:AF10 AE25:AF25"/>
    <dataValidation allowBlank="1" showInputMessage="1" showErrorMessage="1" promptTitle="工事内容" prompt="工事の具体的な内容を記載してください" sqref="J13:AK13 J28:AK28"/>
    <dataValidation allowBlank="1" showInputMessage="1" showErrorMessage="1" prompt="　工事発注先の選定理由を具体的に記入してください_x000a_" sqref="J14:AK14 J29:AK29"/>
  </dataValidations>
  <printOptions horizontalCentered="1" verticalCentered="1"/>
  <pageMargins left="0.23622047244094491" right="0.23622047244094491" top="0.74803149606299213" bottom="0.74803149606299213" header="0.31496062992125984" footer="0.31496062992125984"/>
  <pageSetup paperSize="8" scale="99" orientation="portrait" r:id="rId1"/>
  <headerFooter>
    <oddFooter>&amp;A</oddFooter>
  </headerFooter>
  <colBreaks count="1" manualBreakCount="1">
    <brk id="37"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15"/>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75" customWidth="1"/>
    <col min="2" max="2" width="21.08203125" style="75" customWidth="1"/>
    <col min="3" max="3" width="9.83203125" style="75" customWidth="1"/>
    <col min="4" max="4" width="7.6640625" style="75" customWidth="1"/>
    <col min="5" max="5" width="10.4140625" style="75" customWidth="1"/>
    <col min="6" max="7" width="10.5" style="75" customWidth="1"/>
    <col min="8" max="8" width="16.4140625" style="75" customWidth="1"/>
    <col min="9" max="9" width="1.9140625" style="328" customWidth="1"/>
    <col min="10" max="11" width="1.9140625" style="75" customWidth="1"/>
    <col min="12" max="12" width="10.33203125" style="75" customWidth="1"/>
    <col min="13" max="13" width="8.6640625" style="75" customWidth="1"/>
    <col min="14" max="14" width="5.75" style="75" customWidth="1"/>
    <col min="15" max="211" width="1.9140625" style="75" customWidth="1"/>
    <col min="212" max="16384" width="1.9140625" style="75"/>
  </cols>
  <sheetData>
    <row r="1" spans="1:44" s="269" customFormat="1" ht="14" x14ac:dyDescent="0.55000000000000004">
      <c r="A1" s="300"/>
      <c r="B1" s="264"/>
      <c r="C1" s="264"/>
      <c r="D1" s="264"/>
      <c r="E1" s="264"/>
      <c r="F1" s="264"/>
      <c r="G1" s="264"/>
      <c r="H1" s="260" t="s">
        <v>654</v>
      </c>
      <c r="I1" s="264"/>
      <c r="J1" s="301"/>
      <c r="L1" s="302"/>
    </row>
    <row r="2" spans="1:44" s="270" customFormat="1" ht="25.5" customHeight="1" x14ac:dyDescent="0.55000000000000004">
      <c r="A2" s="263" t="s">
        <v>688</v>
      </c>
      <c r="J2" s="449"/>
      <c r="K2" s="45"/>
      <c r="L2" s="450"/>
    </row>
    <row r="3" spans="1:44" ht="15" customHeight="1" x14ac:dyDescent="0.55000000000000004">
      <c r="A3" s="1514" t="s">
        <v>689</v>
      </c>
      <c r="B3" s="1514"/>
      <c r="C3" s="1514"/>
      <c r="D3" s="1514"/>
      <c r="E3" s="1514"/>
      <c r="F3" s="1514"/>
      <c r="G3" s="1514"/>
      <c r="H3" s="1514"/>
      <c r="L3" s="526"/>
    </row>
    <row r="4" spans="1:44" ht="15" customHeight="1" x14ac:dyDescent="0.55000000000000004">
      <c r="A4" s="1721" t="s">
        <v>690</v>
      </c>
      <c r="B4" s="1721"/>
      <c r="C4" s="1721"/>
      <c r="D4" s="1721"/>
      <c r="E4" s="1721"/>
      <c r="F4" s="1721"/>
      <c r="G4" s="1721"/>
      <c r="H4" s="1721"/>
      <c r="L4" s="526"/>
    </row>
    <row r="5" spans="1:44" ht="15" customHeight="1" x14ac:dyDescent="0.2">
      <c r="A5" s="451"/>
      <c r="B5" s="526"/>
      <c r="C5" s="526"/>
      <c r="D5" s="526"/>
      <c r="E5" s="526"/>
      <c r="F5" s="526"/>
      <c r="G5" s="526"/>
      <c r="H5" s="329" t="s">
        <v>221</v>
      </c>
      <c r="I5" s="330"/>
      <c r="J5" s="524"/>
      <c r="L5" s="528"/>
    </row>
    <row r="6" spans="1:44" ht="48" x14ac:dyDescent="0.55000000000000004">
      <c r="A6" s="304" t="s">
        <v>222</v>
      </c>
      <c r="B6" s="530" t="s">
        <v>691</v>
      </c>
      <c r="C6" s="530" t="s">
        <v>692</v>
      </c>
      <c r="D6" s="331" t="s">
        <v>693</v>
      </c>
      <c r="E6" s="332" t="s">
        <v>353</v>
      </c>
      <c r="F6" s="530" t="s">
        <v>268</v>
      </c>
      <c r="G6" s="530" t="s">
        <v>565</v>
      </c>
      <c r="H6" s="307" t="s">
        <v>354</v>
      </c>
      <c r="I6" s="333" t="s">
        <v>243</v>
      </c>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row>
    <row r="7" spans="1:44" ht="35" customHeight="1" x14ac:dyDescent="0.55000000000000004">
      <c r="A7" s="335" t="s">
        <v>694</v>
      </c>
      <c r="B7" s="286"/>
      <c r="C7" s="76"/>
      <c r="D7" s="538"/>
      <c r="E7" s="537"/>
      <c r="F7" s="337">
        <f>委託163[[#This Row],[月額家賃
（税抜）
(A)]]*委託163[[#This Row],[交付申請する月数
(B)]]</f>
        <v>0</v>
      </c>
      <c r="G7" s="337">
        <f>ROUNDDOWN(委託163[[#This Row],[助成対象経費
（税抜）
(A)×(B）]]*1.1,0)</f>
        <v>0</v>
      </c>
      <c r="H7" s="312"/>
      <c r="I7" s="338"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5" customHeight="1" x14ac:dyDescent="0.55000000000000004">
      <c r="A8" s="478"/>
      <c r="B8" s="347"/>
      <c r="C8" s="347"/>
      <c r="D8" s="348"/>
      <c r="E8" s="349" t="s">
        <v>567</v>
      </c>
      <c r="F8" s="350">
        <f>SUBTOTAL(109,委託163[助成対象経費
（税抜）
(A)×(B）])</f>
        <v>0</v>
      </c>
      <c r="G8" s="351">
        <f>SUBTOTAL(109,委託163[助成事業に
要する経費
（税込）])</f>
        <v>0</v>
      </c>
      <c r="H8" s="352"/>
      <c r="I8" s="353"/>
    </row>
    <row r="9" spans="1:44" ht="13" x14ac:dyDescent="0.55000000000000004">
      <c r="K9" s="354"/>
      <c r="L9" s="354"/>
      <c r="M9" s="354"/>
    </row>
    <row r="10" spans="1:44" ht="13" x14ac:dyDescent="0.55000000000000004"/>
    <row r="11" spans="1:44" ht="13" x14ac:dyDescent="0.55000000000000004"/>
    <row r="12" spans="1:44" ht="13" x14ac:dyDescent="0.55000000000000004"/>
    <row r="13" spans="1:44" ht="13" x14ac:dyDescent="0.55000000000000004"/>
    <row r="14" spans="1:44" ht="13" x14ac:dyDescent="0.55000000000000004"/>
    <row r="15" spans="1:44" ht="13" x14ac:dyDescent="0.55000000000000004"/>
  </sheetData>
  <sheetProtection password="C402" sheet="1" formatCells="0" selectLockedCells="1"/>
  <mergeCells count="2">
    <mergeCell ref="A3:H3"/>
    <mergeCell ref="A4:H4"/>
  </mergeCells>
  <phoneticPr fontId="2"/>
  <conditionalFormatting sqref="B7:E7">
    <cfRule type="expression" dxfId="51" priority="2">
      <formula>AND(OR($B7&lt;&gt;"",$C7&lt;&gt;"",$D7&lt;&gt;"",$E7&lt;&gt;"",$H7&lt;&gt;""),B7="")</formula>
    </cfRule>
  </conditionalFormatting>
  <conditionalFormatting sqref="H7">
    <cfRule type="expression" dxfId="50" priority="1">
      <formula>AND(OR($B7&lt;&gt;"",$C7&lt;&gt;"",$D7&lt;&gt;"",$E7&lt;&gt;"",$H7&lt;&gt;""),H7="")</formula>
    </cfRule>
  </conditionalFormatting>
  <dataValidations count="5">
    <dataValidation type="custom" allowBlank="1" showInputMessage="1" showErrorMessage="1" prompt="自動計算されます。" sqref="F7:G7">
      <formula1>ISERROR(FIND(CHAR(10),F7))</formula1>
    </dataValidation>
    <dataValidation imeMode="disabled" allowBlank="1" showInputMessage="1" showErrorMessage="1" prompt="工事期間の範囲内かつ、２ヵ月以内に設定してください。" sqref="E7"/>
    <dataValidation allowBlank="1" showInputMessage="1" showErrorMessage="1" prompt="未定等不明確の場合は、 申請時点の候補先を記入してください。「未定、検討中」等の記入はできません。_x000a_" sqref="H7"/>
    <dataValidation imeMode="halfAlpha" allowBlank="1" showInputMessage="1" showErrorMessage="1" sqref="C7"/>
    <dataValidation type="custom" allowBlank="1" showInputMessage="1" showErrorMessage="1" sqref="I7">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zoomScale="80" zoomScaleNormal="100" zoomScaleSheetLayoutView="80" workbookViewId="0">
      <selection activeCell="B6" sqref="B6"/>
    </sheetView>
  </sheetViews>
  <sheetFormatPr defaultColWidth="1.9140625" defaultRowHeight="14.25" customHeight="1" x14ac:dyDescent="0.55000000000000004"/>
  <cols>
    <col min="1" max="1" width="6.33203125" style="75" customWidth="1"/>
    <col min="2" max="2" width="21.08203125" style="75" customWidth="1"/>
    <col min="3" max="3" width="9.83203125" style="75" customWidth="1"/>
    <col min="4" max="4" width="5.25" style="75" customWidth="1"/>
    <col min="5" max="5" width="10.4140625" style="75" customWidth="1"/>
    <col min="6" max="7" width="10.5" style="75" customWidth="1"/>
    <col min="8" max="8" width="15" style="75" customWidth="1"/>
    <col min="9" max="9" width="1.9140625" style="328" customWidth="1"/>
    <col min="10" max="11" width="1.9140625" style="75" customWidth="1"/>
    <col min="12" max="12" width="10.33203125" style="75" customWidth="1"/>
    <col min="13" max="13" width="8.6640625" style="75" customWidth="1"/>
    <col min="14" max="14" width="5.75" style="75" customWidth="1"/>
    <col min="15" max="211" width="1.9140625" style="75" customWidth="1"/>
    <col min="212" max="16384" width="1.9140625" style="75"/>
  </cols>
  <sheetData>
    <row r="1" spans="1:44" s="269" customFormat="1" ht="16.5" x14ac:dyDescent="0.55000000000000004">
      <c r="A1" s="300"/>
      <c r="B1" s="264"/>
      <c r="C1" s="264"/>
      <c r="D1" s="264"/>
      <c r="E1" s="264"/>
      <c r="F1" s="264"/>
      <c r="G1" s="264"/>
      <c r="H1" s="260" t="s">
        <v>654</v>
      </c>
      <c r="I1" s="326"/>
      <c r="J1" s="327"/>
      <c r="K1" s="327"/>
      <c r="L1" s="264"/>
      <c r="M1" s="264"/>
      <c r="N1" s="264"/>
      <c r="O1" s="264"/>
      <c r="P1" s="264"/>
      <c r="Q1" s="264"/>
      <c r="R1" s="264"/>
      <c r="S1" s="264"/>
      <c r="T1" s="274"/>
      <c r="U1" s="274"/>
      <c r="V1" s="274"/>
      <c r="W1" s="274"/>
      <c r="X1" s="274"/>
      <c r="Y1" s="274"/>
      <c r="Z1" s="274"/>
    </row>
    <row r="2" spans="1:44" ht="25" customHeight="1" x14ac:dyDescent="0.55000000000000004">
      <c r="A2" s="273" t="s">
        <v>695</v>
      </c>
      <c r="B2" s="275"/>
      <c r="C2" s="275"/>
      <c r="D2" s="275"/>
      <c r="E2" s="275"/>
      <c r="F2" s="275"/>
      <c r="G2" s="275"/>
      <c r="H2" s="275"/>
    </row>
    <row r="3" spans="1:44" ht="13" customHeight="1" x14ac:dyDescent="0.55000000000000004">
      <c r="A3" s="1514" t="s">
        <v>762</v>
      </c>
      <c r="B3" s="1514"/>
      <c r="C3" s="1514"/>
      <c r="D3" s="1514"/>
      <c r="E3" s="1514"/>
      <c r="F3" s="1514"/>
      <c r="G3" s="1514"/>
      <c r="H3" s="1514"/>
      <c r="L3" s="526"/>
    </row>
    <row r="4" spans="1:44" ht="13" customHeight="1" x14ac:dyDescent="0.2">
      <c r="A4" s="1473" t="s">
        <v>575</v>
      </c>
      <c r="B4" s="1473"/>
      <c r="C4" s="1473"/>
      <c r="D4" s="1473"/>
      <c r="E4" s="1473"/>
      <c r="F4" s="1473"/>
      <c r="G4" s="1473"/>
      <c r="H4" s="329" t="s">
        <v>221</v>
      </c>
      <c r="I4" s="330"/>
      <c r="J4" s="524"/>
      <c r="L4" s="528"/>
    </row>
    <row r="5" spans="1:44" ht="48" x14ac:dyDescent="0.55000000000000004">
      <c r="A5" s="304" t="s">
        <v>222</v>
      </c>
      <c r="B5" s="530" t="s">
        <v>576</v>
      </c>
      <c r="C5" s="530" t="s">
        <v>577</v>
      </c>
      <c r="D5" s="331" t="s">
        <v>563</v>
      </c>
      <c r="E5" s="332" t="s">
        <v>228</v>
      </c>
      <c r="F5" s="530" t="s">
        <v>268</v>
      </c>
      <c r="G5" s="530" t="s">
        <v>565</v>
      </c>
      <c r="H5" s="307" t="s">
        <v>269</v>
      </c>
      <c r="I5" s="333" t="s">
        <v>243</v>
      </c>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row>
    <row r="6" spans="1:44" ht="35" customHeight="1" x14ac:dyDescent="0.55000000000000004">
      <c r="A6" s="335">
        <f t="shared" ref="A6:A22" si="0">ROW()-5</f>
        <v>1</v>
      </c>
      <c r="B6" s="286"/>
      <c r="C6" s="76"/>
      <c r="D6" s="336"/>
      <c r="E6" s="76"/>
      <c r="F6" s="337">
        <f>委託費11106[[#This Row],[数量
(A)]]*委託費11106[[#This Row],[単価
（税抜）
(B)]]</f>
        <v>0</v>
      </c>
      <c r="G6" s="337">
        <f>ROUNDDOWN(委託費11106[[#This Row],[助成対象経費
（税抜）
(A)×(B）]]*1.1,0)</f>
        <v>0</v>
      </c>
      <c r="H6" s="312"/>
      <c r="I6"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7" spans="1:44" ht="35" customHeight="1" x14ac:dyDescent="0.55000000000000004">
      <c r="A7" s="335">
        <f t="shared" si="0"/>
        <v>2</v>
      </c>
      <c r="B7" s="286"/>
      <c r="C7" s="76"/>
      <c r="D7" s="336"/>
      <c r="E7" s="76"/>
      <c r="F7" s="337">
        <f>委託費11106[[#This Row],[数量
(A)]]*委託費11106[[#This Row],[単価
（税抜）
(B)]]</f>
        <v>0</v>
      </c>
      <c r="G7" s="337">
        <f>ROUNDDOWN(委託費11106[[#This Row],[助成対象経費
（税抜）
(A)×(B）]]*1.1,0)</f>
        <v>0</v>
      </c>
      <c r="H7" s="312"/>
      <c r="I7"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7" s="339"/>
      <c r="M7" s="340"/>
      <c r="N7" s="340"/>
    </row>
    <row r="8" spans="1:44" ht="35" customHeight="1" x14ac:dyDescent="0.55000000000000004">
      <c r="A8" s="335">
        <f t="shared" si="0"/>
        <v>3</v>
      </c>
      <c r="B8" s="286"/>
      <c r="C8" s="341"/>
      <c r="D8" s="342"/>
      <c r="E8" s="343"/>
      <c r="F8" s="337">
        <f>委託費11106[[#This Row],[数量
(A)]]*委託費11106[[#This Row],[単価
（税抜）
(B)]]</f>
        <v>0</v>
      </c>
      <c r="G8" s="337">
        <f>ROUNDDOWN(委託費11106[[#This Row],[助成対象経費
（税抜）
(A)×(B）]]*1.1,0)</f>
        <v>0</v>
      </c>
      <c r="H8" s="344"/>
      <c r="I8"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9" spans="1:44" ht="35" customHeight="1" x14ac:dyDescent="0.55000000000000004">
      <c r="A9" s="335">
        <f t="shared" si="0"/>
        <v>4</v>
      </c>
      <c r="B9" s="286"/>
      <c r="C9" s="76"/>
      <c r="D9" s="336"/>
      <c r="E9" s="76"/>
      <c r="F9" s="337">
        <f>委託費11106[[#This Row],[数量
(A)]]*委託費11106[[#This Row],[単価
（税抜）
(B)]]</f>
        <v>0</v>
      </c>
      <c r="G9" s="337">
        <f>ROUNDDOWN(委託費11106[[#This Row],[助成対象経費
（税抜）
(A)×(B）]]*1.1,0)</f>
        <v>0</v>
      </c>
      <c r="H9" s="312"/>
      <c r="I9"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0" spans="1:44" ht="35" customHeight="1" x14ac:dyDescent="0.55000000000000004">
      <c r="A10" s="335">
        <f t="shared" si="0"/>
        <v>5</v>
      </c>
      <c r="B10" s="286"/>
      <c r="C10" s="76"/>
      <c r="D10" s="336"/>
      <c r="E10" s="76"/>
      <c r="F10" s="337">
        <f>委託費11106[[#This Row],[数量
(A)]]*委託費11106[[#This Row],[単価
（税抜）
(B)]]</f>
        <v>0</v>
      </c>
      <c r="G10" s="337">
        <f>ROUNDDOWN(委託費11106[[#This Row],[助成対象経費
（税抜）
(A)×(B）]]*1.1,0)</f>
        <v>0</v>
      </c>
      <c r="H10" s="312"/>
      <c r="I10"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1" spans="1:44" ht="35" customHeight="1" x14ac:dyDescent="0.55000000000000004">
      <c r="A11" s="335">
        <f t="shared" si="0"/>
        <v>6</v>
      </c>
      <c r="B11" s="286"/>
      <c r="C11" s="76"/>
      <c r="D11" s="336"/>
      <c r="E11" s="76"/>
      <c r="F11" s="337">
        <f>委託費11106[[#This Row],[数量
(A)]]*委託費11106[[#This Row],[単価
（税抜）
(B)]]</f>
        <v>0</v>
      </c>
      <c r="G11" s="337">
        <f>ROUNDDOWN(委託費11106[[#This Row],[助成対象経費
（税抜）
(A)×(B）]]*1.1,0)</f>
        <v>0</v>
      </c>
      <c r="H11" s="312"/>
      <c r="I11"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2" spans="1:44" ht="35" customHeight="1" x14ac:dyDescent="0.55000000000000004">
      <c r="A12" s="335">
        <f t="shared" si="0"/>
        <v>7</v>
      </c>
      <c r="B12" s="286"/>
      <c r="C12" s="76"/>
      <c r="D12" s="336"/>
      <c r="E12" s="76"/>
      <c r="F12" s="337">
        <f>委託費11106[[#This Row],[数量
(A)]]*委託費11106[[#This Row],[単価
（税抜）
(B)]]</f>
        <v>0</v>
      </c>
      <c r="G12" s="337">
        <f>ROUNDDOWN(委託費11106[[#This Row],[助成対象経費
（税抜）
(A)×(B）]]*1.1,0)</f>
        <v>0</v>
      </c>
      <c r="H12" s="312"/>
      <c r="I12"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3" spans="1:44" ht="35" customHeight="1" x14ac:dyDescent="0.55000000000000004">
      <c r="A13" s="335">
        <f t="shared" si="0"/>
        <v>8</v>
      </c>
      <c r="B13" s="286"/>
      <c r="C13" s="76"/>
      <c r="D13" s="336"/>
      <c r="E13" s="76"/>
      <c r="F13" s="337">
        <f>委託費11106[[#This Row],[数量
(A)]]*委託費11106[[#This Row],[単価
（税抜）
(B)]]</f>
        <v>0</v>
      </c>
      <c r="G13" s="337">
        <f>ROUNDDOWN(委託費11106[[#This Row],[助成対象経費
（税抜）
(A)×(B）]]*1.1,0)</f>
        <v>0</v>
      </c>
      <c r="H13" s="312"/>
      <c r="I13"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4" spans="1:44" ht="35" customHeight="1" x14ac:dyDescent="0.55000000000000004">
      <c r="A14" s="335">
        <f t="shared" si="0"/>
        <v>9</v>
      </c>
      <c r="B14" s="286"/>
      <c r="C14" s="76"/>
      <c r="D14" s="336"/>
      <c r="E14" s="76"/>
      <c r="F14" s="337">
        <f>委託費11106[[#This Row],[数量
(A)]]*委託費11106[[#This Row],[単価
（税抜）
(B)]]</f>
        <v>0</v>
      </c>
      <c r="G14" s="337">
        <f>ROUNDDOWN(委託費11106[[#This Row],[助成対象経費
（税抜）
(A)×(B）]]*1.1,0)</f>
        <v>0</v>
      </c>
      <c r="H14" s="312"/>
      <c r="I14"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5" spans="1:44" ht="35" customHeight="1" x14ac:dyDescent="0.55000000000000004">
      <c r="A15" s="335">
        <f t="shared" si="0"/>
        <v>10</v>
      </c>
      <c r="B15" s="286"/>
      <c r="C15" s="76"/>
      <c r="D15" s="336"/>
      <c r="E15" s="76"/>
      <c r="F15" s="337">
        <f>委託費11106[[#This Row],[数量
(A)]]*委託費11106[[#This Row],[単価
（税抜）
(B)]]</f>
        <v>0</v>
      </c>
      <c r="G15" s="337">
        <f>ROUNDDOWN(委託費11106[[#This Row],[助成対象経費
（税抜）
(A)×(B）]]*1.1,0)</f>
        <v>0</v>
      </c>
      <c r="H15" s="312"/>
      <c r="I15"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6" spans="1:44" ht="35" customHeight="1" x14ac:dyDescent="0.55000000000000004">
      <c r="A16" s="335">
        <f t="shared" si="0"/>
        <v>11</v>
      </c>
      <c r="B16" s="286"/>
      <c r="C16" s="76"/>
      <c r="D16" s="336"/>
      <c r="E16" s="76"/>
      <c r="F16" s="337">
        <f>委託費11106[[#This Row],[数量
(A)]]*委託費11106[[#This Row],[単価
（税抜）
(B)]]</f>
        <v>0</v>
      </c>
      <c r="G16" s="337">
        <f>ROUNDDOWN(委託費11106[[#This Row],[助成対象経費
（税抜）
(A)×(B）]]*1.1,0)</f>
        <v>0</v>
      </c>
      <c r="H16" s="312"/>
      <c r="I16"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7" spans="1:13" ht="35" customHeight="1" x14ac:dyDescent="0.55000000000000004">
      <c r="A17" s="335">
        <f t="shared" si="0"/>
        <v>12</v>
      </c>
      <c r="B17" s="286"/>
      <c r="C17" s="76"/>
      <c r="D17" s="336"/>
      <c r="E17" s="76"/>
      <c r="F17" s="337">
        <f>委託費11106[[#This Row],[数量
(A)]]*委託費11106[[#This Row],[単価
（税抜）
(B)]]</f>
        <v>0</v>
      </c>
      <c r="G17" s="337">
        <f>ROUNDDOWN(委託費11106[[#This Row],[助成対象経費
（税抜）
(A)×(B）]]*1.1,0)</f>
        <v>0</v>
      </c>
      <c r="H17" s="312"/>
      <c r="I17"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8" spans="1:13" ht="35" customHeight="1" x14ac:dyDescent="0.55000000000000004">
      <c r="A18" s="335">
        <f t="shared" si="0"/>
        <v>13</v>
      </c>
      <c r="B18" s="286"/>
      <c r="C18" s="76"/>
      <c r="D18" s="336"/>
      <c r="E18" s="76"/>
      <c r="F18" s="337">
        <f>委託費11106[[#This Row],[数量
(A)]]*委託費11106[[#This Row],[単価
（税抜）
(B)]]</f>
        <v>0</v>
      </c>
      <c r="G18" s="337">
        <f>ROUNDDOWN(委託費11106[[#This Row],[助成対象経費
（税抜）
(A)×(B）]]*1.1,0)</f>
        <v>0</v>
      </c>
      <c r="H18" s="312"/>
      <c r="I18"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9" spans="1:13" ht="35" customHeight="1" x14ac:dyDescent="0.55000000000000004">
      <c r="A19" s="335">
        <f t="shared" si="0"/>
        <v>14</v>
      </c>
      <c r="B19" s="286"/>
      <c r="C19" s="76"/>
      <c r="D19" s="336"/>
      <c r="E19" s="76"/>
      <c r="F19" s="337">
        <f>委託費11106[[#This Row],[数量
(A)]]*委託費11106[[#This Row],[単価
（税抜）
(B)]]</f>
        <v>0</v>
      </c>
      <c r="G19" s="337">
        <f>ROUNDDOWN(委託費11106[[#This Row],[助成対象経費
（税抜）
(A)×(B）]]*1.1,0)</f>
        <v>0</v>
      </c>
      <c r="H19" s="312"/>
      <c r="I19"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0" spans="1:13" ht="35" customHeight="1" x14ac:dyDescent="0.55000000000000004">
      <c r="A20" s="335">
        <f t="shared" si="0"/>
        <v>15</v>
      </c>
      <c r="B20" s="286"/>
      <c r="C20" s="76"/>
      <c r="D20" s="336"/>
      <c r="E20" s="76"/>
      <c r="F20" s="337">
        <f>委託費11106[[#This Row],[数量
(A)]]*委託費11106[[#This Row],[単価
（税抜）
(B)]]</f>
        <v>0</v>
      </c>
      <c r="G20" s="337">
        <f>ROUNDDOWN(委託費11106[[#This Row],[助成対象経費
（税抜）
(A)×(B）]]*1.1,0)</f>
        <v>0</v>
      </c>
      <c r="H20" s="314"/>
      <c r="I20" s="34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1" spans="1:13" ht="35" customHeight="1" x14ac:dyDescent="0.55000000000000004">
      <c r="A21" s="335">
        <f t="shared" si="0"/>
        <v>16</v>
      </c>
      <c r="B21" s="286"/>
      <c r="C21" s="76"/>
      <c r="D21" s="336"/>
      <c r="E21" s="76"/>
      <c r="F21" s="337">
        <f>委託費11106[[#This Row],[数量
(A)]]*委託費11106[[#This Row],[単価
（税抜）
(B)]]</f>
        <v>0</v>
      </c>
      <c r="G21" s="337">
        <f>ROUNDDOWN(委託費11106[[#This Row],[助成対象経費
（税抜）
(A)×(B）]]*1.1,0)</f>
        <v>0</v>
      </c>
      <c r="H21" s="314"/>
      <c r="I21" s="34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2" spans="1:13" ht="35" customHeight="1" x14ac:dyDescent="0.55000000000000004">
      <c r="A22" s="335">
        <f t="shared" si="0"/>
        <v>17</v>
      </c>
      <c r="B22" s="286"/>
      <c r="C22" s="76"/>
      <c r="D22" s="336"/>
      <c r="E22" s="76"/>
      <c r="F22" s="337">
        <f>委託費11106[[#This Row],[数量
(A)]]*委託費11106[[#This Row],[単価
（税抜）
(B)]]</f>
        <v>0</v>
      </c>
      <c r="G22" s="337">
        <f>ROUNDDOWN(委託費11106[[#This Row],[助成対象経費
（税抜）
(A)×(B）]]*1.1,0)</f>
        <v>0</v>
      </c>
      <c r="H22" s="312"/>
      <c r="I22" s="33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22" s="340"/>
      <c r="L22" s="340"/>
      <c r="M22" s="340"/>
    </row>
    <row r="23" spans="1:13" ht="35" customHeight="1" x14ac:dyDescent="0.55000000000000004">
      <c r="A23" s="346"/>
      <c r="B23" s="347"/>
      <c r="C23" s="347"/>
      <c r="D23" s="348"/>
      <c r="E23" s="349" t="s">
        <v>567</v>
      </c>
      <c r="F23" s="350">
        <f>SUBTOTAL(109,委託費11106[助成対象経費
（税抜）
(A)×(B）])</f>
        <v>0</v>
      </c>
      <c r="G23" s="351">
        <f>SUBTOTAL(109,委託費11106[助成事業に
要する経費
（税込）])</f>
        <v>0</v>
      </c>
      <c r="H23" s="352"/>
      <c r="I23" s="353"/>
    </row>
    <row r="24" spans="1:13" ht="13" x14ac:dyDescent="0.55000000000000004">
      <c r="K24" s="354"/>
      <c r="L24" s="354"/>
      <c r="M24" s="354"/>
    </row>
    <row r="25" spans="1:13" ht="13" x14ac:dyDescent="0.55000000000000004"/>
    <row r="26" spans="1:13" ht="13" x14ac:dyDescent="0.55000000000000004"/>
    <row r="27" spans="1:13" ht="13" x14ac:dyDescent="0.55000000000000004"/>
    <row r="28" spans="1:13" ht="13" x14ac:dyDescent="0.55000000000000004"/>
    <row r="29" spans="1:13" ht="13" x14ac:dyDescent="0.55000000000000004"/>
    <row r="30" spans="1:13" ht="13" x14ac:dyDescent="0.55000000000000004"/>
  </sheetData>
  <sheetProtection password="C402" sheet="1" formatCells="0" selectLockedCells="1"/>
  <mergeCells count="2">
    <mergeCell ref="A3:H3"/>
    <mergeCell ref="A4:G4"/>
  </mergeCells>
  <phoneticPr fontId="2"/>
  <conditionalFormatting sqref="H10:H22 B6:E6 H6 C10:E22 B7:B22">
    <cfRule type="expression" dxfId="28" priority="7">
      <formula>AND(OR($B6&lt;&gt;"",$C6&lt;&gt;"",$D6&lt;&gt;"",$E6&lt;&gt;"",$H6&lt;&gt;""),B6="")</formula>
    </cfRule>
  </conditionalFormatting>
  <conditionalFormatting sqref="H9">
    <cfRule type="expression" dxfId="27" priority="6">
      <formula>AND(OR($B9&lt;&gt;"",$C9&lt;&gt;"",$D9&lt;&gt;"",$E9&lt;&gt;"",$H9&lt;&gt;""),H9="")</formula>
    </cfRule>
  </conditionalFormatting>
  <conditionalFormatting sqref="C9:E9">
    <cfRule type="expression" dxfId="26" priority="5">
      <formula>AND(OR($B9&lt;&gt;"",$C9&lt;&gt;"",$D9&lt;&gt;"",$E9&lt;&gt;"",$H9&lt;&gt;""),C9="")</formula>
    </cfRule>
  </conditionalFormatting>
  <conditionalFormatting sqref="C7:E7">
    <cfRule type="expression" dxfId="25" priority="4">
      <formula>AND(OR($B7&lt;&gt;"",$C7&lt;&gt;"",$D7&lt;&gt;"",$E7&lt;&gt;"",$H7&lt;&gt;""),C7="")</formula>
    </cfRule>
  </conditionalFormatting>
  <conditionalFormatting sqref="H7">
    <cfRule type="expression" dxfId="24" priority="3">
      <formula>AND(OR($B7&lt;&gt;"",$C7&lt;&gt;"",$D7&lt;&gt;"",$E7&lt;&gt;"",$H7&lt;&gt;""),H7="")</formula>
    </cfRule>
  </conditionalFormatting>
  <conditionalFormatting sqref="C8:E8">
    <cfRule type="expression" dxfId="23" priority="2">
      <formula>AND(OR($B8&lt;&gt;"",$C8&lt;&gt;"",$D8&lt;&gt;"",$E8&lt;&gt;"",$H8&lt;&gt;""),C8="")</formula>
    </cfRule>
  </conditionalFormatting>
  <conditionalFormatting sqref="H8">
    <cfRule type="expression" dxfId="22" priority="1">
      <formula>AND(OR($B8&lt;&gt;"",$C8&lt;&gt;"",$D8&lt;&gt;"",$E8&lt;&gt;"",$H8&lt;&gt;""),H8="")</formula>
    </cfRule>
  </conditionalFormatting>
  <dataValidations count="6">
    <dataValidation allowBlank="1" showInputMessage="1" showErrorMessage="1" prompt="未定等不明確の場合は、 申請時点の候補先を記入してください。「未定、検討中」等の記入はできません。_x000a_" sqref="H6:H22"/>
    <dataValidation imeMode="halfAlpha" allowBlank="1" showInputMessage="1" showErrorMessage="1" sqref="C6:C22"/>
    <dataValidation type="custom" allowBlank="1" showInputMessage="1" showErrorMessage="1" sqref="I6:I22">
      <formula1>ISERROR(FIND(CHAR(10),I6))</formula1>
    </dataValidation>
    <dataValidation imeMode="disabled" allowBlank="1" showInputMessage="1" showErrorMessage="1" prompt="１契約あたり税抜100万円以上の場合は、原則２者以上の見積書を提出してください。" sqref="E6:E22"/>
    <dataValidation type="custom" allowBlank="1" showInputMessage="1" showErrorMessage="1" prompt="自動計算されます。" sqref="F6:G22">
      <formula1>ISERROR(FIND(CHAR(10),F6))</formula1>
    </dataValidation>
    <dataValidation allowBlank="1" showInputMessage="1" showErrorMessage="1" prompt="全ての経費について、計画書を記入してください。" sqref="B6:B22"/>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75" customWidth="1"/>
    <col min="36" max="224" width="2.25" style="75" customWidth="1"/>
    <col min="225" max="16384" width="1.75" style="75"/>
  </cols>
  <sheetData>
    <row r="1" spans="1:99" ht="25" customHeight="1" x14ac:dyDescent="0.55000000000000004">
      <c r="AI1" s="260" t="s">
        <v>654</v>
      </c>
    </row>
    <row r="2" spans="1:99" ht="25" customHeight="1" x14ac:dyDescent="0.55000000000000004">
      <c r="A2" s="273" t="s">
        <v>398</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45"/>
    </row>
    <row r="3" spans="1:99" ht="13" customHeight="1" x14ac:dyDescent="0.55000000000000004">
      <c r="A3" s="526" t="s">
        <v>399</v>
      </c>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8"/>
    </row>
    <row r="4" spans="1:99" ht="13" customHeight="1" x14ac:dyDescent="0.55000000000000004">
      <c r="A4" s="528" t="s">
        <v>758</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8"/>
    </row>
    <row r="5" spans="1:99" ht="13" customHeight="1" x14ac:dyDescent="0.55000000000000004">
      <c r="A5" s="526" t="s">
        <v>245</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8"/>
    </row>
    <row r="6" spans="1:99" ht="25" customHeight="1" x14ac:dyDescent="0.55000000000000004">
      <c r="A6" s="1536" t="s">
        <v>578</v>
      </c>
      <c r="B6" s="1453"/>
      <c r="C6" s="1453"/>
      <c r="D6" s="1453"/>
      <c r="E6" s="1454"/>
      <c r="F6" s="1450" t="s">
        <v>579</v>
      </c>
      <c r="G6" s="1451"/>
      <c r="H6" s="1451"/>
      <c r="I6" s="1451"/>
      <c r="J6" s="1534" t="s">
        <v>580</v>
      </c>
      <c r="K6" s="1535"/>
      <c r="L6" s="1535"/>
      <c r="M6" s="1535"/>
      <c r="N6" s="1535"/>
      <c r="O6" s="1535"/>
      <c r="P6" s="1535"/>
      <c r="Q6" s="1535"/>
      <c r="R6" s="1535"/>
      <c r="S6" s="1535"/>
      <c r="T6" s="1571"/>
      <c r="U6" s="1572"/>
      <c r="V6" s="1572"/>
      <c r="W6" s="1572"/>
      <c r="X6" s="1572"/>
      <c r="Y6" s="1572"/>
      <c r="Z6" s="1572"/>
      <c r="AA6" s="1572"/>
      <c r="AB6" s="1572"/>
      <c r="AC6" s="1572"/>
      <c r="AD6" s="1572"/>
      <c r="AE6" s="1572"/>
      <c r="AF6" s="1572"/>
      <c r="AG6" s="1572"/>
      <c r="AH6" s="1572"/>
      <c r="AI6" s="1573"/>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CD6" s="357"/>
      <c r="CE6" s="357"/>
      <c r="CF6" s="357"/>
      <c r="CG6" s="357"/>
      <c r="CH6" s="357"/>
      <c r="CI6" s="357"/>
      <c r="CJ6" s="357"/>
      <c r="CK6" s="357"/>
      <c r="CL6" s="357"/>
      <c r="CM6" s="357"/>
      <c r="CN6" s="357"/>
      <c r="CO6" s="357"/>
      <c r="CP6" s="357"/>
      <c r="CQ6" s="357"/>
      <c r="CR6" s="357"/>
      <c r="CS6" s="357"/>
      <c r="CT6" s="357"/>
      <c r="CU6" s="357"/>
    </row>
    <row r="7" spans="1:99" ht="25" customHeight="1" x14ac:dyDescent="0.55000000000000004">
      <c r="A7" s="1540" t="s">
        <v>253</v>
      </c>
      <c r="B7" s="1495"/>
      <c r="C7" s="1495"/>
      <c r="D7" s="1495"/>
      <c r="E7" s="1495"/>
      <c r="F7" s="1495"/>
      <c r="G7" s="1495"/>
      <c r="H7" s="1495"/>
      <c r="I7" s="1496"/>
      <c r="J7" s="1541"/>
      <c r="K7" s="1542"/>
      <c r="L7" s="1542"/>
      <c r="M7" s="1542"/>
      <c r="N7" s="1542"/>
      <c r="O7" s="1542"/>
      <c r="P7" s="1542"/>
      <c r="Q7" s="1542"/>
      <c r="R7" s="1542"/>
      <c r="S7" s="1542"/>
      <c r="T7" s="1543" t="s">
        <v>581</v>
      </c>
      <c r="U7" s="1544"/>
      <c r="V7" s="1544"/>
      <c r="W7" s="1544"/>
      <c r="X7" s="1544"/>
      <c r="Y7" s="1544"/>
      <c r="Z7" s="1544"/>
      <c r="AA7" s="1545"/>
      <c r="AB7" s="1546"/>
      <c r="AC7" s="1546"/>
      <c r="AD7" s="1546"/>
      <c r="AE7" s="1546"/>
      <c r="AF7" s="1546"/>
      <c r="AG7" s="1546"/>
      <c r="AH7" s="1546"/>
      <c r="AI7" s="1547"/>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CD7" s="357"/>
      <c r="CE7" s="357"/>
      <c r="CF7" s="357"/>
      <c r="CG7" s="357"/>
      <c r="CH7" s="357"/>
      <c r="CI7" s="357"/>
      <c r="CJ7" s="357"/>
      <c r="CK7" s="357"/>
      <c r="CL7" s="357"/>
      <c r="CM7" s="357"/>
      <c r="CN7" s="357"/>
      <c r="CO7" s="357"/>
      <c r="CP7" s="357"/>
      <c r="CQ7" s="357"/>
      <c r="CR7" s="357"/>
      <c r="CS7" s="357"/>
      <c r="CT7" s="357"/>
      <c r="CU7" s="357"/>
    </row>
    <row r="8" spans="1:99" ht="25" customHeight="1" x14ac:dyDescent="0.55000000000000004">
      <c r="A8" s="1540" t="s">
        <v>289</v>
      </c>
      <c r="B8" s="1495"/>
      <c r="C8" s="1495"/>
      <c r="D8" s="1495"/>
      <c r="E8" s="1495"/>
      <c r="F8" s="1495"/>
      <c r="G8" s="1495"/>
      <c r="H8" s="1495"/>
      <c r="I8" s="1496"/>
      <c r="J8" s="1548"/>
      <c r="K8" s="1549"/>
      <c r="L8" s="1549"/>
      <c r="M8" s="1549"/>
      <c r="N8" s="1549"/>
      <c r="O8" s="1549"/>
      <c r="P8" s="1549"/>
      <c r="Q8" s="1549"/>
      <c r="R8" s="1549"/>
      <c r="S8" s="1549"/>
      <c r="T8" s="1549"/>
      <c r="U8" s="1549"/>
      <c r="V8" s="1549"/>
      <c r="W8" s="1549"/>
      <c r="X8" s="1549"/>
      <c r="Y8" s="1549"/>
      <c r="Z8" s="1549"/>
      <c r="AA8" s="1549"/>
      <c r="AB8" s="1549"/>
      <c r="AC8" s="1549"/>
      <c r="AD8" s="1549"/>
      <c r="AE8" s="1549"/>
      <c r="AF8" s="1549"/>
      <c r="AG8" s="1549"/>
      <c r="AH8" s="1549"/>
      <c r="AI8" s="1550"/>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CD8" s="357"/>
      <c r="CE8" s="357"/>
      <c r="CF8" s="357"/>
      <c r="CG8" s="357"/>
      <c r="CH8" s="357"/>
      <c r="CI8" s="357"/>
      <c r="CJ8" s="357"/>
      <c r="CK8" s="357"/>
      <c r="CL8" s="357"/>
      <c r="CM8" s="357"/>
      <c r="CN8" s="357"/>
      <c r="CO8" s="357"/>
      <c r="CP8" s="357"/>
      <c r="CQ8" s="357"/>
      <c r="CR8" s="357"/>
      <c r="CS8" s="357"/>
      <c r="CT8" s="357"/>
      <c r="CU8" s="357"/>
    </row>
    <row r="9" spans="1:99" ht="25" customHeight="1" x14ac:dyDescent="0.55000000000000004">
      <c r="A9" s="1463" t="s">
        <v>256</v>
      </c>
      <c r="B9" s="1440"/>
      <c r="C9" s="1440"/>
      <c r="D9" s="1440"/>
      <c r="E9" s="1440"/>
      <c r="F9" s="1440"/>
      <c r="G9" s="1440"/>
      <c r="H9" s="1440"/>
      <c r="I9" s="1403"/>
      <c r="J9" s="1554"/>
      <c r="K9" s="1555"/>
      <c r="L9" s="1555"/>
      <c r="M9" s="1555"/>
      <c r="N9" s="1555"/>
      <c r="O9" s="1555"/>
      <c r="P9" s="1555"/>
      <c r="Q9" s="1555"/>
      <c r="R9" s="1555"/>
      <c r="S9" s="1555"/>
      <c r="T9" s="1556" t="s">
        <v>582</v>
      </c>
      <c r="U9" s="1557"/>
      <c r="V9" s="1557"/>
      <c r="W9" s="1557"/>
      <c r="X9" s="1557"/>
      <c r="Y9" s="1557"/>
      <c r="Z9" s="1557"/>
      <c r="AA9" s="1558"/>
      <c r="AB9" s="1441"/>
      <c r="AC9" s="1441"/>
      <c r="AD9" s="1441"/>
      <c r="AE9" s="1441"/>
      <c r="AF9" s="1441"/>
      <c r="AG9" s="1441"/>
      <c r="AH9" s="1441"/>
      <c r="AI9" s="1507"/>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CD9" s="357"/>
      <c r="CE9" s="357"/>
      <c r="CF9" s="357"/>
      <c r="CG9" s="357"/>
      <c r="CH9" s="357"/>
      <c r="CI9" s="357"/>
      <c r="CJ9" s="357"/>
      <c r="CK9" s="357"/>
      <c r="CL9" s="357"/>
      <c r="CM9" s="357"/>
      <c r="CN9" s="357"/>
      <c r="CO9" s="357"/>
      <c r="CP9" s="357"/>
      <c r="CQ9" s="357"/>
      <c r="CR9" s="357"/>
      <c r="CS9" s="357"/>
      <c r="CT9" s="357"/>
      <c r="CU9" s="357"/>
    </row>
    <row r="10" spans="1:99" ht="40" customHeight="1" x14ac:dyDescent="0.55000000000000004">
      <c r="A10" s="1551" t="s">
        <v>290</v>
      </c>
      <c r="B10" s="1552"/>
      <c r="C10" s="1552"/>
      <c r="D10" s="1552"/>
      <c r="E10" s="1552"/>
      <c r="F10" s="1552"/>
      <c r="G10" s="1552"/>
      <c r="H10" s="1552"/>
      <c r="I10" s="1553"/>
      <c r="J10" s="1530"/>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32"/>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CD10" s="357"/>
      <c r="CE10" s="357"/>
      <c r="CF10" s="357"/>
      <c r="CG10" s="357"/>
      <c r="CH10" s="357"/>
      <c r="CI10" s="357"/>
      <c r="CJ10" s="357"/>
      <c r="CK10" s="357"/>
      <c r="CL10" s="357"/>
      <c r="CM10" s="357"/>
      <c r="CN10" s="357"/>
      <c r="CO10" s="357"/>
      <c r="CP10" s="357"/>
      <c r="CQ10" s="357"/>
      <c r="CR10" s="357"/>
      <c r="CS10" s="357"/>
      <c r="CT10" s="357"/>
      <c r="CU10" s="357"/>
    </row>
    <row r="11" spans="1:99" ht="25" customHeight="1" x14ac:dyDescent="0.55000000000000004">
      <c r="A11" s="1463" t="s">
        <v>271</v>
      </c>
      <c r="B11" s="1440"/>
      <c r="C11" s="1440"/>
      <c r="D11" s="1440"/>
      <c r="E11" s="1440"/>
      <c r="F11" s="1440"/>
      <c r="G11" s="1440"/>
      <c r="H11" s="1440"/>
      <c r="I11" s="1403"/>
      <c r="J11" s="1402" t="s">
        <v>583</v>
      </c>
      <c r="K11" s="1440"/>
      <c r="L11" s="1440"/>
      <c r="M11" s="1440"/>
      <c r="N11" s="1441"/>
      <c r="O11" s="1441"/>
      <c r="P11" s="1440" t="s">
        <v>260</v>
      </c>
      <c r="Q11" s="1440"/>
      <c r="R11" s="1441"/>
      <c r="S11" s="1441"/>
      <c r="T11" s="1440" t="s">
        <v>272</v>
      </c>
      <c r="U11" s="1440"/>
      <c r="V11" s="1440" t="s">
        <v>273</v>
      </c>
      <c r="W11" s="1440"/>
      <c r="X11" s="1440"/>
      <c r="Y11" s="1440" t="s">
        <v>584</v>
      </c>
      <c r="Z11" s="1440"/>
      <c r="AA11" s="1440"/>
      <c r="AB11" s="1441"/>
      <c r="AC11" s="1441"/>
      <c r="AD11" s="1440" t="s">
        <v>260</v>
      </c>
      <c r="AE11" s="1440"/>
      <c r="AF11" s="1441"/>
      <c r="AG11" s="1441"/>
      <c r="AH11" s="1440" t="s">
        <v>261</v>
      </c>
      <c r="AI11" s="1533"/>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row>
    <row r="12" spans="1:99" ht="25" customHeight="1" x14ac:dyDescent="0.55000000000000004">
      <c r="A12" s="1463" t="s">
        <v>262</v>
      </c>
      <c r="B12" s="1440"/>
      <c r="C12" s="1440"/>
      <c r="D12" s="1440"/>
      <c r="E12" s="1440"/>
      <c r="F12" s="1440"/>
      <c r="G12" s="1440"/>
      <c r="H12" s="1440"/>
      <c r="I12" s="1403"/>
      <c r="J12" s="1418"/>
      <c r="K12" s="1418"/>
      <c r="L12" s="1418"/>
      <c r="M12" s="1418"/>
      <c r="N12" s="1418"/>
      <c r="O12" s="1418"/>
      <c r="P12" s="1418"/>
      <c r="Q12" s="1418"/>
      <c r="R12" s="1418"/>
      <c r="S12" s="1418"/>
      <c r="T12" s="1418"/>
      <c r="U12" s="1418"/>
      <c r="V12" s="1418"/>
      <c r="W12" s="1418"/>
      <c r="X12" s="1559" t="s">
        <v>585</v>
      </c>
      <c r="Y12" s="1559"/>
      <c r="Z12" s="1559"/>
      <c r="AA12" s="1559"/>
      <c r="AB12" s="1559"/>
      <c r="AC12" s="1559"/>
      <c r="AD12" s="1559"/>
      <c r="AE12" s="1559"/>
      <c r="AF12" s="1559"/>
      <c r="AG12" s="1559"/>
      <c r="AH12" s="1559"/>
      <c r="AI12" s="1560"/>
    </row>
    <row r="13" spans="1:99" ht="40" customHeight="1" x14ac:dyDescent="0.55000000000000004">
      <c r="A13" s="1444" t="s">
        <v>330</v>
      </c>
      <c r="B13" s="1440"/>
      <c r="C13" s="1440"/>
      <c r="D13" s="1440"/>
      <c r="E13" s="1440"/>
      <c r="F13" s="1440"/>
      <c r="G13" s="1440"/>
      <c r="H13" s="1440"/>
      <c r="I13" s="1403"/>
      <c r="J13" s="1467"/>
      <c r="K13" s="1468"/>
      <c r="L13" s="1468"/>
      <c r="M13" s="1468"/>
      <c r="N13" s="1468"/>
      <c r="O13" s="1468"/>
      <c r="P13" s="1468"/>
      <c r="Q13" s="1468"/>
      <c r="R13" s="1468"/>
      <c r="S13" s="1468"/>
      <c r="T13" s="1468"/>
      <c r="U13" s="1468"/>
      <c r="V13" s="1468"/>
      <c r="W13" s="1468"/>
      <c r="X13" s="1468"/>
      <c r="Y13" s="1468"/>
      <c r="Z13" s="1468"/>
      <c r="AA13" s="1468"/>
      <c r="AB13" s="1468"/>
      <c r="AC13" s="1468"/>
      <c r="AD13" s="1468"/>
      <c r="AE13" s="1468"/>
      <c r="AF13" s="1468"/>
      <c r="AG13" s="1468"/>
      <c r="AH13" s="1468"/>
      <c r="AI13" s="1503"/>
      <c r="CC13" s="358"/>
    </row>
    <row r="14" spans="1:99" ht="40" customHeight="1" x14ac:dyDescent="0.55000000000000004">
      <c r="A14" s="1463" t="s">
        <v>275</v>
      </c>
      <c r="B14" s="1440"/>
      <c r="C14" s="1440"/>
      <c r="D14" s="1440"/>
      <c r="E14" s="1440"/>
      <c r="F14" s="1440"/>
      <c r="G14" s="1440"/>
      <c r="H14" s="1440"/>
      <c r="I14" s="1403"/>
      <c r="J14" s="1467"/>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503"/>
    </row>
    <row r="15" spans="1:99" ht="40" customHeight="1" x14ac:dyDescent="0.55000000000000004">
      <c r="A15" s="1444" t="s">
        <v>331</v>
      </c>
      <c r="B15" s="1440"/>
      <c r="C15" s="1440"/>
      <c r="D15" s="1440"/>
      <c r="E15" s="1440"/>
      <c r="F15" s="1440"/>
      <c r="G15" s="1440"/>
      <c r="H15" s="1440"/>
      <c r="I15" s="1403"/>
      <c r="J15" s="1561"/>
      <c r="K15" s="1562"/>
      <c r="L15" s="1562"/>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503"/>
    </row>
    <row r="16" spans="1:99" ht="25" customHeight="1" x14ac:dyDescent="0.55000000000000004">
      <c r="A16" s="1411" t="s">
        <v>761</v>
      </c>
      <c r="B16" s="1412"/>
      <c r="C16" s="1412"/>
      <c r="D16" s="1412"/>
      <c r="E16" s="1412"/>
      <c r="F16" s="1412"/>
      <c r="G16" s="1412"/>
      <c r="H16" s="1412"/>
      <c r="I16" s="1412"/>
      <c r="J16" s="1524" t="s">
        <v>586</v>
      </c>
      <c r="K16" s="1525"/>
      <c r="L16" s="1526"/>
      <c r="M16" s="1527"/>
      <c r="N16" s="1527"/>
      <c r="O16" s="1527"/>
      <c r="P16" s="1527"/>
      <c r="Q16" s="1527"/>
      <c r="R16" s="1527"/>
      <c r="S16" s="1527"/>
      <c r="T16" s="1508" t="s">
        <v>587</v>
      </c>
      <c r="U16" s="1508"/>
      <c r="V16" s="1509"/>
      <c r="W16" s="1402" t="s">
        <v>588</v>
      </c>
      <c r="X16" s="1440"/>
      <c r="Y16" s="1403"/>
      <c r="Z16" s="1527"/>
      <c r="AA16" s="1527"/>
      <c r="AB16" s="1527"/>
      <c r="AC16" s="1527"/>
      <c r="AD16" s="1527"/>
      <c r="AE16" s="1527"/>
      <c r="AF16" s="1527"/>
      <c r="AG16" s="1509" t="s">
        <v>587</v>
      </c>
      <c r="AH16" s="1519"/>
      <c r="AI16" s="1520"/>
    </row>
    <row r="17" spans="1:39" ht="40" customHeight="1" x14ac:dyDescent="0.55000000000000004">
      <c r="A17" s="1414"/>
      <c r="B17" s="1415"/>
      <c r="C17" s="1415"/>
      <c r="D17" s="1415"/>
      <c r="E17" s="1415"/>
      <c r="F17" s="1415"/>
      <c r="G17" s="1415"/>
      <c r="H17" s="1415"/>
      <c r="I17" s="1415"/>
      <c r="J17" s="1521" t="s">
        <v>589</v>
      </c>
      <c r="K17" s="1522"/>
      <c r="L17" s="1523"/>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503"/>
    </row>
    <row r="18" spans="1:39" ht="25" customHeight="1" x14ac:dyDescent="0.55000000000000004">
      <c r="A18" s="1431" t="s">
        <v>590</v>
      </c>
      <c r="B18" s="1432"/>
      <c r="C18" s="1432"/>
      <c r="D18" s="1432"/>
      <c r="E18" s="1432"/>
      <c r="F18" s="1432"/>
      <c r="G18" s="1432"/>
      <c r="H18" s="1432"/>
      <c r="I18" s="1432"/>
      <c r="J18" s="1515"/>
      <c r="K18" s="1515"/>
      <c r="L18" s="1515"/>
      <c r="M18" s="1432"/>
      <c r="N18" s="1432"/>
      <c r="O18" s="1432"/>
      <c r="P18" s="1432"/>
      <c r="Q18" s="1432"/>
      <c r="R18" s="1432"/>
      <c r="S18" s="1432"/>
      <c r="T18" s="1432"/>
      <c r="U18" s="1432"/>
      <c r="V18" s="1432"/>
      <c r="W18" s="1432"/>
      <c r="X18" s="1432"/>
      <c r="Y18" s="1432"/>
      <c r="Z18" s="1432"/>
      <c r="AA18" s="1432"/>
      <c r="AB18" s="1432"/>
      <c r="AC18" s="1433"/>
      <c r="AD18" s="1516" t="s">
        <v>119</v>
      </c>
      <c r="AE18" s="1517"/>
      <c r="AF18" s="1517"/>
      <c r="AG18" s="1517"/>
      <c r="AH18" s="1517"/>
      <c r="AI18" s="1518"/>
    </row>
    <row r="19" spans="1:39" ht="12" x14ac:dyDescent="0.55000000000000004">
      <c r="A19" s="1563"/>
      <c r="B19" s="1563"/>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3"/>
      <c r="AB19" s="1563"/>
      <c r="AC19" s="1563"/>
      <c r="AD19" s="1564"/>
      <c r="AE19" s="1564"/>
      <c r="AF19" s="1564"/>
      <c r="AG19" s="1564"/>
      <c r="AH19" s="1564"/>
      <c r="AI19" s="1564"/>
      <c r="AJ19" s="526"/>
      <c r="AK19" s="526"/>
      <c r="AL19" s="526"/>
      <c r="AM19" s="526"/>
    </row>
    <row r="20" spans="1:39" ht="25" customHeight="1" x14ac:dyDescent="0.55000000000000004">
      <c r="A20" s="1536" t="s">
        <v>578</v>
      </c>
      <c r="B20" s="1453"/>
      <c r="C20" s="1453"/>
      <c r="D20" s="1453"/>
      <c r="E20" s="1454"/>
      <c r="F20" s="1450" t="s">
        <v>579</v>
      </c>
      <c r="G20" s="1451"/>
      <c r="H20" s="1451"/>
      <c r="I20" s="1451"/>
      <c r="J20" s="1534" t="s">
        <v>580</v>
      </c>
      <c r="K20" s="1535"/>
      <c r="L20" s="1535"/>
      <c r="M20" s="1535"/>
      <c r="N20" s="1535"/>
      <c r="O20" s="1535"/>
      <c r="P20" s="1535"/>
      <c r="Q20" s="1535"/>
      <c r="R20" s="1535"/>
      <c r="S20" s="1535"/>
      <c r="T20" s="1537"/>
      <c r="U20" s="1538"/>
      <c r="V20" s="1538"/>
      <c r="W20" s="1538"/>
      <c r="X20" s="1538"/>
      <c r="Y20" s="1538"/>
      <c r="Z20" s="1538"/>
      <c r="AA20" s="1538"/>
      <c r="AB20" s="1538"/>
      <c r="AC20" s="1538"/>
      <c r="AD20" s="1538"/>
      <c r="AE20" s="1538"/>
      <c r="AF20" s="1538"/>
      <c r="AG20" s="1538"/>
      <c r="AH20" s="1538"/>
      <c r="AI20" s="1539"/>
    </row>
    <row r="21" spans="1:39" ht="25" customHeight="1" x14ac:dyDescent="0.55000000000000004">
      <c r="A21" s="1540" t="s">
        <v>253</v>
      </c>
      <c r="B21" s="1495"/>
      <c r="C21" s="1495"/>
      <c r="D21" s="1495"/>
      <c r="E21" s="1495"/>
      <c r="F21" s="1495"/>
      <c r="G21" s="1495"/>
      <c r="H21" s="1495"/>
      <c r="I21" s="1496"/>
      <c r="J21" s="1541"/>
      <c r="K21" s="1542"/>
      <c r="L21" s="1542"/>
      <c r="M21" s="1542"/>
      <c r="N21" s="1542"/>
      <c r="O21" s="1542"/>
      <c r="P21" s="1542"/>
      <c r="Q21" s="1542"/>
      <c r="R21" s="1542"/>
      <c r="S21" s="1542"/>
      <c r="T21" s="1543" t="s">
        <v>581</v>
      </c>
      <c r="U21" s="1544"/>
      <c r="V21" s="1544"/>
      <c r="W21" s="1544"/>
      <c r="X21" s="1544"/>
      <c r="Y21" s="1544"/>
      <c r="Z21" s="1544"/>
      <c r="AA21" s="1545"/>
      <c r="AB21" s="1546"/>
      <c r="AC21" s="1546"/>
      <c r="AD21" s="1546"/>
      <c r="AE21" s="1546"/>
      <c r="AF21" s="1546"/>
      <c r="AG21" s="1546"/>
      <c r="AH21" s="1546"/>
      <c r="AI21" s="1547"/>
    </row>
    <row r="22" spans="1:39" ht="25" customHeight="1" x14ac:dyDescent="0.55000000000000004">
      <c r="A22" s="1540" t="s">
        <v>289</v>
      </c>
      <c r="B22" s="1495"/>
      <c r="C22" s="1495"/>
      <c r="D22" s="1495"/>
      <c r="E22" s="1495"/>
      <c r="F22" s="1495"/>
      <c r="G22" s="1495"/>
      <c r="H22" s="1495"/>
      <c r="I22" s="1496"/>
      <c r="J22" s="1548"/>
      <c r="K22" s="1549"/>
      <c r="L22" s="1549"/>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66"/>
    </row>
    <row r="23" spans="1:39" ht="25" customHeight="1" x14ac:dyDescent="0.55000000000000004">
      <c r="A23" s="1463" t="s">
        <v>256</v>
      </c>
      <c r="B23" s="1440"/>
      <c r="C23" s="1440"/>
      <c r="D23" s="1440"/>
      <c r="E23" s="1440"/>
      <c r="F23" s="1440"/>
      <c r="G23" s="1440"/>
      <c r="H23" s="1440"/>
      <c r="I23" s="1403"/>
      <c r="J23" s="1554"/>
      <c r="K23" s="1555"/>
      <c r="L23" s="1555"/>
      <c r="M23" s="1555"/>
      <c r="N23" s="1555"/>
      <c r="O23" s="1555"/>
      <c r="P23" s="1555"/>
      <c r="Q23" s="1555"/>
      <c r="R23" s="1555"/>
      <c r="S23" s="1555"/>
      <c r="T23" s="1556" t="s">
        <v>582</v>
      </c>
      <c r="U23" s="1557"/>
      <c r="V23" s="1557"/>
      <c r="W23" s="1557"/>
      <c r="X23" s="1557"/>
      <c r="Y23" s="1557"/>
      <c r="Z23" s="1557"/>
      <c r="AA23" s="1558"/>
      <c r="AB23" s="1441"/>
      <c r="AC23" s="1441"/>
      <c r="AD23" s="1441"/>
      <c r="AE23" s="1441"/>
      <c r="AF23" s="1441"/>
      <c r="AG23" s="1441"/>
      <c r="AH23" s="1441"/>
      <c r="AI23" s="1507"/>
    </row>
    <row r="24" spans="1:39" ht="40" customHeight="1" x14ac:dyDescent="0.55000000000000004">
      <c r="A24" s="1551" t="s">
        <v>290</v>
      </c>
      <c r="B24" s="1552"/>
      <c r="C24" s="1552"/>
      <c r="D24" s="1552"/>
      <c r="E24" s="1552"/>
      <c r="F24" s="1552"/>
      <c r="G24" s="1552"/>
      <c r="H24" s="1552"/>
      <c r="I24" s="1553"/>
      <c r="J24" s="1530"/>
      <c r="K24" s="1531"/>
      <c r="L24" s="1531"/>
      <c r="M24" s="1531"/>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2"/>
    </row>
    <row r="25" spans="1:39" ht="25" customHeight="1" x14ac:dyDescent="0.55000000000000004">
      <c r="A25" s="1463" t="s">
        <v>271</v>
      </c>
      <c r="B25" s="1440"/>
      <c r="C25" s="1440"/>
      <c r="D25" s="1440"/>
      <c r="E25" s="1440"/>
      <c r="F25" s="1440"/>
      <c r="G25" s="1440"/>
      <c r="H25" s="1440"/>
      <c r="I25" s="1403"/>
      <c r="J25" s="1402" t="s">
        <v>583</v>
      </c>
      <c r="K25" s="1440"/>
      <c r="L25" s="1440"/>
      <c r="M25" s="1440"/>
      <c r="N25" s="1441"/>
      <c r="O25" s="1441"/>
      <c r="P25" s="1440" t="s">
        <v>260</v>
      </c>
      <c r="Q25" s="1440"/>
      <c r="R25" s="1441"/>
      <c r="S25" s="1441"/>
      <c r="T25" s="1440" t="s">
        <v>272</v>
      </c>
      <c r="U25" s="1440"/>
      <c r="V25" s="1440" t="s">
        <v>273</v>
      </c>
      <c r="W25" s="1440"/>
      <c r="X25" s="1440"/>
      <c r="Y25" s="1440" t="s">
        <v>584</v>
      </c>
      <c r="Z25" s="1440"/>
      <c r="AA25" s="1440"/>
      <c r="AB25" s="1441"/>
      <c r="AC25" s="1441"/>
      <c r="AD25" s="1440" t="s">
        <v>260</v>
      </c>
      <c r="AE25" s="1440"/>
      <c r="AF25" s="1441"/>
      <c r="AG25" s="1441"/>
      <c r="AH25" s="1440" t="s">
        <v>261</v>
      </c>
      <c r="AI25" s="1533"/>
    </row>
    <row r="26" spans="1:39" ht="25" customHeight="1" x14ac:dyDescent="0.55000000000000004">
      <c r="A26" s="1463" t="s">
        <v>262</v>
      </c>
      <c r="B26" s="1440"/>
      <c r="C26" s="1440"/>
      <c r="D26" s="1440"/>
      <c r="E26" s="1440"/>
      <c r="F26" s="1440"/>
      <c r="G26" s="1440"/>
      <c r="H26" s="1440"/>
      <c r="I26" s="1403"/>
      <c r="J26" s="1418"/>
      <c r="K26" s="1418"/>
      <c r="L26" s="1418"/>
      <c r="M26" s="1418"/>
      <c r="N26" s="1418"/>
      <c r="O26" s="1418"/>
      <c r="P26" s="1418"/>
      <c r="Q26" s="1418"/>
      <c r="R26" s="1418"/>
      <c r="S26" s="1418"/>
      <c r="T26" s="1418"/>
      <c r="U26" s="1418"/>
      <c r="V26" s="1418"/>
      <c r="W26" s="1418"/>
      <c r="X26" s="1559" t="s">
        <v>585</v>
      </c>
      <c r="Y26" s="1559"/>
      <c r="Z26" s="1559"/>
      <c r="AA26" s="1559"/>
      <c r="AB26" s="1559"/>
      <c r="AC26" s="1559"/>
      <c r="AD26" s="1559"/>
      <c r="AE26" s="1559"/>
      <c r="AF26" s="1559"/>
      <c r="AG26" s="1559"/>
      <c r="AH26" s="1559"/>
      <c r="AI26" s="1560"/>
    </row>
    <row r="27" spans="1:39" ht="40" customHeight="1" x14ac:dyDescent="0.55000000000000004">
      <c r="A27" s="1444" t="s">
        <v>330</v>
      </c>
      <c r="B27" s="1440"/>
      <c r="C27" s="1440"/>
      <c r="D27" s="1440"/>
      <c r="E27" s="1440"/>
      <c r="F27" s="1440"/>
      <c r="G27" s="1440"/>
      <c r="H27" s="1440"/>
      <c r="I27" s="1403"/>
      <c r="J27" s="1467"/>
      <c r="K27" s="1468"/>
      <c r="L27" s="1468"/>
      <c r="M27" s="1468"/>
      <c r="N27" s="1468"/>
      <c r="O27" s="1468"/>
      <c r="P27" s="1468"/>
      <c r="Q27" s="1468"/>
      <c r="R27" s="1468"/>
      <c r="S27" s="1468"/>
      <c r="T27" s="1468"/>
      <c r="U27" s="1468"/>
      <c r="V27" s="1468"/>
      <c r="W27" s="1468"/>
      <c r="X27" s="1468"/>
      <c r="Y27" s="1468"/>
      <c r="Z27" s="1468"/>
      <c r="AA27" s="1468"/>
      <c r="AB27" s="1468"/>
      <c r="AC27" s="1468"/>
      <c r="AD27" s="1468"/>
      <c r="AE27" s="1468"/>
      <c r="AF27" s="1468"/>
      <c r="AG27" s="1468"/>
      <c r="AH27" s="1468"/>
      <c r="AI27" s="1503"/>
    </row>
    <row r="28" spans="1:39" ht="40" customHeight="1" x14ac:dyDescent="0.55000000000000004">
      <c r="A28" s="1463" t="s">
        <v>275</v>
      </c>
      <c r="B28" s="1440"/>
      <c r="C28" s="1440"/>
      <c r="D28" s="1440"/>
      <c r="E28" s="1440"/>
      <c r="F28" s="1440"/>
      <c r="G28" s="1440"/>
      <c r="H28" s="1440"/>
      <c r="I28" s="1403"/>
      <c r="J28" s="1467"/>
      <c r="K28" s="1468"/>
      <c r="L28" s="1468"/>
      <c r="M28" s="1468"/>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503"/>
    </row>
    <row r="29" spans="1:39" ht="40" customHeight="1" x14ac:dyDescent="0.55000000000000004">
      <c r="A29" s="1444" t="s">
        <v>331</v>
      </c>
      <c r="B29" s="1440"/>
      <c r="C29" s="1440"/>
      <c r="D29" s="1440"/>
      <c r="E29" s="1440"/>
      <c r="F29" s="1440"/>
      <c r="G29" s="1440"/>
      <c r="H29" s="1440"/>
      <c r="I29" s="1403"/>
      <c r="J29" s="1561"/>
      <c r="K29" s="1562"/>
      <c r="L29" s="1562"/>
      <c r="M29" s="1468"/>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503"/>
    </row>
    <row r="30" spans="1:39" ht="25" customHeight="1" x14ac:dyDescent="0.55000000000000004">
      <c r="A30" s="1411" t="s">
        <v>761</v>
      </c>
      <c r="B30" s="1412"/>
      <c r="C30" s="1412"/>
      <c r="D30" s="1412"/>
      <c r="E30" s="1412"/>
      <c r="F30" s="1412"/>
      <c r="G30" s="1412"/>
      <c r="H30" s="1412"/>
      <c r="I30" s="1412"/>
      <c r="J30" s="1524" t="s">
        <v>586</v>
      </c>
      <c r="K30" s="1525"/>
      <c r="L30" s="1526"/>
      <c r="M30" s="1527"/>
      <c r="N30" s="1527"/>
      <c r="O30" s="1527"/>
      <c r="P30" s="1527"/>
      <c r="Q30" s="1527"/>
      <c r="R30" s="1527"/>
      <c r="S30" s="1527"/>
      <c r="T30" s="1508" t="s">
        <v>587</v>
      </c>
      <c r="U30" s="1508"/>
      <c r="V30" s="1509"/>
      <c r="W30" s="1402" t="s">
        <v>588</v>
      </c>
      <c r="X30" s="1440"/>
      <c r="Y30" s="1403"/>
      <c r="Z30" s="1527"/>
      <c r="AA30" s="1527"/>
      <c r="AB30" s="1527"/>
      <c r="AC30" s="1527"/>
      <c r="AD30" s="1527"/>
      <c r="AE30" s="1527"/>
      <c r="AF30" s="1527"/>
      <c r="AG30" s="1509" t="s">
        <v>587</v>
      </c>
      <c r="AH30" s="1519"/>
      <c r="AI30" s="1520"/>
    </row>
    <row r="31" spans="1:39" ht="40" customHeight="1" x14ac:dyDescent="0.55000000000000004">
      <c r="A31" s="1414"/>
      <c r="B31" s="1415"/>
      <c r="C31" s="1415"/>
      <c r="D31" s="1415"/>
      <c r="E31" s="1415"/>
      <c r="F31" s="1415"/>
      <c r="G31" s="1415"/>
      <c r="H31" s="1415"/>
      <c r="I31" s="1415"/>
      <c r="J31" s="1521" t="s">
        <v>589</v>
      </c>
      <c r="K31" s="1522"/>
      <c r="L31" s="1523"/>
      <c r="M31" s="1468"/>
      <c r="N31" s="1468"/>
      <c r="O31" s="1468"/>
      <c r="P31" s="1468"/>
      <c r="Q31" s="1468"/>
      <c r="R31" s="1468"/>
      <c r="S31" s="1468"/>
      <c r="T31" s="1468"/>
      <c r="U31" s="1468"/>
      <c r="V31" s="1468"/>
      <c r="W31" s="1468"/>
      <c r="X31" s="1468"/>
      <c r="Y31" s="1468"/>
      <c r="Z31" s="1468"/>
      <c r="AA31" s="1468"/>
      <c r="AB31" s="1468"/>
      <c r="AC31" s="1468"/>
      <c r="AD31" s="1468"/>
      <c r="AE31" s="1468"/>
      <c r="AF31" s="1468"/>
      <c r="AG31" s="1468"/>
      <c r="AH31" s="1468"/>
      <c r="AI31" s="1503"/>
    </row>
    <row r="32" spans="1:39" ht="25" customHeight="1" x14ac:dyDescent="0.55000000000000004">
      <c r="A32" s="1431" t="s">
        <v>590</v>
      </c>
      <c r="B32" s="1432"/>
      <c r="C32" s="1432"/>
      <c r="D32" s="1432"/>
      <c r="E32" s="1432"/>
      <c r="F32" s="1432"/>
      <c r="G32" s="1432"/>
      <c r="H32" s="1432"/>
      <c r="I32" s="1432"/>
      <c r="J32" s="1515"/>
      <c r="K32" s="1515"/>
      <c r="L32" s="1515"/>
      <c r="M32" s="1432"/>
      <c r="N32" s="1432"/>
      <c r="O32" s="1432"/>
      <c r="P32" s="1432"/>
      <c r="Q32" s="1432"/>
      <c r="R32" s="1432"/>
      <c r="S32" s="1432"/>
      <c r="T32" s="1432"/>
      <c r="U32" s="1432"/>
      <c r="V32" s="1432"/>
      <c r="W32" s="1432"/>
      <c r="X32" s="1432"/>
      <c r="Y32" s="1432"/>
      <c r="Z32" s="1432"/>
      <c r="AA32" s="1432"/>
      <c r="AB32" s="1432"/>
      <c r="AC32" s="1433"/>
      <c r="AD32" s="1516" t="s">
        <v>119</v>
      </c>
      <c r="AE32" s="1517"/>
      <c r="AF32" s="1517"/>
      <c r="AG32" s="1517"/>
      <c r="AH32" s="1517"/>
      <c r="AI32" s="1518"/>
    </row>
    <row r="35" spans="2:2" ht="12" x14ac:dyDescent="0.55000000000000004">
      <c r="B35" s="175"/>
    </row>
  </sheetData>
  <sheetProtection password="C402" sheet="1" formatCells="0" select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13:AI14 J27:AI28"/>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13)委託費」の「経費番号」（委-1、委-2）を記入してください。" sqref="F6:I6 F20:I20"/>
    <dataValidation type="custom" imeMode="halfAlpha" allowBlank="1" showInputMessage="1" showErrorMessage="1" prompt="「(13)委託・外注費」の「助成事業に要する経費（税込）」の金額を記入してください。" sqref="J12:W12 J26:W26">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9"/>
  <sheetViews>
    <sheetView showGridLines="0" view="pageBreakPreview" zoomScale="80" zoomScaleNormal="100" zoomScaleSheetLayoutView="80" workbookViewId="0">
      <selection activeCell="B4" sqref="B4:C4"/>
    </sheetView>
  </sheetViews>
  <sheetFormatPr defaultRowHeight="18" x14ac:dyDescent="0.55000000000000004"/>
  <cols>
    <col min="1" max="16384" width="8.6640625" style="41"/>
  </cols>
  <sheetData>
    <row r="1" spans="1:12" x14ac:dyDescent="0.55000000000000004">
      <c r="A1" s="89" t="s">
        <v>397</v>
      </c>
      <c r="B1" s="89"/>
      <c r="C1" s="90"/>
      <c r="D1" s="90"/>
      <c r="E1" s="90"/>
      <c r="F1" s="90"/>
      <c r="G1" s="90"/>
      <c r="H1" s="90"/>
      <c r="I1" s="90"/>
      <c r="J1" s="90"/>
      <c r="K1" s="90"/>
      <c r="L1" s="73"/>
    </row>
    <row r="2" spans="1:12" x14ac:dyDescent="0.2">
      <c r="A2" s="91"/>
      <c r="B2" s="91"/>
      <c r="C2" s="91"/>
      <c r="D2" s="91"/>
      <c r="E2" s="91"/>
      <c r="F2" s="91"/>
      <c r="G2" s="91"/>
      <c r="H2" s="91"/>
      <c r="I2" s="91"/>
      <c r="J2" s="91"/>
      <c r="K2" s="92" t="s">
        <v>221</v>
      </c>
      <c r="L2" s="74"/>
    </row>
    <row r="3" spans="1:12" ht="60" x14ac:dyDescent="0.55000000000000004">
      <c r="A3" s="617" t="s">
        <v>222</v>
      </c>
      <c r="B3" s="1726" t="s">
        <v>391</v>
      </c>
      <c r="C3" s="1727"/>
      <c r="D3" s="1726" t="s">
        <v>278</v>
      </c>
      <c r="E3" s="1727"/>
      <c r="F3" s="618" t="s">
        <v>288</v>
      </c>
      <c r="G3" s="619" t="s">
        <v>238</v>
      </c>
      <c r="H3" s="620" t="s">
        <v>228</v>
      </c>
      <c r="I3" s="618" t="s">
        <v>268</v>
      </c>
      <c r="J3" s="618" t="s">
        <v>241</v>
      </c>
      <c r="K3" s="621" t="s">
        <v>218</v>
      </c>
      <c r="L3" s="622"/>
    </row>
    <row r="4" spans="1:12" ht="35" customHeight="1" x14ac:dyDescent="0.55000000000000004">
      <c r="A4" s="467">
        <f>ROW()-3</f>
        <v>1</v>
      </c>
      <c r="B4" s="1722"/>
      <c r="C4" s="1723"/>
      <c r="D4" s="1724"/>
      <c r="E4" s="1725"/>
      <c r="F4" s="539"/>
      <c r="G4" s="540"/>
      <c r="H4" s="539"/>
      <c r="I4" s="93">
        <f>F4*H4</f>
        <v>0</v>
      </c>
      <c r="J4" s="93">
        <f>ROUNDDOWN(I4*1.1,0)</f>
        <v>0</v>
      </c>
      <c r="K4" s="541"/>
      <c r="L4" s="81" t="str">
        <f>IF(OR(AND($B4="",$D4="",$F4="",$G4="",$H4=""),AND($B4&lt;&gt;"",$D4&lt;&gt;"",$F4&lt;&gt;"",$G4&lt;&gt;"",$H4&lt;&gt;"")),"","←全ての項目を入力してください。")</f>
        <v/>
      </c>
    </row>
    <row r="5" spans="1:12" ht="35" customHeight="1" x14ac:dyDescent="0.55000000000000004">
      <c r="A5" s="467">
        <f>ROW()-3</f>
        <v>2</v>
      </c>
      <c r="B5" s="1722"/>
      <c r="C5" s="1723"/>
      <c r="D5" s="1724"/>
      <c r="E5" s="1725"/>
      <c r="F5" s="539"/>
      <c r="G5" s="540"/>
      <c r="H5" s="539"/>
      <c r="I5" s="93">
        <f>F5*H5</f>
        <v>0</v>
      </c>
      <c r="J5" s="93">
        <f>ROUNDDOWN(I5*1.1,0)</f>
        <v>0</v>
      </c>
      <c r="K5" s="541"/>
      <c r="L5" s="81" t="str">
        <f>IF(OR(AND($B5="",$D5="",$F5="",$G5="",$H5=""),AND($B5&lt;&gt;"",$D5&lt;&gt;"",$F5&lt;&gt;"",$G5&lt;&gt;"",$H5&lt;&gt;"")),"","←全ての項目を入力してください。")</f>
        <v/>
      </c>
    </row>
    <row r="6" spans="1:12" ht="35" customHeight="1" x14ac:dyDescent="0.55000000000000004">
      <c r="A6" s="467">
        <f>ROW()-3</f>
        <v>3</v>
      </c>
      <c r="B6" s="1722"/>
      <c r="C6" s="1723"/>
      <c r="D6" s="1724"/>
      <c r="E6" s="1725"/>
      <c r="F6" s="539"/>
      <c r="G6" s="540"/>
      <c r="H6" s="539"/>
      <c r="I6" s="93">
        <f>F6*H6</f>
        <v>0</v>
      </c>
      <c r="J6" s="93">
        <f>ROUNDDOWN(I6*1.1,0)</f>
        <v>0</v>
      </c>
      <c r="K6" s="541"/>
      <c r="L6" s="81" t="str">
        <f>IF(OR(AND($B6="",$D6="",$F6="",$G6="",$H6=""),AND($B6&lt;&gt;"",$D6&lt;&gt;"",$F6&lt;&gt;"",$G6&lt;&gt;"",$H6&lt;&gt;"")),"","←全ての項目を入力してください。")</f>
        <v/>
      </c>
    </row>
    <row r="7" spans="1:12" ht="35" customHeight="1" x14ac:dyDescent="0.55000000000000004">
      <c r="A7" s="467">
        <f>ROW()-3</f>
        <v>4</v>
      </c>
      <c r="B7" s="1722"/>
      <c r="C7" s="1723"/>
      <c r="D7" s="1724"/>
      <c r="E7" s="1725"/>
      <c r="F7" s="539"/>
      <c r="G7" s="540"/>
      <c r="H7" s="539"/>
      <c r="I7" s="93">
        <f>F7*H7</f>
        <v>0</v>
      </c>
      <c r="J7" s="93">
        <f>ROUNDDOWN(I7*1.1,0)</f>
        <v>0</v>
      </c>
      <c r="K7" s="541"/>
      <c r="L7" s="81" t="str">
        <f>IF(OR(AND($B7="",$D7="",$F7="",$G7="",$H7=""),AND($B7&lt;&gt;"",$D7&lt;&gt;"",$F7&lt;&gt;"",$G7&lt;&gt;"",$H7&lt;&gt;"")),"","←全ての項目を入力してください。")</f>
        <v/>
      </c>
    </row>
    <row r="8" spans="1:12" ht="35" customHeight="1" x14ac:dyDescent="0.55000000000000004">
      <c r="A8" s="467">
        <f>ROW()-3</f>
        <v>5</v>
      </c>
      <c r="B8" s="1722"/>
      <c r="C8" s="1723"/>
      <c r="D8" s="1724"/>
      <c r="E8" s="1725"/>
      <c r="F8" s="539"/>
      <c r="G8" s="540"/>
      <c r="H8" s="539"/>
      <c r="I8" s="93">
        <f>F8*H8</f>
        <v>0</v>
      </c>
      <c r="J8" s="93">
        <f>ROUNDDOWN(I8*1.1,0)</f>
        <v>0</v>
      </c>
      <c r="K8" s="541"/>
      <c r="L8" s="81" t="str">
        <f>IF(OR(AND($B8="",$D8="",$F8="",$G8="",$H8=""),AND($B8&lt;&gt;"",$D8&lt;&gt;"",$F8&lt;&gt;"",$G8&lt;&gt;"",$H8&lt;&gt;"")),"","←全ての項目を入力してください。")</f>
        <v/>
      </c>
    </row>
    <row r="9" spans="1:12" ht="35" customHeight="1" x14ac:dyDescent="0.55000000000000004">
      <c r="A9" s="623"/>
      <c r="B9" s="624"/>
      <c r="C9" s="625"/>
      <c r="D9" s="625"/>
      <c r="E9" s="625"/>
      <c r="F9" s="625"/>
      <c r="G9" s="625"/>
      <c r="H9" s="626" t="s">
        <v>244</v>
      </c>
      <c r="I9" s="468">
        <f>SUM(I4:I8)</f>
        <v>0</v>
      </c>
      <c r="J9" s="468">
        <f>SUM(J4:J8)</f>
        <v>0</v>
      </c>
      <c r="K9" s="627"/>
      <c r="L9" s="628"/>
    </row>
  </sheetData>
  <sheetProtection password="C402" sheet="1" formatCells="0" selectLockedCells="1"/>
  <mergeCells count="12">
    <mergeCell ref="B3:C3"/>
    <mergeCell ref="D3:E3"/>
    <mergeCell ref="B4:C4"/>
    <mergeCell ref="D4:E4"/>
    <mergeCell ref="B5:C5"/>
    <mergeCell ref="D5:E5"/>
    <mergeCell ref="B6:C6"/>
    <mergeCell ref="D6:E6"/>
    <mergeCell ref="B7:C7"/>
    <mergeCell ref="D7:E7"/>
    <mergeCell ref="B8:C8"/>
    <mergeCell ref="D8:E8"/>
  </mergeCells>
  <phoneticPr fontId="2"/>
  <conditionalFormatting sqref="F4:H8 B4:D8">
    <cfRule type="expression" dxfId="0" priority="1">
      <formula>AND(OR($B4&lt;&gt;"",$D4&lt;&gt;"",$F4&lt;&gt;"",$G4&lt;&gt;"",$H4&lt;&gt;""),B4="")</formula>
    </cfRule>
  </conditionalFormatting>
  <dataValidations count="3">
    <dataValidation type="custom" allowBlank="1" showInputMessage="1" showErrorMessage="1" prompt="自動計算されます。" sqref="I4:J8">
      <formula1>ISERROR(FIND(CHAR(10),I4))</formula1>
    </dataValidation>
    <dataValidation type="custom" allowBlank="1" showInputMessage="1" showErrorMessage="1" sqref="L4:L8">
      <formula1>ISERROR(FIND(CHAR(10),L4))</formula1>
    </dataValidation>
    <dataValidation imeMode="halfAlpha" allowBlank="1" showInputMessage="1" showErrorMessage="1" sqref="F4:F8"/>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36"/>
  <sheetViews>
    <sheetView showGridLines="0" view="pageBreakPreview" zoomScale="60" zoomScaleNormal="100" workbookViewId="0">
      <selection activeCell="E9" sqref="E9:K10"/>
    </sheetView>
  </sheetViews>
  <sheetFormatPr defaultColWidth="8.25" defaultRowHeight="12" x14ac:dyDescent="0.55000000000000004"/>
  <cols>
    <col min="1" max="23" width="5.58203125" style="479" customWidth="1"/>
    <col min="24" max="24" width="2.83203125" style="479" customWidth="1"/>
    <col min="25" max="25" width="8.25" style="479" customWidth="1"/>
    <col min="26" max="27" width="8.25" style="479"/>
    <col min="28" max="28" width="10.33203125" style="479" customWidth="1"/>
    <col min="29" max="29" width="8.6640625" style="479" customWidth="1"/>
    <col min="30" max="30" width="5.75" style="479" customWidth="1"/>
    <col min="31" max="16384" width="8.25" style="479"/>
  </cols>
  <sheetData>
    <row r="1" spans="1:23" ht="22" customHeight="1" x14ac:dyDescent="0.55000000000000004">
      <c r="A1" s="485" t="s">
        <v>790</v>
      </c>
      <c r="B1" s="11"/>
      <c r="C1" s="11"/>
      <c r="D1" s="11"/>
      <c r="E1" s="11"/>
      <c r="F1" s="11"/>
      <c r="G1" s="11"/>
      <c r="H1" s="11"/>
      <c r="I1" s="11"/>
      <c r="J1" s="11"/>
      <c r="K1" s="11"/>
      <c r="L1" s="11"/>
      <c r="M1" s="11"/>
      <c r="N1" s="11"/>
      <c r="O1" s="11"/>
      <c r="P1" s="11"/>
      <c r="Q1" s="11"/>
      <c r="R1" s="11"/>
      <c r="S1" s="11"/>
      <c r="T1" s="11"/>
      <c r="U1" s="11"/>
      <c r="V1" s="11"/>
      <c r="W1" s="12"/>
    </row>
    <row r="2" spans="1:23" ht="15" customHeight="1" x14ac:dyDescent="0.55000000000000004">
      <c r="A2" s="17" t="s">
        <v>780</v>
      </c>
      <c r="B2" s="11"/>
      <c r="C2" s="11"/>
      <c r="D2" s="11"/>
      <c r="E2" s="11"/>
      <c r="F2" s="11"/>
      <c r="G2" s="11"/>
      <c r="H2" s="11"/>
      <c r="I2" s="11"/>
      <c r="J2" s="11"/>
      <c r="K2" s="11"/>
      <c r="L2" s="11"/>
      <c r="M2" s="11"/>
      <c r="N2" s="11"/>
      <c r="O2" s="11"/>
      <c r="P2" s="11"/>
      <c r="Q2" s="11"/>
      <c r="R2" s="11"/>
      <c r="S2" s="11"/>
      <c r="T2" s="11"/>
      <c r="U2" s="11"/>
      <c r="V2" s="11"/>
      <c r="W2" s="12"/>
    </row>
    <row r="3" spans="1:23" ht="25" customHeight="1" x14ac:dyDescent="0.55000000000000004">
      <c r="A3" s="837" t="s">
        <v>779</v>
      </c>
      <c r="B3" s="837"/>
      <c r="C3" s="837"/>
      <c r="D3" s="837"/>
      <c r="E3" s="837"/>
      <c r="F3" s="837"/>
      <c r="G3" s="837"/>
      <c r="H3" s="837"/>
      <c r="I3" s="837"/>
      <c r="J3" s="837"/>
      <c r="K3" s="837"/>
      <c r="L3" s="837"/>
      <c r="M3" s="837"/>
      <c r="N3" s="837"/>
      <c r="O3" s="837"/>
      <c r="P3" s="837"/>
      <c r="Q3" s="837"/>
      <c r="R3" s="837"/>
      <c r="S3" s="837"/>
      <c r="T3" s="837"/>
      <c r="U3" s="837"/>
      <c r="V3" s="837"/>
      <c r="W3" s="837"/>
    </row>
    <row r="4" spans="1:23" ht="25" customHeight="1" x14ac:dyDescent="0.55000000000000004">
      <c r="A4" s="559"/>
      <c r="B4" s="838" t="s">
        <v>133</v>
      </c>
      <c r="C4" s="838"/>
      <c r="D4" s="838"/>
      <c r="E4" s="838">
        <v>1</v>
      </c>
      <c r="F4" s="838"/>
      <c r="G4" s="838"/>
      <c r="H4" s="838"/>
      <c r="I4" s="838"/>
      <c r="J4" s="838"/>
      <c r="K4" s="838"/>
      <c r="L4" s="559"/>
      <c r="M4" s="838" t="s">
        <v>133</v>
      </c>
      <c r="N4" s="838"/>
      <c r="O4" s="838"/>
      <c r="P4" s="838">
        <v>2</v>
      </c>
      <c r="Q4" s="838"/>
      <c r="R4" s="838"/>
      <c r="S4" s="838"/>
      <c r="T4" s="838"/>
      <c r="U4" s="838"/>
      <c r="V4" s="838"/>
      <c r="W4" s="559"/>
    </row>
    <row r="5" spans="1:23" ht="25" customHeight="1" x14ac:dyDescent="0.55000000000000004">
      <c r="A5" s="559"/>
      <c r="B5" s="851" t="s">
        <v>738</v>
      </c>
      <c r="C5" s="852"/>
      <c r="D5" s="853"/>
      <c r="E5" s="857">
        <f>'1-2.助成金利用状況'!C29</f>
        <v>0</v>
      </c>
      <c r="F5" s="858"/>
      <c r="G5" s="858"/>
      <c r="H5" s="858"/>
      <c r="I5" s="858"/>
      <c r="J5" s="858"/>
      <c r="K5" s="859"/>
      <c r="L5" s="559"/>
      <c r="M5" s="851" t="s">
        <v>738</v>
      </c>
      <c r="N5" s="852"/>
      <c r="O5" s="853"/>
      <c r="P5" s="857">
        <f>'1-2.助成金利用状況'!C30</f>
        <v>0</v>
      </c>
      <c r="Q5" s="858"/>
      <c r="R5" s="858"/>
      <c r="S5" s="858"/>
      <c r="T5" s="858"/>
      <c r="U5" s="858"/>
      <c r="V5" s="859"/>
      <c r="W5" s="559"/>
    </row>
    <row r="6" spans="1:23" ht="25" customHeight="1" x14ac:dyDescent="0.55000000000000004">
      <c r="A6" s="559"/>
      <c r="B6" s="854"/>
      <c r="C6" s="855"/>
      <c r="D6" s="856"/>
      <c r="E6" s="860"/>
      <c r="F6" s="861"/>
      <c r="G6" s="861"/>
      <c r="H6" s="861"/>
      <c r="I6" s="861"/>
      <c r="J6" s="861"/>
      <c r="K6" s="862"/>
      <c r="L6" s="559"/>
      <c r="M6" s="854"/>
      <c r="N6" s="855"/>
      <c r="O6" s="856"/>
      <c r="P6" s="860"/>
      <c r="Q6" s="861"/>
      <c r="R6" s="861"/>
      <c r="S6" s="861"/>
      <c r="T6" s="861"/>
      <c r="U6" s="861"/>
      <c r="V6" s="862"/>
      <c r="W6" s="559"/>
    </row>
    <row r="7" spans="1:23" ht="25" customHeight="1" x14ac:dyDescent="0.55000000000000004">
      <c r="A7" s="559"/>
      <c r="B7" s="851" t="s">
        <v>739</v>
      </c>
      <c r="C7" s="852"/>
      <c r="D7" s="853"/>
      <c r="E7" s="857">
        <f>'1-2.助成金利用状況'!D29</f>
        <v>0</v>
      </c>
      <c r="F7" s="858"/>
      <c r="G7" s="858"/>
      <c r="H7" s="858"/>
      <c r="I7" s="858"/>
      <c r="J7" s="858"/>
      <c r="K7" s="859"/>
      <c r="L7" s="559"/>
      <c r="M7" s="851" t="s">
        <v>739</v>
      </c>
      <c r="N7" s="852"/>
      <c r="O7" s="853"/>
      <c r="P7" s="857">
        <f>'1-2.助成金利用状況'!D30</f>
        <v>0</v>
      </c>
      <c r="Q7" s="858"/>
      <c r="R7" s="858"/>
      <c r="S7" s="858"/>
      <c r="T7" s="858"/>
      <c r="U7" s="858"/>
      <c r="V7" s="859"/>
      <c r="W7" s="559"/>
    </row>
    <row r="8" spans="1:23" ht="25" customHeight="1" x14ac:dyDescent="0.55000000000000004">
      <c r="A8" s="559"/>
      <c r="B8" s="854"/>
      <c r="C8" s="855"/>
      <c r="D8" s="856"/>
      <c r="E8" s="860"/>
      <c r="F8" s="861"/>
      <c r="G8" s="861"/>
      <c r="H8" s="861"/>
      <c r="I8" s="861"/>
      <c r="J8" s="861"/>
      <c r="K8" s="862"/>
      <c r="L8" s="559"/>
      <c r="M8" s="854"/>
      <c r="N8" s="855"/>
      <c r="O8" s="856"/>
      <c r="P8" s="860"/>
      <c r="Q8" s="861"/>
      <c r="R8" s="861"/>
      <c r="S8" s="861"/>
      <c r="T8" s="861"/>
      <c r="U8" s="861"/>
      <c r="V8" s="862"/>
      <c r="W8" s="559"/>
    </row>
    <row r="9" spans="1:23" s="481" customFormat="1" ht="25" customHeight="1" x14ac:dyDescent="0.55000000000000004">
      <c r="A9" s="480"/>
      <c r="B9" s="839" t="s">
        <v>740</v>
      </c>
      <c r="C9" s="840"/>
      <c r="D9" s="841"/>
      <c r="E9" s="845" t="s">
        <v>119</v>
      </c>
      <c r="F9" s="846"/>
      <c r="G9" s="846"/>
      <c r="H9" s="846"/>
      <c r="I9" s="846"/>
      <c r="J9" s="846"/>
      <c r="K9" s="847"/>
      <c r="L9" s="480"/>
      <c r="M9" s="839" t="s">
        <v>740</v>
      </c>
      <c r="N9" s="840"/>
      <c r="O9" s="841"/>
      <c r="P9" s="845" t="s">
        <v>119</v>
      </c>
      <c r="Q9" s="846"/>
      <c r="R9" s="846"/>
      <c r="S9" s="846"/>
      <c r="T9" s="846"/>
      <c r="U9" s="846"/>
      <c r="V9" s="847"/>
      <c r="W9" s="480"/>
    </row>
    <row r="10" spans="1:23" s="481" customFormat="1" ht="25" customHeight="1" x14ac:dyDescent="0.55000000000000004">
      <c r="A10" s="480"/>
      <c r="B10" s="842"/>
      <c r="C10" s="843"/>
      <c r="D10" s="844"/>
      <c r="E10" s="848"/>
      <c r="F10" s="849"/>
      <c r="G10" s="849"/>
      <c r="H10" s="849"/>
      <c r="I10" s="849"/>
      <c r="J10" s="849"/>
      <c r="K10" s="850"/>
      <c r="L10" s="480"/>
      <c r="M10" s="842"/>
      <c r="N10" s="843"/>
      <c r="O10" s="844"/>
      <c r="P10" s="848"/>
      <c r="Q10" s="849"/>
      <c r="R10" s="849"/>
      <c r="S10" s="849"/>
      <c r="T10" s="849"/>
      <c r="U10" s="849"/>
      <c r="V10" s="850"/>
      <c r="W10" s="480"/>
    </row>
    <row r="11" spans="1:23" s="481" customFormat="1" ht="25" customHeight="1" x14ac:dyDescent="0.55000000000000004">
      <c r="A11" s="480"/>
      <c r="B11" s="839" t="s">
        <v>741</v>
      </c>
      <c r="C11" s="840"/>
      <c r="D11" s="841"/>
      <c r="E11" s="845"/>
      <c r="F11" s="846"/>
      <c r="G11" s="846"/>
      <c r="H11" s="846"/>
      <c r="I11" s="846"/>
      <c r="J11" s="846"/>
      <c r="K11" s="847"/>
      <c r="L11" s="480"/>
      <c r="M11" s="839" t="s">
        <v>741</v>
      </c>
      <c r="N11" s="840"/>
      <c r="O11" s="841"/>
      <c r="P11" s="845"/>
      <c r="Q11" s="846"/>
      <c r="R11" s="846"/>
      <c r="S11" s="846"/>
      <c r="T11" s="846"/>
      <c r="U11" s="846"/>
      <c r="V11" s="847"/>
      <c r="W11" s="480"/>
    </row>
    <row r="12" spans="1:23" s="481" customFormat="1" ht="25" customHeight="1" x14ac:dyDescent="0.55000000000000004">
      <c r="A12" s="480"/>
      <c r="B12" s="842"/>
      <c r="C12" s="843"/>
      <c r="D12" s="844"/>
      <c r="E12" s="848"/>
      <c r="F12" s="849"/>
      <c r="G12" s="849"/>
      <c r="H12" s="849"/>
      <c r="I12" s="849"/>
      <c r="J12" s="849"/>
      <c r="K12" s="850"/>
      <c r="L12" s="480"/>
      <c r="M12" s="842"/>
      <c r="N12" s="843"/>
      <c r="O12" s="844"/>
      <c r="P12" s="848"/>
      <c r="Q12" s="849"/>
      <c r="R12" s="849"/>
      <c r="S12" s="849"/>
      <c r="T12" s="849"/>
      <c r="U12" s="849"/>
      <c r="V12" s="850"/>
      <c r="W12" s="480"/>
    </row>
    <row r="13" spans="1:23" s="481" customFormat="1" ht="25" customHeight="1" x14ac:dyDescent="0.55000000000000004">
      <c r="A13" s="480"/>
      <c r="B13" s="839" t="s">
        <v>742</v>
      </c>
      <c r="C13" s="840"/>
      <c r="D13" s="841"/>
      <c r="E13" s="845"/>
      <c r="F13" s="846"/>
      <c r="G13" s="846"/>
      <c r="H13" s="846"/>
      <c r="I13" s="846"/>
      <c r="J13" s="846"/>
      <c r="K13" s="847"/>
      <c r="L13" s="480"/>
      <c r="M13" s="839" t="s">
        <v>742</v>
      </c>
      <c r="N13" s="840"/>
      <c r="O13" s="841"/>
      <c r="P13" s="845"/>
      <c r="Q13" s="846"/>
      <c r="R13" s="846"/>
      <c r="S13" s="846"/>
      <c r="T13" s="846"/>
      <c r="U13" s="846"/>
      <c r="V13" s="847"/>
      <c r="W13" s="480"/>
    </row>
    <row r="14" spans="1:23" s="481" customFormat="1" ht="25" customHeight="1" x14ac:dyDescent="0.55000000000000004">
      <c r="A14" s="480"/>
      <c r="B14" s="842"/>
      <c r="C14" s="843"/>
      <c r="D14" s="844"/>
      <c r="E14" s="848"/>
      <c r="F14" s="849"/>
      <c r="G14" s="849"/>
      <c r="H14" s="849"/>
      <c r="I14" s="849"/>
      <c r="J14" s="849"/>
      <c r="K14" s="850"/>
      <c r="L14" s="480"/>
      <c r="M14" s="842"/>
      <c r="N14" s="843"/>
      <c r="O14" s="844"/>
      <c r="P14" s="848"/>
      <c r="Q14" s="849"/>
      <c r="R14" s="849"/>
      <c r="S14" s="849"/>
      <c r="T14" s="849"/>
      <c r="U14" s="849"/>
      <c r="V14" s="850"/>
      <c r="W14" s="480"/>
    </row>
    <row r="15" spans="1:23" s="481" customFormat="1" ht="25" customHeight="1" x14ac:dyDescent="0.55000000000000004">
      <c r="A15" s="480"/>
      <c r="B15" s="839" t="s">
        <v>743</v>
      </c>
      <c r="C15" s="840"/>
      <c r="D15" s="841"/>
      <c r="E15" s="845"/>
      <c r="F15" s="846"/>
      <c r="G15" s="846"/>
      <c r="H15" s="846"/>
      <c r="I15" s="846"/>
      <c r="J15" s="846"/>
      <c r="K15" s="847"/>
      <c r="L15" s="480"/>
      <c r="M15" s="839" t="s">
        <v>743</v>
      </c>
      <c r="N15" s="840"/>
      <c r="O15" s="841"/>
      <c r="P15" s="845"/>
      <c r="Q15" s="846"/>
      <c r="R15" s="846"/>
      <c r="S15" s="846"/>
      <c r="T15" s="846"/>
      <c r="U15" s="846"/>
      <c r="V15" s="847"/>
      <c r="W15" s="480"/>
    </row>
    <row r="16" spans="1:23" s="481" customFormat="1" ht="25" customHeight="1" x14ac:dyDescent="0.55000000000000004">
      <c r="A16" s="480"/>
      <c r="B16" s="842"/>
      <c r="C16" s="843"/>
      <c r="D16" s="844"/>
      <c r="E16" s="848"/>
      <c r="F16" s="849"/>
      <c r="G16" s="849"/>
      <c r="H16" s="849"/>
      <c r="I16" s="849"/>
      <c r="J16" s="849"/>
      <c r="K16" s="850"/>
      <c r="L16" s="480"/>
      <c r="M16" s="842"/>
      <c r="N16" s="843"/>
      <c r="O16" s="844"/>
      <c r="P16" s="848"/>
      <c r="Q16" s="849"/>
      <c r="R16" s="849"/>
      <c r="S16" s="849"/>
      <c r="T16" s="849"/>
      <c r="U16" s="849"/>
      <c r="V16" s="850"/>
      <c r="W16" s="480"/>
    </row>
    <row r="17" spans="1:23" s="481" customFormat="1" ht="25" customHeight="1" x14ac:dyDescent="0.55000000000000004">
      <c r="A17" s="480"/>
      <c r="B17" s="839" t="s">
        <v>744</v>
      </c>
      <c r="C17" s="840"/>
      <c r="D17" s="841"/>
      <c r="E17" s="845"/>
      <c r="F17" s="846"/>
      <c r="G17" s="846"/>
      <c r="H17" s="846"/>
      <c r="I17" s="846"/>
      <c r="J17" s="846"/>
      <c r="K17" s="847"/>
      <c r="L17" s="480"/>
      <c r="M17" s="839" t="s">
        <v>744</v>
      </c>
      <c r="N17" s="840"/>
      <c r="O17" s="841"/>
      <c r="P17" s="845"/>
      <c r="Q17" s="846"/>
      <c r="R17" s="846"/>
      <c r="S17" s="846"/>
      <c r="T17" s="846"/>
      <c r="U17" s="846"/>
      <c r="V17" s="847"/>
      <c r="W17" s="480"/>
    </row>
    <row r="18" spans="1:23" s="481" customFormat="1" ht="25" customHeight="1" x14ac:dyDescent="0.55000000000000004">
      <c r="A18" s="480"/>
      <c r="B18" s="842"/>
      <c r="C18" s="843"/>
      <c r="D18" s="844"/>
      <c r="E18" s="848"/>
      <c r="F18" s="849"/>
      <c r="G18" s="849"/>
      <c r="H18" s="849"/>
      <c r="I18" s="849"/>
      <c r="J18" s="849"/>
      <c r="K18" s="850"/>
      <c r="L18" s="480"/>
      <c r="M18" s="842"/>
      <c r="N18" s="843"/>
      <c r="O18" s="844"/>
      <c r="P18" s="848"/>
      <c r="Q18" s="849"/>
      <c r="R18" s="849"/>
      <c r="S18" s="849"/>
      <c r="T18" s="849"/>
      <c r="U18" s="849"/>
      <c r="V18" s="850"/>
      <c r="W18" s="480"/>
    </row>
    <row r="19" spans="1:23" ht="25" customHeight="1" x14ac:dyDescent="0.55000000000000004">
      <c r="A19" s="559"/>
      <c r="B19" s="559"/>
      <c r="C19" s="559"/>
      <c r="D19" s="559"/>
      <c r="E19" s="559"/>
      <c r="F19" s="559"/>
      <c r="G19" s="559"/>
      <c r="H19" s="559"/>
      <c r="I19" s="559"/>
      <c r="J19" s="559"/>
      <c r="K19" s="559"/>
      <c r="L19" s="559"/>
      <c r="M19" s="559"/>
      <c r="N19" s="559"/>
      <c r="O19" s="559"/>
      <c r="P19" s="559"/>
      <c r="Q19" s="559"/>
      <c r="R19" s="559"/>
      <c r="S19" s="559"/>
      <c r="T19" s="559"/>
      <c r="U19" s="559"/>
      <c r="V19" s="559"/>
      <c r="W19" s="559"/>
    </row>
    <row r="20" spans="1:23" ht="25" customHeight="1" x14ac:dyDescent="0.55000000000000004">
      <c r="A20" s="559"/>
      <c r="B20" s="559"/>
      <c r="C20" s="559"/>
      <c r="D20" s="559"/>
      <c r="E20" s="559"/>
      <c r="F20" s="559"/>
      <c r="G20" s="559"/>
      <c r="H20" s="559"/>
      <c r="I20" s="559"/>
      <c r="J20" s="559"/>
      <c r="K20" s="559"/>
      <c r="L20" s="559"/>
      <c r="M20" s="559"/>
      <c r="N20" s="559"/>
      <c r="O20" s="559"/>
      <c r="P20" s="559"/>
      <c r="Q20" s="559"/>
      <c r="R20" s="559"/>
      <c r="S20" s="559"/>
      <c r="T20" s="559"/>
      <c r="U20" s="559"/>
      <c r="V20" s="559"/>
      <c r="W20" s="559"/>
    </row>
    <row r="21" spans="1:23" ht="25" customHeight="1" x14ac:dyDescent="0.55000000000000004">
      <c r="A21" s="559"/>
      <c r="B21" s="838" t="s">
        <v>133</v>
      </c>
      <c r="C21" s="838"/>
      <c r="D21" s="838"/>
      <c r="E21" s="838">
        <v>3</v>
      </c>
      <c r="F21" s="838"/>
      <c r="G21" s="838"/>
      <c r="H21" s="838"/>
      <c r="I21" s="838"/>
      <c r="J21" s="838"/>
      <c r="K21" s="838"/>
      <c r="L21" s="35"/>
      <c r="M21" s="838" t="s">
        <v>133</v>
      </c>
      <c r="N21" s="838"/>
      <c r="O21" s="838"/>
      <c r="P21" s="838">
        <v>4</v>
      </c>
      <c r="Q21" s="838"/>
      <c r="R21" s="838"/>
      <c r="S21" s="838"/>
      <c r="T21" s="838"/>
      <c r="U21" s="838"/>
      <c r="V21" s="838"/>
      <c r="W21" s="559"/>
    </row>
    <row r="22" spans="1:23" ht="25" customHeight="1" x14ac:dyDescent="0.55000000000000004">
      <c r="A22" s="559"/>
      <c r="B22" s="851" t="s">
        <v>738</v>
      </c>
      <c r="C22" s="852"/>
      <c r="D22" s="853"/>
      <c r="E22" s="857">
        <f>'1-2.助成金利用状況'!C31</f>
        <v>0</v>
      </c>
      <c r="F22" s="858"/>
      <c r="G22" s="858"/>
      <c r="H22" s="858"/>
      <c r="I22" s="858"/>
      <c r="J22" s="858"/>
      <c r="K22" s="859"/>
      <c r="L22" s="559"/>
      <c r="M22" s="851" t="s">
        <v>738</v>
      </c>
      <c r="N22" s="852"/>
      <c r="O22" s="853"/>
      <c r="P22" s="857">
        <f>'1-2.助成金利用状況'!C32</f>
        <v>0</v>
      </c>
      <c r="Q22" s="858"/>
      <c r="R22" s="858"/>
      <c r="S22" s="858"/>
      <c r="T22" s="858"/>
      <c r="U22" s="858"/>
      <c r="V22" s="859"/>
      <c r="W22" s="559"/>
    </row>
    <row r="23" spans="1:23" ht="25" customHeight="1" x14ac:dyDescent="0.55000000000000004">
      <c r="A23" s="559"/>
      <c r="B23" s="854"/>
      <c r="C23" s="855"/>
      <c r="D23" s="856"/>
      <c r="E23" s="860"/>
      <c r="F23" s="861"/>
      <c r="G23" s="861"/>
      <c r="H23" s="861"/>
      <c r="I23" s="861"/>
      <c r="J23" s="861"/>
      <c r="K23" s="862"/>
      <c r="L23" s="559"/>
      <c r="M23" s="854"/>
      <c r="N23" s="855"/>
      <c r="O23" s="856"/>
      <c r="P23" s="860"/>
      <c r="Q23" s="861"/>
      <c r="R23" s="861"/>
      <c r="S23" s="861"/>
      <c r="T23" s="861"/>
      <c r="U23" s="861"/>
      <c r="V23" s="862"/>
      <c r="W23" s="559"/>
    </row>
    <row r="24" spans="1:23" ht="25" customHeight="1" x14ac:dyDescent="0.55000000000000004">
      <c r="A24" s="559"/>
      <c r="B24" s="851" t="s">
        <v>739</v>
      </c>
      <c r="C24" s="852"/>
      <c r="D24" s="853"/>
      <c r="E24" s="857">
        <f>'1-2.助成金利用状況'!D31</f>
        <v>0</v>
      </c>
      <c r="F24" s="858"/>
      <c r="G24" s="858"/>
      <c r="H24" s="858"/>
      <c r="I24" s="858"/>
      <c r="J24" s="858"/>
      <c r="K24" s="859"/>
      <c r="L24" s="559"/>
      <c r="M24" s="851" t="s">
        <v>739</v>
      </c>
      <c r="N24" s="852"/>
      <c r="O24" s="853"/>
      <c r="P24" s="857">
        <f>'1-2.助成金利用状況'!D32</f>
        <v>0</v>
      </c>
      <c r="Q24" s="858"/>
      <c r="R24" s="858"/>
      <c r="S24" s="858"/>
      <c r="T24" s="858"/>
      <c r="U24" s="858"/>
      <c r="V24" s="859"/>
      <c r="W24" s="559"/>
    </row>
    <row r="25" spans="1:23" ht="25" customHeight="1" x14ac:dyDescent="0.55000000000000004">
      <c r="A25" s="559"/>
      <c r="B25" s="854"/>
      <c r="C25" s="855"/>
      <c r="D25" s="856"/>
      <c r="E25" s="860"/>
      <c r="F25" s="861"/>
      <c r="G25" s="861"/>
      <c r="H25" s="861"/>
      <c r="I25" s="861"/>
      <c r="J25" s="861"/>
      <c r="K25" s="862"/>
      <c r="L25" s="559"/>
      <c r="M25" s="854"/>
      <c r="N25" s="855"/>
      <c r="O25" s="856"/>
      <c r="P25" s="860"/>
      <c r="Q25" s="861"/>
      <c r="R25" s="861"/>
      <c r="S25" s="861"/>
      <c r="T25" s="861"/>
      <c r="U25" s="861"/>
      <c r="V25" s="862"/>
      <c r="W25" s="559"/>
    </row>
    <row r="26" spans="1:23" s="481" customFormat="1" ht="25" customHeight="1" x14ac:dyDescent="0.55000000000000004">
      <c r="A26" s="480"/>
      <c r="B26" s="839" t="s">
        <v>740</v>
      </c>
      <c r="C26" s="840"/>
      <c r="D26" s="841"/>
      <c r="E26" s="845" t="s">
        <v>119</v>
      </c>
      <c r="F26" s="846"/>
      <c r="G26" s="846"/>
      <c r="H26" s="846"/>
      <c r="I26" s="846"/>
      <c r="J26" s="846"/>
      <c r="K26" s="847"/>
      <c r="L26" s="480"/>
      <c r="M26" s="839" t="s">
        <v>740</v>
      </c>
      <c r="N26" s="840"/>
      <c r="O26" s="841"/>
      <c r="P26" s="845" t="s">
        <v>119</v>
      </c>
      <c r="Q26" s="846"/>
      <c r="R26" s="846"/>
      <c r="S26" s="846"/>
      <c r="T26" s="846"/>
      <c r="U26" s="846"/>
      <c r="V26" s="847"/>
      <c r="W26" s="480"/>
    </row>
    <row r="27" spans="1:23" s="481" customFormat="1" ht="25" customHeight="1" x14ac:dyDescent="0.55000000000000004">
      <c r="A27" s="480"/>
      <c r="B27" s="842"/>
      <c r="C27" s="843"/>
      <c r="D27" s="844"/>
      <c r="E27" s="848"/>
      <c r="F27" s="849"/>
      <c r="G27" s="849"/>
      <c r="H27" s="849"/>
      <c r="I27" s="849"/>
      <c r="J27" s="849"/>
      <c r="K27" s="850"/>
      <c r="L27" s="480"/>
      <c r="M27" s="842"/>
      <c r="N27" s="843"/>
      <c r="O27" s="844"/>
      <c r="P27" s="848"/>
      <c r="Q27" s="849"/>
      <c r="R27" s="849"/>
      <c r="S27" s="849"/>
      <c r="T27" s="849"/>
      <c r="U27" s="849"/>
      <c r="V27" s="850"/>
      <c r="W27" s="480"/>
    </row>
    <row r="28" spans="1:23" s="481" customFormat="1" ht="25" customHeight="1" x14ac:dyDescent="0.55000000000000004">
      <c r="A28" s="480"/>
      <c r="B28" s="839" t="s">
        <v>741</v>
      </c>
      <c r="C28" s="840"/>
      <c r="D28" s="841"/>
      <c r="E28" s="845"/>
      <c r="F28" s="846"/>
      <c r="G28" s="846"/>
      <c r="H28" s="846"/>
      <c r="I28" s="846"/>
      <c r="J28" s="846"/>
      <c r="K28" s="847"/>
      <c r="L28" s="480"/>
      <c r="M28" s="839" t="s">
        <v>741</v>
      </c>
      <c r="N28" s="840"/>
      <c r="O28" s="841"/>
      <c r="P28" s="845"/>
      <c r="Q28" s="846"/>
      <c r="R28" s="846"/>
      <c r="S28" s="846"/>
      <c r="T28" s="846"/>
      <c r="U28" s="846"/>
      <c r="V28" s="847"/>
      <c r="W28" s="480"/>
    </row>
    <row r="29" spans="1:23" s="481" customFormat="1" ht="25" customHeight="1" x14ac:dyDescent="0.55000000000000004">
      <c r="A29" s="480"/>
      <c r="B29" s="842"/>
      <c r="C29" s="843"/>
      <c r="D29" s="844"/>
      <c r="E29" s="848"/>
      <c r="F29" s="849"/>
      <c r="G29" s="849"/>
      <c r="H29" s="849"/>
      <c r="I29" s="849"/>
      <c r="J29" s="849"/>
      <c r="K29" s="850"/>
      <c r="L29" s="480"/>
      <c r="M29" s="842"/>
      <c r="N29" s="843"/>
      <c r="O29" s="844"/>
      <c r="P29" s="848"/>
      <c r="Q29" s="849"/>
      <c r="R29" s="849"/>
      <c r="S29" s="849"/>
      <c r="T29" s="849"/>
      <c r="U29" s="849"/>
      <c r="V29" s="850"/>
      <c r="W29" s="480"/>
    </row>
    <row r="30" spans="1:23" s="481" customFormat="1" ht="25" customHeight="1" x14ac:dyDescent="0.55000000000000004">
      <c r="A30" s="480"/>
      <c r="B30" s="839" t="s">
        <v>742</v>
      </c>
      <c r="C30" s="840"/>
      <c r="D30" s="841"/>
      <c r="E30" s="845"/>
      <c r="F30" s="846"/>
      <c r="G30" s="846"/>
      <c r="H30" s="846"/>
      <c r="I30" s="846"/>
      <c r="J30" s="846"/>
      <c r="K30" s="847"/>
      <c r="L30" s="480"/>
      <c r="M30" s="839" t="s">
        <v>742</v>
      </c>
      <c r="N30" s="840"/>
      <c r="O30" s="841"/>
      <c r="P30" s="845"/>
      <c r="Q30" s="846"/>
      <c r="R30" s="846"/>
      <c r="S30" s="846"/>
      <c r="T30" s="846"/>
      <c r="U30" s="846"/>
      <c r="V30" s="847"/>
      <c r="W30" s="480"/>
    </row>
    <row r="31" spans="1:23" s="481" customFormat="1" ht="25" customHeight="1" x14ac:dyDescent="0.55000000000000004">
      <c r="A31" s="480"/>
      <c r="B31" s="842"/>
      <c r="C31" s="843"/>
      <c r="D31" s="844"/>
      <c r="E31" s="848"/>
      <c r="F31" s="849"/>
      <c r="G31" s="849"/>
      <c r="H31" s="849"/>
      <c r="I31" s="849"/>
      <c r="J31" s="849"/>
      <c r="K31" s="850"/>
      <c r="L31" s="480"/>
      <c r="M31" s="842"/>
      <c r="N31" s="843"/>
      <c r="O31" s="844"/>
      <c r="P31" s="848"/>
      <c r="Q31" s="849"/>
      <c r="R31" s="849"/>
      <c r="S31" s="849"/>
      <c r="T31" s="849"/>
      <c r="U31" s="849"/>
      <c r="V31" s="850"/>
      <c r="W31" s="480"/>
    </row>
    <row r="32" spans="1:23" s="481" customFormat="1" ht="25" customHeight="1" x14ac:dyDescent="0.55000000000000004">
      <c r="A32" s="480"/>
      <c r="B32" s="839" t="s">
        <v>743</v>
      </c>
      <c r="C32" s="840"/>
      <c r="D32" s="841"/>
      <c r="E32" s="845"/>
      <c r="F32" s="846"/>
      <c r="G32" s="846"/>
      <c r="H32" s="846"/>
      <c r="I32" s="846"/>
      <c r="J32" s="846"/>
      <c r="K32" s="847"/>
      <c r="L32" s="480"/>
      <c r="M32" s="839" t="s">
        <v>743</v>
      </c>
      <c r="N32" s="840"/>
      <c r="O32" s="841"/>
      <c r="P32" s="845"/>
      <c r="Q32" s="846"/>
      <c r="R32" s="846"/>
      <c r="S32" s="846"/>
      <c r="T32" s="846"/>
      <c r="U32" s="846"/>
      <c r="V32" s="847"/>
      <c r="W32" s="480"/>
    </row>
    <row r="33" spans="1:23" s="481" customFormat="1" ht="25" customHeight="1" x14ac:dyDescent="0.55000000000000004">
      <c r="A33" s="480"/>
      <c r="B33" s="842"/>
      <c r="C33" s="843"/>
      <c r="D33" s="844"/>
      <c r="E33" s="848"/>
      <c r="F33" s="849"/>
      <c r="G33" s="849"/>
      <c r="H33" s="849"/>
      <c r="I33" s="849"/>
      <c r="J33" s="849"/>
      <c r="K33" s="850"/>
      <c r="L33" s="480"/>
      <c r="M33" s="842"/>
      <c r="N33" s="843"/>
      <c r="O33" s="844"/>
      <c r="P33" s="848"/>
      <c r="Q33" s="849"/>
      <c r="R33" s="849"/>
      <c r="S33" s="849"/>
      <c r="T33" s="849"/>
      <c r="U33" s="849"/>
      <c r="V33" s="850"/>
      <c r="W33" s="480"/>
    </row>
    <row r="34" spans="1:23" s="481" customFormat="1" ht="25" customHeight="1" x14ac:dyDescent="0.55000000000000004">
      <c r="A34" s="480"/>
      <c r="B34" s="839" t="s">
        <v>744</v>
      </c>
      <c r="C34" s="840"/>
      <c r="D34" s="841"/>
      <c r="E34" s="845"/>
      <c r="F34" s="846"/>
      <c r="G34" s="846"/>
      <c r="H34" s="846"/>
      <c r="I34" s="846"/>
      <c r="J34" s="846"/>
      <c r="K34" s="847"/>
      <c r="L34" s="480"/>
      <c r="M34" s="839" t="s">
        <v>744</v>
      </c>
      <c r="N34" s="840"/>
      <c r="O34" s="841"/>
      <c r="P34" s="845"/>
      <c r="Q34" s="846"/>
      <c r="R34" s="846"/>
      <c r="S34" s="846"/>
      <c r="T34" s="846"/>
      <c r="U34" s="846"/>
      <c r="V34" s="847"/>
      <c r="W34" s="480"/>
    </row>
    <row r="35" spans="1:23" s="481" customFormat="1" ht="25" customHeight="1" x14ac:dyDescent="0.55000000000000004">
      <c r="A35" s="480"/>
      <c r="B35" s="842"/>
      <c r="C35" s="843"/>
      <c r="D35" s="844"/>
      <c r="E35" s="848"/>
      <c r="F35" s="849"/>
      <c r="G35" s="849"/>
      <c r="H35" s="849"/>
      <c r="I35" s="849"/>
      <c r="J35" s="849"/>
      <c r="K35" s="850"/>
      <c r="L35" s="480"/>
      <c r="M35" s="842"/>
      <c r="N35" s="843"/>
      <c r="O35" s="844"/>
      <c r="P35" s="848"/>
      <c r="Q35" s="849"/>
      <c r="R35" s="849"/>
      <c r="S35" s="849"/>
      <c r="T35" s="849"/>
      <c r="U35" s="849"/>
      <c r="V35" s="850"/>
      <c r="W35" s="480"/>
    </row>
    <row r="36" spans="1:23" ht="25" customHeight="1" x14ac:dyDescent="0.55000000000000004">
      <c r="A36" s="559"/>
      <c r="B36" s="559"/>
      <c r="C36" s="559"/>
      <c r="D36" s="559"/>
      <c r="E36" s="559"/>
      <c r="F36" s="559"/>
      <c r="G36" s="559"/>
      <c r="H36" s="559"/>
      <c r="I36" s="559"/>
      <c r="J36" s="559"/>
      <c r="K36" s="559"/>
      <c r="L36" s="559"/>
      <c r="M36" s="559"/>
      <c r="N36" s="559"/>
      <c r="O36" s="559"/>
      <c r="P36" s="559"/>
      <c r="Q36" s="559"/>
      <c r="R36" s="559"/>
      <c r="S36" s="559"/>
      <c r="T36" s="559"/>
      <c r="U36" s="559"/>
      <c r="V36" s="559"/>
      <c r="W36" s="559"/>
    </row>
  </sheetData>
  <sheetProtection password="C402" sheet="1" formatCells="0" insertRows="0" deleteRows="0" selectLockedCells="1"/>
  <mergeCells count="65">
    <mergeCell ref="B32:D33"/>
    <mergeCell ref="E32:K33"/>
    <mergeCell ref="M32:O33"/>
    <mergeCell ref="P32:V33"/>
    <mergeCell ref="B34:D35"/>
    <mergeCell ref="E34:K35"/>
    <mergeCell ref="M34:O35"/>
    <mergeCell ref="P34:V35"/>
    <mergeCell ref="M28:O29"/>
    <mergeCell ref="P28:V29"/>
    <mergeCell ref="B30:D31"/>
    <mergeCell ref="E30:K31"/>
    <mergeCell ref="M30:O31"/>
    <mergeCell ref="P30:V31"/>
    <mergeCell ref="M24:O25"/>
    <mergeCell ref="P24:V25"/>
    <mergeCell ref="B26:D27"/>
    <mergeCell ref="E26:K27"/>
    <mergeCell ref="M26:O27"/>
    <mergeCell ref="P26:V27"/>
    <mergeCell ref="B21:D21"/>
    <mergeCell ref="E21:K21"/>
    <mergeCell ref="M21:O21"/>
    <mergeCell ref="P21:V21"/>
    <mergeCell ref="B22:D23"/>
    <mergeCell ref="E22:K23"/>
    <mergeCell ref="M22:O23"/>
    <mergeCell ref="P22:V23"/>
    <mergeCell ref="E17:K18"/>
    <mergeCell ref="B17:D18"/>
    <mergeCell ref="E15:K16"/>
    <mergeCell ref="B15:D16"/>
    <mergeCell ref="E13:K14"/>
    <mergeCell ref="B13:D14"/>
    <mergeCell ref="P13:V14"/>
    <mergeCell ref="M13:O14"/>
    <mergeCell ref="B5:D6"/>
    <mergeCell ref="P9:V10"/>
    <mergeCell ref="M9:O10"/>
    <mergeCell ref="E9:K10"/>
    <mergeCell ref="B9:D10"/>
    <mergeCell ref="P7:V8"/>
    <mergeCell ref="M7:O8"/>
    <mergeCell ref="E7:K8"/>
    <mergeCell ref="B7:D8"/>
    <mergeCell ref="P5:V6"/>
    <mergeCell ref="M5:O6"/>
    <mergeCell ref="E11:K12"/>
    <mergeCell ref="B11:D12"/>
    <mergeCell ref="A3:W3"/>
    <mergeCell ref="B4:D4"/>
    <mergeCell ref="B28:D29"/>
    <mergeCell ref="E28:K29"/>
    <mergeCell ref="B24:D25"/>
    <mergeCell ref="E24:K25"/>
    <mergeCell ref="P11:V12"/>
    <mergeCell ref="M11:O12"/>
    <mergeCell ref="M4:O4"/>
    <mergeCell ref="P4:V4"/>
    <mergeCell ref="E4:K4"/>
    <mergeCell ref="E5:K6"/>
    <mergeCell ref="P17:V18"/>
    <mergeCell ref="M17:O18"/>
    <mergeCell ref="P15:V16"/>
    <mergeCell ref="M15:O16"/>
  </mergeCells>
  <phoneticPr fontId="2"/>
  <dataValidations count="1">
    <dataValidation type="list" allowBlank="1" showInputMessage="1" showErrorMessage="1" sqref="E9:K10 P9:V10 E26:K27 P26:V27">
      <formula1>"選択してください,実施中,申請中,申請予定"</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9"/>
  <sheetViews>
    <sheetView showGridLines="0" view="pageBreakPreview" zoomScale="80" zoomScaleNormal="100" zoomScaleSheetLayoutView="80" workbookViewId="0">
      <selection activeCell="B5" sqref="B5"/>
    </sheetView>
  </sheetViews>
  <sheetFormatPr defaultColWidth="8.25" defaultRowHeight="15" customHeight="1" x14ac:dyDescent="0.55000000000000004"/>
  <cols>
    <col min="1" max="1" width="3.75" style="25" customWidth="1"/>
    <col min="2" max="2" width="32.6640625" style="25" customWidth="1"/>
    <col min="3" max="4" width="6.75" style="25" customWidth="1"/>
    <col min="5" max="5" width="16.9140625" style="25" customWidth="1"/>
    <col min="6" max="6" width="11.4140625" style="25" customWidth="1"/>
    <col min="7" max="7" width="10.6640625" style="25" bestFit="1" customWidth="1"/>
    <col min="8" max="11" width="8.25" style="25"/>
    <col min="12" max="12" width="10.33203125" style="25" customWidth="1"/>
    <col min="13" max="13" width="8.6640625" style="25" customWidth="1"/>
    <col min="14" max="14" width="5.75" style="25" customWidth="1"/>
    <col min="15" max="16384" width="8.25" style="25"/>
  </cols>
  <sheetData>
    <row r="1" spans="1:24" ht="22" customHeight="1" x14ac:dyDescent="0.55000000000000004">
      <c r="A1" s="484" t="s">
        <v>791</v>
      </c>
      <c r="B1" s="26"/>
      <c r="C1" s="27"/>
      <c r="D1" s="27"/>
      <c r="E1" s="27"/>
      <c r="F1" s="27"/>
      <c r="G1" s="27"/>
    </row>
    <row r="2" spans="1:24" ht="75" customHeight="1" x14ac:dyDescent="0.55000000000000004">
      <c r="A2" s="829" t="s">
        <v>148</v>
      </c>
      <c r="B2" s="829"/>
      <c r="C2" s="829"/>
      <c r="D2" s="829"/>
      <c r="E2" s="829"/>
      <c r="F2" s="829"/>
      <c r="G2" s="829"/>
    </row>
    <row r="3" spans="1:24" ht="13" x14ac:dyDescent="0.55000000000000004">
      <c r="A3" s="23"/>
      <c r="B3" s="24"/>
      <c r="C3" s="24"/>
      <c r="D3" s="24"/>
      <c r="E3" s="24"/>
      <c r="F3" s="24"/>
      <c r="G3" s="95" t="s">
        <v>781</v>
      </c>
    </row>
    <row r="4" spans="1:24" ht="25" customHeight="1" x14ac:dyDescent="0.55000000000000004">
      <c r="A4" s="469" t="s">
        <v>133</v>
      </c>
      <c r="B4" s="470" t="s">
        <v>134</v>
      </c>
      <c r="C4" s="470" t="s">
        <v>135</v>
      </c>
      <c r="D4" s="470" t="s">
        <v>136</v>
      </c>
      <c r="E4" s="471" t="s">
        <v>137</v>
      </c>
      <c r="F4" s="470" t="s">
        <v>138</v>
      </c>
      <c r="G4" s="472" t="s">
        <v>139</v>
      </c>
      <c r="H4" s="28"/>
      <c r="I4" s="28"/>
      <c r="J4" s="28"/>
      <c r="K4" s="28"/>
      <c r="L4" s="28"/>
      <c r="M4" s="28"/>
      <c r="N4" s="28"/>
      <c r="O4" s="28"/>
      <c r="P4" s="28"/>
      <c r="Q4" s="28"/>
      <c r="R4" s="28"/>
      <c r="S4" s="28"/>
      <c r="T4" s="28"/>
      <c r="U4" s="28"/>
      <c r="V4" s="28"/>
      <c r="W4" s="28"/>
      <c r="X4" s="28"/>
    </row>
    <row r="5" spans="1:24" ht="25" customHeight="1" x14ac:dyDescent="0.55000000000000004">
      <c r="A5" s="473">
        <f>ROW()-ROW(テーブル17[[#Headers],[No.]])</f>
        <v>1</v>
      </c>
      <c r="B5" s="29"/>
      <c r="C5" s="30"/>
      <c r="D5" s="30"/>
      <c r="E5" s="30"/>
      <c r="F5" s="129"/>
      <c r="G5" s="128" t="str">
        <f>IFERROR(テーブル17[[#This Row],[持ち株数]]/$F$17,"")</f>
        <v/>
      </c>
      <c r="H5" s="28"/>
      <c r="I5" s="28"/>
      <c r="J5" s="28"/>
      <c r="K5" s="28"/>
      <c r="L5" s="28"/>
      <c r="M5" s="28"/>
      <c r="N5" s="28"/>
      <c r="O5" s="28"/>
      <c r="P5" s="28"/>
      <c r="Q5" s="28"/>
      <c r="R5" s="28"/>
      <c r="S5" s="28"/>
      <c r="T5" s="28"/>
      <c r="U5" s="28"/>
      <c r="V5" s="28"/>
      <c r="W5" s="28"/>
      <c r="X5" s="28"/>
    </row>
    <row r="6" spans="1:24" ht="25" customHeight="1" x14ac:dyDescent="0.55000000000000004">
      <c r="A6" s="473">
        <f>ROW()-ROW(テーブル17[[#Headers],[No.]])</f>
        <v>2</v>
      </c>
      <c r="B6" s="29"/>
      <c r="C6" s="30"/>
      <c r="D6" s="30"/>
      <c r="E6" s="30"/>
      <c r="F6" s="129"/>
      <c r="G6" s="128" t="str">
        <f>IFERROR(テーブル17[[#This Row],[持ち株数]]/$F$17,"")</f>
        <v/>
      </c>
      <c r="H6" s="28"/>
      <c r="I6" s="28"/>
      <c r="J6" s="28"/>
      <c r="K6" s="28"/>
      <c r="L6" s="28"/>
      <c r="M6" s="28"/>
      <c r="N6" s="28"/>
      <c r="O6" s="28"/>
      <c r="P6" s="28"/>
      <c r="Q6" s="28"/>
      <c r="R6" s="28"/>
      <c r="S6" s="28"/>
      <c r="T6" s="28"/>
      <c r="U6" s="28"/>
      <c r="V6" s="28"/>
      <c r="W6" s="28"/>
      <c r="X6" s="28"/>
    </row>
    <row r="7" spans="1:24" ht="25" customHeight="1" x14ac:dyDescent="0.55000000000000004">
      <c r="A7" s="473">
        <f>ROW()-ROW(テーブル17[[#Headers],[No.]])</f>
        <v>3</v>
      </c>
      <c r="B7" s="29"/>
      <c r="C7" s="30"/>
      <c r="D7" s="30"/>
      <c r="E7" s="30"/>
      <c r="F7" s="129"/>
      <c r="G7" s="128" t="str">
        <f>IFERROR(テーブル17[[#This Row],[持ち株数]]/$F$17,"")</f>
        <v/>
      </c>
      <c r="I7" s="28"/>
      <c r="J7" s="28"/>
      <c r="K7" s="28"/>
      <c r="L7" s="28"/>
      <c r="M7" s="28"/>
      <c r="N7" s="28"/>
      <c r="O7" s="28"/>
      <c r="P7" s="28"/>
      <c r="Q7" s="28"/>
      <c r="R7" s="28"/>
      <c r="S7" s="28"/>
      <c r="T7" s="28"/>
      <c r="U7" s="28"/>
      <c r="V7" s="28"/>
      <c r="W7" s="28"/>
      <c r="X7" s="28"/>
    </row>
    <row r="8" spans="1:24" ht="25" customHeight="1" x14ac:dyDescent="0.55000000000000004">
      <c r="A8" s="473">
        <f>ROW()-ROW(テーブル17[[#Headers],[No.]])</f>
        <v>4</v>
      </c>
      <c r="B8" s="29"/>
      <c r="C8" s="30"/>
      <c r="D8" s="30"/>
      <c r="E8" s="30"/>
      <c r="F8" s="129"/>
      <c r="G8" s="128" t="str">
        <f>IFERROR(テーブル17[[#This Row],[持ち株数]]/$F$17,"")</f>
        <v/>
      </c>
    </row>
    <row r="9" spans="1:24" ht="25" customHeight="1" x14ac:dyDescent="0.55000000000000004">
      <c r="A9" s="473">
        <f>ROW()-ROW(テーブル17[[#Headers],[No.]])</f>
        <v>5</v>
      </c>
      <c r="B9" s="29"/>
      <c r="C9" s="30"/>
      <c r="D9" s="30"/>
      <c r="E9" s="30"/>
      <c r="F9" s="129"/>
      <c r="G9" s="128" t="str">
        <f>IFERROR(テーブル17[[#This Row],[持ち株数]]/$F$17,"")</f>
        <v/>
      </c>
    </row>
    <row r="10" spans="1:24" ht="25" customHeight="1" x14ac:dyDescent="0.55000000000000004">
      <c r="A10" s="473">
        <f>ROW()-ROW(テーブル17[[#Headers],[No.]])</f>
        <v>6</v>
      </c>
      <c r="B10" s="29"/>
      <c r="C10" s="30"/>
      <c r="D10" s="30"/>
      <c r="E10" s="30"/>
      <c r="F10" s="129"/>
      <c r="G10" s="128" t="str">
        <f>IFERROR(テーブル17[[#This Row],[持ち株数]]/$F$17,"")</f>
        <v/>
      </c>
    </row>
    <row r="11" spans="1:24" ht="25" customHeight="1" x14ac:dyDescent="0.55000000000000004">
      <c r="A11" s="473">
        <f>ROW()-ROW(テーブル17[[#Headers],[No.]])</f>
        <v>7</v>
      </c>
      <c r="B11" s="29"/>
      <c r="C11" s="30"/>
      <c r="D11" s="30"/>
      <c r="E11" s="30"/>
      <c r="F11" s="129"/>
      <c r="G11" s="128" t="str">
        <f>IFERROR(テーブル17[[#This Row],[持ち株数]]/$F$17,"")</f>
        <v/>
      </c>
    </row>
    <row r="12" spans="1:24" ht="25" customHeight="1" x14ac:dyDescent="0.55000000000000004">
      <c r="A12" s="473">
        <f>ROW()-ROW(テーブル17[[#Headers],[No.]])</f>
        <v>8</v>
      </c>
      <c r="B12" s="29"/>
      <c r="C12" s="30"/>
      <c r="D12" s="30"/>
      <c r="E12" s="30"/>
      <c r="F12" s="129"/>
      <c r="G12" s="128" t="str">
        <f>IFERROR(テーブル17[[#This Row],[持ち株数]]/$F$17,"")</f>
        <v/>
      </c>
    </row>
    <row r="13" spans="1:24" ht="25" customHeight="1" x14ac:dyDescent="0.55000000000000004">
      <c r="A13" s="473">
        <f>ROW()-ROW(テーブル17[[#Headers],[No.]])</f>
        <v>9</v>
      </c>
      <c r="B13" s="29"/>
      <c r="C13" s="30"/>
      <c r="D13" s="30"/>
      <c r="E13" s="30"/>
      <c r="F13" s="129"/>
      <c r="G13" s="128" t="str">
        <f>IFERROR(テーブル17[[#This Row],[持ち株数]]/$F$17,"")</f>
        <v/>
      </c>
    </row>
    <row r="14" spans="1:24" ht="25" customHeight="1" x14ac:dyDescent="0.55000000000000004">
      <c r="A14" s="473">
        <f>ROW()-ROW(テーブル17[[#Headers],[No.]])</f>
        <v>10</v>
      </c>
      <c r="B14" s="29"/>
      <c r="C14" s="30"/>
      <c r="D14" s="30"/>
      <c r="E14" s="30"/>
      <c r="F14" s="129"/>
      <c r="G14" s="128" t="str">
        <f>IFERROR(テーブル17[[#This Row],[持ち株数]]/$F$17,"")</f>
        <v/>
      </c>
    </row>
    <row r="15" spans="1:24" ht="25" customHeight="1" x14ac:dyDescent="0.55000000000000004">
      <c r="A15" s="473">
        <f>ROW()-ROW(テーブル17[[#Headers],[No.]])</f>
        <v>11</v>
      </c>
      <c r="B15" s="29"/>
      <c r="C15" s="30"/>
      <c r="D15" s="30"/>
      <c r="E15" s="30"/>
      <c r="F15" s="129"/>
      <c r="G15" s="128" t="str">
        <f>IFERROR(テーブル17[[#This Row],[持ち株数]]/$F$17,"")</f>
        <v/>
      </c>
    </row>
    <row r="16" spans="1:24" ht="25" customHeight="1" thickBot="1" x14ac:dyDescent="0.6">
      <c r="A16" s="474" t="s">
        <v>140</v>
      </c>
      <c r="B16" s="31" t="s">
        <v>141</v>
      </c>
      <c r="C16" s="475"/>
      <c r="D16" s="475"/>
      <c r="E16" s="475"/>
      <c r="F16" s="501"/>
      <c r="G16" s="32" t="str">
        <f>IFERROR(テーブル17[[#This Row],[持ち株数]]/$F$17,"")</f>
        <v/>
      </c>
    </row>
    <row r="17" spans="1:9" ht="25" customHeight="1" thickTop="1" x14ac:dyDescent="0.55000000000000004">
      <c r="A17" s="863" t="s">
        <v>142</v>
      </c>
      <c r="B17" s="863"/>
      <c r="C17" s="863"/>
      <c r="D17" s="863"/>
      <c r="E17" s="863"/>
      <c r="F17" s="33" t="str">
        <f>IF(SUBTOTAL(109,テーブル17[持ち株数])=0,"",SUBTOTAL(109,テーブル17[持ち株数]))</f>
        <v/>
      </c>
      <c r="G17" s="34" t="str">
        <f>IF(SUBTOTAL(109,テーブル17[持ち株比率])=0,"",SUBTOTAL(109,テーブル17[持ち株比率]))</f>
        <v/>
      </c>
    </row>
    <row r="18" spans="1:9" ht="25" customHeight="1" x14ac:dyDescent="0.55000000000000004">
      <c r="A18" s="864" t="s">
        <v>143</v>
      </c>
      <c r="B18" s="865"/>
      <c r="C18" s="865"/>
      <c r="D18" s="865"/>
      <c r="E18" s="865"/>
      <c r="F18" s="865"/>
      <c r="G18" s="866"/>
    </row>
    <row r="19" spans="1:9" ht="25" customHeight="1" x14ac:dyDescent="0.55000000000000004">
      <c r="A19" s="867"/>
      <c r="B19" s="868"/>
      <c r="C19" s="868"/>
      <c r="D19" s="868"/>
      <c r="E19" s="868"/>
      <c r="F19" s="868"/>
      <c r="G19" s="869"/>
    </row>
    <row r="20" spans="1:9" ht="25" customHeight="1" x14ac:dyDescent="0.55000000000000004">
      <c r="A20" s="870"/>
      <c r="B20" s="871"/>
      <c r="C20" s="871"/>
      <c r="D20" s="871"/>
      <c r="E20" s="871"/>
      <c r="F20" s="871"/>
      <c r="G20" s="872"/>
    </row>
    <row r="21" spans="1:9" ht="25" customHeight="1" x14ac:dyDescent="0.55000000000000004">
      <c r="A21" s="873" t="s">
        <v>149</v>
      </c>
      <c r="B21" s="873"/>
      <c r="C21" s="873"/>
      <c r="D21" s="873"/>
      <c r="E21" s="873"/>
      <c r="F21" s="873"/>
      <c r="G21" s="873"/>
    </row>
    <row r="22" spans="1:9" ht="25" customHeight="1" x14ac:dyDescent="0.55000000000000004">
      <c r="A22" s="516" t="s">
        <v>133</v>
      </c>
      <c r="B22" s="516" t="s">
        <v>144</v>
      </c>
      <c r="C22" s="828" t="s">
        <v>145</v>
      </c>
      <c r="D22" s="828"/>
      <c r="E22" s="516" t="s">
        <v>146</v>
      </c>
      <c r="F22" s="828" t="s">
        <v>147</v>
      </c>
      <c r="G22" s="828"/>
      <c r="I22" s="35"/>
    </row>
    <row r="23" spans="1:9" ht="25" customHeight="1" x14ac:dyDescent="0.55000000000000004">
      <c r="A23" s="476">
        <v>1</v>
      </c>
      <c r="B23" s="36"/>
      <c r="C23" s="877"/>
      <c r="D23" s="877"/>
      <c r="E23" s="37"/>
      <c r="F23" s="874"/>
      <c r="G23" s="874"/>
    </row>
    <row r="24" spans="1:9" ht="25" customHeight="1" x14ac:dyDescent="0.55000000000000004">
      <c r="A24" s="476">
        <v>2</v>
      </c>
      <c r="B24" s="36"/>
      <c r="C24" s="877"/>
      <c r="D24" s="877"/>
      <c r="E24" s="37"/>
      <c r="F24" s="874"/>
      <c r="G24" s="874"/>
    </row>
    <row r="25" spans="1:9" ht="25" customHeight="1" x14ac:dyDescent="0.55000000000000004">
      <c r="A25" s="476">
        <v>3</v>
      </c>
      <c r="B25" s="36"/>
      <c r="C25" s="877"/>
      <c r="D25" s="877"/>
      <c r="E25" s="37"/>
      <c r="F25" s="874"/>
      <c r="G25" s="874"/>
    </row>
    <row r="26" spans="1:9" ht="25" customHeight="1" x14ac:dyDescent="0.55000000000000004">
      <c r="A26" s="476">
        <v>4</v>
      </c>
      <c r="B26" s="36"/>
      <c r="C26" s="877"/>
      <c r="D26" s="877"/>
      <c r="E26" s="37"/>
      <c r="F26" s="874"/>
      <c r="G26" s="874"/>
    </row>
    <row r="27" spans="1:9" ht="25" customHeight="1" x14ac:dyDescent="0.55000000000000004">
      <c r="A27" s="476">
        <v>5</v>
      </c>
      <c r="B27" s="36"/>
      <c r="C27" s="877"/>
      <c r="D27" s="877"/>
      <c r="E27" s="37"/>
      <c r="F27" s="874"/>
      <c r="G27" s="874"/>
    </row>
    <row r="28" spans="1:9" ht="15" customHeight="1" x14ac:dyDescent="0.55000000000000004">
      <c r="A28" s="875" t="s">
        <v>295</v>
      </c>
      <c r="B28" s="875"/>
      <c r="C28" s="875"/>
      <c r="D28" s="875"/>
      <c r="E28" s="875"/>
      <c r="F28" s="875"/>
      <c r="G28" s="875"/>
    </row>
    <row r="29" spans="1:9" ht="15" customHeight="1" x14ac:dyDescent="0.55000000000000004">
      <c r="A29" s="876" t="s">
        <v>296</v>
      </c>
      <c r="B29" s="876"/>
      <c r="C29" s="876"/>
      <c r="D29" s="876"/>
      <c r="E29" s="876"/>
      <c r="F29" s="876"/>
      <c r="G29" s="876"/>
    </row>
  </sheetData>
  <sheetProtection password="C402" sheet="1" formatCells="0" selectLockedCells="1"/>
  <mergeCells count="19">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 ref="A2:G2"/>
    <mergeCell ref="A17:E17"/>
    <mergeCell ref="A18:G18"/>
    <mergeCell ref="A19:G20"/>
    <mergeCell ref="A21:G21"/>
  </mergeCells>
  <phoneticPr fontId="2"/>
  <dataValidations count="1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dataValidation allowBlank="1" showInputMessage="1" showErrorMessage="1" prompt="自動計算されます。" sqref="F17:G17"/>
    <dataValidation allowBlank="1" showInputMessage="1" showErrorMessage="1" prompt="基準日時点の役員・株主が「履歴事項全部証明書」又は「確定申告書 別表二」と異なる場合、内容が異なる理由を記入してください。" sqref="A19:G2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imeMode="hiragana" allowBlank="1" showErrorMessage="1" sqref="B5:B15"/>
    <dataValidation imeMode="halfAlpha" allowBlank="1" showInputMessage="1" showErrorMessage="1" prompt="持ち株比率は自動計算されます。" sqref="G5:G16"/>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sqref="A23:A27 A5:A16 C23:E27 F5:F15"/>
    <dataValidation imeMode="hiragana" allowBlank="1" showInputMessage="1" showErrorMessage="1" sqref="E5:E15"/>
    <dataValidation type="list" imeMode="hiragana" allowBlank="1" showInputMessage="1" showErrorMessage="1" sqref="D5:D15">
      <formula1>"○"</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48"/>
  <sheetViews>
    <sheetView showGridLines="0" view="pageBreakPreview" zoomScale="80" zoomScaleNormal="100" zoomScaleSheetLayoutView="80" workbookViewId="0">
      <selection activeCell="H2" sqref="H2:V4"/>
    </sheetView>
  </sheetViews>
  <sheetFormatPr defaultColWidth="4.58203125" defaultRowHeight="15" customHeight="1" x14ac:dyDescent="0.55000000000000004"/>
  <cols>
    <col min="1" max="6" width="4.58203125" style="57"/>
    <col min="7" max="7" width="6.4140625" style="57" customWidth="1"/>
    <col min="8" max="22" width="4.58203125" style="48"/>
    <col min="23" max="23" width="4.08203125" style="22" bestFit="1" customWidth="1"/>
    <col min="24" max="24" width="8.08203125" style="22" bestFit="1" customWidth="1"/>
    <col min="25" max="29" width="4.58203125" style="22"/>
    <col min="30" max="16384" width="4.58203125" style="48"/>
  </cols>
  <sheetData>
    <row r="1" spans="1:35" s="492" customFormat="1" ht="22" customHeight="1" x14ac:dyDescent="0.55000000000000004">
      <c r="A1" s="486" t="s">
        <v>792</v>
      </c>
      <c r="B1" s="487"/>
      <c r="C1" s="487"/>
      <c r="D1" s="487"/>
      <c r="E1" s="487"/>
      <c r="F1" s="487"/>
      <c r="G1" s="487"/>
      <c r="H1" s="487"/>
      <c r="I1" s="487"/>
      <c r="J1" s="487"/>
      <c r="K1" s="487"/>
      <c r="L1" s="487"/>
      <c r="M1" s="487"/>
      <c r="N1" s="487"/>
      <c r="O1" s="487"/>
      <c r="P1" s="487"/>
      <c r="Q1" s="487"/>
      <c r="R1" s="487"/>
      <c r="S1" s="487"/>
      <c r="T1" s="487"/>
      <c r="U1" s="487"/>
      <c r="V1" s="488"/>
      <c r="W1" s="489"/>
      <c r="X1" s="490"/>
      <c r="Y1" s="491"/>
      <c r="Z1" s="491"/>
      <c r="AA1" s="491"/>
      <c r="AB1" s="491"/>
      <c r="AC1" s="491"/>
    </row>
    <row r="2" spans="1:35" ht="20" customHeight="1" x14ac:dyDescent="0.55000000000000004">
      <c r="A2" s="902" t="s">
        <v>150</v>
      </c>
      <c r="B2" s="903"/>
      <c r="C2" s="903"/>
      <c r="D2" s="903"/>
      <c r="E2" s="903"/>
      <c r="F2" s="903"/>
      <c r="G2" s="904"/>
      <c r="H2" s="905"/>
      <c r="I2" s="906"/>
      <c r="J2" s="906"/>
      <c r="K2" s="906"/>
      <c r="L2" s="906"/>
      <c r="M2" s="906"/>
      <c r="N2" s="906"/>
      <c r="O2" s="906"/>
      <c r="P2" s="906"/>
      <c r="Q2" s="906"/>
      <c r="R2" s="906"/>
      <c r="S2" s="906"/>
      <c r="T2" s="906"/>
      <c r="U2" s="906"/>
      <c r="V2" s="907"/>
      <c r="W2" s="49"/>
      <c r="X2" s="49"/>
      <c r="Y2" s="50"/>
      <c r="Z2" s="50"/>
      <c r="AA2" s="50"/>
      <c r="AB2" s="50"/>
      <c r="AC2" s="50"/>
      <c r="AD2" s="51"/>
      <c r="AE2" s="51"/>
      <c r="AF2" s="51"/>
      <c r="AG2" s="51"/>
      <c r="AH2" s="51"/>
    </row>
    <row r="3" spans="1:35" ht="20" customHeight="1" x14ac:dyDescent="0.55000000000000004">
      <c r="A3" s="914" t="s">
        <v>151</v>
      </c>
      <c r="B3" s="915"/>
      <c r="C3" s="915"/>
      <c r="D3" s="915"/>
      <c r="E3" s="915"/>
      <c r="F3" s="915"/>
      <c r="G3" s="916"/>
      <c r="H3" s="908"/>
      <c r="I3" s="909"/>
      <c r="J3" s="909"/>
      <c r="K3" s="909"/>
      <c r="L3" s="909"/>
      <c r="M3" s="909"/>
      <c r="N3" s="909"/>
      <c r="O3" s="909"/>
      <c r="P3" s="909"/>
      <c r="Q3" s="909"/>
      <c r="R3" s="909"/>
      <c r="S3" s="909"/>
      <c r="T3" s="909"/>
      <c r="U3" s="909"/>
      <c r="V3" s="910"/>
      <c r="W3" s="49"/>
      <c r="X3" s="49"/>
      <c r="Y3" s="50"/>
      <c r="Z3" s="50"/>
      <c r="AA3" s="50"/>
      <c r="AB3" s="50"/>
      <c r="AC3" s="50"/>
      <c r="AD3" s="51"/>
      <c r="AE3" s="51"/>
      <c r="AF3" s="51"/>
      <c r="AG3" s="51"/>
      <c r="AH3" s="51"/>
    </row>
    <row r="4" spans="1:35" ht="20" customHeight="1" x14ac:dyDescent="0.55000000000000004">
      <c r="A4" s="917">
        <f>IF(LEN(H2)&lt;=30,LEN(H2),"→30字を超過しています")</f>
        <v>0</v>
      </c>
      <c r="B4" s="918"/>
      <c r="C4" s="918"/>
      <c r="D4" s="918"/>
      <c r="E4" s="918"/>
      <c r="F4" s="918"/>
      <c r="G4" s="919"/>
      <c r="H4" s="911"/>
      <c r="I4" s="912"/>
      <c r="J4" s="912"/>
      <c r="K4" s="912"/>
      <c r="L4" s="912"/>
      <c r="M4" s="912"/>
      <c r="N4" s="912"/>
      <c r="O4" s="912"/>
      <c r="P4" s="912"/>
      <c r="Q4" s="912"/>
      <c r="R4" s="912"/>
      <c r="S4" s="912"/>
      <c r="T4" s="912"/>
      <c r="U4" s="912"/>
      <c r="V4" s="913"/>
      <c r="W4" s="146"/>
      <c r="X4" s="49"/>
      <c r="Y4" s="50"/>
      <c r="Z4" s="50"/>
      <c r="AA4" s="50"/>
      <c r="AB4" s="50"/>
      <c r="AC4" s="50"/>
      <c r="AD4" s="51"/>
      <c r="AE4" s="51"/>
      <c r="AF4" s="51"/>
      <c r="AG4" s="51"/>
      <c r="AH4" s="51"/>
    </row>
    <row r="5" spans="1:35" s="526" customFormat="1" ht="20" customHeight="1" x14ac:dyDescent="0.55000000000000004">
      <c r="A5" s="920" t="s">
        <v>298</v>
      </c>
      <c r="B5" s="921"/>
      <c r="C5" s="921"/>
      <c r="D5" s="921"/>
      <c r="E5" s="921"/>
      <c r="F5" s="921"/>
      <c r="G5" s="921"/>
      <c r="H5" s="921"/>
      <c r="I5" s="921"/>
      <c r="J5" s="921"/>
      <c r="K5" s="921"/>
      <c r="L5" s="921"/>
      <c r="M5" s="921"/>
      <c r="N5" s="921"/>
      <c r="O5" s="921"/>
      <c r="P5" s="921"/>
      <c r="Q5" s="921"/>
      <c r="R5" s="921"/>
      <c r="S5" s="921"/>
      <c r="T5" s="921"/>
      <c r="U5" s="921"/>
      <c r="V5" s="922"/>
      <c r="W5" s="52"/>
      <c r="X5" s="52"/>
      <c r="Y5" s="53"/>
      <c r="Z5" s="53"/>
      <c r="AA5" s="53"/>
      <c r="AB5" s="53"/>
      <c r="AC5" s="53"/>
      <c r="AD5" s="54"/>
      <c r="AE5" s="54"/>
      <c r="AF5" s="54"/>
      <c r="AG5" s="54"/>
      <c r="AH5" s="54"/>
    </row>
    <row r="6" spans="1:35" s="561" customFormat="1" ht="25" customHeight="1" x14ac:dyDescent="0.55000000000000004">
      <c r="A6" s="896" t="s">
        <v>767</v>
      </c>
      <c r="B6" s="897"/>
      <c r="C6" s="897"/>
      <c r="D6" s="897"/>
      <c r="E6" s="897"/>
      <c r="F6" s="897"/>
      <c r="G6" s="898"/>
      <c r="H6" s="899" t="s">
        <v>813</v>
      </c>
      <c r="I6" s="900"/>
      <c r="J6" s="900"/>
      <c r="K6" s="900"/>
      <c r="L6" s="900"/>
      <c r="M6" s="900"/>
      <c r="N6" s="900"/>
      <c r="O6" s="900"/>
      <c r="P6" s="900"/>
      <c r="Q6" s="900"/>
      <c r="R6" s="900"/>
      <c r="S6" s="900"/>
      <c r="T6" s="900"/>
      <c r="U6" s="900"/>
      <c r="V6" s="901"/>
      <c r="W6" s="49"/>
      <c r="X6" s="49"/>
      <c r="Y6" s="50"/>
      <c r="Z6" s="50"/>
      <c r="AA6" s="50"/>
      <c r="AB6" s="50"/>
      <c r="AC6" s="50"/>
      <c r="AD6" s="51"/>
      <c r="AE6" s="51"/>
      <c r="AF6" s="51"/>
      <c r="AG6" s="51"/>
      <c r="AH6" s="51"/>
      <c r="AI6" s="560"/>
    </row>
    <row r="7" spans="1:35" s="561" customFormat="1" ht="25" customHeight="1" x14ac:dyDescent="0.55000000000000004">
      <c r="A7" s="896" t="s">
        <v>768</v>
      </c>
      <c r="B7" s="897"/>
      <c r="C7" s="897"/>
      <c r="D7" s="897"/>
      <c r="E7" s="897"/>
      <c r="F7" s="897"/>
      <c r="G7" s="898"/>
      <c r="H7" s="899" t="s">
        <v>813</v>
      </c>
      <c r="I7" s="900"/>
      <c r="J7" s="900"/>
      <c r="K7" s="900"/>
      <c r="L7" s="900"/>
      <c r="M7" s="900"/>
      <c r="N7" s="900"/>
      <c r="O7" s="900"/>
      <c r="P7" s="900"/>
      <c r="Q7" s="900"/>
      <c r="R7" s="900"/>
      <c r="S7" s="900"/>
      <c r="T7" s="900"/>
      <c r="U7" s="900"/>
      <c r="V7" s="901"/>
      <c r="W7" s="49"/>
      <c r="X7" s="49"/>
      <c r="Y7" s="50"/>
      <c r="Z7" s="50"/>
      <c r="AA7" s="50"/>
      <c r="AB7" s="50"/>
      <c r="AC7" s="50"/>
      <c r="AD7" s="51"/>
      <c r="AE7" s="51"/>
      <c r="AF7" s="51"/>
      <c r="AG7" s="51"/>
      <c r="AH7" s="51"/>
      <c r="AI7" s="560"/>
    </row>
    <row r="8" spans="1:35" ht="30" customHeight="1" x14ac:dyDescent="0.55000000000000004">
      <c r="A8" s="923" t="s">
        <v>299</v>
      </c>
      <c r="B8" s="924"/>
      <c r="C8" s="924"/>
      <c r="D8" s="924"/>
      <c r="E8" s="924"/>
      <c r="F8" s="924"/>
      <c r="G8" s="925"/>
      <c r="H8" s="926"/>
      <c r="I8" s="927"/>
      <c r="J8" s="927"/>
      <c r="K8" s="927"/>
      <c r="L8" s="927"/>
      <c r="M8" s="927"/>
      <c r="N8" s="927"/>
      <c r="O8" s="927"/>
      <c r="P8" s="927"/>
      <c r="Q8" s="927"/>
      <c r="R8" s="927"/>
      <c r="S8" s="927"/>
      <c r="T8" s="927"/>
      <c r="U8" s="927"/>
      <c r="V8" s="928"/>
      <c r="W8" s="49"/>
      <c r="X8" s="49"/>
      <c r="Y8" s="50"/>
      <c r="Z8" s="50"/>
      <c r="AA8" s="50"/>
      <c r="AB8" s="50"/>
      <c r="AC8" s="50"/>
      <c r="AD8" s="51"/>
      <c r="AE8" s="51"/>
      <c r="AF8" s="51"/>
      <c r="AG8" s="51"/>
      <c r="AH8" s="51"/>
    </row>
    <row r="9" spans="1:35" s="561" customFormat="1" ht="50" customHeight="1" x14ac:dyDescent="0.2">
      <c r="A9" s="929" t="s">
        <v>701</v>
      </c>
      <c r="B9" s="930"/>
      <c r="C9" s="930"/>
      <c r="D9" s="930"/>
      <c r="E9" s="930"/>
      <c r="F9" s="930"/>
      <c r="G9" s="931"/>
      <c r="H9" s="932"/>
      <c r="I9" s="933"/>
      <c r="J9" s="933"/>
      <c r="K9" s="933"/>
      <c r="L9" s="933"/>
      <c r="M9" s="933"/>
      <c r="N9" s="933"/>
      <c r="O9" s="933"/>
      <c r="P9" s="933"/>
      <c r="Q9" s="933"/>
      <c r="R9" s="933"/>
      <c r="S9" s="933"/>
      <c r="T9" s="933"/>
      <c r="U9" s="933"/>
      <c r="V9" s="934"/>
      <c r="W9" s="49"/>
      <c r="X9" s="49"/>
      <c r="Y9" s="50"/>
      <c r="Z9" s="50"/>
      <c r="AA9" s="50"/>
      <c r="AB9" s="50"/>
      <c r="AC9" s="50"/>
      <c r="AD9" s="51"/>
      <c r="AE9" s="51"/>
      <c r="AF9" s="51"/>
      <c r="AG9" s="51"/>
      <c r="AH9" s="51"/>
      <c r="AI9" s="560"/>
    </row>
    <row r="10" spans="1:35" s="561" customFormat="1" ht="50" customHeight="1" x14ac:dyDescent="0.55000000000000004">
      <c r="A10" s="938">
        <f>IF(LEN(H9)&lt;=200,LEN(H9),"→200字を超過しています")</f>
        <v>0</v>
      </c>
      <c r="B10" s="939"/>
      <c r="C10" s="939"/>
      <c r="D10" s="939"/>
      <c r="E10" s="939"/>
      <c r="F10" s="939"/>
      <c r="G10" s="940"/>
      <c r="H10" s="935"/>
      <c r="I10" s="936"/>
      <c r="J10" s="936"/>
      <c r="K10" s="936"/>
      <c r="L10" s="936"/>
      <c r="M10" s="936"/>
      <c r="N10" s="936"/>
      <c r="O10" s="936"/>
      <c r="P10" s="936"/>
      <c r="Q10" s="936"/>
      <c r="R10" s="936"/>
      <c r="S10" s="936"/>
      <c r="T10" s="936"/>
      <c r="U10" s="936"/>
      <c r="V10" s="937"/>
      <c r="W10" s="562"/>
      <c r="X10" s="49"/>
      <c r="Y10" s="50"/>
      <c r="Z10" s="50"/>
      <c r="AA10" s="50"/>
      <c r="AB10" s="50"/>
      <c r="AC10" s="50"/>
      <c r="AD10" s="51"/>
      <c r="AE10" s="51"/>
      <c r="AF10" s="51"/>
      <c r="AG10" s="51"/>
      <c r="AH10" s="51"/>
      <c r="AI10" s="560"/>
    </row>
    <row r="11" spans="1:35" s="561" customFormat="1" ht="50" customHeight="1" x14ac:dyDescent="0.55000000000000004">
      <c r="A11" s="878" t="s">
        <v>766</v>
      </c>
      <c r="B11" s="879"/>
      <c r="C11" s="879"/>
      <c r="D11" s="879"/>
      <c r="E11" s="879"/>
      <c r="F11" s="879"/>
      <c r="G11" s="880"/>
      <c r="H11" s="888"/>
      <c r="I11" s="888"/>
      <c r="J11" s="888"/>
      <c r="K11" s="888"/>
      <c r="L11" s="888"/>
      <c r="M11" s="888"/>
      <c r="N11" s="888"/>
      <c r="O11" s="888"/>
      <c r="P11" s="888"/>
      <c r="Q11" s="888"/>
      <c r="R11" s="888"/>
      <c r="S11" s="888"/>
      <c r="T11" s="888"/>
      <c r="U11" s="888"/>
      <c r="V11" s="889"/>
      <c r="W11" s="562"/>
      <c r="X11" s="49"/>
      <c r="Y11" s="50"/>
      <c r="Z11" s="50"/>
      <c r="AA11" s="50"/>
      <c r="AB11" s="50"/>
      <c r="AC11" s="50"/>
      <c r="AD11" s="51"/>
      <c r="AE11" s="51"/>
      <c r="AF11" s="51"/>
      <c r="AG11" s="51"/>
      <c r="AH11" s="51"/>
      <c r="AI11" s="560"/>
    </row>
    <row r="12" spans="1:35" s="561" customFormat="1" ht="50" customHeight="1" x14ac:dyDescent="0.55000000000000004">
      <c r="A12" s="881" t="s">
        <v>769</v>
      </c>
      <c r="B12" s="882"/>
      <c r="C12" s="882"/>
      <c r="D12" s="882"/>
      <c r="E12" s="882"/>
      <c r="F12" s="882"/>
      <c r="G12" s="883"/>
      <c r="H12" s="891"/>
      <c r="I12" s="891"/>
      <c r="J12" s="891"/>
      <c r="K12" s="891"/>
      <c r="L12" s="891"/>
      <c r="M12" s="891"/>
      <c r="N12" s="891"/>
      <c r="O12" s="891"/>
      <c r="P12" s="891"/>
      <c r="Q12" s="891"/>
      <c r="R12" s="891"/>
      <c r="S12" s="891"/>
      <c r="T12" s="891"/>
      <c r="U12" s="891"/>
      <c r="V12" s="892"/>
      <c r="W12" s="562"/>
      <c r="X12" s="49"/>
      <c r="Y12" s="50"/>
      <c r="Z12" s="50"/>
      <c r="AA12" s="50"/>
      <c r="AB12" s="50"/>
      <c r="AC12" s="50"/>
      <c r="AD12" s="51"/>
      <c r="AE12" s="51"/>
      <c r="AF12" s="51"/>
      <c r="AG12" s="51"/>
      <c r="AH12" s="51"/>
      <c r="AI12" s="560"/>
    </row>
    <row r="13" spans="1:35" s="561" customFormat="1" ht="50" customHeight="1" x14ac:dyDescent="0.55000000000000004">
      <c r="A13" s="884"/>
      <c r="B13" s="885"/>
      <c r="C13" s="885"/>
      <c r="D13" s="885"/>
      <c r="E13" s="885"/>
      <c r="F13" s="885"/>
      <c r="G13" s="886"/>
      <c r="H13" s="894"/>
      <c r="I13" s="894"/>
      <c r="J13" s="894"/>
      <c r="K13" s="894"/>
      <c r="L13" s="894"/>
      <c r="M13" s="894"/>
      <c r="N13" s="894"/>
      <c r="O13" s="894"/>
      <c r="P13" s="894"/>
      <c r="Q13" s="894"/>
      <c r="R13" s="894"/>
      <c r="S13" s="894"/>
      <c r="T13" s="894"/>
      <c r="U13" s="894"/>
      <c r="V13" s="895"/>
      <c r="W13" s="562"/>
      <c r="X13" s="49"/>
      <c r="Y13" s="50"/>
      <c r="Z13" s="50"/>
      <c r="AA13" s="50"/>
      <c r="AB13" s="50"/>
      <c r="AC13" s="50"/>
      <c r="AD13" s="51"/>
      <c r="AE13" s="51"/>
      <c r="AF13" s="51"/>
      <c r="AG13" s="51"/>
      <c r="AH13" s="51"/>
      <c r="AI13" s="560"/>
    </row>
    <row r="14" spans="1:35" s="561" customFormat="1" ht="50" customHeight="1" x14ac:dyDescent="0.55000000000000004">
      <c r="A14" s="878" t="s">
        <v>770</v>
      </c>
      <c r="B14" s="879"/>
      <c r="C14" s="879"/>
      <c r="D14" s="879"/>
      <c r="E14" s="879"/>
      <c r="F14" s="879"/>
      <c r="G14" s="880"/>
      <c r="H14" s="887"/>
      <c r="I14" s="888"/>
      <c r="J14" s="888"/>
      <c r="K14" s="888"/>
      <c r="L14" s="888"/>
      <c r="M14" s="888"/>
      <c r="N14" s="888"/>
      <c r="O14" s="888"/>
      <c r="P14" s="888"/>
      <c r="Q14" s="888"/>
      <c r="R14" s="888"/>
      <c r="S14" s="888"/>
      <c r="T14" s="888"/>
      <c r="U14" s="888"/>
      <c r="V14" s="889"/>
      <c r="W14" s="562"/>
      <c r="X14" s="49"/>
      <c r="Y14" s="50"/>
      <c r="Z14" s="50"/>
      <c r="AA14" s="50"/>
      <c r="AB14" s="50"/>
      <c r="AC14" s="50"/>
      <c r="AD14" s="51"/>
      <c r="AE14" s="51"/>
      <c r="AF14" s="51"/>
      <c r="AG14" s="51"/>
      <c r="AH14" s="51"/>
      <c r="AI14" s="560"/>
    </row>
    <row r="15" spans="1:35" s="561" customFormat="1" ht="50" customHeight="1" x14ac:dyDescent="0.55000000000000004">
      <c r="A15" s="881" t="s">
        <v>771</v>
      </c>
      <c r="B15" s="882"/>
      <c r="C15" s="882"/>
      <c r="D15" s="882"/>
      <c r="E15" s="882"/>
      <c r="F15" s="882"/>
      <c r="G15" s="883"/>
      <c r="H15" s="890"/>
      <c r="I15" s="891"/>
      <c r="J15" s="891"/>
      <c r="K15" s="891"/>
      <c r="L15" s="891"/>
      <c r="M15" s="891"/>
      <c r="N15" s="891"/>
      <c r="O15" s="891"/>
      <c r="P15" s="891"/>
      <c r="Q15" s="891"/>
      <c r="R15" s="891"/>
      <c r="S15" s="891"/>
      <c r="T15" s="891"/>
      <c r="U15" s="891"/>
      <c r="V15" s="892"/>
      <c r="W15" s="562"/>
      <c r="X15" s="49"/>
      <c r="Y15" s="50"/>
      <c r="Z15" s="50"/>
      <c r="AA15" s="50"/>
      <c r="AB15" s="50"/>
      <c r="AC15" s="50"/>
      <c r="AD15" s="51"/>
      <c r="AE15" s="51"/>
      <c r="AF15" s="51"/>
      <c r="AG15" s="51"/>
      <c r="AH15" s="51"/>
      <c r="AI15" s="560"/>
    </row>
    <row r="16" spans="1:35" s="561" customFormat="1" ht="50" customHeight="1" x14ac:dyDescent="0.55000000000000004">
      <c r="A16" s="881"/>
      <c r="B16" s="882"/>
      <c r="C16" s="882"/>
      <c r="D16" s="882"/>
      <c r="E16" s="882"/>
      <c r="F16" s="882"/>
      <c r="G16" s="883"/>
      <c r="H16" s="890"/>
      <c r="I16" s="891"/>
      <c r="J16" s="891"/>
      <c r="K16" s="891"/>
      <c r="L16" s="891"/>
      <c r="M16" s="891"/>
      <c r="N16" s="891"/>
      <c r="O16" s="891"/>
      <c r="P16" s="891"/>
      <c r="Q16" s="891"/>
      <c r="R16" s="891"/>
      <c r="S16" s="891"/>
      <c r="T16" s="891"/>
      <c r="U16" s="891"/>
      <c r="V16" s="892"/>
      <c r="W16" s="562"/>
      <c r="X16" s="49"/>
      <c r="Y16" s="50"/>
      <c r="Z16" s="50"/>
      <c r="AA16" s="50"/>
      <c r="AB16" s="50"/>
      <c r="AC16" s="50"/>
      <c r="AD16" s="51"/>
      <c r="AE16" s="51"/>
      <c r="AF16" s="51"/>
      <c r="AG16" s="51"/>
      <c r="AH16" s="51"/>
      <c r="AI16" s="560"/>
    </row>
    <row r="17" spans="1:35" s="561" customFormat="1" ht="50" customHeight="1" x14ac:dyDescent="0.55000000000000004">
      <c r="A17" s="881"/>
      <c r="B17" s="882"/>
      <c r="C17" s="882"/>
      <c r="D17" s="882"/>
      <c r="E17" s="882"/>
      <c r="F17" s="882"/>
      <c r="G17" s="883"/>
      <c r="H17" s="890"/>
      <c r="I17" s="891"/>
      <c r="J17" s="891"/>
      <c r="K17" s="891"/>
      <c r="L17" s="891"/>
      <c r="M17" s="891"/>
      <c r="N17" s="891"/>
      <c r="O17" s="891"/>
      <c r="P17" s="891"/>
      <c r="Q17" s="891"/>
      <c r="R17" s="891"/>
      <c r="S17" s="891"/>
      <c r="T17" s="891"/>
      <c r="U17" s="891"/>
      <c r="V17" s="892"/>
      <c r="W17" s="562"/>
      <c r="X17" s="49"/>
      <c r="Y17" s="50"/>
      <c r="Z17" s="50"/>
      <c r="AA17" s="50"/>
      <c r="AB17" s="50"/>
      <c r="AC17" s="50"/>
      <c r="AD17" s="51"/>
      <c r="AE17" s="51"/>
      <c r="AF17" s="51"/>
      <c r="AG17" s="51"/>
      <c r="AH17" s="51"/>
      <c r="AI17" s="560"/>
    </row>
    <row r="18" spans="1:35" s="561" customFormat="1" ht="50" customHeight="1" x14ac:dyDescent="0.55000000000000004">
      <c r="A18" s="884"/>
      <c r="B18" s="885"/>
      <c r="C18" s="885"/>
      <c r="D18" s="885"/>
      <c r="E18" s="885"/>
      <c r="F18" s="885"/>
      <c r="G18" s="886"/>
      <c r="H18" s="893"/>
      <c r="I18" s="894"/>
      <c r="J18" s="894"/>
      <c r="K18" s="894"/>
      <c r="L18" s="894"/>
      <c r="M18" s="894"/>
      <c r="N18" s="894"/>
      <c r="O18" s="894"/>
      <c r="P18" s="894"/>
      <c r="Q18" s="894"/>
      <c r="R18" s="894"/>
      <c r="S18" s="894"/>
      <c r="T18" s="894"/>
      <c r="U18" s="894"/>
      <c r="V18" s="895"/>
      <c r="W18" s="562"/>
      <c r="X18" s="49"/>
      <c r="Y18" s="50"/>
      <c r="Z18" s="50"/>
      <c r="AA18" s="50"/>
      <c r="AB18" s="50"/>
      <c r="AC18" s="50"/>
      <c r="AD18" s="51"/>
      <c r="AE18" s="51"/>
      <c r="AF18" s="51"/>
      <c r="AG18" s="51"/>
      <c r="AH18" s="51"/>
      <c r="AI18" s="560"/>
    </row>
    <row r="19" spans="1:35" s="22" customFormat="1" ht="20" customHeight="1" x14ac:dyDescent="0.55000000000000004">
      <c r="A19" s="974" t="s">
        <v>297</v>
      </c>
      <c r="B19" s="975"/>
      <c r="C19" s="975"/>
      <c r="D19" s="975"/>
      <c r="E19" s="975"/>
      <c r="F19" s="975"/>
      <c r="G19" s="975"/>
      <c r="H19" s="975"/>
      <c r="I19" s="975"/>
      <c r="J19" s="975"/>
      <c r="K19" s="975"/>
      <c r="L19" s="975"/>
      <c r="M19" s="975"/>
      <c r="N19" s="976">
        <f>IF(LEN(A20)&lt;=800,LEN(A20))</f>
        <v>0</v>
      </c>
      <c r="O19" s="975"/>
      <c r="P19" s="975"/>
      <c r="Q19" s="975"/>
      <c r="R19" s="975"/>
      <c r="S19" s="975"/>
      <c r="T19" s="975"/>
      <c r="U19" s="975"/>
      <c r="V19" s="977"/>
      <c r="W19" s="562"/>
      <c r="Y19" s="943"/>
      <c r="Z19" s="943"/>
      <c r="AA19" s="943"/>
      <c r="AB19" s="943"/>
      <c r="AC19" s="943"/>
      <c r="AD19" s="943"/>
      <c r="AE19" s="943"/>
    </row>
    <row r="20" spans="1:35" s="22" customFormat="1" ht="13" x14ac:dyDescent="0.55000000000000004">
      <c r="A20" s="944"/>
      <c r="B20" s="945"/>
      <c r="C20" s="945"/>
      <c r="D20" s="945"/>
      <c r="E20" s="945"/>
      <c r="F20" s="945"/>
      <c r="G20" s="945"/>
      <c r="H20" s="945"/>
      <c r="I20" s="945"/>
      <c r="J20" s="945"/>
      <c r="K20" s="945"/>
      <c r="L20" s="945"/>
      <c r="M20" s="945"/>
      <c r="N20" s="945"/>
      <c r="O20" s="945"/>
      <c r="P20" s="945"/>
      <c r="Q20" s="945"/>
      <c r="R20" s="945"/>
      <c r="S20" s="945"/>
      <c r="T20" s="945"/>
      <c r="U20" s="945"/>
      <c r="V20" s="946"/>
      <c r="W20" s="562"/>
      <c r="X20" s="55"/>
    </row>
    <row r="21" spans="1:35" s="22" customFormat="1" ht="13" x14ac:dyDescent="0.55000000000000004">
      <c r="A21" s="947"/>
      <c r="B21" s="948"/>
      <c r="C21" s="948"/>
      <c r="D21" s="948"/>
      <c r="E21" s="948"/>
      <c r="F21" s="948"/>
      <c r="G21" s="948"/>
      <c r="H21" s="948"/>
      <c r="I21" s="948"/>
      <c r="J21" s="948"/>
      <c r="K21" s="948"/>
      <c r="L21" s="948"/>
      <c r="M21" s="948"/>
      <c r="N21" s="948"/>
      <c r="O21" s="948"/>
      <c r="P21" s="948"/>
      <c r="Q21" s="948"/>
      <c r="R21" s="948"/>
      <c r="S21" s="948"/>
      <c r="T21" s="948"/>
      <c r="U21" s="948"/>
      <c r="V21" s="949"/>
      <c r="W21" s="562"/>
      <c r="X21" s="46"/>
    </row>
    <row r="22" spans="1:35" s="22" customFormat="1" ht="13" x14ac:dyDescent="0.55000000000000004">
      <c r="A22" s="947"/>
      <c r="B22" s="948"/>
      <c r="C22" s="948"/>
      <c r="D22" s="948"/>
      <c r="E22" s="948"/>
      <c r="F22" s="948"/>
      <c r="G22" s="948"/>
      <c r="H22" s="948"/>
      <c r="I22" s="948"/>
      <c r="J22" s="948"/>
      <c r="K22" s="948"/>
      <c r="L22" s="948"/>
      <c r="M22" s="948"/>
      <c r="N22" s="948"/>
      <c r="O22" s="948"/>
      <c r="P22" s="948"/>
      <c r="Q22" s="948"/>
      <c r="R22" s="948"/>
      <c r="S22" s="948"/>
      <c r="T22" s="948"/>
      <c r="U22" s="948"/>
      <c r="V22" s="949"/>
      <c r="W22" s="562"/>
      <c r="X22" s="46"/>
    </row>
    <row r="23" spans="1:35" s="22" customFormat="1" ht="13" x14ac:dyDescent="0.55000000000000004">
      <c r="A23" s="947"/>
      <c r="B23" s="948"/>
      <c r="C23" s="948"/>
      <c r="D23" s="948"/>
      <c r="E23" s="948"/>
      <c r="F23" s="948"/>
      <c r="G23" s="948"/>
      <c r="H23" s="948"/>
      <c r="I23" s="948"/>
      <c r="J23" s="948"/>
      <c r="K23" s="948"/>
      <c r="L23" s="948"/>
      <c r="M23" s="948"/>
      <c r="N23" s="948"/>
      <c r="O23" s="948"/>
      <c r="P23" s="948"/>
      <c r="Q23" s="948"/>
      <c r="R23" s="948"/>
      <c r="S23" s="948"/>
      <c r="T23" s="948"/>
      <c r="U23" s="948"/>
      <c r="V23" s="949"/>
      <c r="W23" s="562"/>
      <c r="X23" s="46"/>
    </row>
    <row r="24" spans="1:35" s="22" customFormat="1" ht="13" x14ac:dyDescent="0.55000000000000004">
      <c r="A24" s="947"/>
      <c r="B24" s="948"/>
      <c r="C24" s="948"/>
      <c r="D24" s="948"/>
      <c r="E24" s="948"/>
      <c r="F24" s="948"/>
      <c r="G24" s="948"/>
      <c r="H24" s="948"/>
      <c r="I24" s="948"/>
      <c r="J24" s="948"/>
      <c r="K24" s="948"/>
      <c r="L24" s="948"/>
      <c r="M24" s="948"/>
      <c r="N24" s="948"/>
      <c r="O24" s="948"/>
      <c r="P24" s="948"/>
      <c r="Q24" s="948"/>
      <c r="R24" s="948"/>
      <c r="S24" s="948"/>
      <c r="T24" s="948"/>
      <c r="U24" s="948"/>
      <c r="V24" s="949"/>
      <c r="W24" s="562"/>
      <c r="X24" s="46"/>
    </row>
    <row r="25" spans="1:35" s="22" customFormat="1" ht="13" x14ac:dyDescent="0.55000000000000004">
      <c r="A25" s="947"/>
      <c r="B25" s="948"/>
      <c r="C25" s="948"/>
      <c r="D25" s="948"/>
      <c r="E25" s="948"/>
      <c r="F25" s="948"/>
      <c r="G25" s="948"/>
      <c r="H25" s="948"/>
      <c r="I25" s="948"/>
      <c r="J25" s="948"/>
      <c r="K25" s="948"/>
      <c r="L25" s="948"/>
      <c r="M25" s="948"/>
      <c r="N25" s="948"/>
      <c r="O25" s="948"/>
      <c r="P25" s="948"/>
      <c r="Q25" s="948"/>
      <c r="R25" s="948"/>
      <c r="S25" s="948"/>
      <c r="T25" s="948"/>
      <c r="U25" s="948"/>
      <c r="V25" s="949"/>
      <c r="W25" s="562"/>
      <c r="X25" s="46"/>
      <c r="AB25" s="56"/>
    </row>
    <row r="26" spans="1:35" s="22" customFormat="1" ht="13" x14ac:dyDescent="0.55000000000000004">
      <c r="A26" s="947"/>
      <c r="B26" s="948"/>
      <c r="C26" s="948"/>
      <c r="D26" s="948"/>
      <c r="E26" s="948"/>
      <c r="F26" s="948"/>
      <c r="G26" s="948"/>
      <c r="H26" s="948"/>
      <c r="I26" s="948"/>
      <c r="J26" s="948"/>
      <c r="K26" s="948"/>
      <c r="L26" s="948"/>
      <c r="M26" s="948"/>
      <c r="N26" s="948"/>
      <c r="O26" s="948"/>
      <c r="P26" s="948"/>
      <c r="Q26" s="948"/>
      <c r="R26" s="948"/>
      <c r="S26" s="948"/>
      <c r="T26" s="948"/>
      <c r="U26" s="948"/>
      <c r="V26" s="949"/>
      <c r="W26" s="562"/>
      <c r="X26" s="46"/>
    </row>
    <row r="27" spans="1:35" s="22" customFormat="1" ht="13" x14ac:dyDescent="0.55000000000000004">
      <c r="A27" s="947"/>
      <c r="B27" s="948"/>
      <c r="C27" s="948"/>
      <c r="D27" s="948"/>
      <c r="E27" s="948"/>
      <c r="F27" s="948"/>
      <c r="G27" s="948"/>
      <c r="H27" s="948"/>
      <c r="I27" s="948"/>
      <c r="J27" s="948"/>
      <c r="K27" s="948"/>
      <c r="L27" s="948"/>
      <c r="M27" s="948"/>
      <c r="N27" s="948"/>
      <c r="O27" s="948"/>
      <c r="P27" s="948"/>
      <c r="Q27" s="948"/>
      <c r="R27" s="948"/>
      <c r="S27" s="948"/>
      <c r="T27" s="948"/>
      <c r="U27" s="948"/>
      <c r="V27" s="949"/>
      <c r="W27" s="562"/>
      <c r="X27" s="46"/>
    </row>
    <row r="28" spans="1:35" s="22" customFormat="1" ht="13" x14ac:dyDescent="0.55000000000000004">
      <c r="A28" s="947"/>
      <c r="B28" s="948"/>
      <c r="C28" s="948"/>
      <c r="D28" s="948"/>
      <c r="E28" s="948"/>
      <c r="F28" s="948"/>
      <c r="G28" s="948"/>
      <c r="H28" s="948"/>
      <c r="I28" s="948"/>
      <c r="J28" s="948"/>
      <c r="K28" s="948"/>
      <c r="L28" s="948"/>
      <c r="M28" s="948"/>
      <c r="N28" s="948"/>
      <c r="O28" s="948"/>
      <c r="P28" s="948"/>
      <c r="Q28" s="948"/>
      <c r="R28" s="948"/>
      <c r="S28" s="948"/>
      <c r="T28" s="948"/>
      <c r="U28" s="948"/>
      <c r="V28" s="949"/>
      <c r="W28" s="562"/>
    </row>
    <row r="29" spans="1:35" s="22" customFormat="1" ht="13" x14ac:dyDescent="0.55000000000000004">
      <c r="A29" s="947"/>
      <c r="B29" s="948"/>
      <c r="C29" s="948"/>
      <c r="D29" s="948"/>
      <c r="E29" s="948"/>
      <c r="F29" s="948"/>
      <c r="G29" s="948"/>
      <c r="H29" s="948"/>
      <c r="I29" s="948"/>
      <c r="J29" s="948"/>
      <c r="K29" s="948"/>
      <c r="L29" s="948"/>
      <c r="M29" s="948"/>
      <c r="N29" s="948"/>
      <c r="O29" s="948"/>
      <c r="P29" s="948"/>
      <c r="Q29" s="948"/>
      <c r="R29" s="948"/>
      <c r="S29" s="948"/>
      <c r="T29" s="948"/>
      <c r="U29" s="948"/>
      <c r="V29" s="949"/>
      <c r="W29" s="562"/>
    </row>
    <row r="30" spans="1:35" s="22" customFormat="1" ht="13" x14ac:dyDescent="0.55000000000000004">
      <c r="A30" s="947"/>
      <c r="B30" s="948"/>
      <c r="C30" s="948"/>
      <c r="D30" s="948"/>
      <c r="E30" s="948"/>
      <c r="F30" s="948"/>
      <c r="G30" s="948"/>
      <c r="H30" s="948"/>
      <c r="I30" s="948"/>
      <c r="J30" s="948"/>
      <c r="K30" s="948"/>
      <c r="L30" s="948"/>
      <c r="M30" s="948"/>
      <c r="N30" s="948"/>
      <c r="O30" s="948"/>
      <c r="P30" s="948"/>
      <c r="Q30" s="948"/>
      <c r="R30" s="948"/>
      <c r="S30" s="948"/>
      <c r="T30" s="948"/>
      <c r="U30" s="948"/>
      <c r="V30" s="949"/>
      <c r="W30" s="562"/>
    </row>
    <row r="31" spans="1:35" s="22" customFormat="1" ht="13" x14ac:dyDescent="0.55000000000000004">
      <c r="A31" s="947"/>
      <c r="B31" s="948"/>
      <c r="C31" s="948"/>
      <c r="D31" s="948"/>
      <c r="E31" s="948"/>
      <c r="F31" s="948"/>
      <c r="G31" s="948"/>
      <c r="H31" s="948"/>
      <c r="I31" s="948"/>
      <c r="J31" s="948"/>
      <c r="K31" s="948"/>
      <c r="L31" s="948"/>
      <c r="M31" s="948"/>
      <c r="N31" s="948"/>
      <c r="O31" s="948"/>
      <c r="P31" s="948"/>
      <c r="Q31" s="948"/>
      <c r="R31" s="948"/>
      <c r="S31" s="948"/>
      <c r="T31" s="948"/>
      <c r="U31" s="948"/>
      <c r="V31" s="949"/>
      <c r="W31" s="562"/>
    </row>
    <row r="32" spans="1:35" s="22" customFormat="1" ht="13" x14ac:dyDescent="0.55000000000000004">
      <c r="A32" s="947"/>
      <c r="B32" s="948"/>
      <c r="C32" s="948"/>
      <c r="D32" s="948"/>
      <c r="E32" s="948"/>
      <c r="F32" s="948"/>
      <c r="G32" s="948"/>
      <c r="H32" s="948"/>
      <c r="I32" s="948"/>
      <c r="J32" s="948"/>
      <c r="K32" s="948"/>
      <c r="L32" s="948"/>
      <c r="M32" s="948"/>
      <c r="N32" s="948"/>
      <c r="O32" s="948"/>
      <c r="P32" s="948"/>
      <c r="Q32" s="948"/>
      <c r="R32" s="948"/>
      <c r="S32" s="948"/>
      <c r="T32" s="948"/>
      <c r="U32" s="948"/>
      <c r="V32" s="949"/>
      <c r="W32" s="562"/>
    </row>
    <row r="33" spans="1:34" s="22" customFormat="1" ht="13" x14ac:dyDescent="0.55000000000000004">
      <c r="A33" s="950"/>
      <c r="B33" s="951"/>
      <c r="C33" s="951"/>
      <c r="D33" s="951"/>
      <c r="E33" s="951"/>
      <c r="F33" s="951"/>
      <c r="G33" s="951"/>
      <c r="H33" s="951"/>
      <c r="I33" s="951"/>
      <c r="J33" s="951"/>
      <c r="K33" s="951"/>
      <c r="L33" s="951"/>
      <c r="M33" s="951"/>
      <c r="N33" s="951"/>
      <c r="O33" s="951"/>
      <c r="P33" s="951"/>
      <c r="Q33" s="951"/>
      <c r="R33" s="951"/>
      <c r="S33" s="951"/>
      <c r="T33" s="951"/>
      <c r="U33" s="951"/>
      <c r="V33" s="952"/>
      <c r="W33" s="562"/>
    </row>
    <row r="34" spans="1:34" ht="14" x14ac:dyDescent="0.55000000000000004">
      <c r="A34" s="953" t="s">
        <v>746</v>
      </c>
      <c r="B34" s="954"/>
      <c r="C34" s="954"/>
      <c r="D34" s="954"/>
      <c r="E34" s="954"/>
      <c r="F34" s="954"/>
      <c r="G34" s="954"/>
      <c r="H34" s="954"/>
      <c r="I34" s="954"/>
      <c r="J34" s="954"/>
      <c r="K34" s="954"/>
      <c r="L34" s="954"/>
      <c r="M34" s="954"/>
      <c r="N34" s="954"/>
      <c r="O34" s="954"/>
      <c r="P34" s="954"/>
      <c r="Q34" s="954"/>
      <c r="R34" s="954"/>
      <c r="S34" s="954"/>
      <c r="T34" s="954"/>
      <c r="U34" s="954"/>
      <c r="V34" s="955"/>
      <c r="W34" s="49"/>
      <c r="X34" s="49"/>
      <c r="Y34" s="50"/>
      <c r="Z34" s="50"/>
      <c r="AA34" s="50"/>
      <c r="AB34" s="50"/>
      <c r="AC34" s="50"/>
      <c r="AD34" s="51"/>
      <c r="AE34" s="51"/>
      <c r="AF34" s="51"/>
      <c r="AG34" s="51"/>
      <c r="AH34" s="51"/>
    </row>
    <row r="35" spans="1:34" ht="14" x14ac:dyDescent="0.55000000000000004">
      <c r="A35" s="956"/>
      <c r="B35" s="957"/>
      <c r="C35" s="957"/>
      <c r="D35" s="957"/>
      <c r="E35" s="957"/>
      <c r="F35" s="957"/>
      <c r="G35" s="957"/>
      <c r="H35" s="957"/>
      <c r="I35" s="957"/>
      <c r="J35" s="957"/>
      <c r="K35" s="957"/>
      <c r="L35" s="957"/>
      <c r="M35" s="957"/>
      <c r="N35" s="957"/>
      <c r="O35" s="957"/>
      <c r="P35" s="957"/>
      <c r="Q35" s="957"/>
      <c r="R35" s="957"/>
      <c r="S35" s="957"/>
      <c r="T35" s="957"/>
      <c r="U35" s="957"/>
      <c r="V35" s="958"/>
      <c r="W35" s="49"/>
      <c r="X35" s="49"/>
      <c r="Y35" s="50"/>
      <c r="Z35" s="50"/>
      <c r="AA35" s="50"/>
      <c r="AB35" s="50"/>
      <c r="AC35" s="50"/>
      <c r="AD35" s="51"/>
      <c r="AE35" s="51"/>
      <c r="AF35" s="51"/>
      <c r="AG35" s="51"/>
      <c r="AH35" s="51"/>
    </row>
    <row r="36" spans="1:34" ht="20" customHeight="1" x14ac:dyDescent="0.55000000000000004">
      <c r="A36" s="923" t="s">
        <v>152</v>
      </c>
      <c r="B36" s="924"/>
      <c r="C36" s="924"/>
      <c r="D36" s="924"/>
      <c r="E36" s="924"/>
      <c r="F36" s="924"/>
      <c r="G36" s="925"/>
      <c r="H36" s="926"/>
      <c r="I36" s="927"/>
      <c r="J36" s="927"/>
      <c r="K36" s="927"/>
      <c r="L36" s="927"/>
      <c r="M36" s="927"/>
      <c r="N36" s="927"/>
      <c r="O36" s="927"/>
      <c r="P36" s="927"/>
      <c r="Q36" s="927"/>
      <c r="R36" s="927"/>
      <c r="S36" s="927"/>
      <c r="T36" s="927"/>
      <c r="U36" s="927"/>
      <c r="V36" s="928"/>
      <c r="W36" s="49"/>
      <c r="X36" s="49"/>
      <c r="Y36" s="50"/>
      <c r="Z36" s="50"/>
      <c r="AA36" s="50"/>
      <c r="AB36" s="50"/>
      <c r="AC36" s="50"/>
      <c r="AD36" s="51"/>
      <c r="AE36" s="51"/>
      <c r="AF36" s="51"/>
      <c r="AG36" s="51"/>
      <c r="AH36" s="51"/>
    </row>
    <row r="37" spans="1:34" ht="14" x14ac:dyDescent="0.55000000000000004">
      <c r="A37" s="959" t="s">
        <v>158</v>
      </c>
      <c r="B37" s="960"/>
      <c r="C37" s="960"/>
      <c r="D37" s="960"/>
      <c r="E37" s="960"/>
      <c r="F37" s="960"/>
      <c r="G37" s="961"/>
      <c r="H37" s="965"/>
      <c r="I37" s="966"/>
      <c r="J37" s="966"/>
      <c r="K37" s="966"/>
      <c r="L37" s="966"/>
      <c r="M37" s="966"/>
      <c r="N37" s="966"/>
      <c r="O37" s="966"/>
      <c r="P37" s="966"/>
      <c r="Q37" s="966"/>
      <c r="R37" s="966"/>
      <c r="S37" s="966"/>
      <c r="T37" s="966"/>
      <c r="U37" s="966"/>
      <c r="V37" s="967"/>
      <c r="W37" s="49"/>
      <c r="X37" s="49"/>
      <c r="Y37" s="50"/>
      <c r="Z37" s="50"/>
      <c r="AA37" s="50"/>
      <c r="AB37" s="50"/>
      <c r="AC37" s="50"/>
      <c r="AD37" s="51"/>
      <c r="AE37" s="51"/>
      <c r="AF37" s="51"/>
      <c r="AG37" s="51"/>
      <c r="AH37" s="51"/>
    </row>
    <row r="38" spans="1:34" ht="14" x14ac:dyDescent="0.55000000000000004">
      <c r="A38" s="962"/>
      <c r="B38" s="963"/>
      <c r="C38" s="963"/>
      <c r="D38" s="963"/>
      <c r="E38" s="963"/>
      <c r="F38" s="963"/>
      <c r="G38" s="964"/>
      <c r="H38" s="968"/>
      <c r="I38" s="969"/>
      <c r="J38" s="969"/>
      <c r="K38" s="969"/>
      <c r="L38" s="969"/>
      <c r="M38" s="969"/>
      <c r="N38" s="969"/>
      <c r="O38" s="969"/>
      <c r="P38" s="969"/>
      <c r="Q38" s="969"/>
      <c r="R38" s="969"/>
      <c r="S38" s="969"/>
      <c r="T38" s="969"/>
      <c r="U38" s="969"/>
      <c r="V38" s="970"/>
      <c r="W38" s="49"/>
      <c r="X38" s="49"/>
      <c r="Y38" s="50"/>
      <c r="Z38" s="50"/>
      <c r="AA38" s="50"/>
      <c r="AB38" s="50"/>
      <c r="AC38" s="50"/>
      <c r="AD38" s="51"/>
      <c r="AE38" s="51"/>
      <c r="AF38" s="51"/>
      <c r="AG38" s="51"/>
      <c r="AH38" s="51"/>
    </row>
    <row r="39" spans="1:34" ht="14" x14ac:dyDescent="0.55000000000000004">
      <c r="A39" s="962"/>
      <c r="B39" s="963"/>
      <c r="C39" s="963"/>
      <c r="D39" s="963"/>
      <c r="E39" s="963"/>
      <c r="F39" s="963"/>
      <c r="G39" s="964"/>
      <c r="H39" s="968"/>
      <c r="I39" s="969"/>
      <c r="J39" s="969"/>
      <c r="K39" s="969"/>
      <c r="L39" s="969"/>
      <c r="M39" s="969"/>
      <c r="N39" s="969"/>
      <c r="O39" s="969"/>
      <c r="P39" s="969"/>
      <c r="Q39" s="969"/>
      <c r="R39" s="969"/>
      <c r="S39" s="969"/>
      <c r="T39" s="969"/>
      <c r="U39" s="969"/>
      <c r="V39" s="970"/>
      <c r="W39" s="49"/>
      <c r="X39" s="49"/>
      <c r="Y39" s="50"/>
      <c r="Z39" s="50"/>
      <c r="AA39" s="50"/>
      <c r="AB39" s="50"/>
      <c r="AC39" s="50"/>
      <c r="AD39" s="51"/>
      <c r="AE39" s="51"/>
      <c r="AF39" s="51"/>
      <c r="AG39" s="51"/>
      <c r="AH39" s="51"/>
    </row>
    <row r="40" spans="1:34" ht="14" x14ac:dyDescent="0.55000000000000004">
      <c r="A40" s="962"/>
      <c r="B40" s="963"/>
      <c r="C40" s="963"/>
      <c r="D40" s="963"/>
      <c r="E40" s="963"/>
      <c r="F40" s="963"/>
      <c r="G40" s="964"/>
      <c r="H40" s="968"/>
      <c r="I40" s="969"/>
      <c r="J40" s="969"/>
      <c r="K40" s="969"/>
      <c r="L40" s="969"/>
      <c r="M40" s="969"/>
      <c r="N40" s="969"/>
      <c r="O40" s="969"/>
      <c r="P40" s="969"/>
      <c r="Q40" s="969"/>
      <c r="R40" s="969"/>
      <c r="S40" s="969"/>
      <c r="T40" s="969"/>
      <c r="U40" s="969"/>
      <c r="V40" s="970"/>
      <c r="W40" s="49"/>
      <c r="X40" s="49"/>
      <c r="Y40" s="50"/>
      <c r="Z40" s="50"/>
      <c r="AA40" s="50"/>
      <c r="AB40" s="50"/>
      <c r="AC40" s="50"/>
      <c r="AD40" s="51"/>
      <c r="AE40" s="51"/>
      <c r="AF40" s="51"/>
      <c r="AG40" s="51"/>
      <c r="AH40" s="51"/>
    </row>
    <row r="41" spans="1:34" ht="13" x14ac:dyDescent="0.55000000000000004">
      <c r="A41" s="971">
        <f>IF(LEN(H37)&lt;=200,LEN(H37),"→200字を超過しています")</f>
        <v>0</v>
      </c>
      <c r="B41" s="972"/>
      <c r="C41" s="972"/>
      <c r="D41" s="972"/>
      <c r="E41" s="972"/>
      <c r="F41" s="972"/>
      <c r="G41" s="973"/>
      <c r="H41" s="968"/>
      <c r="I41" s="969"/>
      <c r="J41" s="969"/>
      <c r="K41" s="969"/>
      <c r="L41" s="969"/>
      <c r="M41" s="969"/>
      <c r="N41" s="969"/>
      <c r="O41" s="969"/>
      <c r="P41" s="969"/>
      <c r="Q41" s="969"/>
      <c r="R41" s="969"/>
      <c r="S41" s="969"/>
      <c r="T41" s="969"/>
      <c r="U41" s="969"/>
      <c r="V41" s="970"/>
    </row>
    <row r="42" spans="1:34" ht="20" customHeight="1" x14ac:dyDescent="0.55000000000000004">
      <c r="A42" s="923" t="s">
        <v>153</v>
      </c>
      <c r="B42" s="924"/>
      <c r="C42" s="924"/>
      <c r="D42" s="924"/>
      <c r="E42" s="924"/>
      <c r="F42" s="924"/>
      <c r="G42" s="925"/>
      <c r="H42" s="993" t="s">
        <v>119</v>
      </c>
      <c r="I42" s="994"/>
      <c r="J42" s="995"/>
      <c r="K42" s="518"/>
      <c r="L42" s="520" t="s">
        <v>21</v>
      </c>
      <c r="M42" s="519"/>
      <c r="N42" s="521" t="s">
        <v>22</v>
      </c>
      <c r="O42" s="996"/>
      <c r="P42" s="997"/>
      <c r="Q42" s="997"/>
      <c r="R42" s="997"/>
      <c r="S42" s="997"/>
      <c r="T42" s="997"/>
      <c r="U42" s="997"/>
      <c r="V42" s="998"/>
      <c r="W42" s="46"/>
    </row>
    <row r="43" spans="1:34" ht="20" customHeight="1" x14ac:dyDescent="0.55000000000000004">
      <c r="A43" s="923" t="s">
        <v>415</v>
      </c>
      <c r="B43" s="924"/>
      <c r="C43" s="924"/>
      <c r="D43" s="924"/>
      <c r="E43" s="924"/>
      <c r="F43" s="924"/>
      <c r="G43" s="925"/>
      <c r="H43" s="993" t="s">
        <v>119</v>
      </c>
      <c r="I43" s="994"/>
      <c r="J43" s="994"/>
      <c r="K43" s="994"/>
      <c r="L43" s="994"/>
      <c r="M43" s="995"/>
      <c r="N43" s="923" t="s">
        <v>154</v>
      </c>
      <c r="O43" s="924"/>
      <c r="P43" s="924"/>
      <c r="Q43" s="925"/>
      <c r="R43" s="941"/>
      <c r="S43" s="942"/>
      <c r="T43" s="942"/>
      <c r="U43" s="942"/>
      <c r="V43" s="147" t="s">
        <v>63</v>
      </c>
      <c r="W43" s="46"/>
    </row>
    <row r="44" spans="1:34" ht="20" customHeight="1" x14ac:dyDescent="0.55000000000000004">
      <c r="A44" s="978" t="s">
        <v>155</v>
      </c>
      <c r="B44" s="979"/>
      <c r="C44" s="979"/>
      <c r="D44" s="979"/>
      <c r="E44" s="979"/>
      <c r="F44" s="979"/>
      <c r="G44" s="980"/>
      <c r="H44" s="987" t="s">
        <v>156</v>
      </c>
      <c r="I44" s="988"/>
      <c r="J44" s="988"/>
      <c r="K44" s="988"/>
      <c r="L44" s="988"/>
      <c r="M44" s="988"/>
      <c r="N44" s="989"/>
      <c r="O44" s="987" t="s">
        <v>157</v>
      </c>
      <c r="P44" s="988"/>
      <c r="Q44" s="988"/>
      <c r="R44" s="988"/>
      <c r="S44" s="988"/>
      <c r="T44" s="988"/>
      <c r="U44" s="988"/>
      <c r="V44" s="989"/>
      <c r="W44" s="46"/>
    </row>
    <row r="45" spans="1:34" ht="20" customHeight="1" x14ac:dyDescent="0.55000000000000004">
      <c r="A45" s="981"/>
      <c r="B45" s="982"/>
      <c r="C45" s="982"/>
      <c r="D45" s="982"/>
      <c r="E45" s="982"/>
      <c r="F45" s="982"/>
      <c r="G45" s="983"/>
      <c r="H45" s="990"/>
      <c r="I45" s="991"/>
      <c r="J45" s="991"/>
      <c r="K45" s="991"/>
      <c r="L45" s="991"/>
      <c r="M45" s="991"/>
      <c r="N45" s="992"/>
      <c r="O45" s="990"/>
      <c r="P45" s="991"/>
      <c r="Q45" s="991"/>
      <c r="R45" s="991"/>
      <c r="S45" s="991"/>
      <c r="T45" s="991"/>
      <c r="U45" s="991"/>
      <c r="V45" s="992"/>
      <c r="W45" s="46"/>
    </row>
    <row r="46" spans="1:34" ht="20" customHeight="1" x14ac:dyDescent="0.55000000000000004">
      <c r="A46" s="981"/>
      <c r="B46" s="982"/>
      <c r="C46" s="982"/>
      <c r="D46" s="982"/>
      <c r="E46" s="982"/>
      <c r="F46" s="982"/>
      <c r="G46" s="983"/>
      <c r="H46" s="990"/>
      <c r="I46" s="991"/>
      <c r="J46" s="991"/>
      <c r="K46" s="991"/>
      <c r="L46" s="991"/>
      <c r="M46" s="991"/>
      <c r="N46" s="992"/>
      <c r="O46" s="990"/>
      <c r="P46" s="991"/>
      <c r="Q46" s="991"/>
      <c r="R46" s="991"/>
      <c r="S46" s="991"/>
      <c r="T46" s="991"/>
      <c r="U46" s="991"/>
      <c r="V46" s="992"/>
      <c r="W46" s="46"/>
    </row>
    <row r="47" spans="1:34" ht="20" customHeight="1" x14ac:dyDescent="0.55000000000000004">
      <c r="A47" s="984"/>
      <c r="B47" s="985"/>
      <c r="C47" s="985"/>
      <c r="D47" s="985"/>
      <c r="E47" s="985"/>
      <c r="F47" s="985"/>
      <c r="G47" s="986"/>
      <c r="H47" s="990"/>
      <c r="I47" s="991"/>
      <c r="J47" s="991"/>
      <c r="K47" s="991"/>
      <c r="L47" s="991"/>
      <c r="M47" s="991"/>
      <c r="N47" s="992"/>
      <c r="O47" s="990"/>
      <c r="P47" s="991"/>
      <c r="Q47" s="991"/>
      <c r="R47" s="991"/>
      <c r="S47" s="991"/>
      <c r="T47" s="991"/>
      <c r="U47" s="991"/>
      <c r="V47" s="992"/>
      <c r="W47" s="46"/>
    </row>
    <row r="48" spans="1:34" ht="13" x14ac:dyDescent="0.55000000000000004">
      <c r="H48" s="58"/>
      <c r="I48" s="58"/>
      <c r="J48" s="58"/>
      <c r="K48" s="58"/>
      <c r="L48" s="58"/>
      <c r="M48" s="58"/>
    </row>
  </sheetData>
  <sheetProtection password="C402" sheet="1" formatCells="0" selectLockedCells="1"/>
  <mergeCells count="46">
    <mergeCell ref="A7:G7"/>
    <mergeCell ref="H7:V7"/>
    <mergeCell ref="A44:G47"/>
    <mergeCell ref="H44:N44"/>
    <mergeCell ref="O44:V44"/>
    <mergeCell ref="H45:N45"/>
    <mergeCell ref="O45:V45"/>
    <mergeCell ref="H46:N46"/>
    <mergeCell ref="O46:V46"/>
    <mergeCell ref="H47:N47"/>
    <mergeCell ref="O47:V47"/>
    <mergeCell ref="A42:G42"/>
    <mergeCell ref="H42:J42"/>
    <mergeCell ref="O42:V42"/>
    <mergeCell ref="A43:G43"/>
    <mergeCell ref="H43:M43"/>
    <mergeCell ref="N43:Q43"/>
    <mergeCell ref="R43:U43"/>
    <mergeCell ref="Y19:AE19"/>
    <mergeCell ref="A20:V33"/>
    <mergeCell ref="A34:V35"/>
    <mergeCell ref="A36:G36"/>
    <mergeCell ref="H36:V36"/>
    <mergeCell ref="A37:G40"/>
    <mergeCell ref="H37:V41"/>
    <mergeCell ref="A41:G41"/>
    <mergeCell ref="A19:M19"/>
    <mergeCell ref="N19:V19"/>
    <mergeCell ref="A8:G8"/>
    <mergeCell ref="H8:V8"/>
    <mergeCell ref="A9:G9"/>
    <mergeCell ref="H9:V10"/>
    <mergeCell ref="A10:G10"/>
    <mergeCell ref="A6:G6"/>
    <mergeCell ref="H6:V6"/>
    <mergeCell ref="A2:G2"/>
    <mergeCell ref="H2:V4"/>
    <mergeCell ref="A3:G3"/>
    <mergeCell ref="A4:G4"/>
    <mergeCell ref="A5:V5"/>
    <mergeCell ref="A14:G14"/>
    <mergeCell ref="A15:G18"/>
    <mergeCell ref="H14:V18"/>
    <mergeCell ref="A11:G11"/>
    <mergeCell ref="H11:V13"/>
    <mergeCell ref="A12:G13"/>
  </mergeCells>
  <phoneticPr fontId="2"/>
  <dataValidations count="8">
    <dataValidation type="list" allowBlank="1" showInputMessage="1" showErrorMessage="1" sqref="H6:V6">
      <formula1>"（選択してください）,新規開発,改良"</formula1>
    </dataValidation>
    <dataValidation allowBlank="1" showInputMessage="1" showErrorMessage="1" prompt="機能・用途について説明してください_x000a_" sqref="H37:V41"/>
    <dataValidation allowBlank="1" showInputMessage="1" showErrorMessage="1" prompt="対象製品等は原則１種類です" sqref="H8:V8"/>
    <dataValidation imeMode="disabled" allowBlank="1" showInputMessage="1" showErrorMessage="1" sqref="K42 M42 R43:U43"/>
    <dataValidation type="list" allowBlank="1" showInputMessage="1" showErrorMessage="1" sqref="H42">
      <formula1>"選択してください,令和,平成,昭和,大正,明治"</formula1>
    </dataValidation>
    <dataValidation type="list" allowBlank="1" showInputMessage="1" showErrorMessage="1" sqref="H43:M43">
      <formula1>"選択してください,試作段階,販売開始済み"</formula1>
    </dataValidation>
    <dataValidation type="list" allowBlank="1" showInputMessage="1" showErrorMessage="1" sqref="H7:V7">
      <formula1>"（選択してください）,製品（ハードウェア、ソフトウェア）の開発・改良,サービスの開発・改良"</formula1>
    </dataValidation>
    <dataValidation allowBlank="1" showInputMessage="1" showErrorMessage="1" promptTitle="製品・サービスの概要" prompt="本事業で開発・改良する製品・サービスの概要について記入してください。" sqref="I9:V10 H9:H10"/>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82"/>
  <sheetViews>
    <sheetView showGridLines="0" view="pageBreakPreview" zoomScale="80" zoomScaleNormal="100" zoomScaleSheetLayoutView="80" workbookViewId="0">
      <selection activeCell="F4" sqref="F4:V13"/>
    </sheetView>
  </sheetViews>
  <sheetFormatPr defaultColWidth="4.58203125" defaultRowHeight="15" customHeight="1" x14ac:dyDescent="0.55000000000000004"/>
  <cols>
    <col min="1" max="1" width="4.58203125" style="48"/>
    <col min="2" max="5" width="4.58203125" style="57"/>
    <col min="6" max="22" width="4.58203125" style="48"/>
    <col min="23" max="23" width="4.08203125" style="22" bestFit="1" customWidth="1"/>
    <col min="24" max="29" width="4.58203125" style="22"/>
    <col min="30" max="16384" width="4.58203125" style="48"/>
  </cols>
  <sheetData>
    <row r="1" spans="1:34" ht="22" customHeight="1" x14ac:dyDescent="0.55000000000000004">
      <c r="A1" s="486" t="s">
        <v>793</v>
      </c>
      <c r="B1" s="44"/>
      <c r="C1" s="44"/>
      <c r="D1" s="44"/>
      <c r="E1" s="44"/>
      <c r="F1" s="44"/>
      <c r="G1" s="44"/>
      <c r="H1" s="44"/>
      <c r="I1" s="44"/>
      <c r="J1" s="44"/>
      <c r="K1" s="44"/>
      <c r="L1" s="44"/>
      <c r="M1" s="44"/>
      <c r="N1" s="44"/>
      <c r="O1" s="44"/>
      <c r="P1" s="44"/>
      <c r="Q1" s="44"/>
      <c r="R1" s="44"/>
      <c r="S1" s="44"/>
      <c r="T1" s="44"/>
      <c r="U1" s="44"/>
      <c r="V1" s="45"/>
      <c r="W1" s="46"/>
      <c r="X1" s="47"/>
    </row>
    <row r="2" spans="1:34" ht="15" customHeight="1" x14ac:dyDescent="0.55000000000000004">
      <c r="A2" s="902" t="s">
        <v>782</v>
      </c>
      <c r="B2" s="999"/>
      <c r="C2" s="999"/>
      <c r="D2" s="999"/>
      <c r="E2" s="999"/>
      <c r="F2" s="999"/>
      <c r="G2" s="999"/>
      <c r="H2" s="999"/>
      <c r="I2" s="999"/>
      <c r="J2" s="999"/>
      <c r="K2" s="999"/>
      <c r="L2" s="999"/>
      <c r="M2" s="999"/>
      <c r="N2" s="999"/>
      <c r="O2" s="999"/>
      <c r="P2" s="999"/>
      <c r="Q2" s="999"/>
      <c r="R2" s="999"/>
      <c r="S2" s="999"/>
      <c r="T2" s="999"/>
      <c r="U2" s="999"/>
      <c r="V2" s="1000"/>
      <c r="W2" s="49"/>
      <c r="X2" s="49"/>
      <c r="Y2" s="50"/>
      <c r="Z2" s="50"/>
      <c r="AA2" s="50"/>
      <c r="AB2" s="50"/>
      <c r="AC2" s="50"/>
      <c r="AD2" s="51"/>
      <c r="AE2" s="51"/>
      <c r="AF2" s="51"/>
      <c r="AG2" s="51"/>
      <c r="AH2" s="51"/>
    </row>
    <row r="3" spans="1:34" ht="15" customHeight="1" x14ac:dyDescent="0.55000000000000004">
      <c r="A3" s="1001"/>
      <c r="B3" s="1002"/>
      <c r="C3" s="1002"/>
      <c r="D3" s="1002"/>
      <c r="E3" s="1002"/>
      <c r="F3" s="1002"/>
      <c r="G3" s="1002"/>
      <c r="H3" s="1002"/>
      <c r="I3" s="1002"/>
      <c r="J3" s="1002"/>
      <c r="K3" s="1002"/>
      <c r="L3" s="1002"/>
      <c r="M3" s="1002"/>
      <c r="N3" s="1002"/>
      <c r="O3" s="1002"/>
      <c r="P3" s="1002"/>
      <c r="Q3" s="1002"/>
      <c r="R3" s="1002"/>
      <c r="S3" s="1002"/>
      <c r="T3" s="1002"/>
      <c r="U3" s="1002"/>
      <c r="V3" s="1003"/>
      <c r="W3" s="49"/>
      <c r="X3" s="49"/>
      <c r="Y3" s="50"/>
      <c r="Z3" s="50"/>
      <c r="AA3" s="50"/>
      <c r="AB3" s="50"/>
      <c r="AC3" s="50"/>
      <c r="AD3" s="51"/>
      <c r="AE3" s="51"/>
      <c r="AF3" s="51"/>
      <c r="AG3" s="51"/>
      <c r="AH3" s="51"/>
    </row>
    <row r="4" spans="1:34" ht="20" customHeight="1" x14ac:dyDescent="0.55000000000000004">
      <c r="A4" s="1004" t="s">
        <v>697</v>
      </c>
      <c r="B4" s="999"/>
      <c r="C4" s="999"/>
      <c r="D4" s="999"/>
      <c r="E4" s="1000"/>
      <c r="F4" s="1009"/>
      <c r="G4" s="1010"/>
      <c r="H4" s="1010"/>
      <c r="I4" s="1010"/>
      <c r="J4" s="1010"/>
      <c r="K4" s="1010"/>
      <c r="L4" s="1010"/>
      <c r="M4" s="1010"/>
      <c r="N4" s="1010"/>
      <c r="O4" s="1010"/>
      <c r="P4" s="1010"/>
      <c r="Q4" s="1010"/>
      <c r="R4" s="1010"/>
      <c r="S4" s="1010"/>
      <c r="T4" s="1010"/>
      <c r="U4" s="1010"/>
      <c r="V4" s="1011"/>
      <c r="W4" s="46"/>
      <c r="X4" s="563"/>
    </row>
    <row r="5" spans="1:34" ht="20" customHeight="1" x14ac:dyDescent="0.55000000000000004">
      <c r="A5" s="1005"/>
      <c r="B5" s="1006"/>
      <c r="C5" s="1006"/>
      <c r="D5" s="1006"/>
      <c r="E5" s="1007"/>
      <c r="F5" s="1012"/>
      <c r="G5" s="1013"/>
      <c r="H5" s="1013"/>
      <c r="I5" s="1013"/>
      <c r="J5" s="1013"/>
      <c r="K5" s="1013"/>
      <c r="L5" s="1013"/>
      <c r="M5" s="1013"/>
      <c r="N5" s="1013"/>
      <c r="O5" s="1013"/>
      <c r="P5" s="1013"/>
      <c r="Q5" s="1013"/>
      <c r="R5" s="1013"/>
      <c r="S5" s="1013"/>
      <c r="T5" s="1013"/>
      <c r="U5" s="1013"/>
      <c r="V5" s="1014"/>
      <c r="W5" s="46"/>
    </row>
    <row r="6" spans="1:34" ht="20" customHeight="1" x14ac:dyDescent="0.55000000000000004">
      <c r="A6" s="1005"/>
      <c r="B6" s="1006"/>
      <c r="C6" s="1006"/>
      <c r="D6" s="1006"/>
      <c r="E6" s="1007"/>
      <c r="F6" s="1012"/>
      <c r="G6" s="1013"/>
      <c r="H6" s="1013"/>
      <c r="I6" s="1013"/>
      <c r="J6" s="1013"/>
      <c r="K6" s="1013"/>
      <c r="L6" s="1013"/>
      <c r="M6" s="1013"/>
      <c r="N6" s="1013"/>
      <c r="O6" s="1013"/>
      <c r="P6" s="1013"/>
      <c r="Q6" s="1013"/>
      <c r="R6" s="1013"/>
      <c r="S6" s="1013"/>
      <c r="T6" s="1013"/>
      <c r="U6" s="1013"/>
      <c r="V6" s="1014"/>
      <c r="W6" s="46"/>
    </row>
    <row r="7" spans="1:34" ht="20" customHeight="1" x14ac:dyDescent="0.55000000000000004">
      <c r="A7" s="1005"/>
      <c r="B7" s="1006"/>
      <c r="C7" s="1006"/>
      <c r="D7" s="1006"/>
      <c r="E7" s="1007"/>
      <c r="F7" s="1012"/>
      <c r="G7" s="1013"/>
      <c r="H7" s="1013"/>
      <c r="I7" s="1013"/>
      <c r="J7" s="1013"/>
      <c r="K7" s="1013"/>
      <c r="L7" s="1013"/>
      <c r="M7" s="1013"/>
      <c r="N7" s="1013"/>
      <c r="O7" s="1013"/>
      <c r="P7" s="1013"/>
      <c r="Q7" s="1013"/>
      <c r="R7" s="1013"/>
      <c r="S7" s="1013"/>
      <c r="T7" s="1013"/>
      <c r="U7" s="1013"/>
      <c r="V7" s="1014"/>
      <c r="W7" s="46"/>
    </row>
    <row r="8" spans="1:34" ht="20" customHeight="1" x14ac:dyDescent="0.55000000000000004">
      <c r="A8" s="1005"/>
      <c r="B8" s="1006"/>
      <c r="C8" s="1006"/>
      <c r="D8" s="1006"/>
      <c r="E8" s="1007"/>
      <c r="F8" s="1012"/>
      <c r="G8" s="1013"/>
      <c r="H8" s="1013"/>
      <c r="I8" s="1013"/>
      <c r="J8" s="1013"/>
      <c r="K8" s="1013"/>
      <c r="L8" s="1013"/>
      <c r="M8" s="1013"/>
      <c r="N8" s="1013"/>
      <c r="O8" s="1013"/>
      <c r="P8" s="1013"/>
      <c r="Q8" s="1013"/>
      <c r="R8" s="1013"/>
      <c r="S8" s="1013"/>
      <c r="T8" s="1013"/>
      <c r="U8" s="1013"/>
      <c r="V8" s="1014"/>
      <c r="W8" s="46"/>
    </row>
    <row r="9" spans="1:34" ht="20" customHeight="1" x14ac:dyDescent="0.55000000000000004">
      <c r="A9" s="1005"/>
      <c r="B9" s="1006"/>
      <c r="C9" s="1006"/>
      <c r="D9" s="1006"/>
      <c r="E9" s="1007"/>
      <c r="F9" s="1012"/>
      <c r="G9" s="1013"/>
      <c r="H9" s="1013"/>
      <c r="I9" s="1013"/>
      <c r="J9" s="1013"/>
      <c r="K9" s="1013"/>
      <c r="L9" s="1013"/>
      <c r="M9" s="1013"/>
      <c r="N9" s="1013"/>
      <c r="O9" s="1013"/>
      <c r="P9" s="1013"/>
      <c r="Q9" s="1013"/>
      <c r="R9" s="1013"/>
      <c r="S9" s="1013"/>
      <c r="T9" s="1013"/>
      <c r="U9" s="1013"/>
      <c r="V9" s="1014"/>
      <c r="W9" s="46"/>
    </row>
    <row r="10" spans="1:34" ht="20" customHeight="1" x14ac:dyDescent="0.55000000000000004">
      <c r="A10" s="1005"/>
      <c r="B10" s="1006"/>
      <c r="C10" s="1006"/>
      <c r="D10" s="1006"/>
      <c r="E10" s="1007"/>
      <c r="F10" s="1012"/>
      <c r="G10" s="1013"/>
      <c r="H10" s="1013"/>
      <c r="I10" s="1013"/>
      <c r="J10" s="1013"/>
      <c r="K10" s="1013"/>
      <c r="L10" s="1013"/>
      <c r="M10" s="1013"/>
      <c r="N10" s="1013"/>
      <c r="O10" s="1013"/>
      <c r="P10" s="1013"/>
      <c r="Q10" s="1013"/>
      <c r="R10" s="1013"/>
      <c r="S10" s="1013"/>
      <c r="T10" s="1013"/>
      <c r="U10" s="1013"/>
      <c r="V10" s="1014"/>
    </row>
    <row r="11" spans="1:34" ht="20" customHeight="1" x14ac:dyDescent="0.55000000000000004">
      <c r="A11" s="1005"/>
      <c r="B11" s="1006"/>
      <c r="C11" s="1006"/>
      <c r="D11" s="1006"/>
      <c r="E11" s="1007"/>
      <c r="F11" s="1012"/>
      <c r="G11" s="1013"/>
      <c r="H11" s="1013"/>
      <c r="I11" s="1013"/>
      <c r="J11" s="1013"/>
      <c r="K11" s="1013"/>
      <c r="L11" s="1013"/>
      <c r="M11" s="1013"/>
      <c r="N11" s="1013"/>
      <c r="O11" s="1013"/>
      <c r="P11" s="1013"/>
      <c r="Q11" s="1013"/>
      <c r="R11" s="1013"/>
      <c r="S11" s="1013"/>
      <c r="T11" s="1013"/>
      <c r="U11" s="1013"/>
      <c r="V11" s="1014"/>
    </row>
    <row r="12" spans="1:34" ht="20" customHeight="1" x14ac:dyDescent="0.55000000000000004">
      <c r="A12" s="1005"/>
      <c r="B12" s="1006"/>
      <c r="C12" s="1006"/>
      <c r="D12" s="1006"/>
      <c r="E12" s="1007"/>
      <c r="F12" s="1012"/>
      <c r="G12" s="1013"/>
      <c r="H12" s="1013"/>
      <c r="I12" s="1013"/>
      <c r="J12" s="1013"/>
      <c r="K12" s="1013"/>
      <c r="L12" s="1013"/>
      <c r="M12" s="1013"/>
      <c r="N12" s="1013"/>
      <c r="O12" s="1013"/>
      <c r="P12" s="1013"/>
      <c r="Q12" s="1013"/>
      <c r="R12" s="1013"/>
      <c r="S12" s="1013"/>
      <c r="T12" s="1013"/>
      <c r="U12" s="1013"/>
      <c r="V12" s="1014"/>
    </row>
    <row r="13" spans="1:34" ht="20" customHeight="1" x14ac:dyDescent="0.55000000000000004">
      <c r="A13" s="1005"/>
      <c r="B13" s="1006"/>
      <c r="C13" s="1006"/>
      <c r="D13" s="1006"/>
      <c r="E13" s="1007"/>
      <c r="F13" s="1015"/>
      <c r="G13" s="1016"/>
      <c r="H13" s="1016"/>
      <c r="I13" s="1016"/>
      <c r="J13" s="1016"/>
      <c r="K13" s="1016"/>
      <c r="L13" s="1016"/>
      <c r="M13" s="1016"/>
      <c r="N13" s="1016"/>
      <c r="O13" s="1016"/>
      <c r="P13" s="1016"/>
      <c r="Q13" s="1016"/>
      <c r="R13" s="1016"/>
      <c r="S13" s="1016"/>
      <c r="T13" s="1016"/>
      <c r="U13" s="1016"/>
      <c r="V13" s="1017"/>
    </row>
    <row r="14" spans="1:34" ht="20" customHeight="1" x14ac:dyDescent="0.55000000000000004">
      <c r="A14" s="1005"/>
      <c r="B14" s="1006"/>
      <c r="C14" s="1006"/>
      <c r="D14" s="1006"/>
      <c r="E14" s="1007"/>
      <c r="F14" s="1018" t="s">
        <v>377</v>
      </c>
      <c r="G14" s="1019"/>
      <c r="H14" s="1019"/>
      <c r="I14" s="1019"/>
      <c r="J14" s="1019"/>
      <c r="K14" s="1019"/>
      <c r="L14" s="1019"/>
      <c r="M14" s="1019"/>
      <c r="N14" s="1019"/>
      <c r="O14" s="1019"/>
      <c r="P14" s="1019"/>
      <c r="Q14" s="1019"/>
      <c r="R14" s="1020"/>
      <c r="S14" s="1024" t="s">
        <v>119</v>
      </c>
      <c r="T14" s="1025"/>
      <c r="U14" s="1025"/>
      <c r="V14" s="1026"/>
      <c r="Y14" s="564"/>
      <c r="Z14" s="565"/>
      <c r="AA14" s="565"/>
      <c r="AB14" s="48"/>
      <c r="AC14" s="48"/>
    </row>
    <row r="15" spans="1:34" ht="15" customHeight="1" x14ac:dyDescent="0.55000000000000004">
      <c r="A15" s="1008">
        <f>LEN(F4)</f>
        <v>0</v>
      </c>
      <c r="B15" s="1002"/>
      <c r="C15" s="1002"/>
      <c r="D15" s="1002"/>
      <c r="E15" s="1003"/>
      <c r="F15" s="1021"/>
      <c r="G15" s="1022"/>
      <c r="H15" s="1022"/>
      <c r="I15" s="1022"/>
      <c r="J15" s="1022"/>
      <c r="K15" s="1022"/>
      <c r="L15" s="1022"/>
      <c r="M15" s="1022"/>
      <c r="N15" s="1022"/>
      <c r="O15" s="1022"/>
      <c r="P15" s="1022"/>
      <c r="Q15" s="1022"/>
      <c r="R15" s="1023"/>
      <c r="S15" s="1027"/>
      <c r="T15" s="1028"/>
      <c r="U15" s="1028"/>
      <c r="V15" s="1029"/>
      <c r="Y15" s="564"/>
      <c r="Z15" s="564"/>
      <c r="AA15" s="564"/>
      <c r="AB15" s="564"/>
      <c r="AC15" s="564"/>
    </row>
    <row r="16" spans="1:34" ht="20" customHeight="1" x14ac:dyDescent="0.55000000000000004">
      <c r="A16" s="1004" t="s">
        <v>696</v>
      </c>
      <c r="B16" s="999"/>
      <c r="C16" s="999"/>
      <c r="D16" s="999"/>
      <c r="E16" s="1000"/>
      <c r="F16" s="1009"/>
      <c r="G16" s="1010"/>
      <c r="H16" s="1010"/>
      <c r="I16" s="1010"/>
      <c r="J16" s="1010"/>
      <c r="K16" s="1010"/>
      <c r="L16" s="1010"/>
      <c r="M16" s="1010"/>
      <c r="N16" s="1010"/>
      <c r="O16" s="1010"/>
      <c r="P16" s="1010"/>
      <c r="Q16" s="1010"/>
      <c r="R16" s="1010"/>
      <c r="S16" s="1010"/>
      <c r="T16" s="1010"/>
      <c r="U16" s="1010"/>
      <c r="V16" s="1011"/>
    </row>
    <row r="17" spans="1:29" ht="20" customHeight="1" x14ac:dyDescent="0.55000000000000004">
      <c r="A17" s="1005"/>
      <c r="B17" s="1006"/>
      <c r="C17" s="1006"/>
      <c r="D17" s="1006"/>
      <c r="E17" s="1007"/>
      <c r="F17" s="1012"/>
      <c r="G17" s="1013"/>
      <c r="H17" s="1013"/>
      <c r="I17" s="1013"/>
      <c r="J17" s="1013"/>
      <c r="K17" s="1013"/>
      <c r="L17" s="1013"/>
      <c r="M17" s="1013"/>
      <c r="N17" s="1013"/>
      <c r="O17" s="1013"/>
      <c r="P17" s="1013"/>
      <c r="Q17" s="1013"/>
      <c r="R17" s="1013"/>
      <c r="S17" s="1013"/>
      <c r="T17" s="1013"/>
      <c r="U17" s="1013"/>
      <c r="V17" s="1014"/>
    </row>
    <row r="18" spans="1:29" ht="20" customHeight="1" x14ac:dyDescent="0.55000000000000004">
      <c r="A18" s="1005"/>
      <c r="B18" s="1006"/>
      <c r="C18" s="1006"/>
      <c r="D18" s="1006"/>
      <c r="E18" s="1007"/>
      <c r="F18" s="1012"/>
      <c r="G18" s="1013"/>
      <c r="H18" s="1013"/>
      <c r="I18" s="1013"/>
      <c r="J18" s="1013"/>
      <c r="K18" s="1013"/>
      <c r="L18" s="1013"/>
      <c r="M18" s="1013"/>
      <c r="N18" s="1013"/>
      <c r="O18" s="1013"/>
      <c r="P18" s="1013"/>
      <c r="Q18" s="1013"/>
      <c r="R18" s="1013"/>
      <c r="S18" s="1013"/>
      <c r="T18" s="1013"/>
      <c r="U18" s="1013"/>
      <c r="V18" s="1014"/>
    </row>
    <row r="19" spans="1:29" ht="20" customHeight="1" x14ac:dyDescent="0.55000000000000004">
      <c r="A19" s="1005"/>
      <c r="B19" s="1006"/>
      <c r="C19" s="1006"/>
      <c r="D19" s="1006"/>
      <c r="E19" s="1007"/>
      <c r="F19" s="1012"/>
      <c r="G19" s="1013"/>
      <c r="H19" s="1013"/>
      <c r="I19" s="1013"/>
      <c r="J19" s="1013"/>
      <c r="K19" s="1013"/>
      <c r="L19" s="1013"/>
      <c r="M19" s="1013"/>
      <c r="N19" s="1013"/>
      <c r="O19" s="1013"/>
      <c r="P19" s="1013"/>
      <c r="Q19" s="1013"/>
      <c r="R19" s="1013"/>
      <c r="S19" s="1013"/>
      <c r="T19" s="1013"/>
      <c r="U19" s="1013"/>
      <c r="V19" s="1014"/>
    </row>
    <row r="20" spans="1:29" ht="20" customHeight="1" x14ac:dyDescent="0.55000000000000004">
      <c r="A20" s="1005"/>
      <c r="B20" s="1006"/>
      <c r="C20" s="1006"/>
      <c r="D20" s="1006"/>
      <c r="E20" s="1007"/>
      <c r="F20" s="1012"/>
      <c r="G20" s="1013"/>
      <c r="H20" s="1013"/>
      <c r="I20" s="1013"/>
      <c r="J20" s="1013"/>
      <c r="K20" s="1013"/>
      <c r="L20" s="1013"/>
      <c r="M20" s="1013"/>
      <c r="N20" s="1013"/>
      <c r="O20" s="1013"/>
      <c r="P20" s="1013"/>
      <c r="Q20" s="1013"/>
      <c r="R20" s="1013"/>
      <c r="S20" s="1013"/>
      <c r="T20" s="1013"/>
      <c r="U20" s="1013"/>
      <c r="V20" s="1014"/>
    </row>
    <row r="21" spans="1:29" ht="20" customHeight="1" x14ac:dyDescent="0.55000000000000004">
      <c r="A21" s="1005"/>
      <c r="B21" s="1006"/>
      <c r="C21" s="1006"/>
      <c r="D21" s="1006"/>
      <c r="E21" s="1007"/>
      <c r="F21" s="1012"/>
      <c r="G21" s="1013"/>
      <c r="H21" s="1013"/>
      <c r="I21" s="1013"/>
      <c r="J21" s="1013"/>
      <c r="K21" s="1013"/>
      <c r="L21" s="1013"/>
      <c r="M21" s="1013"/>
      <c r="N21" s="1013"/>
      <c r="O21" s="1013"/>
      <c r="P21" s="1013"/>
      <c r="Q21" s="1013"/>
      <c r="R21" s="1013"/>
      <c r="S21" s="1013"/>
      <c r="T21" s="1013"/>
      <c r="U21" s="1013"/>
      <c r="V21" s="1014"/>
    </row>
    <row r="22" spans="1:29" ht="20" customHeight="1" x14ac:dyDescent="0.55000000000000004">
      <c r="A22" s="1005"/>
      <c r="B22" s="1006"/>
      <c r="C22" s="1006"/>
      <c r="D22" s="1006"/>
      <c r="E22" s="1007"/>
      <c r="F22" s="1012"/>
      <c r="G22" s="1013"/>
      <c r="H22" s="1013"/>
      <c r="I22" s="1013"/>
      <c r="J22" s="1013"/>
      <c r="K22" s="1013"/>
      <c r="L22" s="1013"/>
      <c r="M22" s="1013"/>
      <c r="N22" s="1013"/>
      <c r="O22" s="1013"/>
      <c r="P22" s="1013"/>
      <c r="Q22" s="1013"/>
      <c r="R22" s="1013"/>
      <c r="S22" s="1013"/>
      <c r="T22" s="1013"/>
      <c r="U22" s="1013"/>
      <c r="V22" s="1014"/>
    </row>
    <row r="23" spans="1:29" ht="20" customHeight="1" x14ac:dyDescent="0.55000000000000004">
      <c r="A23" s="1005"/>
      <c r="B23" s="1006"/>
      <c r="C23" s="1006"/>
      <c r="D23" s="1006"/>
      <c r="E23" s="1007"/>
      <c r="F23" s="1012"/>
      <c r="G23" s="1013"/>
      <c r="H23" s="1013"/>
      <c r="I23" s="1013"/>
      <c r="J23" s="1013"/>
      <c r="K23" s="1013"/>
      <c r="L23" s="1013"/>
      <c r="M23" s="1013"/>
      <c r="N23" s="1013"/>
      <c r="O23" s="1013"/>
      <c r="P23" s="1013"/>
      <c r="Q23" s="1013"/>
      <c r="R23" s="1013"/>
      <c r="S23" s="1013"/>
      <c r="T23" s="1013"/>
      <c r="U23" s="1013"/>
      <c r="V23" s="1014"/>
      <c r="Y23" s="564"/>
      <c r="Z23" s="565"/>
      <c r="AA23" s="565"/>
      <c r="AB23" s="48"/>
      <c r="AC23" s="48"/>
    </row>
    <row r="24" spans="1:29" ht="20" customHeight="1" x14ac:dyDescent="0.55000000000000004">
      <c r="A24" s="1005"/>
      <c r="B24" s="1006"/>
      <c r="C24" s="1006"/>
      <c r="D24" s="1006"/>
      <c r="E24" s="1007"/>
      <c r="F24" s="1012"/>
      <c r="G24" s="1013"/>
      <c r="H24" s="1013"/>
      <c r="I24" s="1013"/>
      <c r="J24" s="1013"/>
      <c r="K24" s="1013"/>
      <c r="L24" s="1013"/>
      <c r="M24" s="1013"/>
      <c r="N24" s="1013"/>
      <c r="O24" s="1013"/>
      <c r="P24" s="1013"/>
      <c r="Q24" s="1013"/>
      <c r="R24" s="1013"/>
      <c r="S24" s="1013"/>
      <c r="T24" s="1013"/>
      <c r="U24" s="1013"/>
      <c r="V24" s="1014"/>
      <c r="Y24" s="564"/>
      <c r="Z24" s="564"/>
      <c r="AA24" s="564"/>
      <c r="AB24" s="564"/>
      <c r="AC24" s="564"/>
    </row>
    <row r="25" spans="1:29" ht="20" customHeight="1" x14ac:dyDescent="0.55000000000000004">
      <c r="A25" s="1005"/>
      <c r="B25" s="1006"/>
      <c r="C25" s="1006"/>
      <c r="D25" s="1006"/>
      <c r="E25" s="1007"/>
      <c r="F25" s="1015"/>
      <c r="G25" s="1016"/>
      <c r="H25" s="1016"/>
      <c r="I25" s="1016"/>
      <c r="J25" s="1016"/>
      <c r="K25" s="1016"/>
      <c r="L25" s="1016"/>
      <c r="M25" s="1016"/>
      <c r="N25" s="1016"/>
      <c r="O25" s="1016"/>
      <c r="P25" s="1016"/>
      <c r="Q25" s="1016"/>
      <c r="R25" s="1016"/>
      <c r="S25" s="1016"/>
      <c r="T25" s="1016"/>
      <c r="U25" s="1016"/>
      <c r="V25" s="1017"/>
      <c r="Y25" s="564"/>
      <c r="Z25" s="565"/>
      <c r="AA25" s="565"/>
      <c r="AB25" s="48"/>
      <c r="AC25" s="48"/>
    </row>
    <row r="26" spans="1:29" ht="20" customHeight="1" x14ac:dyDescent="0.55000000000000004">
      <c r="A26" s="1005"/>
      <c r="B26" s="1006"/>
      <c r="C26" s="1006"/>
      <c r="D26" s="1006"/>
      <c r="E26" s="1007"/>
      <c r="F26" s="1018" t="s">
        <v>378</v>
      </c>
      <c r="G26" s="1019"/>
      <c r="H26" s="1019"/>
      <c r="I26" s="1019"/>
      <c r="J26" s="1019"/>
      <c r="K26" s="1019"/>
      <c r="L26" s="1019"/>
      <c r="M26" s="1019"/>
      <c r="N26" s="1019"/>
      <c r="O26" s="1019"/>
      <c r="P26" s="1019"/>
      <c r="Q26" s="1019"/>
      <c r="R26" s="1020"/>
      <c r="S26" s="1024" t="s">
        <v>119</v>
      </c>
      <c r="T26" s="1025"/>
      <c r="U26" s="1025"/>
      <c r="V26" s="1026"/>
      <c r="Y26" s="564"/>
      <c r="Z26" s="564"/>
      <c r="AA26" s="564"/>
      <c r="AB26" s="564"/>
      <c r="AC26" s="564"/>
    </row>
    <row r="27" spans="1:29" ht="15" customHeight="1" x14ac:dyDescent="0.55000000000000004">
      <c r="A27" s="1008">
        <f>LEN(F16)</f>
        <v>0</v>
      </c>
      <c r="B27" s="1002"/>
      <c r="C27" s="1002"/>
      <c r="D27" s="1002"/>
      <c r="E27" s="1003"/>
      <c r="F27" s="1021"/>
      <c r="G27" s="1022"/>
      <c r="H27" s="1022"/>
      <c r="I27" s="1022"/>
      <c r="J27" s="1022"/>
      <c r="K27" s="1022"/>
      <c r="L27" s="1022"/>
      <c r="M27" s="1022"/>
      <c r="N27" s="1022"/>
      <c r="O27" s="1022"/>
      <c r="P27" s="1022"/>
      <c r="Q27" s="1022"/>
      <c r="R27" s="1023"/>
      <c r="S27" s="1027"/>
      <c r="T27" s="1028"/>
      <c r="U27" s="1028"/>
      <c r="V27" s="1029"/>
      <c r="Y27" s="564"/>
      <c r="Z27" s="564"/>
      <c r="AA27" s="564"/>
      <c r="AB27" s="564"/>
      <c r="AC27" s="564"/>
    </row>
    <row r="28" spans="1:29" ht="15" customHeight="1" x14ac:dyDescent="0.55000000000000004">
      <c r="A28" s="902" t="s">
        <v>783</v>
      </c>
      <c r="B28" s="999"/>
      <c r="C28" s="999"/>
      <c r="D28" s="999"/>
      <c r="E28" s="999"/>
      <c r="F28" s="999"/>
      <c r="G28" s="999"/>
      <c r="H28" s="999"/>
      <c r="I28" s="999"/>
      <c r="J28" s="999"/>
      <c r="K28" s="999"/>
      <c r="L28" s="999"/>
      <c r="M28" s="999"/>
      <c r="N28" s="999"/>
      <c r="O28" s="999"/>
      <c r="P28" s="999"/>
      <c r="Q28" s="999"/>
      <c r="R28" s="999"/>
      <c r="S28" s="999"/>
      <c r="T28" s="999"/>
      <c r="U28" s="999"/>
      <c r="V28" s="1000"/>
      <c r="W28" s="46"/>
    </row>
    <row r="29" spans="1:29" ht="15" customHeight="1" x14ac:dyDescent="0.55000000000000004">
      <c r="A29" s="1001"/>
      <c r="B29" s="1002"/>
      <c r="C29" s="1002"/>
      <c r="D29" s="1002"/>
      <c r="E29" s="1002"/>
      <c r="F29" s="1002"/>
      <c r="G29" s="1002"/>
      <c r="H29" s="1002"/>
      <c r="I29" s="1002"/>
      <c r="J29" s="1002"/>
      <c r="K29" s="1002"/>
      <c r="L29" s="1002"/>
      <c r="M29" s="1002"/>
      <c r="N29" s="1002"/>
      <c r="O29" s="1002"/>
      <c r="P29" s="1002"/>
      <c r="Q29" s="1002"/>
      <c r="R29" s="1002"/>
      <c r="S29" s="1002"/>
      <c r="T29" s="1002"/>
      <c r="U29" s="1002"/>
      <c r="V29" s="1003"/>
      <c r="W29" s="46"/>
    </row>
    <row r="30" spans="1:29" ht="20" customHeight="1" x14ac:dyDescent="0.55000000000000004">
      <c r="A30" s="1058" t="s">
        <v>159</v>
      </c>
      <c r="B30" s="1059"/>
      <c r="C30" s="1059"/>
      <c r="D30" s="1059"/>
      <c r="E30" s="1059"/>
      <c r="F30" s="1059"/>
      <c r="G30" s="1059"/>
      <c r="H30" s="1059"/>
      <c r="I30" s="1059"/>
      <c r="J30" s="1059"/>
      <c r="K30" s="1059"/>
      <c r="L30" s="1059"/>
      <c r="M30" s="1059"/>
      <c r="N30" s="1059"/>
      <c r="O30" s="1059"/>
      <c r="P30" s="1059"/>
      <c r="Q30" s="1059"/>
      <c r="R30" s="1059"/>
      <c r="S30" s="1059"/>
      <c r="T30" s="1059"/>
      <c r="U30" s="1059"/>
      <c r="V30" s="1060"/>
      <c r="W30" s="46"/>
    </row>
    <row r="31" spans="1:29" ht="15" customHeight="1" x14ac:dyDescent="0.55000000000000004">
      <c r="A31" s="148"/>
      <c r="B31" s="1061" t="s">
        <v>300</v>
      </c>
      <c r="C31" s="999"/>
      <c r="D31" s="999"/>
      <c r="E31" s="999"/>
      <c r="F31" s="999"/>
      <c r="G31" s="999"/>
      <c r="H31" s="999"/>
      <c r="I31" s="999"/>
      <c r="J31" s="999"/>
      <c r="K31" s="999"/>
      <c r="L31" s="999"/>
      <c r="M31" s="999"/>
      <c r="N31" s="999"/>
      <c r="O31" s="999"/>
      <c r="P31" s="999"/>
      <c r="Q31" s="999"/>
      <c r="R31" s="999"/>
      <c r="S31" s="999"/>
      <c r="T31" s="999"/>
      <c r="U31" s="999"/>
      <c r="V31" s="1000"/>
      <c r="W31" s="46"/>
    </row>
    <row r="32" spans="1:29" ht="15" customHeight="1" x14ac:dyDescent="0.55000000000000004">
      <c r="A32" s="149"/>
      <c r="B32" s="1006"/>
      <c r="C32" s="1006"/>
      <c r="D32" s="1006"/>
      <c r="E32" s="1006"/>
      <c r="F32" s="1006"/>
      <c r="G32" s="1006"/>
      <c r="H32" s="1006"/>
      <c r="I32" s="1006"/>
      <c r="J32" s="1006"/>
      <c r="K32" s="1006"/>
      <c r="L32" s="1006"/>
      <c r="M32" s="1006"/>
      <c r="N32" s="1006"/>
      <c r="O32" s="1006"/>
      <c r="P32" s="1006"/>
      <c r="Q32" s="1006"/>
      <c r="R32" s="1006"/>
      <c r="S32" s="1006"/>
      <c r="T32" s="1006"/>
      <c r="U32" s="1006"/>
      <c r="V32" s="1007"/>
      <c r="W32" s="46"/>
    </row>
    <row r="33" spans="1:29" s="131" customFormat="1" ht="15" customHeight="1" x14ac:dyDescent="0.55000000000000004">
      <c r="A33" s="1062" t="s">
        <v>772</v>
      </c>
      <c r="B33" s="1065"/>
      <c r="C33" s="1050"/>
      <c r="D33" s="1050"/>
      <c r="E33" s="1050"/>
      <c r="F33" s="1050"/>
      <c r="G33" s="1050"/>
      <c r="H33" s="1050"/>
      <c r="I33" s="1050"/>
      <c r="J33" s="1050"/>
      <c r="K33" s="1050"/>
      <c r="L33" s="1050"/>
      <c r="M33" s="1050"/>
      <c r="N33" s="1050"/>
      <c r="O33" s="1050"/>
      <c r="P33" s="1050"/>
      <c r="Q33" s="1050"/>
      <c r="R33" s="1050"/>
      <c r="S33" s="1050"/>
      <c r="T33" s="1050"/>
      <c r="U33" s="1050"/>
      <c r="V33" s="1051"/>
      <c r="W33" s="130"/>
      <c r="X33" s="63"/>
      <c r="Y33" s="63"/>
      <c r="Z33" s="63"/>
      <c r="AA33" s="63"/>
      <c r="AB33" s="63"/>
      <c r="AC33" s="63"/>
    </row>
    <row r="34" spans="1:29" s="131" customFormat="1" ht="15" customHeight="1" x14ac:dyDescent="0.55000000000000004">
      <c r="A34" s="1063"/>
      <c r="B34" s="1052"/>
      <c r="C34" s="1053"/>
      <c r="D34" s="1053"/>
      <c r="E34" s="1053"/>
      <c r="F34" s="1053"/>
      <c r="G34" s="1053"/>
      <c r="H34" s="1053"/>
      <c r="I34" s="1053"/>
      <c r="J34" s="1053"/>
      <c r="K34" s="1053"/>
      <c r="L34" s="1053"/>
      <c r="M34" s="1053"/>
      <c r="N34" s="1053"/>
      <c r="O34" s="1053"/>
      <c r="P34" s="1053"/>
      <c r="Q34" s="1053"/>
      <c r="R34" s="1053"/>
      <c r="S34" s="1053"/>
      <c r="T34" s="1053"/>
      <c r="U34" s="1053"/>
      <c r="V34" s="1054"/>
      <c r="W34" s="130"/>
      <c r="X34" s="63"/>
      <c r="Y34" s="63"/>
      <c r="Z34" s="63"/>
      <c r="AA34" s="133"/>
      <c r="AB34" s="63"/>
      <c r="AC34" s="63"/>
    </row>
    <row r="35" spans="1:29" s="131" customFormat="1" ht="15" customHeight="1" x14ac:dyDescent="0.55000000000000004">
      <c r="A35" s="1063"/>
      <c r="B35" s="1052"/>
      <c r="C35" s="1053"/>
      <c r="D35" s="1053"/>
      <c r="E35" s="1053"/>
      <c r="F35" s="1053"/>
      <c r="G35" s="1053"/>
      <c r="H35" s="1053"/>
      <c r="I35" s="1053"/>
      <c r="J35" s="1053"/>
      <c r="K35" s="1053"/>
      <c r="L35" s="1053"/>
      <c r="M35" s="1053"/>
      <c r="N35" s="1053"/>
      <c r="O35" s="1053"/>
      <c r="P35" s="1053"/>
      <c r="Q35" s="1053"/>
      <c r="R35" s="1053"/>
      <c r="S35" s="1053"/>
      <c r="T35" s="1053"/>
      <c r="U35" s="1053"/>
      <c r="V35" s="1054"/>
      <c r="W35" s="63"/>
      <c r="X35" s="63"/>
      <c r="Y35" s="63"/>
      <c r="Z35" s="63"/>
      <c r="AA35" s="63"/>
      <c r="AB35" s="63"/>
      <c r="AC35" s="63"/>
    </row>
    <row r="36" spans="1:29" s="131" customFormat="1" ht="15" customHeight="1" x14ac:dyDescent="0.55000000000000004">
      <c r="A36" s="1063"/>
      <c r="B36" s="1052"/>
      <c r="C36" s="1053"/>
      <c r="D36" s="1053"/>
      <c r="E36" s="1053"/>
      <c r="F36" s="1053"/>
      <c r="G36" s="1053"/>
      <c r="H36" s="1053"/>
      <c r="I36" s="1053"/>
      <c r="J36" s="1053"/>
      <c r="K36" s="1053"/>
      <c r="L36" s="1053"/>
      <c r="M36" s="1053"/>
      <c r="N36" s="1053"/>
      <c r="O36" s="1053"/>
      <c r="P36" s="1053"/>
      <c r="Q36" s="1053"/>
      <c r="R36" s="1053"/>
      <c r="S36" s="1053"/>
      <c r="T36" s="1053"/>
      <c r="U36" s="1053"/>
      <c r="V36" s="1054"/>
      <c r="W36" s="63"/>
      <c r="X36" s="63"/>
      <c r="Y36" s="63"/>
      <c r="Z36" s="63"/>
      <c r="AA36" s="63"/>
      <c r="AB36" s="63"/>
      <c r="AC36" s="63"/>
    </row>
    <row r="37" spans="1:29" s="131" customFormat="1" ht="15" customHeight="1" x14ac:dyDescent="0.55000000000000004">
      <c r="A37" s="1063"/>
      <c r="B37" s="1052"/>
      <c r="C37" s="1053"/>
      <c r="D37" s="1053"/>
      <c r="E37" s="1053"/>
      <c r="F37" s="1053"/>
      <c r="G37" s="1053"/>
      <c r="H37" s="1053"/>
      <c r="I37" s="1053"/>
      <c r="J37" s="1053"/>
      <c r="K37" s="1053"/>
      <c r="L37" s="1053"/>
      <c r="M37" s="1053"/>
      <c r="N37" s="1053"/>
      <c r="O37" s="1053"/>
      <c r="P37" s="1053"/>
      <c r="Q37" s="1053"/>
      <c r="R37" s="1053"/>
      <c r="S37" s="1053"/>
      <c r="T37" s="1053"/>
      <c r="U37" s="1053"/>
      <c r="V37" s="1054"/>
      <c r="W37" s="63"/>
      <c r="X37" s="63"/>
      <c r="Y37" s="63"/>
      <c r="Z37" s="63"/>
      <c r="AA37" s="63"/>
      <c r="AB37" s="63"/>
      <c r="AC37" s="63"/>
    </row>
    <row r="38" spans="1:29" s="131" customFormat="1" ht="15" customHeight="1" x14ac:dyDescent="0.55000000000000004">
      <c r="A38" s="1063"/>
      <c r="B38" s="1052"/>
      <c r="C38" s="1053"/>
      <c r="D38" s="1053"/>
      <c r="E38" s="1053"/>
      <c r="F38" s="1053"/>
      <c r="G38" s="1053"/>
      <c r="H38" s="1053"/>
      <c r="I38" s="1053"/>
      <c r="J38" s="1053"/>
      <c r="K38" s="1053"/>
      <c r="L38" s="1053"/>
      <c r="M38" s="1053"/>
      <c r="N38" s="1053"/>
      <c r="O38" s="1053"/>
      <c r="P38" s="1053"/>
      <c r="Q38" s="1053"/>
      <c r="R38" s="1053"/>
      <c r="S38" s="1053"/>
      <c r="T38" s="1053"/>
      <c r="U38" s="1053"/>
      <c r="V38" s="1054"/>
      <c r="W38" s="63"/>
      <c r="X38" s="63"/>
      <c r="Y38" s="63"/>
      <c r="Z38" s="63"/>
      <c r="AA38" s="63"/>
      <c r="AB38" s="63"/>
      <c r="AC38" s="63"/>
    </row>
    <row r="39" spans="1:29" s="131" customFormat="1" ht="15" customHeight="1" x14ac:dyDescent="0.55000000000000004">
      <c r="A39" s="1063"/>
      <c r="B39" s="1052"/>
      <c r="C39" s="1053"/>
      <c r="D39" s="1053"/>
      <c r="E39" s="1053"/>
      <c r="F39" s="1053"/>
      <c r="G39" s="1053"/>
      <c r="H39" s="1053"/>
      <c r="I39" s="1053"/>
      <c r="J39" s="1053"/>
      <c r="K39" s="1053"/>
      <c r="L39" s="1053"/>
      <c r="M39" s="1053"/>
      <c r="N39" s="1053"/>
      <c r="O39" s="1053"/>
      <c r="P39" s="1053"/>
      <c r="Q39" s="1053"/>
      <c r="R39" s="1053"/>
      <c r="S39" s="1053"/>
      <c r="T39" s="1053"/>
      <c r="U39" s="1053"/>
      <c r="V39" s="1054"/>
      <c r="W39" s="63"/>
      <c r="X39" s="63"/>
      <c r="Y39" s="63"/>
      <c r="Z39" s="63"/>
      <c r="AA39" s="63"/>
      <c r="AB39" s="63"/>
      <c r="AC39" s="63"/>
    </row>
    <row r="40" spans="1:29" s="131" customFormat="1" ht="15" customHeight="1" x14ac:dyDescent="0.55000000000000004">
      <c r="A40" s="1063"/>
      <c r="B40" s="1052"/>
      <c r="C40" s="1053"/>
      <c r="D40" s="1053"/>
      <c r="E40" s="1053"/>
      <c r="F40" s="1053"/>
      <c r="G40" s="1053"/>
      <c r="H40" s="1053"/>
      <c r="I40" s="1053"/>
      <c r="J40" s="1053"/>
      <c r="K40" s="1053"/>
      <c r="L40" s="1053"/>
      <c r="M40" s="1053"/>
      <c r="N40" s="1053"/>
      <c r="O40" s="1053"/>
      <c r="P40" s="1053"/>
      <c r="Q40" s="1053"/>
      <c r="R40" s="1053"/>
      <c r="S40" s="1053"/>
      <c r="T40" s="1053"/>
      <c r="U40" s="1053"/>
      <c r="V40" s="1054"/>
      <c r="W40" s="63"/>
      <c r="X40" s="63"/>
      <c r="Y40" s="63"/>
      <c r="Z40" s="63"/>
      <c r="AA40" s="63"/>
      <c r="AB40" s="63"/>
      <c r="AC40" s="63"/>
    </row>
    <row r="41" spans="1:29" s="131" customFormat="1" ht="15" customHeight="1" x14ac:dyDescent="0.55000000000000004">
      <c r="A41" s="1063"/>
      <c r="B41" s="1052"/>
      <c r="C41" s="1053"/>
      <c r="D41" s="1053"/>
      <c r="E41" s="1053"/>
      <c r="F41" s="1053"/>
      <c r="G41" s="1053"/>
      <c r="H41" s="1053"/>
      <c r="I41" s="1053"/>
      <c r="J41" s="1053"/>
      <c r="K41" s="1053"/>
      <c r="L41" s="1053"/>
      <c r="M41" s="1053"/>
      <c r="N41" s="1053"/>
      <c r="O41" s="1053"/>
      <c r="P41" s="1053"/>
      <c r="Q41" s="1053"/>
      <c r="R41" s="1053"/>
      <c r="S41" s="1053"/>
      <c r="T41" s="1053"/>
      <c r="U41" s="1053"/>
      <c r="V41" s="1054"/>
      <c r="W41" s="63"/>
      <c r="X41" s="63"/>
      <c r="Y41" s="63"/>
      <c r="Z41" s="63"/>
      <c r="AA41" s="63"/>
      <c r="AB41" s="63"/>
      <c r="AC41" s="63"/>
    </row>
    <row r="42" spans="1:29" s="131" customFormat="1" ht="15" customHeight="1" x14ac:dyDescent="0.55000000000000004">
      <c r="A42" s="1063"/>
      <c r="B42" s="1052"/>
      <c r="C42" s="1053"/>
      <c r="D42" s="1053"/>
      <c r="E42" s="1053"/>
      <c r="F42" s="1053"/>
      <c r="G42" s="1053"/>
      <c r="H42" s="1053"/>
      <c r="I42" s="1053"/>
      <c r="J42" s="1053"/>
      <c r="K42" s="1053"/>
      <c r="L42" s="1053"/>
      <c r="M42" s="1053"/>
      <c r="N42" s="1053"/>
      <c r="O42" s="1053"/>
      <c r="P42" s="1053"/>
      <c r="Q42" s="1053"/>
      <c r="R42" s="1053"/>
      <c r="S42" s="1053"/>
      <c r="T42" s="1053"/>
      <c r="U42" s="1053"/>
      <c r="V42" s="1054"/>
      <c r="W42" s="63"/>
      <c r="X42" s="63"/>
      <c r="Y42" s="63"/>
      <c r="Z42" s="63"/>
      <c r="AA42" s="63"/>
      <c r="AB42" s="63"/>
      <c r="AC42" s="63"/>
    </row>
    <row r="43" spans="1:29" s="131" customFormat="1" ht="15" customHeight="1" x14ac:dyDescent="0.55000000000000004">
      <c r="A43" s="1063"/>
      <c r="B43" s="1052"/>
      <c r="C43" s="1053"/>
      <c r="D43" s="1053"/>
      <c r="E43" s="1053"/>
      <c r="F43" s="1053"/>
      <c r="G43" s="1053"/>
      <c r="H43" s="1053"/>
      <c r="I43" s="1053"/>
      <c r="J43" s="1053"/>
      <c r="K43" s="1053"/>
      <c r="L43" s="1053"/>
      <c r="M43" s="1053"/>
      <c r="N43" s="1053"/>
      <c r="O43" s="1053"/>
      <c r="P43" s="1053"/>
      <c r="Q43" s="1053"/>
      <c r="R43" s="1053"/>
      <c r="S43" s="1053"/>
      <c r="T43" s="1053"/>
      <c r="U43" s="1053"/>
      <c r="V43" s="1054"/>
      <c r="W43" s="63"/>
      <c r="X43" s="63"/>
      <c r="Y43" s="63"/>
      <c r="Z43" s="63"/>
      <c r="AA43" s="63"/>
      <c r="AB43" s="63"/>
      <c r="AC43" s="63"/>
    </row>
    <row r="44" spans="1:29" s="131" customFormat="1" ht="15" customHeight="1" x14ac:dyDescent="0.55000000000000004">
      <c r="A44" s="1063"/>
      <c r="B44" s="1052"/>
      <c r="C44" s="1053"/>
      <c r="D44" s="1053"/>
      <c r="E44" s="1053"/>
      <c r="F44" s="1053"/>
      <c r="G44" s="1053"/>
      <c r="H44" s="1053"/>
      <c r="I44" s="1053"/>
      <c r="J44" s="1053"/>
      <c r="K44" s="1053"/>
      <c r="L44" s="1053"/>
      <c r="M44" s="1053"/>
      <c r="N44" s="1053"/>
      <c r="O44" s="1053"/>
      <c r="P44" s="1053"/>
      <c r="Q44" s="1053"/>
      <c r="R44" s="1053"/>
      <c r="S44" s="1053"/>
      <c r="T44" s="1053"/>
      <c r="U44" s="1053"/>
      <c r="V44" s="1054"/>
      <c r="W44" s="63"/>
      <c r="X44" s="63"/>
      <c r="Y44" s="63"/>
      <c r="Z44" s="63"/>
      <c r="AA44" s="63"/>
      <c r="AB44" s="63"/>
      <c r="AC44" s="63"/>
    </row>
    <row r="45" spans="1:29" s="131" customFormat="1" ht="15" customHeight="1" x14ac:dyDescent="0.55000000000000004">
      <c r="A45" s="1063"/>
      <c r="B45" s="1052"/>
      <c r="C45" s="1053"/>
      <c r="D45" s="1053"/>
      <c r="E45" s="1053"/>
      <c r="F45" s="1053"/>
      <c r="G45" s="1053"/>
      <c r="H45" s="1053"/>
      <c r="I45" s="1053"/>
      <c r="J45" s="1053"/>
      <c r="K45" s="1053"/>
      <c r="L45" s="1053"/>
      <c r="M45" s="1053"/>
      <c r="N45" s="1053"/>
      <c r="O45" s="1053"/>
      <c r="P45" s="1053"/>
      <c r="Q45" s="1053"/>
      <c r="R45" s="1053"/>
      <c r="S45" s="1053"/>
      <c r="T45" s="1053"/>
      <c r="U45" s="1053"/>
      <c r="V45" s="1054"/>
      <c r="W45" s="63"/>
      <c r="X45" s="63"/>
      <c r="Y45" s="63"/>
      <c r="Z45" s="63"/>
      <c r="AA45" s="63"/>
      <c r="AB45" s="63"/>
      <c r="AC45" s="63"/>
    </row>
    <row r="46" spans="1:29" s="131" customFormat="1" ht="15" customHeight="1" x14ac:dyDescent="0.55000000000000004">
      <c r="A46" s="1063"/>
      <c r="B46" s="1052"/>
      <c r="C46" s="1053"/>
      <c r="D46" s="1053"/>
      <c r="E46" s="1053"/>
      <c r="F46" s="1053"/>
      <c r="G46" s="1053"/>
      <c r="H46" s="1053"/>
      <c r="I46" s="1053"/>
      <c r="J46" s="1053"/>
      <c r="K46" s="1053"/>
      <c r="L46" s="1053"/>
      <c r="M46" s="1053"/>
      <c r="N46" s="1053"/>
      <c r="O46" s="1053"/>
      <c r="P46" s="1053"/>
      <c r="Q46" s="1053"/>
      <c r="R46" s="1053"/>
      <c r="S46" s="1053"/>
      <c r="T46" s="1053"/>
      <c r="U46" s="1053"/>
      <c r="V46" s="1054"/>
      <c r="W46" s="63"/>
      <c r="X46" s="63"/>
      <c r="Y46" s="63"/>
      <c r="Z46" s="63"/>
      <c r="AA46" s="63"/>
      <c r="AB46" s="63"/>
      <c r="AC46" s="63"/>
    </row>
    <row r="47" spans="1:29" s="131" customFormat="1" ht="15" customHeight="1" x14ac:dyDescent="0.55000000000000004">
      <c r="A47" s="1063"/>
      <c r="B47" s="1052"/>
      <c r="C47" s="1053"/>
      <c r="D47" s="1053"/>
      <c r="E47" s="1053"/>
      <c r="F47" s="1053"/>
      <c r="G47" s="1053"/>
      <c r="H47" s="1053"/>
      <c r="I47" s="1053"/>
      <c r="J47" s="1053"/>
      <c r="K47" s="1053"/>
      <c r="L47" s="1053"/>
      <c r="M47" s="1053"/>
      <c r="N47" s="1053"/>
      <c r="O47" s="1053"/>
      <c r="P47" s="1053"/>
      <c r="Q47" s="1053"/>
      <c r="R47" s="1053"/>
      <c r="S47" s="1053"/>
      <c r="T47" s="1053"/>
      <c r="U47" s="1053"/>
      <c r="V47" s="1054"/>
      <c r="W47" s="63"/>
      <c r="X47" s="63"/>
      <c r="Y47" s="132"/>
      <c r="Z47" s="132"/>
      <c r="AA47" s="132"/>
      <c r="AB47" s="132"/>
      <c r="AC47" s="132"/>
    </row>
    <row r="48" spans="1:29" s="131" customFormat="1" ht="15" customHeight="1" x14ac:dyDescent="0.55000000000000004">
      <c r="A48" s="1063"/>
      <c r="B48" s="1052"/>
      <c r="C48" s="1053"/>
      <c r="D48" s="1053"/>
      <c r="E48" s="1053"/>
      <c r="F48" s="1053"/>
      <c r="G48" s="1053"/>
      <c r="H48" s="1053"/>
      <c r="I48" s="1053"/>
      <c r="J48" s="1053"/>
      <c r="K48" s="1053"/>
      <c r="L48" s="1053"/>
      <c r="M48" s="1053"/>
      <c r="N48" s="1053"/>
      <c r="O48" s="1053"/>
      <c r="P48" s="1053"/>
      <c r="Q48" s="1053"/>
      <c r="R48" s="1053"/>
      <c r="S48" s="1053"/>
      <c r="T48" s="1053"/>
      <c r="U48" s="1053"/>
      <c r="V48" s="1054"/>
      <c r="W48" s="63"/>
      <c r="X48" s="63"/>
      <c r="Y48" s="63"/>
      <c r="Z48" s="63"/>
      <c r="AA48" s="63"/>
      <c r="AB48" s="63"/>
      <c r="AC48" s="63"/>
    </row>
    <row r="49" spans="1:29" s="131" customFormat="1" ht="15" customHeight="1" x14ac:dyDescent="0.55000000000000004">
      <c r="A49" s="1063"/>
      <c r="B49" s="1052"/>
      <c r="C49" s="1053"/>
      <c r="D49" s="1053"/>
      <c r="E49" s="1053"/>
      <c r="F49" s="1053"/>
      <c r="G49" s="1053"/>
      <c r="H49" s="1053"/>
      <c r="I49" s="1053"/>
      <c r="J49" s="1053"/>
      <c r="K49" s="1053"/>
      <c r="L49" s="1053"/>
      <c r="M49" s="1053"/>
      <c r="N49" s="1053"/>
      <c r="O49" s="1053"/>
      <c r="P49" s="1053"/>
      <c r="Q49" s="1053"/>
      <c r="R49" s="1053"/>
      <c r="S49" s="1053"/>
      <c r="T49" s="1053"/>
      <c r="U49" s="1053"/>
      <c r="V49" s="1054"/>
      <c r="W49" s="63"/>
      <c r="X49" s="63"/>
      <c r="Y49" s="63"/>
      <c r="Z49" s="63"/>
      <c r="AA49" s="63"/>
      <c r="AB49" s="63"/>
      <c r="AC49" s="63"/>
    </row>
    <row r="50" spans="1:29" s="131" customFormat="1" ht="15" customHeight="1" x14ac:dyDescent="0.55000000000000004">
      <c r="A50" s="1063"/>
      <c r="B50" s="1052"/>
      <c r="C50" s="1053"/>
      <c r="D50" s="1053"/>
      <c r="E50" s="1053"/>
      <c r="F50" s="1053"/>
      <c r="G50" s="1053"/>
      <c r="H50" s="1053"/>
      <c r="I50" s="1053"/>
      <c r="J50" s="1053"/>
      <c r="K50" s="1053"/>
      <c r="L50" s="1053"/>
      <c r="M50" s="1053"/>
      <c r="N50" s="1053"/>
      <c r="O50" s="1053"/>
      <c r="P50" s="1053"/>
      <c r="Q50" s="1053"/>
      <c r="R50" s="1053"/>
      <c r="S50" s="1053"/>
      <c r="T50" s="1053"/>
      <c r="U50" s="1053"/>
      <c r="V50" s="1054"/>
      <c r="W50" s="63"/>
      <c r="X50" s="63"/>
      <c r="Y50" s="63"/>
      <c r="Z50" s="63"/>
      <c r="AA50" s="63"/>
      <c r="AB50" s="63"/>
      <c r="AC50" s="63"/>
    </row>
    <row r="51" spans="1:29" s="131" customFormat="1" ht="15" customHeight="1" x14ac:dyDescent="0.55000000000000004">
      <c r="A51" s="1064"/>
      <c r="B51" s="1055"/>
      <c r="C51" s="1056"/>
      <c r="D51" s="1056"/>
      <c r="E51" s="1056"/>
      <c r="F51" s="1056"/>
      <c r="G51" s="1056"/>
      <c r="H51" s="1056"/>
      <c r="I51" s="1056"/>
      <c r="J51" s="1056"/>
      <c r="K51" s="1056"/>
      <c r="L51" s="1056"/>
      <c r="M51" s="1056"/>
      <c r="N51" s="1056"/>
      <c r="O51" s="1056"/>
      <c r="P51" s="1056"/>
      <c r="Q51" s="1056"/>
      <c r="R51" s="1056"/>
      <c r="S51" s="1056"/>
      <c r="T51" s="1056"/>
      <c r="U51" s="1056"/>
      <c r="V51" s="1057"/>
      <c r="W51" s="63"/>
      <c r="X51" s="63"/>
      <c r="Y51" s="63"/>
      <c r="Z51" s="63"/>
      <c r="AA51" s="63"/>
      <c r="AB51" s="63"/>
      <c r="AC51" s="63"/>
    </row>
    <row r="52" spans="1:29" s="131" customFormat="1" ht="15" customHeight="1" x14ac:dyDescent="0.55000000000000004">
      <c r="A52" s="1062" t="s">
        <v>160</v>
      </c>
      <c r="B52" s="1065"/>
      <c r="C52" s="1050"/>
      <c r="D52" s="1050"/>
      <c r="E52" s="1050"/>
      <c r="F52" s="1050"/>
      <c r="G52" s="1050"/>
      <c r="H52" s="1050"/>
      <c r="I52" s="1050"/>
      <c r="J52" s="1050"/>
      <c r="K52" s="1050"/>
      <c r="L52" s="1050"/>
      <c r="M52" s="1050"/>
      <c r="N52" s="1050"/>
      <c r="O52" s="1050"/>
      <c r="P52" s="1050"/>
      <c r="Q52" s="1050"/>
      <c r="R52" s="1050"/>
      <c r="S52" s="1050"/>
      <c r="T52" s="1050"/>
      <c r="U52" s="1050"/>
      <c r="V52" s="1051"/>
      <c r="W52" s="130"/>
      <c r="X52" s="63"/>
      <c r="Y52" s="63"/>
      <c r="Z52" s="63"/>
      <c r="AA52" s="133"/>
      <c r="AB52" s="63"/>
      <c r="AC52" s="63"/>
    </row>
    <row r="53" spans="1:29" s="131" customFormat="1" ht="15" customHeight="1" x14ac:dyDescent="0.55000000000000004">
      <c r="A53" s="1063"/>
      <c r="B53" s="1052"/>
      <c r="C53" s="1053"/>
      <c r="D53" s="1053"/>
      <c r="E53" s="1053"/>
      <c r="F53" s="1053"/>
      <c r="G53" s="1053"/>
      <c r="H53" s="1053"/>
      <c r="I53" s="1053"/>
      <c r="J53" s="1053"/>
      <c r="K53" s="1053"/>
      <c r="L53" s="1053"/>
      <c r="M53" s="1053"/>
      <c r="N53" s="1053"/>
      <c r="O53" s="1053"/>
      <c r="P53" s="1053"/>
      <c r="Q53" s="1053"/>
      <c r="R53" s="1053"/>
      <c r="S53" s="1053"/>
      <c r="T53" s="1053"/>
      <c r="U53" s="1053"/>
      <c r="V53" s="1054"/>
      <c r="W53" s="63"/>
      <c r="X53" s="63"/>
      <c r="Y53" s="63"/>
      <c r="Z53" s="63"/>
      <c r="AA53" s="63"/>
      <c r="AB53" s="63"/>
      <c r="AC53" s="63"/>
    </row>
    <row r="54" spans="1:29" s="131" customFormat="1" ht="15" customHeight="1" x14ac:dyDescent="0.55000000000000004">
      <c r="A54" s="1063"/>
      <c r="B54" s="1052"/>
      <c r="C54" s="1053"/>
      <c r="D54" s="1053"/>
      <c r="E54" s="1053"/>
      <c r="F54" s="1053"/>
      <c r="G54" s="1053"/>
      <c r="H54" s="1053"/>
      <c r="I54" s="1053"/>
      <c r="J54" s="1053"/>
      <c r="K54" s="1053"/>
      <c r="L54" s="1053"/>
      <c r="M54" s="1053"/>
      <c r="N54" s="1053"/>
      <c r="O54" s="1053"/>
      <c r="P54" s="1053"/>
      <c r="Q54" s="1053"/>
      <c r="R54" s="1053"/>
      <c r="S54" s="1053"/>
      <c r="T54" s="1053"/>
      <c r="U54" s="1053"/>
      <c r="V54" s="1054"/>
      <c r="W54" s="63"/>
      <c r="X54" s="63"/>
      <c r="Y54" s="63"/>
      <c r="Z54" s="63"/>
      <c r="AA54" s="63"/>
      <c r="AB54" s="63"/>
      <c r="AC54" s="63"/>
    </row>
    <row r="55" spans="1:29" s="131" customFormat="1" ht="15" customHeight="1" x14ac:dyDescent="0.55000000000000004">
      <c r="A55" s="1063"/>
      <c r="B55" s="1052"/>
      <c r="C55" s="1053"/>
      <c r="D55" s="1053"/>
      <c r="E55" s="1053"/>
      <c r="F55" s="1053"/>
      <c r="G55" s="1053"/>
      <c r="H55" s="1053"/>
      <c r="I55" s="1053"/>
      <c r="J55" s="1053"/>
      <c r="K55" s="1053"/>
      <c r="L55" s="1053"/>
      <c r="M55" s="1053"/>
      <c r="N55" s="1053"/>
      <c r="O55" s="1053"/>
      <c r="P55" s="1053"/>
      <c r="Q55" s="1053"/>
      <c r="R55" s="1053"/>
      <c r="S55" s="1053"/>
      <c r="T55" s="1053"/>
      <c r="U55" s="1053"/>
      <c r="V55" s="1054"/>
      <c r="W55" s="63"/>
      <c r="X55" s="63"/>
      <c r="Y55" s="63"/>
      <c r="Z55" s="63"/>
      <c r="AA55" s="63"/>
      <c r="AB55" s="63"/>
      <c r="AC55" s="63"/>
    </row>
    <row r="56" spans="1:29" s="131" customFormat="1" ht="15" customHeight="1" x14ac:dyDescent="0.55000000000000004">
      <c r="A56" s="1063"/>
      <c r="B56" s="1052"/>
      <c r="C56" s="1053"/>
      <c r="D56" s="1053"/>
      <c r="E56" s="1053"/>
      <c r="F56" s="1053"/>
      <c r="G56" s="1053"/>
      <c r="H56" s="1053"/>
      <c r="I56" s="1053"/>
      <c r="J56" s="1053"/>
      <c r="K56" s="1053"/>
      <c r="L56" s="1053"/>
      <c r="M56" s="1053"/>
      <c r="N56" s="1053"/>
      <c r="O56" s="1053"/>
      <c r="P56" s="1053"/>
      <c r="Q56" s="1053"/>
      <c r="R56" s="1053"/>
      <c r="S56" s="1053"/>
      <c r="T56" s="1053"/>
      <c r="U56" s="1053"/>
      <c r="V56" s="1054"/>
      <c r="W56" s="63"/>
      <c r="X56" s="63"/>
      <c r="Y56" s="63"/>
      <c r="Z56" s="63"/>
      <c r="AA56" s="63"/>
      <c r="AB56" s="63"/>
      <c r="AC56" s="63"/>
    </row>
    <row r="57" spans="1:29" s="131" customFormat="1" ht="15" customHeight="1" x14ac:dyDescent="0.55000000000000004">
      <c r="A57" s="1063"/>
      <c r="B57" s="1052"/>
      <c r="C57" s="1053"/>
      <c r="D57" s="1053"/>
      <c r="E57" s="1053"/>
      <c r="F57" s="1053"/>
      <c r="G57" s="1053"/>
      <c r="H57" s="1053"/>
      <c r="I57" s="1053"/>
      <c r="J57" s="1053"/>
      <c r="K57" s="1053"/>
      <c r="L57" s="1053"/>
      <c r="M57" s="1053"/>
      <c r="N57" s="1053"/>
      <c r="O57" s="1053"/>
      <c r="P57" s="1053"/>
      <c r="Q57" s="1053"/>
      <c r="R57" s="1053"/>
      <c r="S57" s="1053"/>
      <c r="T57" s="1053"/>
      <c r="U57" s="1053"/>
      <c r="V57" s="1054"/>
      <c r="W57" s="63"/>
      <c r="X57" s="63"/>
      <c r="Y57" s="63"/>
      <c r="Z57" s="63"/>
      <c r="AA57" s="63"/>
      <c r="AB57" s="63"/>
      <c r="AC57" s="63"/>
    </row>
    <row r="58" spans="1:29" s="131" customFormat="1" ht="15" customHeight="1" x14ac:dyDescent="0.55000000000000004">
      <c r="A58" s="1063"/>
      <c r="B58" s="1052"/>
      <c r="C58" s="1053"/>
      <c r="D58" s="1053"/>
      <c r="E58" s="1053"/>
      <c r="F58" s="1053"/>
      <c r="G58" s="1053"/>
      <c r="H58" s="1053"/>
      <c r="I58" s="1053"/>
      <c r="J58" s="1053"/>
      <c r="K58" s="1053"/>
      <c r="L58" s="1053"/>
      <c r="M58" s="1053"/>
      <c r="N58" s="1053"/>
      <c r="O58" s="1053"/>
      <c r="P58" s="1053"/>
      <c r="Q58" s="1053"/>
      <c r="R58" s="1053"/>
      <c r="S58" s="1053"/>
      <c r="T58" s="1053"/>
      <c r="U58" s="1053"/>
      <c r="V58" s="1054"/>
      <c r="W58" s="63"/>
      <c r="X58" s="63"/>
      <c r="Y58" s="132"/>
      <c r="Z58" s="132"/>
      <c r="AA58" s="132"/>
      <c r="AB58" s="132"/>
      <c r="AC58" s="132"/>
    </row>
    <row r="59" spans="1:29" s="131" customFormat="1" ht="15" customHeight="1" x14ac:dyDescent="0.55000000000000004">
      <c r="A59" s="1063"/>
      <c r="B59" s="1052"/>
      <c r="C59" s="1053"/>
      <c r="D59" s="1053"/>
      <c r="E59" s="1053"/>
      <c r="F59" s="1053"/>
      <c r="G59" s="1053"/>
      <c r="H59" s="1053"/>
      <c r="I59" s="1053"/>
      <c r="J59" s="1053"/>
      <c r="K59" s="1053"/>
      <c r="L59" s="1053"/>
      <c r="M59" s="1053"/>
      <c r="N59" s="1053"/>
      <c r="O59" s="1053"/>
      <c r="P59" s="1053"/>
      <c r="Q59" s="1053"/>
      <c r="R59" s="1053"/>
      <c r="S59" s="1053"/>
      <c r="T59" s="1053"/>
      <c r="U59" s="1053"/>
      <c r="V59" s="1054"/>
      <c r="W59" s="63"/>
      <c r="X59" s="63"/>
      <c r="Y59" s="132"/>
      <c r="Z59" s="132"/>
      <c r="AA59" s="132"/>
      <c r="AB59" s="132"/>
      <c r="AC59" s="132"/>
    </row>
    <row r="60" spans="1:29" s="131" customFormat="1" ht="15" customHeight="1" x14ac:dyDescent="0.55000000000000004">
      <c r="A60" s="1063"/>
      <c r="B60" s="1052"/>
      <c r="C60" s="1053"/>
      <c r="D60" s="1053"/>
      <c r="E60" s="1053"/>
      <c r="F60" s="1053"/>
      <c r="G60" s="1053"/>
      <c r="H60" s="1053"/>
      <c r="I60" s="1053"/>
      <c r="J60" s="1053"/>
      <c r="K60" s="1053"/>
      <c r="L60" s="1053"/>
      <c r="M60" s="1053"/>
      <c r="N60" s="1053"/>
      <c r="O60" s="1053"/>
      <c r="P60" s="1053"/>
      <c r="Q60" s="1053"/>
      <c r="R60" s="1053"/>
      <c r="S60" s="1053"/>
      <c r="T60" s="1053"/>
      <c r="U60" s="1053"/>
      <c r="V60" s="1054"/>
      <c r="W60" s="63"/>
      <c r="X60" s="63"/>
      <c r="Y60" s="132"/>
      <c r="Z60" s="132"/>
      <c r="AA60" s="132"/>
      <c r="AB60" s="132"/>
      <c r="AC60" s="132"/>
    </row>
    <row r="61" spans="1:29" s="131" customFormat="1" ht="15" customHeight="1" x14ac:dyDescent="0.55000000000000004">
      <c r="A61" s="1064"/>
      <c r="B61" s="1055"/>
      <c r="C61" s="1056"/>
      <c r="D61" s="1056"/>
      <c r="E61" s="1056"/>
      <c r="F61" s="1056"/>
      <c r="G61" s="1056"/>
      <c r="H61" s="1056"/>
      <c r="I61" s="1056"/>
      <c r="J61" s="1056"/>
      <c r="K61" s="1056"/>
      <c r="L61" s="1056"/>
      <c r="M61" s="1056"/>
      <c r="N61" s="1056"/>
      <c r="O61" s="1056"/>
      <c r="P61" s="1056"/>
      <c r="Q61" s="1056"/>
      <c r="R61" s="1056"/>
      <c r="S61" s="1056"/>
      <c r="T61" s="1056"/>
      <c r="U61" s="1056"/>
      <c r="V61" s="1057"/>
      <c r="W61" s="63"/>
      <c r="X61" s="63"/>
      <c r="Y61" s="132"/>
      <c r="Z61" s="132"/>
      <c r="AA61" s="132"/>
      <c r="AB61" s="132"/>
      <c r="AC61" s="132"/>
    </row>
    <row r="62" spans="1:29" s="131" customFormat="1" ht="15" customHeight="1" x14ac:dyDescent="0.55000000000000004">
      <c r="A62" s="1046" t="s">
        <v>773</v>
      </c>
      <c r="B62" s="1049"/>
      <c r="C62" s="1050"/>
      <c r="D62" s="1050"/>
      <c r="E62" s="1050"/>
      <c r="F62" s="1050"/>
      <c r="G62" s="1050"/>
      <c r="H62" s="1050"/>
      <c r="I62" s="1050"/>
      <c r="J62" s="1050"/>
      <c r="K62" s="1050"/>
      <c r="L62" s="1050"/>
      <c r="M62" s="1050"/>
      <c r="N62" s="1050"/>
      <c r="O62" s="1050"/>
      <c r="P62" s="1050"/>
      <c r="Q62" s="1050"/>
      <c r="R62" s="1050"/>
      <c r="S62" s="1050"/>
      <c r="T62" s="1050"/>
      <c r="U62" s="1050"/>
      <c r="V62" s="1051"/>
      <c r="W62" s="63"/>
      <c r="X62" s="63"/>
      <c r="Y62" s="132"/>
      <c r="Z62" s="132"/>
      <c r="AA62" s="132"/>
      <c r="AB62" s="132"/>
      <c r="AC62" s="132"/>
    </row>
    <row r="63" spans="1:29" s="131" customFormat="1" ht="15" customHeight="1" x14ac:dyDescent="0.55000000000000004">
      <c r="A63" s="1047"/>
      <c r="B63" s="1052"/>
      <c r="C63" s="1053"/>
      <c r="D63" s="1053"/>
      <c r="E63" s="1053"/>
      <c r="F63" s="1053"/>
      <c r="G63" s="1053"/>
      <c r="H63" s="1053"/>
      <c r="I63" s="1053"/>
      <c r="J63" s="1053"/>
      <c r="K63" s="1053"/>
      <c r="L63" s="1053"/>
      <c r="M63" s="1053"/>
      <c r="N63" s="1053"/>
      <c r="O63" s="1053"/>
      <c r="P63" s="1053"/>
      <c r="Q63" s="1053"/>
      <c r="R63" s="1053"/>
      <c r="S63" s="1053"/>
      <c r="T63" s="1053"/>
      <c r="U63" s="1053"/>
      <c r="V63" s="1054"/>
      <c r="W63" s="63"/>
      <c r="X63" s="63"/>
      <c r="Y63" s="132"/>
      <c r="Z63" s="132"/>
      <c r="AA63" s="132"/>
      <c r="AB63" s="132"/>
      <c r="AC63" s="132"/>
    </row>
    <row r="64" spans="1:29" s="131" customFormat="1" ht="15" customHeight="1" x14ac:dyDescent="0.55000000000000004">
      <c r="A64" s="1047"/>
      <c r="B64" s="1052"/>
      <c r="C64" s="1053"/>
      <c r="D64" s="1053"/>
      <c r="E64" s="1053"/>
      <c r="F64" s="1053"/>
      <c r="G64" s="1053"/>
      <c r="H64" s="1053"/>
      <c r="I64" s="1053"/>
      <c r="J64" s="1053"/>
      <c r="K64" s="1053"/>
      <c r="L64" s="1053"/>
      <c r="M64" s="1053"/>
      <c r="N64" s="1053"/>
      <c r="O64" s="1053"/>
      <c r="P64" s="1053"/>
      <c r="Q64" s="1053"/>
      <c r="R64" s="1053"/>
      <c r="S64" s="1053"/>
      <c r="T64" s="1053"/>
      <c r="U64" s="1053"/>
      <c r="V64" s="1054"/>
      <c r="W64" s="63"/>
      <c r="X64" s="63"/>
      <c r="Y64" s="132"/>
      <c r="Z64" s="132"/>
      <c r="AA64" s="132"/>
      <c r="AB64" s="132"/>
      <c r="AC64" s="132"/>
    </row>
    <row r="65" spans="1:29" s="131" customFormat="1" ht="15" customHeight="1" x14ac:dyDescent="0.55000000000000004">
      <c r="A65" s="1047"/>
      <c r="B65" s="1052"/>
      <c r="C65" s="1053"/>
      <c r="D65" s="1053"/>
      <c r="E65" s="1053"/>
      <c r="F65" s="1053"/>
      <c r="G65" s="1053"/>
      <c r="H65" s="1053"/>
      <c r="I65" s="1053"/>
      <c r="J65" s="1053"/>
      <c r="K65" s="1053"/>
      <c r="L65" s="1053"/>
      <c r="M65" s="1053"/>
      <c r="N65" s="1053"/>
      <c r="O65" s="1053"/>
      <c r="P65" s="1053"/>
      <c r="Q65" s="1053"/>
      <c r="R65" s="1053"/>
      <c r="S65" s="1053"/>
      <c r="T65" s="1053"/>
      <c r="U65" s="1053"/>
      <c r="V65" s="1054"/>
      <c r="W65" s="63"/>
      <c r="X65" s="63"/>
      <c r="Y65" s="132"/>
      <c r="Z65" s="132"/>
      <c r="AA65" s="132"/>
      <c r="AB65" s="132"/>
      <c r="AC65" s="132"/>
    </row>
    <row r="66" spans="1:29" s="131" customFormat="1" ht="15" customHeight="1" x14ac:dyDescent="0.55000000000000004">
      <c r="A66" s="1047"/>
      <c r="B66" s="1052"/>
      <c r="C66" s="1053"/>
      <c r="D66" s="1053"/>
      <c r="E66" s="1053"/>
      <c r="F66" s="1053"/>
      <c r="G66" s="1053"/>
      <c r="H66" s="1053"/>
      <c r="I66" s="1053"/>
      <c r="J66" s="1053"/>
      <c r="K66" s="1053"/>
      <c r="L66" s="1053"/>
      <c r="M66" s="1053"/>
      <c r="N66" s="1053"/>
      <c r="O66" s="1053"/>
      <c r="P66" s="1053"/>
      <c r="Q66" s="1053"/>
      <c r="R66" s="1053"/>
      <c r="S66" s="1053"/>
      <c r="T66" s="1053"/>
      <c r="U66" s="1053"/>
      <c r="V66" s="1054"/>
      <c r="W66" s="63"/>
      <c r="X66" s="63"/>
      <c r="Y66" s="132"/>
      <c r="Z66" s="132"/>
      <c r="AA66" s="132"/>
      <c r="AB66" s="132"/>
      <c r="AC66" s="132"/>
    </row>
    <row r="67" spans="1:29" s="131" customFormat="1" ht="15" customHeight="1" x14ac:dyDescent="0.55000000000000004">
      <c r="A67" s="1047"/>
      <c r="B67" s="1052"/>
      <c r="C67" s="1053"/>
      <c r="D67" s="1053"/>
      <c r="E67" s="1053"/>
      <c r="F67" s="1053"/>
      <c r="G67" s="1053"/>
      <c r="H67" s="1053"/>
      <c r="I67" s="1053"/>
      <c r="J67" s="1053"/>
      <c r="K67" s="1053"/>
      <c r="L67" s="1053"/>
      <c r="M67" s="1053"/>
      <c r="N67" s="1053"/>
      <c r="O67" s="1053"/>
      <c r="P67" s="1053"/>
      <c r="Q67" s="1053"/>
      <c r="R67" s="1053"/>
      <c r="S67" s="1053"/>
      <c r="T67" s="1053"/>
      <c r="U67" s="1053"/>
      <c r="V67" s="1054"/>
      <c r="W67" s="63"/>
      <c r="X67" s="63"/>
      <c r="Y67" s="132"/>
      <c r="Z67" s="132"/>
      <c r="AA67" s="132"/>
      <c r="AB67" s="132"/>
      <c r="AC67" s="132"/>
    </row>
    <row r="68" spans="1:29" s="131" customFormat="1" ht="15" customHeight="1" x14ac:dyDescent="0.55000000000000004">
      <c r="A68" s="1047"/>
      <c r="B68" s="1052"/>
      <c r="C68" s="1053"/>
      <c r="D68" s="1053"/>
      <c r="E68" s="1053"/>
      <c r="F68" s="1053"/>
      <c r="G68" s="1053"/>
      <c r="H68" s="1053"/>
      <c r="I68" s="1053"/>
      <c r="J68" s="1053"/>
      <c r="K68" s="1053"/>
      <c r="L68" s="1053"/>
      <c r="M68" s="1053"/>
      <c r="N68" s="1053"/>
      <c r="O68" s="1053"/>
      <c r="P68" s="1053"/>
      <c r="Q68" s="1053"/>
      <c r="R68" s="1053"/>
      <c r="S68" s="1053"/>
      <c r="T68" s="1053"/>
      <c r="U68" s="1053"/>
      <c r="V68" s="1054"/>
      <c r="W68" s="63"/>
      <c r="X68" s="63"/>
      <c r="Y68" s="132"/>
      <c r="Z68" s="132"/>
      <c r="AA68" s="132"/>
      <c r="AB68" s="132"/>
      <c r="AC68" s="132"/>
    </row>
    <row r="69" spans="1:29" s="131" customFormat="1" ht="15" customHeight="1" x14ac:dyDescent="0.55000000000000004">
      <c r="A69" s="1047"/>
      <c r="B69" s="1052"/>
      <c r="C69" s="1053"/>
      <c r="D69" s="1053"/>
      <c r="E69" s="1053"/>
      <c r="F69" s="1053"/>
      <c r="G69" s="1053"/>
      <c r="H69" s="1053"/>
      <c r="I69" s="1053"/>
      <c r="J69" s="1053"/>
      <c r="K69" s="1053"/>
      <c r="L69" s="1053"/>
      <c r="M69" s="1053"/>
      <c r="N69" s="1053"/>
      <c r="O69" s="1053"/>
      <c r="P69" s="1053"/>
      <c r="Q69" s="1053"/>
      <c r="R69" s="1053"/>
      <c r="S69" s="1053"/>
      <c r="T69" s="1053"/>
      <c r="U69" s="1053"/>
      <c r="V69" s="1054"/>
      <c r="W69" s="63"/>
      <c r="X69" s="63"/>
      <c r="Y69" s="132"/>
      <c r="Z69" s="132"/>
      <c r="AA69" s="132"/>
      <c r="AB69" s="132"/>
      <c r="AC69" s="132"/>
    </row>
    <row r="70" spans="1:29" s="131" customFormat="1" ht="15" customHeight="1" x14ac:dyDescent="0.55000000000000004">
      <c r="A70" s="1047"/>
      <c r="B70" s="1052"/>
      <c r="C70" s="1053"/>
      <c r="D70" s="1053"/>
      <c r="E70" s="1053"/>
      <c r="F70" s="1053"/>
      <c r="G70" s="1053"/>
      <c r="H70" s="1053"/>
      <c r="I70" s="1053"/>
      <c r="J70" s="1053"/>
      <c r="K70" s="1053"/>
      <c r="L70" s="1053"/>
      <c r="M70" s="1053"/>
      <c r="N70" s="1053"/>
      <c r="O70" s="1053"/>
      <c r="P70" s="1053"/>
      <c r="Q70" s="1053"/>
      <c r="R70" s="1053"/>
      <c r="S70" s="1053"/>
      <c r="T70" s="1053"/>
      <c r="U70" s="1053"/>
      <c r="V70" s="1054"/>
      <c r="W70" s="63"/>
      <c r="X70" s="63"/>
      <c r="Y70" s="132"/>
      <c r="Z70" s="132"/>
      <c r="AA70" s="132"/>
      <c r="AB70" s="132"/>
      <c r="AC70" s="132"/>
    </row>
    <row r="71" spans="1:29" s="131" customFormat="1" ht="15" customHeight="1" x14ac:dyDescent="0.55000000000000004">
      <c r="A71" s="1047"/>
      <c r="B71" s="1052"/>
      <c r="C71" s="1053"/>
      <c r="D71" s="1053"/>
      <c r="E71" s="1053"/>
      <c r="F71" s="1053"/>
      <c r="G71" s="1053"/>
      <c r="H71" s="1053"/>
      <c r="I71" s="1053"/>
      <c r="J71" s="1053"/>
      <c r="K71" s="1053"/>
      <c r="L71" s="1053"/>
      <c r="M71" s="1053"/>
      <c r="N71" s="1053"/>
      <c r="O71" s="1053"/>
      <c r="P71" s="1053"/>
      <c r="Q71" s="1053"/>
      <c r="R71" s="1053"/>
      <c r="S71" s="1053"/>
      <c r="T71" s="1053"/>
      <c r="U71" s="1053"/>
      <c r="V71" s="1054"/>
      <c r="W71" s="63"/>
      <c r="X71" s="63"/>
      <c r="Y71" s="132"/>
      <c r="Z71" s="132"/>
      <c r="AA71" s="132"/>
      <c r="AB71" s="132"/>
      <c r="AC71" s="132"/>
    </row>
    <row r="72" spans="1:29" s="131" customFormat="1" ht="15" customHeight="1" x14ac:dyDescent="0.55000000000000004">
      <c r="A72" s="1047"/>
      <c r="B72" s="1052"/>
      <c r="C72" s="1053"/>
      <c r="D72" s="1053"/>
      <c r="E72" s="1053"/>
      <c r="F72" s="1053"/>
      <c r="G72" s="1053"/>
      <c r="H72" s="1053"/>
      <c r="I72" s="1053"/>
      <c r="J72" s="1053"/>
      <c r="K72" s="1053"/>
      <c r="L72" s="1053"/>
      <c r="M72" s="1053"/>
      <c r="N72" s="1053"/>
      <c r="O72" s="1053"/>
      <c r="P72" s="1053"/>
      <c r="Q72" s="1053"/>
      <c r="R72" s="1053"/>
      <c r="S72" s="1053"/>
      <c r="T72" s="1053"/>
      <c r="U72" s="1053"/>
      <c r="V72" s="1054"/>
      <c r="W72" s="63"/>
      <c r="X72" s="63"/>
      <c r="Y72" s="132"/>
      <c r="Z72" s="132"/>
      <c r="AA72" s="132"/>
      <c r="AB72" s="132"/>
      <c r="AC72" s="132"/>
    </row>
    <row r="73" spans="1:29" s="131" customFormat="1" ht="15" customHeight="1" x14ac:dyDescent="0.55000000000000004">
      <c r="A73" s="1047"/>
      <c r="B73" s="1052"/>
      <c r="C73" s="1053"/>
      <c r="D73" s="1053"/>
      <c r="E73" s="1053"/>
      <c r="F73" s="1053"/>
      <c r="G73" s="1053"/>
      <c r="H73" s="1053"/>
      <c r="I73" s="1053"/>
      <c r="J73" s="1053"/>
      <c r="K73" s="1053"/>
      <c r="L73" s="1053"/>
      <c r="M73" s="1053"/>
      <c r="N73" s="1053"/>
      <c r="O73" s="1053"/>
      <c r="P73" s="1053"/>
      <c r="Q73" s="1053"/>
      <c r="R73" s="1053"/>
      <c r="S73" s="1053"/>
      <c r="T73" s="1053"/>
      <c r="U73" s="1053"/>
      <c r="V73" s="1054"/>
      <c r="W73" s="63"/>
      <c r="X73" s="63"/>
      <c r="Y73" s="132"/>
      <c r="Z73" s="132"/>
      <c r="AA73" s="132"/>
      <c r="AB73" s="132"/>
      <c r="AC73" s="132"/>
    </row>
    <row r="74" spans="1:29" s="131" customFormat="1" ht="15" customHeight="1" x14ac:dyDescent="0.55000000000000004">
      <c r="A74" s="1047"/>
      <c r="B74" s="1052"/>
      <c r="C74" s="1053"/>
      <c r="D74" s="1053"/>
      <c r="E74" s="1053"/>
      <c r="F74" s="1053"/>
      <c r="G74" s="1053"/>
      <c r="H74" s="1053"/>
      <c r="I74" s="1053"/>
      <c r="J74" s="1053"/>
      <c r="K74" s="1053"/>
      <c r="L74" s="1053"/>
      <c r="M74" s="1053"/>
      <c r="N74" s="1053"/>
      <c r="O74" s="1053"/>
      <c r="P74" s="1053"/>
      <c r="Q74" s="1053"/>
      <c r="R74" s="1053"/>
      <c r="S74" s="1053"/>
      <c r="T74" s="1053"/>
      <c r="U74" s="1053"/>
      <c r="V74" s="1054"/>
      <c r="W74" s="63"/>
      <c r="X74" s="63"/>
      <c r="Y74" s="132"/>
      <c r="Z74" s="132"/>
      <c r="AA74" s="132"/>
      <c r="AB74" s="132"/>
      <c r="AC74" s="132"/>
    </row>
    <row r="75" spans="1:29" s="131" customFormat="1" ht="15" customHeight="1" x14ac:dyDescent="0.55000000000000004">
      <c r="A75" s="1047"/>
      <c r="B75" s="1052"/>
      <c r="C75" s="1053"/>
      <c r="D75" s="1053"/>
      <c r="E75" s="1053"/>
      <c r="F75" s="1053"/>
      <c r="G75" s="1053"/>
      <c r="H75" s="1053"/>
      <c r="I75" s="1053"/>
      <c r="J75" s="1053"/>
      <c r="K75" s="1053"/>
      <c r="L75" s="1053"/>
      <c r="M75" s="1053"/>
      <c r="N75" s="1053"/>
      <c r="O75" s="1053"/>
      <c r="P75" s="1053"/>
      <c r="Q75" s="1053"/>
      <c r="R75" s="1053"/>
      <c r="S75" s="1053"/>
      <c r="T75" s="1053"/>
      <c r="U75" s="1053"/>
      <c r="V75" s="1054"/>
      <c r="W75" s="63"/>
      <c r="X75" s="63"/>
      <c r="Y75" s="132"/>
      <c r="Z75" s="132"/>
      <c r="AA75" s="132"/>
      <c r="AB75" s="132"/>
      <c r="AC75" s="132"/>
    </row>
    <row r="76" spans="1:29" s="131" customFormat="1" ht="15" customHeight="1" x14ac:dyDescent="0.55000000000000004">
      <c r="A76" s="1047"/>
      <c r="B76" s="1052"/>
      <c r="C76" s="1053"/>
      <c r="D76" s="1053"/>
      <c r="E76" s="1053"/>
      <c r="F76" s="1053"/>
      <c r="G76" s="1053"/>
      <c r="H76" s="1053"/>
      <c r="I76" s="1053"/>
      <c r="J76" s="1053"/>
      <c r="K76" s="1053"/>
      <c r="L76" s="1053"/>
      <c r="M76" s="1053"/>
      <c r="N76" s="1053"/>
      <c r="O76" s="1053"/>
      <c r="P76" s="1053"/>
      <c r="Q76" s="1053"/>
      <c r="R76" s="1053"/>
      <c r="S76" s="1053"/>
      <c r="T76" s="1053"/>
      <c r="U76" s="1053"/>
      <c r="V76" s="1054"/>
      <c r="W76" s="63"/>
      <c r="X76" s="63"/>
      <c r="Y76" s="132"/>
      <c r="Z76" s="132"/>
      <c r="AA76" s="132"/>
      <c r="AB76" s="132"/>
      <c r="AC76" s="132"/>
    </row>
    <row r="77" spans="1:29" s="131" customFormat="1" ht="15" customHeight="1" x14ac:dyDescent="0.55000000000000004">
      <c r="A77" s="1047"/>
      <c r="B77" s="1052"/>
      <c r="C77" s="1053"/>
      <c r="D77" s="1053"/>
      <c r="E77" s="1053"/>
      <c r="F77" s="1053"/>
      <c r="G77" s="1053"/>
      <c r="H77" s="1053"/>
      <c r="I77" s="1053"/>
      <c r="J77" s="1053"/>
      <c r="K77" s="1053"/>
      <c r="L77" s="1053"/>
      <c r="M77" s="1053"/>
      <c r="N77" s="1053"/>
      <c r="O77" s="1053"/>
      <c r="P77" s="1053"/>
      <c r="Q77" s="1053"/>
      <c r="R77" s="1053"/>
      <c r="S77" s="1053"/>
      <c r="T77" s="1053"/>
      <c r="U77" s="1053"/>
      <c r="V77" s="1054"/>
      <c r="W77" s="63"/>
      <c r="X77" s="63"/>
      <c r="Y77" s="132"/>
      <c r="Z77" s="132"/>
      <c r="AA77" s="132"/>
      <c r="AB77" s="132"/>
      <c r="AC77" s="132"/>
    </row>
    <row r="78" spans="1:29" s="131" customFormat="1" ht="15" customHeight="1" x14ac:dyDescent="0.55000000000000004">
      <c r="A78" s="1048"/>
      <c r="B78" s="1055"/>
      <c r="C78" s="1056"/>
      <c r="D78" s="1056"/>
      <c r="E78" s="1056"/>
      <c r="F78" s="1056"/>
      <c r="G78" s="1056"/>
      <c r="H78" s="1056"/>
      <c r="I78" s="1056"/>
      <c r="J78" s="1056"/>
      <c r="K78" s="1056"/>
      <c r="L78" s="1056"/>
      <c r="M78" s="1056"/>
      <c r="N78" s="1056"/>
      <c r="O78" s="1056"/>
      <c r="P78" s="1056"/>
      <c r="Q78" s="1056"/>
      <c r="R78" s="1056"/>
      <c r="S78" s="1056"/>
      <c r="T78" s="1056"/>
      <c r="U78" s="1056"/>
      <c r="V78" s="1057"/>
      <c r="W78" s="63"/>
      <c r="X78" s="63"/>
      <c r="Y78" s="132"/>
      <c r="Z78" s="132"/>
      <c r="AA78" s="132"/>
      <c r="AB78" s="132"/>
      <c r="AC78" s="132"/>
    </row>
    <row r="79" spans="1:29" ht="15" customHeight="1" x14ac:dyDescent="0.55000000000000004">
      <c r="A79" s="953" t="s">
        <v>784</v>
      </c>
      <c r="B79" s="999"/>
      <c r="C79" s="999"/>
      <c r="D79" s="999"/>
      <c r="E79" s="999"/>
      <c r="F79" s="999"/>
      <c r="G79" s="999"/>
      <c r="H79" s="999"/>
      <c r="I79" s="999"/>
      <c r="J79" s="999"/>
      <c r="K79" s="999"/>
      <c r="L79" s="999"/>
      <c r="M79" s="999"/>
      <c r="N79" s="999"/>
      <c r="O79" s="999"/>
      <c r="P79" s="999"/>
      <c r="Q79" s="999"/>
      <c r="R79" s="999"/>
      <c r="S79" s="999"/>
      <c r="T79" s="999"/>
      <c r="U79" s="999"/>
      <c r="V79" s="1000"/>
      <c r="W79" s="46"/>
    </row>
    <row r="80" spans="1:29" ht="15" customHeight="1" x14ac:dyDescent="0.55000000000000004">
      <c r="A80" s="1001"/>
      <c r="B80" s="1002"/>
      <c r="C80" s="1002"/>
      <c r="D80" s="1002"/>
      <c r="E80" s="1002"/>
      <c r="F80" s="1002"/>
      <c r="G80" s="1002"/>
      <c r="H80" s="1002"/>
      <c r="I80" s="1002"/>
      <c r="J80" s="1002"/>
      <c r="K80" s="1002"/>
      <c r="L80" s="1002"/>
      <c r="M80" s="1002"/>
      <c r="N80" s="1002"/>
      <c r="O80" s="1002"/>
      <c r="P80" s="1002"/>
      <c r="Q80" s="1002"/>
      <c r="R80" s="1002"/>
      <c r="S80" s="1002"/>
      <c r="T80" s="1002"/>
      <c r="U80" s="1002"/>
      <c r="V80" s="1003"/>
      <c r="W80" s="46"/>
    </row>
    <row r="81" spans="1:22" ht="20" customHeight="1" x14ac:dyDescent="0.55000000000000004">
      <c r="A81" s="1030" t="s">
        <v>161</v>
      </c>
      <c r="B81" s="1000"/>
      <c r="C81" s="1031"/>
      <c r="D81" s="1032"/>
      <c r="E81" s="1030" t="s">
        <v>162</v>
      </c>
      <c r="F81" s="1035"/>
      <c r="G81" s="1035"/>
      <c r="H81" s="1035"/>
      <c r="I81" s="1036"/>
      <c r="J81" s="1040"/>
      <c r="K81" s="1041"/>
      <c r="L81" s="1041"/>
      <c r="M81" s="1041"/>
      <c r="N81" s="1041"/>
      <c r="O81" s="1041"/>
      <c r="P81" s="1041"/>
      <c r="Q81" s="1041"/>
      <c r="R81" s="1041"/>
      <c r="S81" s="1041"/>
      <c r="T81" s="1041"/>
      <c r="U81" s="1041"/>
      <c r="V81" s="1042"/>
    </row>
    <row r="82" spans="1:22" ht="20" customHeight="1" x14ac:dyDescent="0.55000000000000004">
      <c r="A82" s="1001"/>
      <c r="B82" s="1003"/>
      <c r="C82" s="1033"/>
      <c r="D82" s="1034"/>
      <c r="E82" s="1037"/>
      <c r="F82" s="1038"/>
      <c r="G82" s="1038"/>
      <c r="H82" s="1038"/>
      <c r="I82" s="1039"/>
      <c r="J82" s="1043"/>
      <c r="K82" s="1044"/>
      <c r="L82" s="1044"/>
      <c r="M82" s="1044"/>
      <c r="N82" s="1044"/>
      <c r="O82" s="1044"/>
      <c r="P82" s="1044"/>
      <c r="Q82" s="1044"/>
      <c r="R82" s="1044"/>
      <c r="S82" s="1044"/>
      <c r="T82" s="1044"/>
      <c r="U82" s="1044"/>
      <c r="V82" s="1045"/>
    </row>
  </sheetData>
  <sheetProtection password="C402" sheet="1" formatCells="0" insertRows="0" selectLockedCells="1"/>
  <mergeCells count="25">
    <mergeCell ref="A30:V30"/>
    <mergeCell ref="B31:V32"/>
    <mergeCell ref="A33:A51"/>
    <mergeCell ref="B33:V51"/>
    <mergeCell ref="A79:V80"/>
    <mergeCell ref="A52:A61"/>
    <mergeCell ref="B52:V61"/>
    <mergeCell ref="A81:B82"/>
    <mergeCell ref="C81:D82"/>
    <mergeCell ref="E81:I82"/>
    <mergeCell ref="J81:V82"/>
    <mergeCell ref="A62:A78"/>
    <mergeCell ref="B62:V78"/>
    <mergeCell ref="A28:V29"/>
    <mergeCell ref="A2:V3"/>
    <mergeCell ref="A4:E14"/>
    <mergeCell ref="A15:E15"/>
    <mergeCell ref="A16:E26"/>
    <mergeCell ref="A27:E27"/>
    <mergeCell ref="F4:V13"/>
    <mergeCell ref="F14:R15"/>
    <mergeCell ref="S14:V15"/>
    <mergeCell ref="F26:R27"/>
    <mergeCell ref="S26:V27"/>
    <mergeCell ref="F16:V25"/>
  </mergeCells>
  <phoneticPr fontId="2"/>
  <dataValidations count="3">
    <dataValidation allowBlank="1" showInputMessage="1" showErrorMessage="1" prompt="数量が１の場合、複数製作の理由は記入不要です。" sqref="J81:V82"/>
    <dataValidation allowBlank="1" showInputMessage="1" showErrorMessage="1" prompt="助成金で製作した試作品は助成事業完了後５年間保存する義務がありますので、ご注意ください。" sqref="C81:D82"/>
    <dataValidation type="list" allowBlank="1" showInputMessage="1" showErrorMessage="1" sqref="S14:V15 S26:V27">
      <formula1>"選択してください,あり,なし"</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8"/>
  <sheetViews>
    <sheetView showGridLines="0" view="pageBreakPreview" zoomScale="70" zoomScaleNormal="100" zoomScaleSheetLayoutView="70" workbookViewId="0">
      <selection activeCell="C5" sqref="C5:J7"/>
    </sheetView>
  </sheetViews>
  <sheetFormatPr defaultRowHeight="13" x14ac:dyDescent="0.55000000000000004"/>
  <cols>
    <col min="1" max="14" width="5.75" style="22" customWidth="1"/>
    <col min="15" max="17" width="7.33203125" style="22" customWidth="1"/>
    <col min="18" max="18" width="8.6640625" style="22" customWidth="1"/>
    <col min="19" max="16384" width="8.6640625" style="22"/>
  </cols>
  <sheetData>
    <row r="1" spans="1:18" ht="22" customHeight="1" x14ac:dyDescent="0.55000000000000004">
      <c r="A1" s="1066" t="s">
        <v>794</v>
      </c>
      <c r="B1" s="1067"/>
      <c r="C1" s="1067"/>
      <c r="D1" s="1067"/>
      <c r="E1" s="1067"/>
      <c r="F1" s="1067"/>
      <c r="G1" s="1067"/>
      <c r="H1" s="1067"/>
      <c r="I1" s="1067"/>
      <c r="J1" s="1067"/>
      <c r="K1" s="1067"/>
      <c r="L1" s="1067"/>
      <c r="M1" s="1067"/>
      <c r="N1" s="1067"/>
      <c r="O1" s="1067"/>
      <c r="P1" s="1067"/>
      <c r="Q1" s="1067"/>
      <c r="R1" s="1067"/>
    </row>
    <row r="2" spans="1:18" ht="311.5" customHeight="1" x14ac:dyDescent="0.55000000000000004">
      <c r="A2" s="1068" t="s">
        <v>167</v>
      </c>
      <c r="B2" s="1069"/>
      <c r="C2" s="1070" t="s">
        <v>786</v>
      </c>
      <c r="D2" s="1071"/>
      <c r="E2" s="1071"/>
      <c r="F2" s="1071"/>
      <c r="G2" s="1071"/>
      <c r="H2" s="1071"/>
      <c r="I2" s="1071"/>
      <c r="J2" s="1071"/>
      <c r="K2" s="1071"/>
      <c r="L2" s="1071"/>
      <c r="M2" s="1071"/>
      <c r="N2" s="1071"/>
      <c r="O2" s="1071"/>
      <c r="P2" s="1071"/>
      <c r="Q2" s="1071"/>
      <c r="R2" s="1072"/>
    </row>
    <row r="3" spans="1:18" x14ac:dyDescent="0.55000000000000004">
      <c r="A3" s="1073"/>
      <c r="B3" s="1073"/>
      <c r="C3" s="1073"/>
      <c r="D3" s="1073"/>
      <c r="E3" s="1073"/>
      <c r="F3" s="1073"/>
      <c r="G3" s="1073"/>
      <c r="H3" s="1073"/>
      <c r="I3" s="1073"/>
      <c r="J3" s="1073"/>
      <c r="K3" s="1073"/>
      <c r="L3" s="1073"/>
      <c r="M3" s="1073"/>
      <c r="N3" s="1073"/>
      <c r="O3" s="1073"/>
      <c r="P3" s="1073"/>
      <c r="Q3" s="1073"/>
      <c r="R3" s="1073"/>
    </row>
    <row r="4" spans="1:18" ht="50" customHeight="1" x14ac:dyDescent="0.55000000000000004">
      <c r="A4" s="1074"/>
      <c r="B4" s="1075"/>
      <c r="C4" s="1076" t="s">
        <v>303</v>
      </c>
      <c r="D4" s="1077"/>
      <c r="E4" s="1077"/>
      <c r="F4" s="1077"/>
      <c r="G4" s="1077"/>
      <c r="H4" s="1077"/>
      <c r="I4" s="1077"/>
      <c r="J4" s="1075"/>
      <c r="K4" s="1078" t="s">
        <v>179</v>
      </c>
      <c r="L4" s="1077"/>
      <c r="M4" s="1077"/>
      <c r="N4" s="1077"/>
      <c r="O4" s="1077"/>
      <c r="P4" s="1077"/>
      <c r="Q4" s="1077"/>
      <c r="R4" s="1075"/>
    </row>
    <row r="5" spans="1:18" s="63" customFormat="1" ht="30" customHeight="1" x14ac:dyDescent="0.55000000000000004">
      <c r="A5" s="1079" t="s">
        <v>168</v>
      </c>
      <c r="B5" s="1082" t="s">
        <v>301</v>
      </c>
      <c r="C5" s="1085"/>
      <c r="D5" s="1086"/>
      <c r="E5" s="1086"/>
      <c r="F5" s="1086"/>
      <c r="G5" s="1086"/>
      <c r="H5" s="1086"/>
      <c r="I5" s="1086"/>
      <c r="J5" s="1087"/>
      <c r="K5" s="1094"/>
      <c r="L5" s="1095"/>
      <c r="M5" s="1095"/>
      <c r="N5" s="1095"/>
      <c r="O5" s="1095"/>
      <c r="P5" s="1095"/>
      <c r="Q5" s="1095"/>
      <c r="R5" s="1096"/>
    </row>
    <row r="6" spans="1:18" s="63" customFormat="1" ht="30" customHeight="1" x14ac:dyDescent="0.55000000000000004">
      <c r="A6" s="1080"/>
      <c r="B6" s="1083"/>
      <c r="C6" s="1088"/>
      <c r="D6" s="1089"/>
      <c r="E6" s="1089"/>
      <c r="F6" s="1089"/>
      <c r="G6" s="1089"/>
      <c r="H6" s="1089"/>
      <c r="I6" s="1089"/>
      <c r="J6" s="1090"/>
      <c r="K6" s="1097"/>
      <c r="L6" s="1098"/>
      <c r="M6" s="1098"/>
      <c r="N6" s="1098"/>
      <c r="O6" s="1098"/>
      <c r="P6" s="1098"/>
      <c r="Q6" s="1098"/>
      <c r="R6" s="1099"/>
    </row>
    <row r="7" spans="1:18" s="63" customFormat="1" ht="30" customHeight="1" x14ac:dyDescent="0.55000000000000004">
      <c r="A7" s="1080"/>
      <c r="B7" s="1084"/>
      <c r="C7" s="1091"/>
      <c r="D7" s="1092"/>
      <c r="E7" s="1092"/>
      <c r="F7" s="1092"/>
      <c r="G7" s="1092"/>
      <c r="H7" s="1092"/>
      <c r="I7" s="1092"/>
      <c r="J7" s="1093"/>
      <c r="K7" s="1100"/>
      <c r="L7" s="1101"/>
      <c r="M7" s="1101"/>
      <c r="N7" s="1101"/>
      <c r="O7" s="1101"/>
      <c r="P7" s="1101"/>
      <c r="Q7" s="1101"/>
      <c r="R7" s="1102"/>
    </row>
    <row r="8" spans="1:18" s="63" customFormat="1" ht="30" customHeight="1" x14ac:dyDescent="0.55000000000000004">
      <c r="A8" s="1080"/>
      <c r="B8" s="1082" t="s">
        <v>302</v>
      </c>
      <c r="C8" s="1085"/>
      <c r="D8" s="1086"/>
      <c r="E8" s="1086"/>
      <c r="F8" s="1086"/>
      <c r="G8" s="1086"/>
      <c r="H8" s="1086"/>
      <c r="I8" s="1086"/>
      <c r="J8" s="1087"/>
      <c r="K8" s="1094"/>
      <c r="L8" s="1095"/>
      <c r="M8" s="1095"/>
      <c r="N8" s="1095"/>
      <c r="O8" s="1095"/>
      <c r="P8" s="1095"/>
      <c r="Q8" s="1095"/>
      <c r="R8" s="1096"/>
    </row>
    <row r="9" spans="1:18" s="63" customFormat="1" ht="30" customHeight="1" x14ac:dyDescent="0.55000000000000004">
      <c r="A9" s="1080"/>
      <c r="B9" s="1083"/>
      <c r="C9" s="1088"/>
      <c r="D9" s="1089"/>
      <c r="E9" s="1089"/>
      <c r="F9" s="1089"/>
      <c r="G9" s="1089"/>
      <c r="H9" s="1089"/>
      <c r="I9" s="1089"/>
      <c r="J9" s="1090"/>
      <c r="K9" s="1097"/>
      <c r="L9" s="1098"/>
      <c r="M9" s="1098"/>
      <c r="N9" s="1098"/>
      <c r="O9" s="1098"/>
      <c r="P9" s="1098"/>
      <c r="Q9" s="1098"/>
      <c r="R9" s="1099"/>
    </row>
    <row r="10" spans="1:18" s="63" customFormat="1" ht="30" customHeight="1" x14ac:dyDescent="0.55000000000000004">
      <c r="A10" s="1081"/>
      <c r="B10" s="1084"/>
      <c r="C10" s="1091"/>
      <c r="D10" s="1092"/>
      <c r="E10" s="1092"/>
      <c r="F10" s="1092"/>
      <c r="G10" s="1092"/>
      <c r="H10" s="1092"/>
      <c r="I10" s="1092"/>
      <c r="J10" s="1093"/>
      <c r="K10" s="1100"/>
      <c r="L10" s="1101"/>
      <c r="M10" s="1101"/>
      <c r="N10" s="1101"/>
      <c r="O10" s="1101"/>
      <c r="P10" s="1101"/>
      <c r="Q10" s="1101"/>
      <c r="R10" s="1102"/>
    </row>
    <row r="11" spans="1:18" ht="30" customHeight="1" x14ac:dyDescent="0.55000000000000004">
      <c r="A11" s="1103" t="s">
        <v>180</v>
      </c>
      <c r="B11" s="1104"/>
      <c r="C11" s="1107" t="s">
        <v>169</v>
      </c>
      <c r="D11" s="1108"/>
      <c r="E11" s="1109"/>
      <c r="F11" s="150"/>
      <c r="G11" s="1110" t="s">
        <v>170</v>
      </c>
      <c r="H11" s="1111"/>
      <c r="I11" s="1112"/>
      <c r="J11" s="150"/>
      <c r="K11" s="1107" t="s">
        <v>171</v>
      </c>
      <c r="L11" s="1108"/>
      <c r="M11" s="1109"/>
      <c r="N11" s="150"/>
      <c r="O11" s="1110" t="s">
        <v>172</v>
      </c>
      <c r="P11" s="1111"/>
      <c r="Q11" s="1112"/>
      <c r="R11" s="150"/>
    </row>
    <row r="12" spans="1:18" ht="30" customHeight="1" x14ac:dyDescent="0.55000000000000004">
      <c r="A12" s="1105"/>
      <c r="B12" s="1106"/>
      <c r="C12" s="1113" t="s">
        <v>173</v>
      </c>
      <c r="D12" s="1114"/>
      <c r="E12" s="1115"/>
      <c r="F12" s="151"/>
      <c r="G12" s="1113" t="s">
        <v>174</v>
      </c>
      <c r="H12" s="1114"/>
      <c r="I12" s="1115"/>
      <c r="J12" s="151"/>
      <c r="K12" s="1113" t="s">
        <v>175</v>
      </c>
      <c r="L12" s="1114"/>
      <c r="M12" s="1115"/>
      <c r="N12" s="151"/>
      <c r="O12" s="1116" t="s">
        <v>176</v>
      </c>
      <c r="P12" s="1117"/>
      <c r="Q12" s="1118"/>
      <c r="R12" s="151"/>
    </row>
    <row r="13" spans="1:18" s="63" customFormat="1" ht="30" customHeight="1" x14ac:dyDescent="0.55000000000000004">
      <c r="A13" s="1079" t="s">
        <v>177</v>
      </c>
      <c r="B13" s="1082" t="s">
        <v>301</v>
      </c>
      <c r="C13" s="1085"/>
      <c r="D13" s="1086"/>
      <c r="E13" s="1086"/>
      <c r="F13" s="1086"/>
      <c r="G13" s="1086"/>
      <c r="H13" s="1086"/>
      <c r="I13" s="1086"/>
      <c r="J13" s="1087"/>
      <c r="K13" s="1094"/>
      <c r="L13" s="1095"/>
      <c r="M13" s="1095"/>
      <c r="N13" s="1095"/>
      <c r="O13" s="1095"/>
      <c r="P13" s="1095"/>
      <c r="Q13" s="1095"/>
      <c r="R13" s="1096"/>
    </row>
    <row r="14" spans="1:18" s="63" customFormat="1" ht="30" customHeight="1" x14ac:dyDescent="0.55000000000000004">
      <c r="A14" s="1080"/>
      <c r="B14" s="1083"/>
      <c r="C14" s="1088"/>
      <c r="D14" s="1089"/>
      <c r="E14" s="1089"/>
      <c r="F14" s="1089"/>
      <c r="G14" s="1089"/>
      <c r="H14" s="1089"/>
      <c r="I14" s="1089"/>
      <c r="J14" s="1090"/>
      <c r="K14" s="1097"/>
      <c r="L14" s="1098"/>
      <c r="M14" s="1098"/>
      <c r="N14" s="1098"/>
      <c r="O14" s="1098"/>
      <c r="P14" s="1098"/>
      <c r="Q14" s="1098"/>
      <c r="R14" s="1099"/>
    </row>
    <row r="15" spans="1:18" s="63" customFormat="1" ht="30" customHeight="1" x14ac:dyDescent="0.55000000000000004">
      <c r="A15" s="1080"/>
      <c r="B15" s="1084"/>
      <c r="C15" s="1091"/>
      <c r="D15" s="1092"/>
      <c r="E15" s="1092"/>
      <c r="F15" s="1092"/>
      <c r="G15" s="1092"/>
      <c r="H15" s="1092"/>
      <c r="I15" s="1092"/>
      <c r="J15" s="1093"/>
      <c r="K15" s="1100"/>
      <c r="L15" s="1101"/>
      <c r="M15" s="1101"/>
      <c r="N15" s="1101"/>
      <c r="O15" s="1101"/>
      <c r="P15" s="1101"/>
      <c r="Q15" s="1101"/>
      <c r="R15" s="1102"/>
    </row>
    <row r="16" spans="1:18" s="63" customFormat="1" ht="30" customHeight="1" x14ac:dyDescent="0.55000000000000004">
      <c r="A16" s="1080"/>
      <c r="B16" s="1082" t="s">
        <v>302</v>
      </c>
      <c r="C16" s="1085"/>
      <c r="D16" s="1086"/>
      <c r="E16" s="1086"/>
      <c r="F16" s="1086"/>
      <c r="G16" s="1086"/>
      <c r="H16" s="1086"/>
      <c r="I16" s="1086"/>
      <c r="J16" s="1087"/>
      <c r="K16" s="1094"/>
      <c r="L16" s="1095"/>
      <c r="M16" s="1095"/>
      <c r="N16" s="1095"/>
      <c r="O16" s="1095"/>
      <c r="P16" s="1095"/>
      <c r="Q16" s="1095"/>
      <c r="R16" s="1096"/>
    </row>
    <row r="17" spans="1:18" s="63" customFormat="1" ht="30" customHeight="1" x14ac:dyDescent="0.55000000000000004">
      <c r="A17" s="1080"/>
      <c r="B17" s="1083"/>
      <c r="C17" s="1088"/>
      <c r="D17" s="1089"/>
      <c r="E17" s="1089"/>
      <c r="F17" s="1089"/>
      <c r="G17" s="1089"/>
      <c r="H17" s="1089"/>
      <c r="I17" s="1089"/>
      <c r="J17" s="1090"/>
      <c r="K17" s="1097"/>
      <c r="L17" s="1098"/>
      <c r="M17" s="1098"/>
      <c r="N17" s="1098"/>
      <c r="O17" s="1098"/>
      <c r="P17" s="1098"/>
      <c r="Q17" s="1098"/>
      <c r="R17" s="1099"/>
    </row>
    <row r="18" spans="1:18" s="63" customFormat="1" ht="30" customHeight="1" x14ac:dyDescent="0.55000000000000004">
      <c r="A18" s="1081"/>
      <c r="B18" s="1084"/>
      <c r="C18" s="1091"/>
      <c r="D18" s="1092"/>
      <c r="E18" s="1092"/>
      <c r="F18" s="1092"/>
      <c r="G18" s="1092"/>
      <c r="H18" s="1092"/>
      <c r="I18" s="1092"/>
      <c r="J18" s="1093"/>
      <c r="K18" s="1100"/>
      <c r="L18" s="1101"/>
      <c r="M18" s="1101"/>
      <c r="N18" s="1101"/>
      <c r="O18" s="1101"/>
      <c r="P18" s="1101"/>
      <c r="Q18" s="1101"/>
      <c r="R18" s="1102"/>
    </row>
    <row r="19" spans="1:18" ht="30" customHeight="1" x14ac:dyDescent="0.55000000000000004">
      <c r="A19" s="1103" t="s">
        <v>180</v>
      </c>
      <c r="B19" s="1104"/>
      <c r="C19" s="1107" t="s">
        <v>169</v>
      </c>
      <c r="D19" s="1108"/>
      <c r="E19" s="1109"/>
      <c r="F19" s="150"/>
      <c r="G19" s="1110" t="s">
        <v>170</v>
      </c>
      <c r="H19" s="1111"/>
      <c r="I19" s="1112"/>
      <c r="J19" s="150"/>
      <c r="K19" s="1107" t="s">
        <v>171</v>
      </c>
      <c r="L19" s="1108"/>
      <c r="M19" s="1109"/>
      <c r="N19" s="150"/>
      <c r="O19" s="1110" t="s">
        <v>172</v>
      </c>
      <c r="P19" s="1111"/>
      <c r="Q19" s="1112"/>
      <c r="R19" s="150"/>
    </row>
    <row r="20" spans="1:18" ht="30" customHeight="1" x14ac:dyDescent="0.55000000000000004">
      <c r="A20" s="1119"/>
      <c r="B20" s="1120"/>
      <c r="C20" s="1110" t="s">
        <v>173</v>
      </c>
      <c r="D20" s="1111"/>
      <c r="E20" s="1112"/>
      <c r="F20" s="150"/>
      <c r="G20" s="1110" t="s">
        <v>174</v>
      </c>
      <c r="H20" s="1111"/>
      <c r="I20" s="1112"/>
      <c r="J20" s="150"/>
      <c r="K20" s="1110" t="s">
        <v>175</v>
      </c>
      <c r="L20" s="1111"/>
      <c r="M20" s="1112"/>
      <c r="N20" s="150"/>
      <c r="O20" s="1121" t="s">
        <v>176</v>
      </c>
      <c r="P20" s="1122"/>
      <c r="Q20" s="1123"/>
      <c r="R20" s="150"/>
    </row>
    <row r="21" spans="1:18" s="63" customFormat="1" ht="30" customHeight="1" x14ac:dyDescent="0.55000000000000004">
      <c r="A21" s="1079" t="s">
        <v>178</v>
      </c>
      <c r="B21" s="1082" t="s">
        <v>301</v>
      </c>
      <c r="C21" s="1085"/>
      <c r="D21" s="1086"/>
      <c r="E21" s="1086"/>
      <c r="F21" s="1086"/>
      <c r="G21" s="1086"/>
      <c r="H21" s="1086"/>
      <c r="I21" s="1086"/>
      <c r="J21" s="1087"/>
      <c r="K21" s="1094"/>
      <c r="L21" s="1095"/>
      <c r="M21" s="1095"/>
      <c r="N21" s="1095"/>
      <c r="O21" s="1095"/>
      <c r="P21" s="1095"/>
      <c r="Q21" s="1095"/>
      <c r="R21" s="1096"/>
    </row>
    <row r="22" spans="1:18" s="63" customFormat="1" ht="30" customHeight="1" x14ac:dyDescent="0.55000000000000004">
      <c r="A22" s="1080"/>
      <c r="B22" s="1083"/>
      <c r="C22" s="1088"/>
      <c r="D22" s="1089"/>
      <c r="E22" s="1089"/>
      <c r="F22" s="1089"/>
      <c r="G22" s="1089"/>
      <c r="H22" s="1089"/>
      <c r="I22" s="1089"/>
      <c r="J22" s="1090"/>
      <c r="K22" s="1097"/>
      <c r="L22" s="1098"/>
      <c r="M22" s="1098"/>
      <c r="N22" s="1098"/>
      <c r="O22" s="1098"/>
      <c r="P22" s="1098"/>
      <c r="Q22" s="1098"/>
      <c r="R22" s="1099"/>
    </row>
    <row r="23" spans="1:18" s="63" customFormat="1" ht="30" customHeight="1" x14ac:dyDescent="0.55000000000000004">
      <c r="A23" s="1080"/>
      <c r="B23" s="1084"/>
      <c r="C23" s="1091"/>
      <c r="D23" s="1092"/>
      <c r="E23" s="1092"/>
      <c r="F23" s="1092"/>
      <c r="G23" s="1092"/>
      <c r="H23" s="1092"/>
      <c r="I23" s="1092"/>
      <c r="J23" s="1093"/>
      <c r="K23" s="1100"/>
      <c r="L23" s="1101"/>
      <c r="M23" s="1101"/>
      <c r="N23" s="1101"/>
      <c r="O23" s="1101"/>
      <c r="P23" s="1101"/>
      <c r="Q23" s="1101"/>
      <c r="R23" s="1102"/>
    </row>
    <row r="24" spans="1:18" s="63" customFormat="1" ht="30" customHeight="1" x14ac:dyDescent="0.55000000000000004">
      <c r="A24" s="1080"/>
      <c r="B24" s="1082" t="s">
        <v>302</v>
      </c>
      <c r="C24" s="1085"/>
      <c r="D24" s="1086"/>
      <c r="E24" s="1086"/>
      <c r="F24" s="1086"/>
      <c r="G24" s="1086"/>
      <c r="H24" s="1086"/>
      <c r="I24" s="1086"/>
      <c r="J24" s="1087"/>
      <c r="K24" s="1094"/>
      <c r="L24" s="1095"/>
      <c r="M24" s="1095"/>
      <c r="N24" s="1095"/>
      <c r="O24" s="1095"/>
      <c r="P24" s="1095"/>
      <c r="Q24" s="1095"/>
      <c r="R24" s="1096"/>
    </row>
    <row r="25" spans="1:18" s="63" customFormat="1" ht="30" customHeight="1" x14ac:dyDescent="0.55000000000000004">
      <c r="A25" s="1080"/>
      <c r="B25" s="1083"/>
      <c r="C25" s="1088"/>
      <c r="D25" s="1089"/>
      <c r="E25" s="1089"/>
      <c r="F25" s="1089"/>
      <c r="G25" s="1089"/>
      <c r="H25" s="1089"/>
      <c r="I25" s="1089"/>
      <c r="J25" s="1090"/>
      <c r="K25" s="1097"/>
      <c r="L25" s="1098"/>
      <c r="M25" s="1098"/>
      <c r="N25" s="1098"/>
      <c r="O25" s="1098"/>
      <c r="P25" s="1098"/>
      <c r="Q25" s="1098"/>
      <c r="R25" s="1099"/>
    </row>
    <row r="26" spans="1:18" s="63" customFormat="1" ht="30" customHeight="1" x14ac:dyDescent="0.55000000000000004">
      <c r="A26" s="1081"/>
      <c r="B26" s="1084"/>
      <c r="C26" s="1091"/>
      <c r="D26" s="1092"/>
      <c r="E26" s="1092"/>
      <c r="F26" s="1092"/>
      <c r="G26" s="1092"/>
      <c r="H26" s="1092"/>
      <c r="I26" s="1092"/>
      <c r="J26" s="1093"/>
      <c r="K26" s="1100"/>
      <c r="L26" s="1101"/>
      <c r="M26" s="1101"/>
      <c r="N26" s="1101"/>
      <c r="O26" s="1101"/>
      <c r="P26" s="1101"/>
      <c r="Q26" s="1101"/>
      <c r="R26" s="1102"/>
    </row>
    <row r="27" spans="1:18" ht="30" customHeight="1" x14ac:dyDescent="0.55000000000000004">
      <c r="A27" s="1103" t="s">
        <v>180</v>
      </c>
      <c r="B27" s="1104"/>
      <c r="C27" s="1107" t="s">
        <v>169</v>
      </c>
      <c r="D27" s="1108"/>
      <c r="E27" s="1109"/>
      <c r="F27" s="150"/>
      <c r="G27" s="1110" t="s">
        <v>170</v>
      </c>
      <c r="H27" s="1111"/>
      <c r="I27" s="1112"/>
      <c r="J27" s="150"/>
      <c r="K27" s="1107" t="s">
        <v>171</v>
      </c>
      <c r="L27" s="1108"/>
      <c r="M27" s="1109"/>
      <c r="N27" s="150"/>
      <c r="O27" s="1110" t="s">
        <v>172</v>
      </c>
      <c r="P27" s="1111"/>
      <c r="Q27" s="1112"/>
      <c r="R27" s="150"/>
    </row>
    <row r="28" spans="1:18" ht="30" customHeight="1" x14ac:dyDescent="0.55000000000000004">
      <c r="A28" s="1119"/>
      <c r="B28" s="1120"/>
      <c r="C28" s="1110" t="s">
        <v>173</v>
      </c>
      <c r="D28" s="1111"/>
      <c r="E28" s="1112"/>
      <c r="F28" s="150"/>
      <c r="G28" s="1110" t="s">
        <v>174</v>
      </c>
      <c r="H28" s="1111"/>
      <c r="I28" s="1112"/>
      <c r="J28" s="150"/>
      <c r="K28" s="1110" t="s">
        <v>175</v>
      </c>
      <c r="L28" s="1111"/>
      <c r="M28" s="1112"/>
      <c r="N28" s="150"/>
      <c r="O28" s="1121" t="s">
        <v>176</v>
      </c>
      <c r="P28" s="1122"/>
      <c r="Q28" s="1123"/>
      <c r="R28" s="150"/>
    </row>
  </sheetData>
  <sheetProtection password="C402" sheet="1" formatCells="0" insertRows="0" selectLockedCells="1"/>
  <mergeCells count="55">
    <mergeCell ref="A27:B28"/>
    <mergeCell ref="C27:E27"/>
    <mergeCell ref="G27:I27"/>
    <mergeCell ref="K27:M27"/>
    <mergeCell ref="O27:Q27"/>
    <mergeCell ref="C28:E28"/>
    <mergeCell ref="G28:I28"/>
    <mergeCell ref="K28:M28"/>
    <mergeCell ref="O28:Q28"/>
    <mergeCell ref="A21:A26"/>
    <mergeCell ref="B21:B23"/>
    <mergeCell ref="C21:J23"/>
    <mergeCell ref="K21:R23"/>
    <mergeCell ref="B24:B26"/>
    <mergeCell ref="C24:J26"/>
    <mergeCell ref="K24:R26"/>
    <mergeCell ref="A19:B20"/>
    <mergeCell ref="C19:E19"/>
    <mergeCell ref="G19:I19"/>
    <mergeCell ref="K19:M19"/>
    <mergeCell ref="O19:Q19"/>
    <mergeCell ref="C20:E20"/>
    <mergeCell ref="G20:I20"/>
    <mergeCell ref="K20:M20"/>
    <mergeCell ref="O20:Q20"/>
    <mergeCell ref="A13:A18"/>
    <mergeCell ref="B13:B15"/>
    <mergeCell ref="C13:J15"/>
    <mergeCell ref="K13:R15"/>
    <mergeCell ref="B16:B18"/>
    <mergeCell ref="C16:J18"/>
    <mergeCell ref="K16:R18"/>
    <mergeCell ref="A11:B12"/>
    <mergeCell ref="C11:E11"/>
    <mergeCell ref="G11:I11"/>
    <mergeCell ref="K11:M11"/>
    <mergeCell ref="O11:Q11"/>
    <mergeCell ref="C12:E12"/>
    <mergeCell ref="G12:I12"/>
    <mergeCell ref="K12:M12"/>
    <mergeCell ref="O12:Q12"/>
    <mergeCell ref="A5:A10"/>
    <mergeCell ref="B5:B7"/>
    <mergeCell ref="C5:J7"/>
    <mergeCell ref="K5:R7"/>
    <mergeCell ref="B8:B10"/>
    <mergeCell ref="C8:J10"/>
    <mergeCell ref="K8:R10"/>
    <mergeCell ref="A1:R1"/>
    <mergeCell ref="A2:B2"/>
    <mergeCell ref="C2:R2"/>
    <mergeCell ref="A3:R3"/>
    <mergeCell ref="A4:B4"/>
    <mergeCell ref="C4:J4"/>
    <mergeCell ref="K4:R4"/>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F11:F12 J11:J12 N11:N12 R11:R12 F19:F20 J19:J20 N19:N20 R19:R20 F27:F28 J27:J28 N27:N28 R27:R28">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3"/>
  <sheetViews>
    <sheetView showGridLines="0" view="pageBreakPreview" zoomScale="80" zoomScaleNormal="100" zoomScaleSheetLayoutView="80" workbookViewId="0">
      <selection activeCell="C5" sqref="C5:L7"/>
    </sheetView>
  </sheetViews>
  <sheetFormatPr defaultRowHeight="18" x14ac:dyDescent="0.55000000000000004"/>
  <cols>
    <col min="1" max="1" width="5.5" style="41" customWidth="1"/>
    <col min="2" max="22" width="4.25" style="41" customWidth="1"/>
    <col min="23" max="16384" width="8.6640625" style="41"/>
  </cols>
  <sheetData>
    <row r="1" spans="1:25" ht="22" customHeight="1" x14ac:dyDescent="0.55000000000000004">
      <c r="A1" s="1124" t="s">
        <v>795</v>
      </c>
      <c r="B1" s="1067"/>
      <c r="C1" s="1067"/>
      <c r="D1" s="1067"/>
      <c r="E1" s="1067"/>
      <c r="F1" s="1067"/>
      <c r="G1" s="1067"/>
      <c r="H1" s="1067"/>
      <c r="I1" s="1067"/>
      <c r="J1" s="1067"/>
      <c r="K1" s="1067"/>
      <c r="L1" s="1067"/>
      <c r="M1" s="1067"/>
      <c r="N1" s="1067"/>
      <c r="O1" s="1067"/>
      <c r="P1" s="1067"/>
      <c r="Q1" s="1067"/>
      <c r="R1" s="1067"/>
      <c r="S1" s="1067"/>
      <c r="T1" s="1067"/>
      <c r="U1" s="1067"/>
      <c r="V1" s="1067"/>
      <c r="W1" s="42"/>
      <c r="X1" s="42"/>
      <c r="Y1" s="42"/>
    </row>
    <row r="2" spans="1:25" x14ac:dyDescent="0.55000000000000004">
      <c r="A2" s="1138" t="s">
        <v>785</v>
      </c>
      <c r="B2" s="1138"/>
      <c r="C2" s="1138"/>
      <c r="D2" s="1138"/>
      <c r="E2" s="1138"/>
      <c r="F2" s="1138"/>
      <c r="G2" s="1138"/>
      <c r="H2" s="1138"/>
      <c r="I2" s="1138"/>
      <c r="J2" s="1138"/>
      <c r="K2" s="1138"/>
      <c r="L2" s="1138"/>
      <c r="M2" s="1138"/>
      <c r="N2" s="1138"/>
      <c r="O2" s="1138"/>
      <c r="P2" s="1138"/>
      <c r="Q2" s="1138"/>
      <c r="R2" s="1138"/>
      <c r="S2" s="1138"/>
      <c r="T2" s="1138"/>
      <c r="U2" s="1138"/>
      <c r="V2" s="1138"/>
      <c r="W2" s="42"/>
      <c r="X2" s="42"/>
      <c r="Y2" s="42"/>
    </row>
    <row r="3" spans="1:25" ht="20" customHeight="1" x14ac:dyDescent="0.55000000000000004">
      <c r="A3" s="1125"/>
      <c r="B3" s="1126"/>
      <c r="C3" s="1129" t="s">
        <v>182</v>
      </c>
      <c r="D3" s="1129"/>
      <c r="E3" s="1129"/>
      <c r="F3" s="1129"/>
      <c r="G3" s="1129"/>
      <c r="H3" s="1129"/>
      <c r="I3" s="1129"/>
      <c r="J3" s="1129"/>
      <c r="K3" s="1129"/>
      <c r="L3" s="1126"/>
      <c r="M3" s="1131" t="s">
        <v>183</v>
      </c>
      <c r="N3" s="1131"/>
      <c r="O3" s="1131"/>
      <c r="P3" s="1131"/>
      <c r="Q3" s="1131"/>
      <c r="R3" s="1131"/>
      <c r="S3" s="1131"/>
      <c r="T3" s="1131"/>
      <c r="U3" s="1131"/>
      <c r="V3" s="1131"/>
      <c r="W3" s="42"/>
      <c r="X3" s="42"/>
      <c r="Y3" s="42"/>
    </row>
    <row r="4" spans="1:25" ht="20" customHeight="1" x14ac:dyDescent="0.55000000000000004">
      <c r="A4" s="1127"/>
      <c r="B4" s="1128"/>
      <c r="C4" s="1130"/>
      <c r="D4" s="1130"/>
      <c r="E4" s="1130"/>
      <c r="F4" s="1130"/>
      <c r="G4" s="1130"/>
      <c r="H4" s="1130"/>
      <c r="I4" s="1130"/>
      <c r="J4" s="1130"/>
      <c r="K4" s="1130"/>
      <c r="L4" s="1128"/>
      <c r="M4" s="1131"/>
      <c r="N4" s="1131"/>
      <c r="O4" s="1131"/>
      <c r="P4" s="1131"/>
      <c r="Q4" s="1131"/>
      <c r="R4" s="1131"/>
      <c r="S4" s="1131"/>
      <c r="T4" s="1131"/>
      <c r="U4" s="1131"/>
      <c r="V4" s="1131"/>
      <c r="W4" s="42"/>
      <c r="X4" s="42"/>
      <c r="Y4" s="42"/>
    </row>
    <row r="5" spans="1:25" s="153" customFormat="1" ht="30" customHeight="1" x14ac:dyDescent="0.55000000000000004">
      <c r="A5" s="1132" t="s">
        <v>168</v>
      </c>
      <c r="B5" s="1135" t="s">
        <v>301</v>
      </c>
      <c r="C5" s="1049"/>
      <c r="D5" s="1050"/>
      <c r="E5" s="1050"/>
      <c r="F5" s="1050"/>
      <c r="G5" s="1050"/>
      <c r="H5" s="1050"/>
      <c r="I5" s="1050"/>
      <c r="J5" s="1050"/>
      <c r="K5" s="1050"/>
      <c r="L5" s="1051"/>
      <c r="M5" s="1049"/>
      <c r="N5" s="1050"/>
      <c r="O5" s="1050"/>
      <c r="P5" s="1050"/>
      <c r="Q5" s="1050"/>
      <c r="R5" s="1050"/>
      <c r="S5" s="1050"/>
      <c r="T5" s="1050"/>
      <c r="U5" s="1050"/>
      <c r="V5" s="1051"/>
      <c r="W5" s="152"/>
      <c r="X5" s="152"/>
      <c r="Y5" s="152"/>
    </row>
    <row r="6" spans="1:25" s="153" customFormat="1" ht="30" customHeight="1" x14ac:dyDescent="0.55000000000000004">
      <c r="A6" s="1133"/>
      <c r="B6" s="1136"/>
      <c r="C6" s="1052"/>
      <c r="D6" s="1053"/>
      <c r="E6" s="1053"/>
      <c r="F6" s="1053"/>
      <c r="G6" s="1053"/>
      <c r="H6" s="1053"/>
      <c r="I6" s="1053"/>
      <c r="J6" s="1053"/>
      <c r="K6" s="1053"/>
      <c r="L6" s="1054"/>
      <c r="M6" s="1052"/>
      <c r="N6" s="1053"/>
      <c r="O6" s="1053"/>
      <c r="P6" s="1053"/>
      <c r="Q6" s="1053"/>
      <c r="R6" s="1053"/>
      <c r="S6" s="1053"/>
      <c r="T6" s="1053"/>
      <c r="U6" s="1053"/>
      <c r="V6" s="1054"/>
      <c r="W6" s="152"/>
      <c r="X6" s="152"/>
      <c r="Y6" s="152"/>
    </row>
    <row r="7" spans="1:25" s="153" customFormat="1" ht="30" customHeight="1" x14ac:dyDescent="0.55000000000000004">
      <c r="A7" s="1133"/>
      <c r="B7" s="1137"/>
      <c r="C7" s="1055"/>
      <c r="D7" s="1056"/>
      <c r="E7" s="1056"/>
      <c r="F7" s="1056"/>
      <c r="G7" s="1056"/>
      <c r="H7" s="1056"/>
      <c r="I7" s="1056"/>
      <c r="J7" s="1056"/>
      <c r="K7" s="1056"/>
      <c r="L7" s="1057"/>
      <c r="M7" s="1055"/>
      <c r="N7" s="1056"/>
      <c r="O7" s="1056"/>
      <c r="P7" s="1056"/>
      <c r="Q7" s="1056"/>
      <c r="R7" s="1056"/>
      <c r="S7" s="1056"/>
      <c r="T7" s="1056"/>
      <c r="U7" s="1056"/>
      <c r="V7" s="1057"/>
      <c r="W7" s="152"/>
      <c r="X7" s="152"/>
      <c r="Y7" s="152"/>
    </row>
    <row r="8" spans="1:25" s="153" customFormat="1" ht="30" customHeight="1" x14ac:dyDescent="0.55000000000000004">
      <c r="A8" s="1133"/>
      <c r="B8" s="1135" t="s">
        <v>302</v>
      </c>
      <c r="C8" s="1049"/>
      <c r="D8" s="1050"/>
      <c r="E8" s="1050"/>
      <c r="F8" s="1050"/>
      <c r="G8" s="1050"/>
      <c r="H8" s="1050"/>
      <c r="I8" s="1050"/>
      <c r="J8" s="1050"/>
      <c r="K8" s="1050"/>
      <c r="L8" s="1051"/>
      <c r="M8" s="1049"/>
      <c r="N8" s="1050"/>
      <c r="O8" s="1050"/>
      <c r="P8" s="1050"/>
      <c r="Q8" s="1050"/>
      <c r="R8" s="1050"/>
      <c r="S8" s="1050"/>
      <c r="T8" s="1050"/>
      <c r="U8" s="1050"/>
      <c r="V8" s="1051"/>
      <c r="W8" s="152"/>
      <c r="X8" s="152"/>
      <c r="Y8" s="152"/>
    </row>
    <row r="9" spans="1:25" s="153" customFormat="1" ht="30" customHeight="1" x14ac:dyDescent="0.55000000000000004">
      <c r="A9" s="1133"/>
      <c r="B9" s="1136"/>
      <c r="C9" s="1052"/>
      <c r="D9" s="1053"/>
      <c r="E9" s="1053"/>
      <c r="F9" s="1053"/>
      <c r="G9" s="1053"/>
      <c r="H9" s="1053"/>
      <c r="I9" s="1053"/>
      <c r="J9" s="1053"/>
      <c r="K9" s="1053"/>
      <c r="L9" s="1054"/>
      <c r="M9" s="1052"/>
      <c r="N9" s="1053"/>
      <c r="O9" s="1053"/>
      <c r="P9" s="1053"/>
      <c r="Q9" s="1053"/>
      <c r="R9" s="1053"/>
      <c r="S9" s="1053"/>
      <c r="T9" s="1053"/>
      <c r="U9" s="1053"/>
      <c r="V9" s="1054"/>
      <c r="W9" s="152"/>
      <c r="X9" s="152"/>
      <c r="Y9" s="152"/>
    </row>
    <row r="10" spans="1:25" s="153" customFormat="1" ht="30" customHeight="1" x14ac:dyDescent="0.55000000000000004">
      <c r="A10" s="1134"/>
      <c r="B10" s="1137"/>
      <c r="C10" s="1055"/>
      <c r="D10" s="1056"/>
      <c r="E10" s="1056"/>
      <c r="F10" s="1056"/>
      <c r="G10" s="1056"/>
      <c r="H10" s="1056"/>
      <c r="I10" s="1056"/>
      <c r="J10" s="1056"/>
      <c r="K10" s="1056"/>
      <c r="L10" s="1057"/>
      <c r="M10" s="1055"/>
      <c r="N10" s="1056"/>
      <c r="O10" s="1056"/>
      <c r="P10" s="1056"/>
      <c r="Q10" s="1056"/>
      <c r="R10" s="1056"/>
      <c r="S10" s="1056"/>
      <c r="T10" s="1056"/>
      <c r="U10" s="1056"/>
      <c r="V10" s="1057"/>
      <c r="W10" s="152"/>
      <c r="X10" s="152"/>
      <c r="Y10" s="152"/>
    </row>
    <row r="11" spans="1:25" s="153" customFormat="1" ht="30" customHeight="1" x14ac:dyDescent="0.55000000000000004">
      <c r="A11" s="1132" t="s">
        <v>177</v>
      </c>
      <c r="B11" s="1135" t="s">
        <v>301</v>
      </c>
      <c r="C11" s="1049"/>
      <c r="D11" s="1050"/>
      <c r="E11" s="1050"/>
      <c r="F11" s="1050"/>
      <c r="G11" s="1050"/>
      <c r="H11" s="1050"/>
      <c r="I11" s="1050"/>
      <c r="J11" s="1050"/>
      <c r="K11" s="1050"/>
      <c r="L11" s="1051"/>
      <c r="M11" s="1049"/>
      <c r="N11" s="1050"/>
      <c r="O11" s="1050"/>
      <c r="P11" s="1050"/>
      <c r="Q11" s="1050"/>
      <c r="R11" s="1050"/>
      <c r="S11" s="1050"/>
      <c r="T11" s="1050"/>
      <c r="U11" s="1050"/>
      <c r="V11" s="1051"/>
      <c r="W11" s="152"/>
      <c r="X11" s="152"/>
      <c r="Y11" s="152"/>
    </row>
    <row r="12" spans="1:25" s="153" customFormat="1" ht="30" customHeight="1" x14ac:dyDescent="0.55000000000000004">
      <c r="A12" s="1133"/>
      <c r="B12" s="1136"/>
      <c r="C12" s="1052"/>
      <c r="D12" s="1053"/>
      <c r="E12" s="1053"/>
      <c r="F12" s="1053"/>
      <c r="G12" s="1053"/>
      <c r="H12" s="1053"/>
      <c r="I12" s="1053"/>
      <c r="J12" s="1053"/>
      <c r="K12" s="1053"/>
      <c r="L12" s="1054"/>
      <c r="M12" s="1052"/>
      <c r="N12" s="1053"/>
      <c r="O12" s="1053"/>
      <c r="P12" s="1053"/>
      <c r="Q12" s="1053"/>
      <c r="R12" s="1053"/>
      <c r="S12" s="1053"/>
      <c r="T12" s="1053"/>
      <c r="U12" s="1053"/>
      <c r="V12" s="1054"/>
      <c r="W12" s="152"/>
      <c r="X12" s="152"/>
      <c r="Y12" s="152"/>
    </row>
    <row r="13" spans="1:25" s="153" customFormat="1" ht="30" customHeight="1" x14ac:dyDescent="0.55000000000000004">
      <c r="A13" s="1133"/>
      <c r="B13" s="1137"/>
      <c r="C13" s="1055"/>
      <c r="D13" s="1056"/>
      <c r="E13" s="1056"/>
      <c r="F13" s="1056"/>
      <c r="G13" s="1056"/>
      <c r="H13" s="1056"/>
      <c r="I13" s="1056"/>
      <c r="J13" s="1056"/>
      <c r="K13" s="1056"/>
      <c r="L13" s="1057"/>
      <c r="M13" s="1055"/>
      <c r="N13" s="1056"/>
      <c r="O13" s="1056"/>
      <c r="P13" s="1056"/>
      <c r="Q13" s="1056"/>
      <c r="R13" s="1056"/>
      <c r="S13" s="1056"/>
      <c r="T13" s="1056"/>
      <c r="U13" s="1056"/>
      <c r="V13" s="1057"/>
      <c r="W13" s="152"/>
      <c r="X13" s="152"/>
      <c r="Y13" s="152"/>
    </row>
    <row r="14" spans="1:25" s="153" customFormat="1" ht="30" customHeight="1" x14ac:dyDescent="0.55000000000000004">
      <c r="A14" s="1133"/>
      <c r="B14" s="1135" t="s">
        <v>302</v>
      </c>
      <c r="C14" s="1049"/>
      <c r="D14" s="1050"/>
      <c r="E14" s="1050"/>
      <c r="F14" s="1050"/>
      <c r="G14" s="1050"/>
      <c r="H14" s="1050"/>
      <c r="I14" s="1050"/>
      <c r="J14" s="1050"/>
      <c r="K14" s="1050"/>
      <c r="L14" s="1051"/>
      <c r="M14" s="1049"/>
      <c r="N14" s="1050"/>
      <c r="O14" s="1050"/>
      <c r="P14" s="1050"/>
      <c r="Q14" s="1050"/>
      <c r="R14" s="1050"/>
      <c r="S14" s="1050"/>
      <c r="T14" s="1050"/>
      <c r="U14" s="1050"/>
      <c r="V14" s="1051"/>
      <c r="W14" s="152"/>
      <c r="X14" s="152"/>
      <c r="Y14" s="152"/>
    </row>
    <row r="15" spans="1:25" s="153" customFormat="1" ht="30" customHeight="1" x14ac:dyDescent="0.55000000000000004">
      <c r="A15" s="1133"/>
      <c r="B15" s="1136"/>
      <c r="C15" s="1052"/>
      <c r="D15" s="1053"/>
      <c r="E15" s="1053"/>
      <c r="F15" s="1053"/>
      <c r="G15" s="1053"/>
      <c r="H15" s="1053"/>
      <c r="I15" s="1053"/>
      <c r="J15" s="1053"/>
      <c r="K15" s="1053"/>
      <c r="L15" s="1054"/>
      <c r="M15" s="1052"/>
      <c r="N15" s="1053"/>
      <c r="O15" s="1053"/>
      <c r="P15" s="1053"/>
      <c r="Q15" s="1053"/>
      <c r="R15" s="1053"/>
      <c r="S15" s="1053"/>
      <c r="T15" s="1053"/>
      <c r="U15" s="1053"/>
      <c r="V15" s="1054"/>
      <c r="W15" s="152"/>
      <c r="X15" s="152"/>
      <c r="Y15" s="152"/>
    </row>
    <row r="16" spans="1:25" s="153" customFormat="1" ht="30" customHeight="1" x14ac:dyDescent="0.55000000000000004">
      <c r="A16" s="1134"/>
      <c r="B16" s="1137"/>
      <c r="C16" s="1055"/>
      <c r="D16" s="1056"/>
      <c r="E16" s="1056"/>
      <c r="F16" s="1056"/>
      <c r="G16" s="1056"/>
      <c r="H16" s="1056"/>
      <c r="I16" s="1056"/>
      <c r="J16" s="1056"/>
      <c r="K16" s="1056"/>
      <c r="L16" s="1057"/>
      <c r="M16" s="1055"/>
      <c r="N16" s="1056"/>
      <c r="O16" s="1056"/>
      <c r="P16" s="1056"/>
      <c r="Q16" s="1056"/>
      <c r="R16" s="1056"/>
      <c r="S16" s="1056"/>
      <c r="T16" s="1056"/>
      <c r="U16" s="1056"/>
      <c r="V16" s="1057"/>
      <c r="W16" s="152"/>
      <c r="X16" s="152"/>
      <c r="Y16" s="152"/>
    </row>
    <row r="17" spans="1:25" s="153" customFormat="1" ht="30" customHeight="1" x14ac:dyDescent="0.55000000000000004">
      <c r="A17" s="1132" t="s">
        <v>178</v>
      </c>
      <c r="B17" s="1135" t="s">
        <v>301</v>
      </c>
      <c r="C17" s="1049"/>
      <c r="D17" s="1050"/>
      <c r="E17" s="1050"/>
      <c r="F17" s="1050"/>
      <c r="G17" s="1050"/>
      <c r="H17" s="1050"/>
      <c r="I17" s="1050"/>
      <c r="J17" s="1050"/>
      <c r="K17" s="1050"/>
      <c r="L17" s="1051"/>
      <c r="M17" s="1049"/>
      <c r="N17" s="1050"/>
      <c r="O17" s="1050"/>
      <c r="P17" s="1050"/>
      <c r="Q17" s="1050"/>
      <c r="R17" s="1050"/>
      <c r="S17" s="1050"/>
      <c r="T17" s="1050"/>
      <c r="U17" s="1050"/>
      <c r="V17" s="1051"/>
      <c r="W17" s="152"/>
      <c r="X17" s="152"/>
      <c r="Y17" s="152"/>
    </row>
    <row r="18" spans="1:25" s="153" customFormat="1" ht="30" customHeight="1" x14ac:dyDescent="0.55000000000000004">
      <c r="A18" s="1133"/>
      <c r="B18" s="1136"/>
      <c r="C18" s="1052"/>
      <c r="D18" s="1053"/>
      <c r="E18" s="1053"/>
      <c r="F18" s="1053"/>
      <c r="G18" s="1053"/>
      <c r="H18" s="1053"/>
      <c r="I18" s="1053"/>
      <c r="J18" s="1053"/>
      <c r="K18" s="1053"/>
      <c r="L18" s="1054"/>
      <c r="M18" s="1052"/>
      <c r="N18" s="1053"/>
      <c r="O18" s="1053"/>
      <c r="P18" s="1053"/>
      <c r="Q18" s="1053"/>
      <c r="R18" s="1053"/>
      <c r="S18" s="1053"/>
      <c r="T18" s="1053"/>
      <c r="U18" s="1053"/>
      <c r="V18" s="1054"/>
      <c r="W18" s="152"/>
      <c r="X18" s="152"/>
      <c r="Y18" s="152"/>
    </row>
    <row r="19" spans="1:25" s="153" customFormat="1" ht="30" customHeight="1" x14ac:dyDescent="0.55000000000000004">
      <c r="A19" s="1133"/>
      <c r="B19" s="1137"/>
      <c r="C19" s="1055"/>
      <c r="D19" s="1056"/>
      <c r="E19" s="1056"/>
      <c r="F19" s="1056"/>
      <c r="G19" s="1056"/>
      <c r="H19" s="1056"/>
      <c r="I19" s="1056"/>
      <c r="J19" s="1056"/>
      <c r="K19" s="1056"/>
      <c r="L19" s="1057"/>
      <c r="M19" s="1055"/>
      <c r="N19" s="1056"/>
      <c r="O19" s="1056"/>
      <c r="P19" s="1056"/>
      <c r="Q19" s="1056"/>
      <c r="R19" s="1056"/>
      <c r="S19" s="1056"/>
      <c r="T19" s="1056"/>
      <c r="U19" s="1056"/>
      <c r="V19" s="1057"/>
      <c r="W19" s="152"/>
      <c r="X19" s="152"/>
      <c r="Y19" s="152"/>
    </row>
    <row r="20" spans="1:25" s="153" customFormat="1" ht="30" customHeight="1" x14ac:dyDescent="0.55000000000000004">
      <c r="A20" s="1133"/>
      <c r="B20" s="1135" t="s">
        <v>302</v>
      </c>
      <c r="C20" s="1049"/>
      <c r="D20" s="1050"/>
      <c r="E20" s="1050"/>
      <c r="F20" s="1050"/>
      <c r="G20" s="1050"/>
      <c r="H20" s="1050"/>
      <c r="I20" s="1050"/>
      <c r="J20" s="1050"/>
      <c r="K20" s="1050"/>
      <c r="L20" s="1051"/>
      <c r="M20" s="1049"/>
      <c r="N20" s="1050"/>
      <c r="O20" s="1050"/>
      <c r="P20" s="1050"/>
      <c r="Q20" s="1050"/>
      <c r="R20" s="1050"/>
      <c r="S20" s="1050"/>
      <c r="T20" s="1050"/>
      <c r="U20" s="1050"/>
      <c r="V20" s="1051"/>
      <c r="W20" s="152"/>
      <c r="X20" s="152"/>
      <c r="Y20" s="152"/>
    </row>
    <row r="21" spans="1:25" s="153" customFormat="1" ht="30" customHeight="1" x14ac:dyDescent="0.55000000000000004">
      <c r="A21" s="1133"/>
      <c r="B21" s="1136"/>
      <c r="C21" s="1052"/>
      <c r="D21" s="1053"/>
      <c r="E21" s="1053"/>
      <c r="F21" s="1053"/>
      <c r="G21" s="1053"/>
      <c r="H21" s="1053"/>
      <c r="I21" s="1053"/>
      <c r="J21" s="1053"/>
      <c r="K21" s="1053"/>
      <c r="L21" s="1054"/>
      <c r="M21" s="1052"/>
      <c r="N21" s="1053"/>
      <c r="O21" s="1053"/>
      <c r="P21" s="1053"/>
      <c r="Q21" s="1053"/>
      <c r="R21" s="1053"/>
      <c r="S21" s="1053"/>
      <c r="T21" s="1053"/>
      <c r="U21" s="1053"/>
      <c r="V21" s="1054"/>
      <c r="W21" s="152"/>
      <c r="X21" s="152"/>
      <c r="Y21" s="152"/>
    </row>
    <row r="22" spans="1:25" s="153" customFormat="1" ht="30" customHeight="1" x14ac:dyDescent="0.55000000000000004">
      <c r="A22" s="1134"/>
      <c r="B22" s="1137"/>
      <c r="C22" s="1055"/>
      <c r="D22" s="1056"/>
      <c r="E22" s="1056"/>
      <c r="F22" s="1056"/>
      <c r="G22" s="1056"/>
      <c r="H22" s="1056"/>
      <c r="I22" s="1056"/>
      <c r="J22" s="1056"/>
      <c r="K22" s="1056"/>
      <c r="L22" s="1057"/>
      <c r="M22" s="1055"/>
      <c r="N22" s="1056"/>
      <c r="O22" s="1056"/>
      <c r="P22" s="1056"/>
      <c r="Q22" s="1056"/>
      <c r="R22" s="1056"/>
      <c r="S22" s="1056"/>
      <c r="T22" s="1056"/>
      <c r="U22" s="1056"/>
      <c r="V22" s="1057"/>
      <c r="W22" s="152"/>
      <c r="X22" s="152"/>
      <c r="Y22" s="152"/>
    </row>
    <row r="23" spans="1:25" x14ac:dyDescent="0.55000000000000004">
      <c r="A23" s="1139"/>
      <c r="B23" s="1140"/>
      <c r="C23" s="1140"/>
      <c r="D23" s="1140"/>
      <c r="E23" s="1140"/>
      <c r="F23" s="1140"/>
      <c r="G23" s="1140"/>
      <c r="H23" s="1140"/>
      <c r="I23" s="1140"/>
      <c r="J23" s="1140"/>
      <c r="K23" s="1140"/>
      <c r="L23" s="1140"/>
      <c r="M23" s="1140"/>
      <c r="N23" s="1140"/>
      <c r="O23" s="1140"/>
      <c r="P23" s="1140"/>
      <c r="Q23" s="1140"/>
      <c r="R23" s="1140"/>
      <c r="S23" s="1140"/>
      <c r="T23" s="1140"/>
      <c r="U23" s="1140"/>
      <c r="V23" s="1140"/>
      <c r="W23" s="42"/>
      <c r="X23" s="42"/>
      <c r="Y23" s="42"/>
    </row>
  </sheetData>
  <sheetProtection password="C402" sheet="1" formatCells="0" insertColumns="0" selectLockedCells="1"/>
  <mergeCells count="27">
    <mergeCell ref="A23:V23"/>
    <mergeCell ref="A17:A22"/>
    <mergeCell ref="B17:B19"/>
    <mergeCell ref="C17:L19"/>
    <mergeCell ref="M17:V19"/>
    <mergeCell ref="B20:B22"/>
    <mergeCell ref="C20:L22"/>
    <mergeCell ref="M20:V22"/>
    <mergeCell ref="A11:A16"/>
    <mergeCell ref="B11:B13"/>
    <mergeCell ref="C11:L13"/>
    <mergeCell ref="M11:V13"/>
    <mergeCell ref="B14:B16"/>
    <mergeCell ref="C14:L16"/>
    <mergeCell ref="M14:V16"/>
    <mergeCell ref="A1:V1"/>
    <mergeCell ref="A3:B4"/>
    <mergeCell ref="C3:L4"/>
    <mergeCell ref="M3:V4"/>
    <mergeCell ref="A5:A10"/>
    <mergeCell ref="B5:B7"/>
    <mergeCell ref="C5:L7"/>
    <mergeCell ref="M5:V7"/>
    <mergeCell ref="B8:B10"/>
    <mergeCell ref="C8:L10"/>
    <mergeCell ref="M8:V10"/>
    <mergeCell ref="A2:V2"/>
  </mergeCells>
  <phoneticPr fontId="2"/>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43</vt:i4>
      </vt:variant>
    </vt:vector>
  </HeadingPairs>
  <TitlesOfParts>
    <vt:vector size="82" baseType="lpstr">
      <vt:lpstr>表紙</vt:lpstr>
      <vt:lpstr>1-1.申請者概要</vt:lpstr>
      <vt:lpstr>1-2.助成金利用状況</vt:lpstr>
      <vt:lpstr>1-3.現在利用中の助成金</vt:lpstr>
      <vt:lpstr>1-4.役員・株主</vt:lpstr>
      <vt:lpstr>2-1.実施計画</vt:lpstr>
      <vt:lpstr>2-2.開発・改良内容</vt:lpstr>
      <vt:lpstr>2-3.達成目標（新規性・優秀性）</vt:lpstr>
      <vt:lpstr>2-4.技術的課題と解決方法（製品）</vt:lpstr>
      <vt:lpstr>2-5.ステップアップ目標（新規性・優秀性）</vt:lpstr>
      <vt:lpstr>2-6.事業化に向けた課題と解決方法 (サービス)</vt:lpstr>
      <vt:lpstr>2-7.開発体制</vt:lpstr>
      <vt:lpstr>2-8.市場性</vt:lpstr>
      <vt:lpstr>2-9.フロー・スケジュール</vt:lpstr>
      <vt:lpstr>2-10.産業財産権の確認</vt:lpstr>
      <vt:lpstr>2-11.安全性確保への取り組み</vt:lpstr>
      <vt:lpstr>3.資金計画</vt:lpstr>
      <vt:lpstr>3-(1).原材料・副資材費</vt:lpstr>
      <vt:lpstr>3-(2).機械装置・工具器具備品費</vt:lpstr>
      <vt:lpstr>3-(2)-2機械装置・工具器具購入計画</vt:lpstr>
      <vt:lpstr>3-(3).委託・外注費</vt:lpstr>
      <vt:lpstr>3-(3)-2.委託・外注計画書</vt:lpstr>
      <vt:lpstr>3-(4).産業財産権出願・導入費</vt:lpstr>
      <vt:lpstr>3-(4)-2.産業財産権出願・導入計画書</vt:lpstr>
      <vt:lpstr>3-(5).専門家指導費</vt:lpstr>
      <vt:lpstr>3-(5)-2.専門家指導の計画</vt:lpstr>
      <vt:lpstr>3-(6).直接人件費</vt:lpstr>
      <vt:lpstr>3-(7).規格認証・登録費</vt:lpstr>
      <vt:lpstr>3-(7)-2.規格認証・登録計画書</vt:lpstr>
      <vt:lpstr>3-(8).展示会等参加費</vt:lpstr>
      <vt:lpstr>3-(9).広告宣伝費</vt:lpstr>
      <vt:lpstr>3-(10).機械装置・工具器具備品費</vt:lpstr>
      <vt:lpstr>3-(10)-2.機械装置・工具器具備品購入計画 </vt:lpstr>
      <vt:lpstr>3-(11).店舗新装・改装工事費</vt:lpstr>
      <vt:lpstr>3-(11)-2.店舗新装・改装工事計画書</vt:lpstr>
      <vt:lpstr>3-(12).店舗賃借料</vt:lpstr>
      <vt:lpstr>3-(13).委託・外注費</vt:lpstr>
      <vt:lpstr>3-(13)-2.委託・外注計画書</vt:lpstr>
      <vt:lpstr>3-(14).その他</vt:lpstr>
      <vt:lpstr>'1-1.申請者概要'!Print_Area</vt:lpstr>
      <vt:lpstr>'1-2.助成金利用状況'!Print_Area</vt:lpstr>
      <vt:lpstr>'1-3.現在利用中の助成金'!Print_Area</vt:lpstr>
      <vt:lpstr>'1-4.役員・株主'!Print_Area</vt:lpstr>
      <vt:lpstr>'2-1.実施計画'!Print_Area</vt:lpstr>
      <vt:lpstr>'2-10.産業財産権の確認'!Print_Area</vt:lpstr>
      <vt:lpstr>'2-11.安全性確保への取り組み'!Print_Area</vt:lpstr>
      <vt:lpstr>'2-2.開発・改良内容'!Print_Area</vt:lpstr>
      <vt:lpstr>'2-3.達成目標（新規性・優秀性）'!Print_Area</vt:lpstr>
      <vt:lpstr>'2-4.技術的課題と解決方法（製品）'!Print_Area</vt:lpstr>
      <vt:lpstr>'2-5.ステップアップ目標（新規性・優秀性）'!Print_Area</vt:lpstr>
      <vt:lpstr>'2-6.事業化に向けた課題と解決方法 (サービス)'!Print_Area</vt:lpstr>
      <vt:lpstr>'2-7.開発体制'!Print_Area</vt:lpstr>
      <vt:lpstr>'2-8.市場性'!Print_Area</vt:lpstr>
      <vt:lpstr>'2-9.フロー・スケジュール'!Print_Area</vt:lpstr>
      <vt:lpstr>'3-(1).原材料・副資材費'!Print_Area</vt:lpstr>
      <vt:lpstr>'3-(10).機械装置・工具器具備品費'!Print_Area</vt:lpstr>
      <vt:lpstr>'3-(10)-2.機械装置・工具器具備品購入計画 '!Print_Area</vt:lpstr>
      <vt:lpstr>'3-(11).店舗新装・改装工事費'!Print_Area</vt:lpstr>
      <vt:lpstr>'3-(11)-2.店舗新装・改装工事計画書'!Print_Area</vt:lpstr>
      <vt:lpstr>'3-(12).店舗賃借料'!Print_Area</vt:lpstr>
      <vt:lpstr>'3-(13).委託・外注費'!Print_Area</vt:lpstr>
      <vt:lpstr>'3-(13)-2.委託・外注計画書'!Print_Area</vt:lpstr>
      <vt:lpstr>'3-(14).その他'!Print_Area</vt:lpstr>
      <vt:lpstr>'3-(2).機械装置・工具器具備品費'!Print_Area</vt:lpstr>
      <vt:lpstr>'3-(2)-2機械装置・工具器具購入計画'!Print_Area</vt:lpstr>
      <vt:lpstr>'3-(3).委託・外注費'!Print_Area</vt:lpstr>
      <vt:lpstr>'3-(3)-2.委託・外注計画書'!Print_Area</vt:lpstr>
      <vt:lpstr>'3-(4).産業財産権出願・導入費'!Print_Area</vt:lpstr>
      <vt:lpstr>'3-(4)-2.産業財産権出願・導入計画書'!Print_Area</vt:lpstr>
      <vt:lpstr>'3-(5).専門家指導費'!Print_Area</vt:lpstr>
      <vt:lpstr>'3-(5)-2.専門家指導の計画'!Print_Area</vt:lpstr>
      <vt:lpstr>'3-(6).直接人件費'!Print_Area</vt:lpstr>
      <vt:lpstr>'3-(7).規格認証・登録費'!Print_Area</vt:lpstr>
      <vt:lpstr>'3-(7)-2.規格認証・登録計画書'!Print_Area</vt:lpstr>
      <vt:lpstr>'3-(8).展示会等参加費'!Print_Area</vt:lpstr>
      <vt:lpstr>'3-(9).広告宣伝費'!Print_Area</vt:lpstr>
      <vt:lpstr>'3.資金計画'!Print_Area</vt:lpstr>
      <vt:lpstr>表紙!Print_Area</vt:lpstr>
      <vt:lpstr>'1-1.申請者概要'!サービス業</vt:lpstr>
      <vt:lpstr>'1-1.申請者概要'!卸売業</vt:lpstr>
      <vt:lpstr>'1-1.申請者概要'!小売業</vt:lpstr>
      <vt:lpstr>'1-1.申請者概要'!製造業その他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2023-10-31T05:16:16Z</dcterms:created>
  <dcterms:modified xsi:type="dcterms:W3CDTF">2024-06-24T02:53:36Z</dcterms:modified>
</cp:coreProperties>
</file>