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C:\Users\U4351N0153\Downloads\HP掲載資料一式\"/>
    </mc:Choice>
  </mc:AlternateContent>
  <xr:revisionPtr revIDLastSave="0" documentId="8_{92EE84CD-D916-4521-93B2-AE4507F5A6F3}" xr6:coauthVersionLast="47" xr6:coauthVersionMax="47" xr10:uidLastSave="{00000000-0000-0000-0000-000000000000}"/>
  <bookViews>
    <workbookView xWindow="-132" yWindow="-132" windowWidth="23304" windowHeight="14904" tabRatio="738" xr2:uid="{00000000-000D-0000-FFFF-FFFF00000000}"/>
  </bookViews>
  <sheets>
    <sheet name="資金計画表　※記入例" sheetId="9" r:id="rId1"/>
    <sheet name="交付申請書貼付用（採択決定後に使用）※記入例" sheetId="10" r:id="rId2"/>
    <sheet name="資金計画表" sheetId="5" r:id="rId3"/>
    <sheet name="交付申請書貼付用（採択決定後に使用）" sheetId="7" r:id="rId4"/>
  </sheets>
  <definedNames>
    <definedName name="_xlnm._FilterDatabase" localSheetId="2" hidden="1">資金計画表!$A$8:$P$81</definedName>
    <definedName name="_xlnm._FilterDatabase" localSheetId="0" hidden="1">'資金計画表　※記入例'!$A$8:$P$81</definedName>
    <definedName name="_xlnm.Print_Area" localSheetId="3">'交付申請書貼付用（採択決定後に使用）'!$A$1:$Q$21</definedName>
    <definedName name="_xlnm.Print_Area" localSheetId="1">'交付申請書貼付用（採択決定後に使用）※記入例'!$A$1:$R$21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7" l="1"/>
  <c r="K20" i="10"/>
  <c r="K18" i="10" s="1"/>
  <c r="K21" i="10" s="1"/>
  <c r="K19" i="10"/>
  <c r="K17" i="10"/>
  <c r="K16" i="10"/>
  <c r="K15" i="10"/>
  <c r="K14" i="10"/>
  <c r="K13" i="10"/>
  <c r="K12" i="10"/>
  <c r="K11" i="10"/>
  <c r="K10" i="10"/>
  <c r="K9" i="10"/>
  <c r="K8" i="10"/>
  <c r="K7" i="10"/>
  <c r="K5" i="10"/>
  <c r="S76" i="9"/>
  <c r="S70" i="9"/>
  <c r="S69" i="9" s="1"/>
  <c r="S63" i="9"/>
  <c r="S55" i="9"/>
  <c r="S51" i="9"/>
  <c r="S45" i="9"/>
  <c r="S41" i="9"/>
  <c r="S35" i="9"/>
  <c r="S31" i="9"/>
  <c r="S27" i="9"/>
  <c r="S19" i="9"/>
  <c r="S10" i="9"/>
  <c r="Z11" i="9"/>
  <c r="Z81" i="5"/>
  <c r="Z80" i="5"/>
  <c r="Z79" i="5"/>
  <c r="Z78" i="5"/>
  <c r="Z77" i="5"/>
  <c r="Z76" i="5"/>
  <c r="Z75" i="5"/>
  <c r="Z74" i="5"/>
  <c r="Z73" i="5"/>
  <c r="Z72" i="5"/>
  <c r="Z71" i="5"/>
  <c r="Z70" i="5"/>
  <c r="Z69" i="5"/>
  <c r="Z68" i="5"/>
  <c r="Z67" i="5"/>
  <c r="Z66" i="5"/>
  <c r="Z65" i="5"/>
  <c r="Z64" i="5"/>
  <c r="Z63" i="5"/>
  <c r="Z62" i="5"/>
  <c r="Z61" i="5"/>
  <c r="Z60" i="5"/>
  <c r="Z59" i="5"/>
  <c r="Z58" i="5"/>
  <c r="Z57" i="5"/>
  <c r="Z56"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7" i="5"/>
  <c r="Z16" i="5"/>
  <c r="Z15" i="5"/>
  <c r="Z14" i="5"/>
  <c r="Z13" i="5"/>
  <c r="Z12" i="5"/>
  <c r="Z11" i="5"/>
  <c r="N11" i="5"/>
  <c r="L11" i="5"/>
  <c r="J5" i="10"/>
  <c r="L5" i="10"/>
  <c r="M5" i="10"/>
  <c r="N5" i="10"/>
  <c r="O5" i="10"/>
  <c r="P5" i="10"/>
  <c r="Q5" i="10"/>
  <c r="E7" i="10"/>
  <c r="I7" i="10"/>
  <c r="I8" i="10"/>
  <c r="I9" i="10"/>
  <c r="I10" i="10"/>
  <c r="I11" i="10"/>
  <c r="I12" i="10"/>
  <c r="I13" i="10"/>
  <c r="I14" i="10"/>
  <c r="I15" i="10"/>
  <c r="I16" i="10"/>
  <c r="I17" i="10"/>
  <c r="I18" i="10"/>
  <c r="I19" i="10"/>
  <c r="I20" i="10"/>
  <c r="O10" i="9"/>
  <c r="P10" i="9" s="1"/>
  <c r="F7" i="10" s="1"/>
  <c r="R10" i="9"/>
  <c r="J7" i="10" s="1"/>
  <c r="T10" i="9"/>
  <c r="L7" i="10" s="1"/>
  <c r="U10" i="9"/>
  <c r="M7" i="10" s="1"/>
  <c r="V10" i="9"/>
  <c r="N7" i="10" s="1"/>
  <c r="W10" i="9"/>
  <c r="O7" i="10" s="1"/>
  <c r="X10" i="9"/>
  <c r="P7" i="10" s="1"/>
  <c r="Y10" i="9"/>
  <c r="Q7" i="10" s="1"/>
  <c r="H11" i="9"/>
  <c r="J11" i="9"/>
  <c r="K11" i="9"/>
  <c r="L11" i="9"/>
  <c r="N11" i="9"/>
  <c r="H12" i="9"/>
  <c r="J12" i="9"/>
  <c r="K12" i="9"/>
  <c r="L12" i="9"/>
  <c r="N12" i="9" s="1"/>
  <c r="Z12" i="9"/>
  <c r="H13" i="9"/>
  <c r="J13" i="9"/>
  <c r="K13" i="9"/>
  <c r="L13" i="9"/>
  <c r="N13" i="9" s="1"/>
  <c r="Z13" i="9"/>
  <c r="H14" i="9"/>
  <c r="J14" i="9"/>
  <c r="K14" i="9"/>
  <c r="L14" i="9"/>
  <c r="N14" i="9" s="1"/>
  <c r="Z14" i="9"/>
  <c r="H15" i="9"/>
  <c r="J15" i="9"/>
  <c r="K15" i="9"/>
  <c r="L15" i="9"/>
  <c r="N15" i="9" s="1"/>
  <c r="Z15" i="9"/>
  <c r="H16" i="9"/>
  <c r="J16" i="9"/>
  <c r="K16" i="9"/>
  <c r="L16" i="9"/>
  <c r="N16" i="9" s="1"/>
  <c r="Z16" i="9"/>
  <c r="H17" i="9"/>
  <c r="J17" i="9"/>
  <c r="K17" i="9"/>
  <c r="L17" i="9"/>
  <c r="N17" i="9" s="1"/>
  <c r="Z17" i="9"/>
  <c r="O19" i="9"/>
  <c r="D9" i="10" s="1"/>
  <c r="R19" i="9"/>
  <c r="J9" i="10" s="1"/>
  <c r="T19" i="9"/>
  <c r="U19" i="9"/>
  <c r="M9" i="10" s="1"/>
  <c r="V19" i="9"/>
  <c r="W19" i="9"/>
  <c r="O9" i="10" s="1"/>
  <c r="X19" i="9"/>
  <c r="Y19" i="9"/>
  <c r="H20" i="9"/>
  <c r="J20" i="9"/>
  <c r="K20" i="9"/>
  <c r="L20" i="9"/>
  <c r="N20" i="9" s="1"/>
  <c r="Z20" i="9"/>
  <c r="H21" i="9"/>
  <c r="J21" i="9"/>
  <c r="K21" i="9"/>
  <c r="L21" i="9"/>
  <c r="N21" i="9" s="1"/>
  <c r="Z21" i="9"/>
  <c r="H22" i="9"/>
  <c r="J22" i="9"/>
  <c r="K22" i="9"/>
  <c r="L22" i="9"/>
  <c r="N22" i="9" s="1"/>
  <c r="Z22" i="9"/>
  <c r="H23" i="9"/>
  <c r="J23" i="9"/>
  <c r="K23" i="9"/>
  <c r="L23" i="9"/>
  <c r="N23" i="9" s="1"/>
  <c r="Z23" i="9"/>
  <c r="H24" i="9"/>
  <c r="J24" i="9"/>
  <c r="K24" i="9"/>
  <c r="L24" i="9"/>
  <c r="N24" i="9" s="1"/>
  <c r="Z24" i="9"/>
  <c r="H25" i="9"/>
  <c r="J25" i="9"/>
  <c r="K25" i="9"/>
  <c r="L25" i="9"/>
  <c r="N25" i="9" s="1"/>
  <c r="Z25" i="9"/>
  <c r="H26" i="9"/>
  <c r="J26" i="9"/>
  <c r="K26" i="9"/>
  <c r="L26" i="9"/>
  <c r="N26" i="9" s="1"/>
  <c r="Z26" i="9"/>
  <c r="O27" i="9"/>
  <c r="P27" i="9" s="1"/>
  <c r="F10" i="10" s="1"/>
  <c r="R27" i="9"/>
  <c r="J10" i="10" s="1"/>
  <c r="T27" i="9"/>
  <c r="L10" i="10" s="1"/>
  <c r="U27" i="9"/>
  <c r="M10" i="10" s="1"/>
  <c r="V27" i="9"/>
  <c r="N10" i="10" s="1"/>
  <c r="W27" i="9"/>
  <c r="O10" i="10" s="1"/>
  <c r="X27" i="9"/>
  <c r="P10" i="10" s="1"/>
  <c r="Y27" i="9"/>
  <c r="Q10" i="10" s="1"/>
  <c r="H28" i="9"/>
  <c r="J28" i="9"/>
  <c r="K28" i="9"/>
  <c r="L28" i="9"/>
  <c r="N28" i="9"/>
  <c r="Z28" i="9"/>
  <c r="H29" i="9"/>
  <c r="J29" i="9"/>
  <c r="K29" i="9"/>
  <c r="L29" i="9"/>
  <c r="N29" i="9" s="1"/>
  <c r="Z29" i="9"/>
  <c r="H30" i="9"/>
  <c r="J30" i="9"/>
  <c r="K30" i="9"/>
  <c r="L30" i="9"/>
  <c r="N30" i="9" s="1"/>
  <c r="Z30" i="9"/>
  <c r="O31" i="9"/>
  <c r="P31" i="9" s="1"/>
  <c r="F11" i="10" s="1"/>
  <c r="R31" i="9"/>
  <c r="J11" i="10" s="1"/>
  <c r="T31" i="9"/>
  <c r="L11" i="10" s="1"/>
  <c r="U31" i="9"/>
  <c r="V31" i="9"/>
  <c r="N11" i="10" s="1"/>
  <c r="W31" i="9"/>
  <c r="O11" i="10" s="1"/>
  <c r="X31" i="9"/>
  <c r="P11" i="10" s="1"/>
  <c r="Y31" i="9"/>
  <c r="Q11" i="10" s="1"/>
  <c r="H32" i="9"/>
  <c r="K32" i="9"/>
  <c r="L32" i="9"/>
  <c r="N32" i="9" s="1"/>
  <c r="Z32" i="9"/>
  <c r="H33" i="9"/>
  <c r="K33" i="9"/>
  <c r="L33" i="9"/>
  <c r="N33" i="9" s="1"/>
  <c r="Z33" i="9"/>
  <c r="H34" i="9"/>
  <c r="K34" i="9"/>
  <c r="L34" i="9"/>
  <c r="N34" i="9" s="1"/>
  <c r="Z34" i="9"/>
  <c r="O35" i="9"/>
  <c r="D12" i="10" s="1"/>
  <c r="R35" i="9"/>
  <c r="J12" i="10" s="1"/>
  <c r="T35" i="9"/>
  <c r="L12" i="10" s="1"/>
  <c r="U35" i="9"/>
  <c r="M12" i="10" s="1"/>
  <c r="V35" i="9"/>
  <c r="N12" i="10" s="1"/>
  <c r="W35" i="9"/>
  <c r="O12" i="10" s="1"/>
  <c r="X35" i="9"/>
  <c r="P12" i="10" s="1"/>
  <c r="Y35" i="9"/>
  <c r="Q12" i="10" s="1"/>
  <c r="H36" i="9"/>
  <c r="K36" i="9"/>
  <c r="L36" i="9"/>
  <c r="Z36" i="9"/>
  <c r="H37" i="9"/>
  <c r="K37" i="9"/>
  <c r="L37" i="9"/>
  <c r="N37" i="9" s="1"/>
  <c r="Z37" i="9"/>
  <c r="H38" i="9"/>
  <c r="K38" i="9"/>
  <c r="L38" i="9"/>
  <c r="N38" i="9" s="1"/>
  <c r="Z38" i="9"/>
  <c r="H39" i="9"/>
  <c r="K39" i="9"/>
  <c r="L39" i="9"/>
  <c r="N39" i="9" s="1"/>
  <c r="Z39" i="9"/>
  <c r="H40" i="9"/>
  <c r="K40" i="9"/>
  <c r="L40" i="9"/>
  <c r="N40" i="9" s="1"/>
  <c r="Z40" i="9"/>
  <c r="O41" i="9"/>
  <c r="P41" i="9" s="1"/>
  <c r="F13" i="10" s="1"/>
  <c r="R41" i="9"/>
  <c r="J13" i="10" s="1"/>
  <c r="T41" i="9"/>
  <c r="L13" i="10" s="1"/>
  <c r="U41" i="9"/>
  <c r="M13" i="10" s="1"/>
  <c r="V41" i="9"/>
  <c r="N13" i="10" s="1"/>
  <c r="W41" i="9"/>
  <c r="O13" i="10" s="1"/>
  <c r="X41" i="9"/>
  <c r="P13" i="10" s="1"/>
  <c r="Y41" i="9"/>
  <c r="Q13" i="10" s="1"/>
  <c r="H42" i="9"/>
  <c r="K42" i="9"/>
  <c r="L42" i="9"/>
  <c r="N42" i="9" s="1"/>
  <c r="Z42" i="9"/>
  <c r="H43" i="9"/>
  <c r="K43" i="9"/>
  <c r="L43" i="9"/>
  <c r="N43" i="9" s="1"/>
  <c r="Z43" i="9"/>
  <c r="H44" i="9"/>
  <c r="K44" i="9"/>
  <c r="L44" i="9"/>
  <c r="N44" i="9" s="1"/>
  <c r="Z44" i="9"/>
  <c r="O45" i="9"/>
  <c r="D14" i="10" s="1"/>
  <c r="R45" i="9"/>
  <c r="J14" i="10" s="1"/>
  <c r="T45" i="9"/>
  <c r="L14" i="10" s="1"/>
  <c r="U45" i="9"/>
  <c r="M14" i="10" s="1"/>
  <c r="V45" i="9"/>
  <c r="N14" i="10" s="1"/>
  <c r="W45" i="9"/>
  <c r="O14" i="10" s="1"/>
  <c r="X45" i="9"/>
  <c r="P14" i="10" s="1"/>
  <c r="Y45" i="9"/>
  <c r="Q14" i="10" s="1"/>
  <c r="H46" i="9"/>
  <c r="K46" i="9"/>
  <c r="L46" i="9"/>
  <c r="N46" i="9" s="1"/>
  <c r="Z46" i="9"/>
  <c r="H47" i="9"/>
  <c r="K47" i="9"/>
  <c r="L47" i="9"/>
  <c r="Z47" i="9"/>
  <c r="H48" i="9"/>
  <c r="K48" i="9"/>
  <c r="L48" i="9"/>
  <c r="N48" i="9" s="1"/>
  <c r="Z48" i="9"/>
  <c r="H49" i="9"/>
  <c r="K49" i="9"/>
  <c r="L49" i="9"/>
  <c r="N49" i="9"/>
  <c r="Z49" i="9"/>
  <c r="H50" i="9"/>
  <c r="K50" i="9"/>
  <c r="L50" i="9"/>
  <c r="N50" i="9" s="1"/>
  <c r="Z50" i="9"/>
  <c r="O51" i="9"/>
  <c r="D15" i="10" s="1"/>
  <c r="R51" i="9"/>
  <c r="J15" i="10" s="1"/>
  <c r="T51" i="9"/>
  <c r="L15" i="10" s="1"/>
  <c r="U51" i="9"/>
  <c r="M15" i="10" s="1"/>
  <c r="V51" i="9"/>
  <c r="N15" i="10" s="1"/>
  <c r="W51" i="9"/>
  <c r="O15" i="10" s="1"/>
  <c r="X51" i="9"/>
  <c r="P15" i="10" s="1"/>
  <c r="Y51" i="9"/>
  <c r="Q15" i="10" s="1"/>
  <c r="H52" i="9"/>
  <c r="K52" i="9"/>
  <c r="L52" i="9"/>
  <c r="N52" i="9" s="1"/>
  <c r="Z52" i="9"/>
  <c r="H53" i="9"/>
  <c r="K53" i="9"/>
  <c r="L53" i="9"/>
  <c r="N53" i="9" s="1"/>
  <c r="Z53" i="9"/>
  <c r="H54" i="9"/>
  <c r="K54" i="9"/>
  <c r="L54" i="9"/>
  <c r="Z54" i="9"/>
  <c r="O55" i="9"/>
  <c r="D16" i="10" s="1"/>
  <c r="R55" i="9"/>
  <c r="J16" i="10" s="1"/>
  <c r="T55" i="9"/>
  <c r="L16" i="10" s="1"/>
  <c r="U55" i="9"/>
  <c r="M16" i="10" s="1"/>
  <c r="V55" i="9"/>
  <c r="N16" i="10" s="1"/>
  <c r="W55" i="9"/>
  <c r="O16" i="10" s="1"/>
  <c r="X55" i="9"/>
  <c r="P16" i="10" s="1"/>
  <c r="Y55" i="9"/>
  <c r="Q16" i="10" s="1"/>
  <c r="H56" i="9"/>
  <c r="J56" i="9"/>
  <c r="K56" i="9"/>
  <c r="L56" i="9"/>
  <c r="N56" i="9" s="1"/>
  <c r="Z56" i="9"/>
  <c r="H57" i="9"/>
  <c r="J57" i="9"/>
  <c r="K57" i="9"/>
  <c r="L57" i="9"/>
  <c r="N57" i="9" s="1"/>
  <c r="Z57" i="9"/>
  <c r="H58" i="9"/>
  <c r="J58" i="9"/>
  <c r="K58" i="9"/>
  <c r="L58" i="9"/>
  <c r="N58" i="9" s="1"/>
  <c r="Z58" i="9"/>
  <c r="H59" i="9"/>
  <c r="J59" i="9"/>
  <c r="K59" i="9"/>
  <c r="L59" i="9"/>
  <c r="N59" i="9" s="1"/>
  <c r="Z59" i="9"/>
  <c r="H60" i="9"/>
  <c r="J60" i="9"/>
  <c r="K60" i="9"/>
  <c r="L60" i="9"/>
  <c r="N60" i="9" s="1"/>
  <c r="Z60" i="9"/>
  <c r="H61" i="9"/>
  <c r="J61" i="9"/>
  <c r="K61" i="9"/>
  <c r="L61" i="9"/>
  <c r="N61" i="9" s="1"/>
  <c r="Z61" i="9"/>
  <c r="H62" i="9"/>
  <c r="J62" i="9"/>
  <c r="K62" i="9"/>
  <c r="L62" i="9"/>
  <c r="N62" i="9" s="1"/>
  <c r="Z62" i="9"/>
  <c r="O63" i="9"/>
  <c r="D17" i="10" s="1"/>
  <c r="R63" i="9"/>
  <c r="J17" i="10" s="1"/>
  <c r="T63" i="9"/>
  <c r="U63" i="9"/>
  <c r="M17" i="10" s="1"/>
  <c r="V63" i="9"/>
  <c r="N17" i="10" s="1"/>
  <c r="W63" i="9"/>
  <c r="O17" i="10" s="1"/>
  <c r="X63" i="9"/>
  <c r="P17" i="10" s="1"/>
  <c r="Y63" i="9"/>
  <c r="Q17" i="10" s="1"/>
  <c r="H64" i="9"/>
  <c r="K64" i="9"/>
  <c r="L64" i="9"/>
  <c r="N64" i="9" s="1"/>
  <c r="Z64" i="9"/>
  <c r="H65" i="9"/>
  <c r="K65" i="9"/>
  <c r="L65" i="9"/>
  <c r="N65" i="9"/>
  <c r="Z65" i="9"/>
  <c r="H66" i="9"/>
  <c r="K66" i="9"/>
  <c r="L66" i="9"/>
  <c r="N66" i="9" s="1"/>
  <c r="Z66" i="9"/>
  <c r="H67" i="9"/>
  <c r="K67" i="9"/>
  <c r="L67" i="9"/>
  <c r="N67" i="9" s="1"/>
  <c r="Z67" i="9"/>
  <c r="H68" i="9"/>
  <c r="K68" i="9"/>
  <c r="L68" i="9"/>
  <c r="N68" i="9" s="1"/>
  <c r="Z68" i="9"/>
  <c r="O70" i="9"/>
  <c r="R70" i="9"/>
  <c r="T70" i="9"/>
  <c r="L19" i="10" s="1"/>
  <c r="U70" i="9"/>
  <c r="M19" i="10" s="1"/>
  <c r="V70" i="9"/>
  <c r="N19" i="10" s="1"/>
  <c r="W70" i="9"/>
  <c r="W69" i="9" s="1"/>
  <c r="X70" i="9"/>
  <c r="Y70" i="9"/>
  <c r="H71" i="9"/>
  <c r="K71" i="9"/>
  <c r="L71" i="9"/>
  <c r="N71" i="9" s="1"/>
  <c r="Z71" i="9"/>
  <c r="H72" i="9"/>
  <c r="K72" i="9"/>
  <c r="L72" i="9"/>
  <c r="N72" i="9" s="1"/>
  <c r="Z72" i="9"/>
  <c r="H73" i="9"/>
  <c r="K73" i="9"/>
  <c r="L73" i="9"/>
  <c r="N73" i="9" s="1"/>
  <c r="Z73" i="9"/>
  <c r="H74" i="9"/>
  <c r="K74" i="9"/>
  <c r="L74" i="9"/>
  <c r="N74" i="9" s="1"/>
  <c r="Z74" i="9"/>
  <c r="H75" i="9"/>
  <c r="K75" i="9"/>
  <c r="L75" i="9"/>
  <c r="N75" i="9" s="1"/>
  <c r="Z75" i="9"/>
  <c r="O76" i="9"/>
  <c r="P76" i="9" s="1"/>
  <c r="F20" i="10" s="1"/>
  <c r="R76" i="9"/>
  <c r="J20" i="10" s="1"/>
  <c r="T76" i="9"/>
  <c r="L20" i="10" s="1"/>
  <c r="U76" i="9"/>
  <c r="V76" i="9"/>
  <c r="N20" i="10" s="1"/>
  <c r="W76" i="9"/>
  <c r="O20" i="10" s="1"/>
  <c r="X76" i="9"/>
  <c r="P20" i="10" s="1"/>
  <c r="Y76" i="9"/>
  <c r="Q20" i="10" s="1"/>
  <c r="H77" i="9"/>
  <c r="K77" i="9"/>
  <c r="L77" i="9"/>
  <c r="N77" i="9" s="1"/>
  <c r="Z77" i="9"/>
  <c r="H78" i="9"/>
  <c r="K78" i="9"/>
  <c r="L78" i="9"/>
  <c r="Z78" i="9"/>
  <c r="H79" i="9"/>
  <c r="K79" i="9"/>
  <c r="L79" i="9"/>
  <c r="N79" i="9" s="1"/>
  <c r="Z79" i="9"/>
  <c r="H80" i="9"/>
  <c r="K80" i="9"/>
  <c r="L80" i="9"/>
  <c r="N80" i="9" s="1"/>
  <c r="Z80" i="9"/>
  <c r="H81" i="9"/>
  <c r="K81" i="9"/>
  <c r="L81" i="9"/>
  <c r="N81" i="9" s="1"/>
  <c r="Z81" i="9"/>
  <c r="S18" i="9" l="1"/>
  <c r="S82" i="9" s="1"/>
  <c r="L35" i="9"/>
  <c r="L31" i="9"/>
  <c r="U69" i="9"/>
  <c r="L10" i="9"/>
  <c r="Z19" i="9"/>
  <c r="Z63" i="9"/>
  <c r="L51" i="9"/>
  <c r="X69" i="9"/>
  <c r="P63" i="9"/>
  <c r="F17" i="10" s="1"/>
  <c r="P35" i="9"/>
  <c r="F12" i="10" s="1"/>
  <c r="L27" i="9"/>
  <c r="P51" i="9"/>
  <c r="F15" i="10" s="1"/>
  <c r="R16" i="10"/>
  <c r="R14" i="10"/>
  <c r="R10" i="10"/>
  <c r="R15" i="10"/>
  <c r="N18" i="10"/>
  <c r="L18" i="10"/>
  <c r="R13" i="10"/>
  <c r="D7" i="10"/>
  <c r="Z45" i="9"/>
  <c r="Y18" i="9"/>
  <c r="D11" i="10"/>
  <c r="O19" i="10"/>
  <c r="O18" i="10" s="1"/>
  <c r="L45" i="9"/>
  <c r="X18" i="9"/>
  <c r="M20" i="10"/>
  <c r="R20" i="10" s="1"/>
  <c r="Q9" i="10"/>
  <c r="Q8" i="10" s="1"/>
  <c r="P19" i="10"/>
  <c r="P18" i="10" s="1"/>
  <c r="R12" i="10"/>
  <c r="D10" i="10"/>
  <c r="R69" i="9"/>
  <c r="P45" i="9"/>
  <c r="F14" i="10" s="1"/>
  <c r="W18" i="9"/>
  <c r="W82" i="9" s="1"/>
  <c r="J19" i="10"/>
  <c r="J18" i="10" s="1"/>
  <c r="L17" i="10"/>
  <c r="R17" i="10" s="1"/>
  <c r="D13" i="10"/>
  <c r="P9" i="10"/>
  <c r="P8" i="10" s="1"/>
  <c r="O69" i="9"/>
  <c r="N41" i="9"/>
  <c r="C13" i="10" s="1"/>
  <c r="Z31" i="9"/>
  <c r="V18" i="9"/>
  <c r="O8" i="10"/>
  <c r="U18" i="9"/>
  <c r="N9" i="10"/>
  <c r="N8" i="10" s="1"/>
  <c r="L76" i="9"/>
  <c r="T18" i="9"/>
  <c r="D19" i="10"/>
  <c r="Z51" i="9"/>
  <c r="R18" i="9"/>
  <c r="D20" i="10"/>
  <c r="L9" i="10"/>
  <c r="N63" i="9"/>
  <c r="C17" i="10" s="1"/>
  <c r="N19" i="9"/>
  <c r="C9" i="10" s="1"/>
  <c r="O18" i="9"/>
  <c r="M11" i="10"/>
  <c r="R11" i="10" s="1"/>
  <c r="J8" i="10"/>
  <c r="R7" i="10"/>
  <c r="Y69" i="9"/>
  <c r="Y82" i="9" s="1"/>
  <c r="L63" i="9"/>
  <c r="L55" i="9"/>
  <c r="N36" i="9"/>
  <c r="N35" i="9" s="1"/>
  <c r="C12" i="10" s="1"/>
  <c r="Z35" i="9"/>
  <c r="N31" i="9"/>
  <c r="C11" i="10" s="1"/>
  <c r="L19" i="9"/>
  <c r="Q19" i="10"/>
  <c r="Q18" i="10" s="1"/>
  <c r="N27" i="9"/>
  <c r="C10" i="10" s="1"/>
  <c r="N10" i="9"/>
  <c r="C7" i="10" s="1"/>
  <c r="N55" i="9"/>
  <c r="C16" i="10" s="1"/>
  <c r="N70" i="9"/>
  <c r="C19" i="10" s="1"/>
  <c r="Z70" i="9"/>
  <c r="Z10" i="9"/>
  <c r="L41" i="9"/>
  <c r="V69" i="9"/>
  <c r="Z76" i="9"/>
  <c r="L70" i="9"/>
  <c r="N78" i="9"/>
  <c r="N76" i="9" s="1"/>
  <c r="C20" i="10" s="1"/>
  <c r="N47" i="9"/>
  <c r="N45" i="9" s="1"/>
  <c r="C14" i="10" s="1"/>
  <c r="Z41" i="9"/>
  <c r="P19" i="9"/>
  <c r="F9" i="10" s="1"/>
  <c r="Z27" i="9"/>
  <c r="P55" i="9"/>
  <c r="F16" i="10" s="1"/>
  <c r="Z55" i="9"/>
  <c r="T69" i="9"/>
  <c r="P70" i="9"/>
  <c r="F19" i="10" s="1"/>
  <c r="F18" i="10" s="1"/>
  <c r="N54" i="9"/>
  <c r="N51" i="9" s="1"/>
  <c r="C15" i="10" s="1"/>
  <c r="J5" i="7"/>
  <c r="J21" i="10" l="1"/>
  <c r="U82" i="9"/>
  <c r="M8" i="10"/>
  <c r="M21" i="10" s="1"/>
  <c r="V82" i="9"/>
  <c r="L69" i="9"/>
  <c r="L8" i="10"/>
  <c r="L21" i="10" s="1"/>
  <c r="O82" i="9"/>
  <c r="N21" i="10"/>
  <c r="L18" i="9"/>
  <c r="C18" i="10"/>
  <c r="R19" i="10"/>
  <c r="R18" i="10" s="1"/>
  <c r="R82" i="9"/>
  <c r="O21" i="10"/>
  <c r="D8" i="10"/>
  <c r="P21" i="10"/>
  <c r="X82" i="9"/>
  <c r="M18" i="10"/>
  <c r="C8" i="10"/>
  <c r="Z69" i="9"/>
  <c r="Z18" i="9"/>
  <c r="Q21" i="10"/>
  <c r="R9" i="10"/>
  <c r="R8" i="10" s="1"/>
  <c r="F8" i="10"/>
  <c r="F21" i="10" s="1"/>
  <c r="D18" i="10"/>
  <c r="T82" i="9"/>
  <c r="N69" i="9"/>
  <c r="P18" i="9"/>
  <c r="N18" i="9"/>
  <c r="P69" i="9"/>
  <c r="R76" i="5"/>
  <c r="J20" i="7" s="1"/>
  <c r="R70" i="5"/>
  <c r="R63" i="5"/>
  <c r="J17" i="7" s="1"/>
  <c r="R55" i="5"/>
  <c r="J16" i="7" s="1"/>
  <c r="R51" i="5"/>
  <c r="J15" i="7" s="1"/>
  <c r="R45" i="5"/>
  <c r="J14" i="7" s="1"/>
  <c r="R41" i="5"/>
  <c r="J13" i="7" s="1"/>
  <c r="R35" i="5"/>
  <c r="J12" i="7" s="1"/>
  <c r="R31" i="5"/>
  <c r="R27" i="5"/>
  <c r="J10" i="7" s="1"/>
  <c r="R19" i="5"/>
  <c r="J9" i="7" s="1"/>
  <c r="R10" i="5"/>
  <c r="Z10" i="5" s="1"/>
  <c r="I20" i="7"/>
  <c r="I19" i="7"/>
  <c r="O76" i="5"/>
  <c r="Y76" i="5"/>
  <c r="Q20" i="7" s="1"/>
  <c r="X76" i="5"/>
  <c r="P20" i="7" s="1"/>
  <c r="W76" i="5"/>
  <c r="O20" i="7" s="1"/>
  <c r="V76" i="5"/>
  <c r="N20" i="7" s="1"/>
  <c r="U76" i="5"/>
  <c r="M20" i="7" s="1"/>
  <c r="T76" i="5"/>
  <c r="L20" i="7" s="1"/>
  <c r="S76" i="5"/>
  <c r="H81" i="5"/>
  <c r="K81" i="5"/>
  <c r="L81" i="5"/>
  <c r="N81" i="5" s="1"/>
  <c r="L78" i="5"/>
  <c r="N78" i="5" s="1"/>
  <c r="K78" i="5"/>
  <c r="H78" i="5"/>
  <c r="L77" i="5"/>
  <c r="K77" i="5"/>
  <c r="H77" i="5"/>
  <c r="L75" i="5"/>
  <c r="N75" i="5" s="1"/>
  <c r="K75" i="5"/>
  <c r="H75" i="5"/>
  <c r="L74" i="5"/>
  <c r="N74" i="5" s="1"/>
  <c r="K74" i="5"/>
  <c r="H74" i="5"/>
  <c r="L73" i="5"/>
  <c r="N73" i="5"/>
  <c r="K73" i="5"/>
  <c r="H73" i="5"/>
  <c r="L72" i="5"/>
  <c r="N72" i="5" s="1"/>
  <c r="K72" i="5"/>
  <c r="H72" i="5"/>
  <c r="L71" i="5"/>
  <c r="N71" i="5" s="1"/>
  <c r="K71" i="5"/>
  <c r="H71" i="5"/>
  <c r="O70" i="5"/>
  <c r="S70" i="5"/>
  <c r="T70" i="5"/>
  <c r="U70" i="5"/>
  <c r="U69" i="5" s="1"/>
  <c r="V70" i="5"/>
  <c r="N19" i="7" s="1"/>
  <c r="W70" i="5"/>
  <c r="O19" i="7" s="1"/>
  <c r="X70" i="5"/>
  <c r="P19" i="7" s="1"/>
  <c r="Y70" i="5"/>
  <c r="Q19" i="7" s="1"/>
  <c r="Q18" i="7" s="1"/>
  <c r="L80" i="5"/>
  <c r="N80" i="5"/>
  <c r="K80" i="5"/>
  <c r="H80" i="5"/>
  <c r="E7" i="7"/>
  <c r="I10" i="7"/>
  <c r="I11" i="7"/>
  <c r="I12" i="7"/>
  <c r="I13" i="7"/>
  <c r="I14" i="7"/>
  <c r="I15" i="7"/>
  <c r="I16" i="7"/>
  <c r="I17" i="7"/>
  <c r="Q5" i="7"/>
  <c r="P5" i="7"/>
  <c r="O5" i="7"/>
  <c r="N5" i="7"/>
  <c r="M5" i="7"/>
  <c r="L5" i="7"/>
  <c r="K5" i="7"/>
  <c r="I18" i="7"/>
  <c r="I9" i="7"/>
  <c r="I8" i="7"/>
  <c r="I7" i="7"/>
  <c r="T63" i="5"/>
  <c r="L17" i="7"/>
  <c r="U63" i="5"/>
  <c r="M17" i="7" s="1"/>
  <c r="V63" i="5"/>
  <c r="N17" i="7" s="1"/>
  <c r="W63" i="5"/>
  <c r="O17" i="7" s="1"/>
  <c r="X63" i="5"/>
  <c r="P17" i="7" s="1"/>
  <c r="Y63" i="5"/>
  <c r="Q17" i="7" s="1"/>
  <c r="S63" i="5"/>
  <c r="K17" i="7"/>
  <c r="T55" i="5"/>
  <c r="L16" i="7" s="1"/>
  <c r="U55" i="5"/>
  <c r="M16" i="7" s="1"/>
  <c r="V55" i="5"/>
  <c r="N16" i="7" s="1"/>
  <c r="W55" i="5"/>
  <c r="O16" i="7" s="1"/>
  <c r="X55" i="5"/>
  <c r="P16" i="7" s="1"/>
  <c r="Y55" i="5"/>
  <c r="Q16" i="7" s="1"/>
  <c r="T51" i="5"/>
  <c r="L15" i="7" s="1"/>
  <c r="U51" i="5"/>
  <c r="M15" i="7" s="1"/>
  <c r="V51" i="5"/>
  <c r="N15" i="7" s="1"/>
  <c r="W51" i="5"/>
  <c r="O15" i="7" s="1"/>
  <c r="X51" i="5"/>
  <c r="P15" i="7" s="1"/>
  <c r="Y51" i="5"/>
  <c r="Q15" i="7" s="1"/>
  <c r="T45" i="5"/>
  <c r="L14" i="7" s="1"/>
  <c r="U45" i="5"/>
  <c r="M14" i="7" s="1"/>
  <c r="V45" i="5"/>
  <c r="N14" i="7" s="1"/>
  <c r="W45" i="5"/>
  <c r="O14" i="7" s="1"/>
  <c r="X45" i="5"/>
  <c r="P14" i="7" s="1"/>
  <c r="Y45" i="5"/>
  <c r="Q14" i="7" s="1"/>
  <c r="T41" i="5"/>
  <c r="L13" i="7" s="1"/>
  <c r="U41" i="5"/>
  <c r="M13" i="7" s="1"/>
  <c r="V41" i="5"/>
  <c r="N13" i="7" s="1"/>
  <c r="W41" i="5"/>
  <c r="O13" i="7" s="1"/>
  <c r="X41" i="5"/>
  <c r="P13" i="7" s="1"/>
  <c r="Y41" i="5"/>
  <c r="Q13" i="7" s="1"/>
  <c r="S55" i="5"/>
  <c r="K16" i="7" s="1"/>
  <c r="S51" i="5"/>
  <c r="K15" i="7" s="1"/>
  <c r="S45" i="5"/>
  <c r="K14" i="7" s="1"/>
  <c r="S41" i="5"/>
  <c r="K13" i="7" s="1"/>
  <c r="T35" i="5"/>
  <c r="L12" i="7" s="1"/>
  <c r="U35" i="5"/>
  <c r="M12" i="7"/>
  <c r="V35" i="5"/>
  <c r="W35" i="5"/>
  <c r="O12" i="7" s="1"/>
  <c r="X35" i="5"/>
  <c r="P12" i="7" s="1"/>
  <c r="Y35" i="5"/>
  <c r="Q12" i="7" s="1"/>
  <c r="T31" i="5"/>
  <c r="L11" i="7" s="1"/>
  <c r="U31" i="5"/>
  <c r="M11" i="7" s="1"/>
  <c r="V31" i="5"/>
  <c r="W31" i="5"/>
  <c r="O11" i="7" s="1"/>
  <c r="X31" i="5"/>
  <c r="P11" i="7" s="1"/>
  <c r="Y31" i="5"/>
  <c r="Q11" i="7" s="1"/>
  <c r="T27" i="5"/>
  <c r="L10" i="7" s="1"/>
  <c r="U27" i="5"/>
  <c r="M10" i="7" s="1"/>
  <c r="V27" i="5"/>
  <c r="N10" i="7" s="1"/>
  <c r="W27" i="5"/>
  <c r="O10" i="7" s="1"/>
  <c r="X27" i="5"/>
  <c r="P10" i="7" s="1"/>
  <c r="Y27" i="5"/>
  <c r="Q10" i="7" s="1"/>
  <c r="S35" i="5"/>
  <c r="K12" i="7" s="1"/>
  <c r="S31" i="5"/>
  <c r="K11" i="7" s="1"/>
  <c r="S27" i="5"/>
  <c r="T19" i="5"/>
  <c r="L9" i="7" s="1"/>
  <c r="U19" i="5"/>
  <c r="V19" i="5"/>
  <c r="W19" i="5"/>
  <c r="O9" i="7" s="1"/>
  <c r="X19" i="5"/>
  <c r="P9" i="7" s="1"/>
  <c r="Y19" i="5"/>
  <c r="Y10" i="5"/>
  <c r="Q7" i="7" s="1"/>
  <c r="X10" i="5"/>
  <c r="P7" i="7" s="1"/>
  <c r="W10" i="5"/>
  <c r="O7" i="7" s="1"/>
  <c r="V10" i="5"/>
  <c r="N7" i="7" s="1"/>
  <c r="U10" i="5"/>
  <c r="M7" i="7" s="1"/>
  <c r="T10" i="5"/>
  <c r="S10" i="5"/>
  <c r="S19" i="5"/>
  <c r="K9" i="7" s="1"/>
  <c r="L79" i="5"/>
  <c r="N79" i="5" s="1"/>
  <c r="K79" i="5"/>
  <c r="H79" i="5"/>
  <c r="L68" i="5"/>
  <c r="N68" i="5"/>
  <c r="K68" i="5"/>
  <c r="H68" i="5"/>
  <c r="L67" i="5"/>
  <c r="N67" i="5"/>
  <c r="K67" i="5"/>
  <c r="H67" i="5"/>
  <c r="L66" i="5"/>
  <c r="N66" i="5" s="1"/>
  <c r="K66" i="5"/>
  <c r="H66" i="5"/>
  <c r="L65" i="5"/>
  <c r="N65" i="5"/>
  <c r="K65" i="5"/>
  <c r="H65" i="5"/>
  <c r="L64" i="5"/>
  <c r="N64" i="5"/>
  <c r="K64" i="5"/>
  <c r="H64" i="5"/>
  <c r="O63" i="5"/>
  <c r="L62" i="5"/>
  <c r="N62" i="5" s="1"/>
  <c r="K62" i="5"/>
  <c r="J62" i="5"/>
  <c r="H62" i="5"/>
  <c r="L61" i="5"/>
  <c r="N61" i="5" s="1"/>
  <c r="K61" i="5"/>
  <c r="J61" i="5"/>
  <c r="H61" i="5"/>
  <c r="L60" i="5"/>
  <c r="N60" i="5"/>
  <c r="K60" i="5"/>
  <c r="J60" i="5"/>
  <c r="H60" i="5"/>
  <c r="L59" i="5"/>
  <c r="N59" i="5" s="1"/>
  <c r="K59" i="5"/>
  <c r="J59" i="5"/>
  <c r="H59" i="5"/>
  <c r="L58" i="5"/>
  <c r="N58" i="5"/>
  <c r="K58" i="5"/>
  <c r="J58" i="5"/>
  <c r="H58" i="5"/>
  <c r="L57" i="5"/>
  <c r="N57" i="5" s="1"/>
  <c r="K57" i="5"/>
  <c r="J57" i="5"/>
  <c r="H57" i="5"/>
  <c r="L56" i="5"/>
  <c r="N56" i="5"/>
  <c r="K56" i="5"/>
  <c r="J56" i="5"/>
  <c r="H56" i="5"/>
  <c r="O55" i="5"/>
  <c r="Z55" i="5" s="1"/>
  <c r="L54" i="5"/>
  <c r="N54" i="5" s="1"/>
  <c r="K54" i="5"/>
  <c r="H54" i="5"/>
  <c r="L53" i="5"/>
  <c r="N53" i="5" s="1"/>
  <c r="N51" i="5" s="1"/>
  <c r="C15" i="7" s="1"/>
  <c r="K53" i="5"/>
  <c r="H53" i="5"/>
  <c r="L52" i="5"/>
  <c r="N52" i="5"/>
  <c r="K52" i="5"/>
  <c r="H52" i="5"/>
  <c r="O51" i="5"/>
  <c r="L50" i="5"/>
  <c r="N50" i="5" s="1"/>
  <c r="K50" i="5"/>
  <c r="H50" i="5"/>
  <c r="L49" i="5"/>
  <c r="N49" i="5" s="1"/>
  <c r="K49" i="5"/>
  <c r="H49" i="5"/>
  <c r="L48" i="5"/>
  <c r="K48" i="5"/>
  <c r="H48" i="5"/>
  <c r="L47" i="5"/>
  <c r="N47" i="5" s="1"/>
  <c r="K47" i="5"/>
  <c r="H47" i="5"/>
  <c r="L46" i="5"/>
  <c r="N46" i="5" s="1"/>
  <c r="K46" i="5"/>
  <c r="H46" i="5"/>
  <c r="O45" i="5"/>
  <c r="P45" i="5" s="1"/>
  <c r="F14" i="7" s="1"/>
  <c r="L44" i="5"/>
  <c r="N44" i="5" s="1"/>
  <c r="K44" i="5"/>
  <c r="H44" i="5"/>
  <c r="L43" i="5"/>
  <c r="N43" i="5" s="1"/>
  <c r="K43" i="5"/>
  <c r="H43" i="5"/>
  <c r="L42" i="5"/>
  <c r="K42" i="5"/>
  <c r="H42" i="5"/>
  <c r="O41" i="5"/>
  <c r="P41" i="5" s="1"/>
  <c r="F13" i="7" s="1"/>
  <c r="L40" i="5"/>
  <c r="N40" i="5" s="1"/>
  <c r="K40" i="5"/>
  <c r="H40" i="5"/>
  <c r="L39" i="5"/>
  <c r="N39" i="5" s="1"/>
  <c r="K39" i="5"/>
  <c r="H39" i="5"/>
  <c r="L38" i="5"/>
  <c r="N38" i="5"/>
  <c r="K38" i="5"/>
  <c r="H38" i="5"/>
  <c r="L37" i="5"/>
  <c r="N37" i="5" s="1"/>
  <c r="K37" i="5"/>
  <c r="H37" i="5"/>
  <c r="L36" i="5"/>
  <c r="N36" i="5" s="1"/>
  <c r="K36" i="5"/>
  <c r="H36" i="5"/>
  <c r="O35" i="5"/>
  <c r="P35" i="5" s="1"/>
  <c r="L34" i="5"/>
  <c r="N34" i="5"/>
  <c r="K34" i="5"/>
  <c r="H34" i="5"/>
  <c r="L33" i="5"/>
  <c r="N33" i="5" s="1"/>
  <c r="K33" i="5"/>
  <c r="H33" i="5"/>
  <c r="L32" i="5"/>
  <c r="N32" i="5" s="1"/>
  <c r="K32" i="5"/>
  <c r="H32" i="5"/>
  <c r="O31" i="5"/>
  <c r="L30" i="5"/>
  <c r="K30" i="5"/>
  <c r="J30" i="5"/>
  <c r="H30" i="5"/>
  <c r="L29" i="5"/>
  <c r="N29" i="5" s="1"/>
  <c r="K29" i="5"/>
  <c r="J29" i="5"/>
  <c r="H29" i="5"/>
  <c r="L28" i="5"/>
  <c r="N28" i="5" s="1"/>
  <c r="K28" i="5"/>
  <c r="J28" i="5"/>
  <c r="H28" i="5"/>
  <c r="O27" i="5"/>
  <c r="P27" i="5" s="1"/>
  <c r="F10" i="7" s="1"/>
  <c r="L26" i="5"/>
  <c r="N26" i="5"/>
  <c r="K26" i="5"/>
  <c r="J26" i="5"/>
  <c r="H26" i="5"/>
  <c r="L25" i="5"/>
  <c r="N25" i="5"/>
  <c r="K25" i="5"/>
  <c r="J25" i="5"/>
  <c r="H25" i="5"/>
  <c r="L24" i="5"/>
  <c r="N24" i="5"/>
  <c r="K24" i="5"/>
  <c r="J24" i="5"/>
  <c r="H24" i="5"/>
  <c r="L23" i="5"/>
  <c r="N23" i="5" s="1"/>
  <c r="K23" i="5"/>
  <c r="J23" i="5"/>
  <c r="H23" i="5"/>
  <c r="L22" i="5"/>
  <c r="L19" i="5" s="1"/>
  <c r="N22" i="5"/>
  <c r="K22" i="5"/>
  <c r="J22" i="5"/>
  <c r="H22" i="5"/>
  <c r="L21" i="5"/>
  <c r="K21" i="5"/>
  <c r="J21" i="5"/>
  <c r="H21" i="5"/>
  <c r="L20" i="5"/>
  <c r="N20" i="5" s="1"/>
  <c r="K20" i="5"/>
  <c r="J20" i="5"/>
  <c r="H20" i="5"/>
  <c r="O19" i="5"/>
  <c r="P19" i="5" s="1"/>
  <c r="F9" i="7" s="1"/>
  <c r="L17" i="5"/>
  <c r="N17" i="5"/>
  <c r="K17" i="5"/>
  <c r="J17" i="5"/>
  <c r="H17" i="5"/>
  <c r="L16" i="5"/>
  <c r="N16" i="5" s="1"/>
  <c r="K16" i="5"/>
  <c r="J16" i="5"/>
  <c r="H16" i="5"/>
  <c r="L15" i="5"/>
  <c r="N15" i="5" s="1"/>
  <c r="K15" i="5"/>
  <c r="J15" i="5"/>
  <c r="H15" i="5"/>
  <c r="L14" i="5"/>
  <c r="N14" i="5" s="1"/>
  <c r="K14" i="5"/>
  <c r="J14" i="5"/>
  <c r="H14" i="5"/>
  <c r="L13" i="5"/>
  <c r="N13" i="5"/>
  <c r="K13" i="5"/>
  <c r="J13" i="5"/>
  <c r="H13" i="5"/>
  <c r="L12" i="5"/>
  <c r="N12" i="5" s="1"/>
  <c r="K12" i="5"/>
  <c r="J12" i="5"/>
  <c r="H12" i="5"/>
  <c r="K11" i="5"/>
  <c r="J11" i="5"/>
  <c r="H11" i="5"/>
  <c r="O10" i="5"/>
  <c r="P31" i="5"/>
  <c r="F11" i="7" s="1"/>
  <c r="D11" i="7"/>
  <c r="N42" i="5"/>
  <c r="N21" i="5"/>
  <c r="D21" i="10" l="1"/>
  <c r="L82" i="9"/>
  <c r="C21" i="10"/>
  <c r="Z82" i="9"/>
  <c r="R21" i="10"/>
  <c r="N82" i="9"/>
  <c r="P18" i="7"/>
  <c r="L76" i="5"/>
  <c r="N41" i="5"/>
  <c r="C13" i="7" s="1"/>
  <c r="T69" i="5"/>
  <c r="D9" i="7"/>
  <c r="V18" i="5"/>
  <c r="N19" i="5"/>
  <c r="P76" i="5"/>
  <c r="F20" i="7" s="1"/>
  <c r="R15" i="7"/>
  <c r="D15" i="7"/>
  <c r="L31" i="5"/>
  <c r="D7" i="7"/>
  <c r="L45" i="5"/>
  <c r="R16" i="7"/>
  <c r="N10" i="5"/>
  <c r="C7" i="7" s="1"/>
  <c r="K7" i="7"/>
  <c r="N31" i="5"/>
  <c r="C11" i="7" s="1"/>
  <c r="P10" i="5"/>
  <c r="F7" i="7" s="1"/>
  <c r="R17" i="7"/>
  <c r="R69" i="5"/>
  <c r="J19" i="7"/>
  <c r="P55" i="5"/>
  <c r="F16" i="7" s="1"/>
  <c r="N63" i="5"/>
  <c r="C17" i="7" s="1"/>
  <c r="D10" i="7"/>
  <c r="L10" i="5"/>
  <c r="D17" i="7"/>
  <c r="L63" i="5"/>
  <c r="Y18" i="5"/>
  <c r="J7" i="7"/>
  <c r="X18" i="5"/>
  <c r="L55" i="5"/>
  <c r="L41" i="5"/>
  <c r="N77" i="5"/>
  <c r="N76" i="5" s="1"/>
  <c r="C20" i="7" s="1"/>
  <c r="R18" i="5"/>
  <c r="J11" i="7"/>
  <c r="L27" i="5"/>
  <c r="U18" i="5"/>
  <c r="U82" i="5" s="1"/>
  <c r="R13" i="7"/>
  <c r="S69" i="5"/>
  <c r="R14" i="7"/>
  <c r="P82" i="9"/>
  <c r="N18" i="7"/>
  <c r="O8" i="7"/>
  <c r="F12" i="7"/>
  <c r="L8" i="7"/>
  <c r="C9" i="7"/>
  <c r="O18" i="7"/>
  <c r="N35" i="5"/>
  <c r="C12" i="7" s="1"/>
  <c r="N55" i="5"/>
  <c r="C16" i="7" s="1"/>
  <c r="P8" i="7"/>
  <c r="P21" i="7" s="1"/>
  <c r="N70" i="5"/>
  <c r="V69" i="5"/>
  <c r="D20" i="7"/>
  <c r="N30" i="5"/>
  <c r="N27" i="5" s="1"/>
  <c r="N48" i="5"/>
  <c r="N45" i="5" s="1"/>
  <c r="C14" i="7" s="1"/>
  <c r="L7" i="7"/>
  <c r="Q9" i="7"/>
  <c r="Q8" i="7" s="1"/>
  <c r="Q21" i="7" s="1"/>
  <c r="K10" i="7"/>
  <c r="R10" i="7" s="1"/>
  <c r="N11" i="7"/>
  <c r="N12" i="7"/>
  <c r="R12" i="7" s="1"/>
  <c r="W69" i="5"/>
  <c r="X69" i="5"/>
  <c r="K20" i="7"/>
  <c r="R20" i="7" s="1"/>
  <c r="Y69" i="5"/>
  <c r="Y82" i="5" s="1"/>
  <c r="D19" i="7"/>
  <c r="K19" i="7"/>
  <c r="D16" i="7"/>
  <c r="P51" i="5"/>
  <c r="F15" i="7" s="1"/>
  <c r="S18" i="5"/>
  <c r="S82" i="5" s="1"/>
  <c r="L19" i="7"/>
  <c r="L18" i="7" s="1"/>
  <c r="P63" i="5"/>
  <c r="F17" i="7" s="1"/>
  <c r="M19" i="7"/>
  <c r="M18" i="7" s="1"/>
  <c r="L51" i="5"/>
  <c r="O18" i="5"/>
  <c r="Z18" i="5" s="1"/>
  <c r="D12" i="7"/>
  <c r="N9" i="7"/>
  <c r="L70" i="5"/>
  <c r="L69" i="5" s="1"/>
  <c r="D14" i="7"/>
  <c r="D13" i="7"/>
  <c r="T18" i="5"/>
  <c r="T82" i="5" s="1"/>
  <c r="O69" i="5"/>
  <c r="M9" i="7"/>
  <c r="M8" i="7" s="1"/>
  <c r="P70" i="5"/>
  <c r="W18" i="5"/>
  <c r="W82" i="5" s="1"/>
  <c r="L35" i="5"/>
  <c r="R9" i="7" l="1"/>
  <c r="V82" i="5"/>
  <c r="L18" i="5"/>
  <c r="L82" i="5" s="1"/>
  <c r="X82" i="5"/>
  <c r="R82" i="5"/>
  <c r="R7" i="7"/>
  <c r="J18" i="7"/>
  <c r="R19" i="7"/>
  <c r="R18" i="7" s="1"/>
  <c r="R11" i="7"/>
  <c r="J8" i="7"/>
  <c r="J21" i="7" s="1"/>
  <c r="O21" i="7"/>
  <c r="N8" i="7"/>
  <c r="N21" i="7" s="1"/>
  <c r="K8" i="7"/>
  <c r="D8" i="7"/>
  <c r="F8" i="7"/>
  <c r="D18" i="7"/>
  <c r="C10" i="7"/>
  <c r="C8" i="7" s="1"/>
  <c r="N18" i="5"/>
  <c r="L21" i="7"/>
  <c r="K18" i="7"/>
  <c r="O82" i="5"/>
  <c r="P18" i="5"/>
  <c r="P69" i="5"/>
  <c r="F19" i="7"/>
  <c r="F18" i="7" s="1"/>
  <c r="N69" i="5"/>
  <c r="C19" i="7"/>
  <c r="C18" i="7" s="1"/>
  <c r="M21" i="7"/>
  <c r="R21" i="7" l="1"/>
  <c r="Z82" i="5"/>
  <c r="D21" i="7"/>
  <c r="C21" i="7"/>
  <c r="K21" i="7"/>
  <c r="P82" i="5"/>
  <c r="F21" i="7"/>
  <c r="N8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HN91129</author>
  </authors>
  <commentList>
    <comment ref="M9" authorId="0" shapeId="0" xr:uid="{1A0675D4-5961-4FF9-8657-C42A6AA529F9}">
      <text>
        <r>
          <rPr>
            <sz val="9"/>
            <color indexed="81"/>
            <rFont val="MS P ゴシック"/>
            <family val="3"/>
            <charset val="128"/>
          </rPr>
          <t xml:space="preserve">日本の消費税を記載
※VITは対象外
</t>
        </r>
      </text>
    </comment>
    <comment ref="O28" authorId="0" shapeId="0" xr:uid="{7CF6C273-175E-47EC-BF9E-4AD5BEB18EFF}">
      <text>
        <r>
          <rPr>
            <b/>
            <sz val="9"/>
            <color indexed="81"/>
            <rFont val="MS P ゴシック"/>
            <family val="3"/>
            <charset val="128"/>
          </rPr>
          <t>採択事業以外の製品デモも実施するため、按分して計上します。</t>
        </r>
      </text>
    </comment>
    <comment ref="O42" authorId="0" shapeId="0" xr:uid="{D04BDAC6-C1A6-431A-81EB-91B4D8544421}">
      <text>
        <r>
          <rPr>
            <b/>
            <sz val="9"/>
            <color indexed="81"/>
            <rFont val="MS P ゴシック"/>
            <family val="3"/>
            <charset val="128"/>
          </rPr>
          <t>採択事業以外の製品デモも実施するため、按分して計上します。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HN91129</author>
  </authors>
  <commentList>
    <comment ref="M9" authorId="0" shapeId="0" xr:uid="{1A0675D4-5961-4FF9-8657-C42A6AA529F9}">
      <text>
        <r>
          <rPr>
            <sz val="9"/>
            <color indexed="81"/>
            <rFont val="MS P ゴシック"/>
            <family val="3"/>
            <charset val="128"/>
          </rPr>
          <t xml:space="preserve">日本の消費税を記載
※VITは対象外
</t>
        </r>
      </text>
    </comment>
  </commentList>
</comments>
</file>

<file path=xl/sharedStrings.xml><?xml version="1.0" encoding="utf-8"?>
<sst xmlns="http://schemas.openxmlformats.org/spreadsheetml/2006/main" count="361" uniqueCount="171">
  <si>
    <t>提案者（企業）名</t>
  </si>
  <si>
    <t>●●株式会社</t>
    <phoneticPr fontId="5"/>
  </si>
  <si>
    <t>企業規模</t>
    <rPh sb="0" eb="2">
      <t>キギョウ</t>
    </rPh>
    <rPh sb="2" eb="4">
      <t>キボ</t>
    </rPh>
    <phoneticPr fontId="5"/>
  </si>
  <si>
    <t>中小企業（補助率2/3）</t>
  </si>
  <si>
    <t>資　金　計　画　表</t>
    <rPh sb="0" eb="1">
      <t>シ</t>
    </rPh>
    <rPh sb="2" eb="3">
      <t>キム</t>
    </rPh>
    <rPh sb="4" eb="5">
      <t>ケイ</t>
    </rPh>
    <rPh sb="6" eb="7">
      <t>ガ</t>
    </rPh>
    <rPh sb="8" eb="9">
      <t>ヒョウ</t>
    </rPh>
    <phoneticPr fontId="13"/>
  </si>
  <si>
    <t>（単位：円）</t>
    <phoneticPr fontId="5"/>
  </si>
  <si>
    <t>区分</t>
    <rPh sb="0" eb="2">
      <t>クブン</t>
    </rPh>
    <phoneticPr fontId="13"/>
  </si>
  <si>
    <t>項番</t>
    <rPh sb="0" eb="2">
      <t>コウバン</t>
    </rPh>
    <phoneticPr fontId="13"/>
  </si>
  <si>
    <t>支出内容</t>
    <rPh sb="0" eb="2">
      <t>シシュツ</t>
    </rPh>
    <rPh sb="2" eb="4">
      <t>ナイヨウ</t>
    </rPh>
    <phoneticPr fontId="13"/>
  </si>
  <si>
    <t>支出予定内訳</t>
    <rPh sb="0" eb="2">
      <t>シシュツ</t>
    </rPh>
    <rPh sb="2" eb="4">
      <t>ヨテイ</t>
    </rPh>
    <rPh sb="4" eb="6">
      <t>ウチワケ</t>
    </rPh>
    <phoneticPr fontId="13"/>
  </si>
  <si>
    <t>補助金額</t>
    <rPh sb="0" eb="4">
      <t>ホジョキンガク</t>
    </rPh>
    <phoneticPr fontId="13"/>
  </si>
  <si>
    <t>補助対象経費　月次資金計画</t>
    <rPh sb="4" eb="6">
      <t>ケイヒ</t>
    </rPh>
    <rPh sb="7" eb="9">
      <t>ゲツジ</t>
    </rPh>
    <rPh sb="9" eb="13">
      <t>シキンケイカク</t>
    </rPh>
    <phoneticPr fontId="5"/>
  </si>
  <si>
    <r>
      <t xml:space="preserve">単価
</t>
    </r>
    <r>
      <rPr>
        <b/>
        <sz val="12"/>
        <color rgb="FFFF0000"/>
        <rFont val="メイリオ"/>
        <family val="3"/>
        <charset val="128"/>
      </rPr>
      <t>（税込）</t>
    </r>
    <rPh sb="0" eb="2">
      <t>タンカ</t>
    </rPh>
    <rPh sb="4" eb="6">
      <t>ゼイコミ</t>
    </rPh>
    <phoneticPr fontId="13"/>
  </si>
  <si>
    <t>数量</t>
    <rPh sb="0" eb="2">
      <t>スウリョウ</t>
    </rPh>
    <phoneticPr fontId="13"/>
  </si>
  <si>
    <t>単位</t>
    <rPh sb="0" eb="2">
      <t>タンイ</t>
    </rPh>
    <phoneticPr fontId="13"/>
  </si>
  <si>
    <r>
      <t>補助事業に要する
経費</t>
    </r>
    <r>
      <rPr>
        <b/>
        <sz val="12"/>
        <color rgb="FFFF0000"/>
        <rFont val="メイリオ"/>
        <family val="3"/>
        <charset val="128"/>
      </rPr>
      <t>（税込）</t>
    </r>
    <rPh sb="0" eb="2">
      <t>ホジョ</t>
    </rPh>
    <rPh sb="2" eb="4">
      <t>ジギョウ</t>
    </rPh>
    <rPh sb="5" eb="6">
      <t>ヨウ</t>
    </rPh>
    <rPh sb="9" eb="11">
      <t>ケイヒ</t>
    </rPh>
    <rPh sb="12" eb="14">
      <t>ゼイコミ</t>
    </rPh>
    <phoneticPr fontId="13"/>
  </si>
  <si>
    <t>消費税額</t>
    <rPh sb="0" eb="3">
      <t>ショウヒゼイ</t>
    </rPh>
    <rPh sb="3" eb="4">
      <t>ガク</t>
    </rPh>
    <phoneticPr fontId="13"/>
  </si>
  <si>
    <r>
      <t>補助事業に要する
経費</t>
    </r>
    <r>
      <rPr>
        <b/>
        <sz val="12"/>
        <color rgb="FFFF0000"/>
        <rFont val="メイリオ"/>
        <family val="3"/>
        <charset val="128"/>
      </rPr>
      <t>（税抜）</t>
    </r>
    <rPh sb="0" eb="2">
      <t>ホジョ</t>
    </rPh>
    <rPh sb="2" eb="4">
      <t>ジギョウ</t>
    </rPh>
    <rPh sb="5" eb="6">
      <t>ヨウ</t>
    </rPh>
    <rPh sb="9" eb="11">
      <t>ケイヒ</t>
    </rPh>
    <rPh sb="12" eb="14">
      <t>ゼイヌ</t>
    </rPh>
    <phoneticPr fontId="13"/>
  </si>
  <si>
    <t>補助対象
経費額</t>
    <rPh sb="0" eb="2">
      <t>ホジョ</t>
    </rPh>
    <rPh sb="2" eb="4">
      <t>タイショウ</t>
    </rPh>
    <rPh sb="5" eb="7">
      <t>ケイヒ</t>
    </rPh>
    <rPh sb="7" eb="8">
      <t>ガク</t>
    </rPh>
    <phoneticPr fontId="13"/>
  </si>
  <si>
    <t>合計</t>
    <rPh sb="0" eb="2">
      <t>ゴウケイ</t>
    </rPh>
    <phoneticPr fontId="5"/>
  </si>
  <si>
    <t>Ⅰ.人件費</t>
    <rPh sb="2" eb="5">
      <t>ジンケンヒ</t>
    </rPh>
    <phoneticPr fontId="13"/>
  </si>
  <si>
    <t>01-01-01</t>
  </si>
  <si>
    <t>責任者</t>
  </si>
  <si>
    <t>01-01-02</t>
  </si>
  <si>
    <t>副責任者</t>
  </si>
  <si>
    <t>01-01-03</t>
  </si>
  <si>
    <t>スタッフ 1</t>
  </si>
  <si>
    <t>01-01-04</t>
  </si>
  <si>
    <t>スタッフ 2</t>
  </si>
  <si>
    <t>01-01-05</t>
  </si>
  <si>
    <t>01-01-06</t>
  </si>
  <si>
    <t>01-01-07</t>
  </si>
  <si>
    <t>Ⅱ.事業費</t>
  </si>
  <si>
    <t>1.旅費</t>
  </si>
  <si>
    <t>02-01-01</t>
  </si>
  <si>
    <t>現地調査（2人）</t>
  </si>
  <si>
    <t>区間：東京-アウラ</t>
  </si>
  <si>
    <t>02-01-02</t>
  </si>
  <si>
    <t>現地実証実験（2人）</t>
  </si>
  <si>
    <t>02-01-03</t>
  </si>
  <si>
    <t>区間：XXX-XXX</t>
  </si>
  <si>
    <t>02-01-04</t>
  </si>
  <si>
    <t>02-01-05</t>
  </si>
  <si>
    <t>02-01-06</t>
  </si>
  <si>
    <t>02-01-07</t>
  </si>
  <si>
    <t>2.会議費</t>
  </si>
  <si>
    <t>02-02-01</t>
  </si>
  <si>
    <t>ホテル会場利用料</t>
  </si>
  <si>
    <t>現地での製品デモ</t>
  </si>
  <si>
    <t>02-02-02</t>
  </si>
  <si>
    <t>（具体的な使途等）</t>
  </si>
  <si>
    <t>02-02-03</t>
  </si>
  <si>
    <t>3.謝金</t>
  </si>
  <si>
    <t>02-03-01</t>
  </si>
  <si>
    <t>02-03-02</t>
  </si>
  <si>
    <t>02-03-03</t>
  </si>
  <si>
    <t>4.備品費</t>
  </si>
  <si>
    <t>02-04-01</t>
  </si>
  <si>
    <t>太陽光パネル</t>
  </si>
  <si>
    <t>バッテリー充電用</t>
  </si>
  <si>
    <t>個</t>
  </si>
  <si>
    <t>02-04-02</t>
  </si>
  <si>
    <t>リン酸鉄リチウムイオンバッテリー</t>
  </si>
  <si>
    <t>製品用電源</t>
  </si>
  <si>
    <t>02-04-03</t>
  </si>
  <si>
    <t>02-04-04</t>
  </si>
  <si>
    <t>02-04-05</t>
  </si>
  <si>
    <t>5.借料および損料</t>
  </si>
  <si>
    <t>02-05-01</t>
  </si>
  <si>
    <t>プロジェクター借料</t>
  </si>
  <si>
    <t>現地製品デモにて使用</t>
  </si>
  <si>
    <t>回</t>
  </si>
  <si>
    <t>02-05-02</t>
  </si>
  <si>
    <t>02-05-03</t>
  </si>
  <si>
    <t>6.消耗品費</t>
  </si>
  <si>
    <t>02-06-01</t>
  </si>
  <si>
    <t>02-06-02</t>
  </si>
  <si>
    <t>02-06-03</t>
  </si>
  <si>
    <t>02-06-04</t>
  </si>
  <si>
    <t>02-06-05</t>
  </si>
  <si>
    <t>7.印刷製本費</t>
  </si>
  <si>
    <t>02-07-01</t>
  </si>
  <si>
    <t>02-07-02</t>
  </si>
  <si>
    <t>02-07-03</t>
  </si>
  <si>
    <t>8.補助員人件費</t>
  </si>
  <si>
    <t>02-08-01</t>
  </si>
  <si>
    <t>02-08-02</t>
  </si>
  <si>
    <t>02-08-03</t>
  </si>
  <si>
    <t>02-08-04</t>
  </si>
  <si>
    <t>02-08-05</t>
  </si>
  <si>
    <t>02-08-06</t>
  </si>
  <si>
    <t>02-08-07</t>
  </si>
  <si>
    <t>9.その他諸経費</t>
    <rPh sb="4" eb="5">
      <t>タ</t>
    </rPh>
    <rPh sb="5" eb="8">
      <t>ショケイヒ</t>
    </rPh>
    <phoneticPr fontId="13"/>
  </si>
  <si>
    <t>02-09-01</t>
    <phoneticPr fontId="13"/>
  </si>
  <si>
    <t>関税</t>
  </si>
  <si>
    <t>輸送に伴う費用</t>
  </si>
  <si>
    <t>式</t>
  </si>
  <si>
    <t>02-09-02</t>
  </si>
  <si>
    <t>（具体的な使途等）</t>
    <rPh sb="1" eb="4">
      <t>グタイテキ</t>
    </rPh>
    <rPh sb="5" eb="7">
      <t>シト</t>
    </rPh>
    <rPh sb="7" eb="8">
      <t>ナド</t>
    </rPh>
    <phoneticPr fontId="3"/>
  </si>
  <si>
    <t>02-09-03</t>
  </si>
  <si>
    <t>02-09-04</t>
  </si>
  <si>
    <t>02-09-05</t>
  </si>
  <si>
    <t>Ⅲ.委託・外注費</t>
    <rPh sb="2" eb="4">
      <t>イタク</t>
    </rPh>
    <rPh sb="5" eb="7">
      <t>ガイチュウ</t>
    </rPh>
    <rPh sb="7" eb="8">
      <t>ヒ</t>
    </rPh>
    <phoneticPr fontId="13"/>
  </si>
  <si>
    <t>1.委託費(委任・準委任契約)</t>
    <rPh sb="2" eb="4">
      <t>イタク</t>
    </rPh>
    <rPh sb="4" eb="5">
      <t>ヒ</t>
    </rPh>
    <phoneticPr fontId="13"/>
  </si>
  <si>
    <t>03-01-01</t>
  </si>
  <si>
    <t>コンサルティング</t>
  </si>
  <si>
    <t>現地コンサルティング</t>
  </si>
  <si>
    <t>03-01-02</t>
  </si>
  <si>
    <t>03-01-03</t>
  </si>
  <si>
    <t>03-01-04</t>
  </si>
  <si>
    <t>03-01-05</t>
  </si>
  <si>
    <t>2.外注費（請負契約）</t>
    <rPh sb="2" eb="4">
      <t>ガイチュウ</t>
    </rPh>
    <rPh sb="4" eb="5">
      <t>ヒ</t>
    </rPh>
    <phoneticPr fontId="13"/>
  </si>
  <si>
    <t>03-02-01</t>
    <phoneticPr fontId="5"/>
  </si>
  <si>
    <t>03-02-02</t>
    <phoneticPr fontId="5"/>
  </si>
  <si>
    <t>03-02-03</t>
    <phoneticPr fontId="5"/>
  </si>
  <si>
    <t>03-02-04</t>
    <phoneticPr fontId="5"/>
  </si>
  <si>
    <t>03-02-05</t>
    <phoneticPr fontId="5"/>
  </si>
  <si>
    <t>合計</t>
    <rPh sb="0" eb="2">
      <t>ゴウケイ</t>
    </rPh>
    <phoneticPr fontId="13"/>
  </si>
  <si>
    <t>人件費 時間単価計算</t>
    <rPh sb="0" eb="3">
      <t>ジンケンヒ</t>
    </rPh>
    <rPh sb="4" eb="6">
      <t>ジカン</t>
    </rPh>
    <rPh sb="6" eb="8">
      <t>タンカ</t>
    </rPh>
    <rPh sb="8" eb="10">
      <t>ケイサン</t>
    </rPh>
    <phoneticPr fontId="5"/>
  </si>
  <si>
    <t>算出根拠の出しやすさから健保等級単価計算を推奨しています。</t>
    <rPh sb="0" eb="2">
      <t>サンシュツ</t>
    </rPh>
    <rPh sb="2" eb="4">
      <t>コンキョ</t>
    </rPh>
    <rPh sb="5" eb="6">
      <t>ダ</t>
    </rPh>
    <phoneticPr fontId="5"/>
  </si>
  <si>
    <t>https://www.meti.go.jp/information_2/downloadfiles/R6kenpo.pdf</t>
  </si>
  <si>
    <t>留意事項</t>
    <rPh sb="0" eb="2">
      <t>リュウイ</t>
    </rPh>
    <rPh sb="2" eb="4">
      <t>ジコウ</t>
    </rPh>
    <phoneticPr fontId="3"/>
  </si>
  <si>
    <r>
      <t>交付申請書貼付用　補助対象経費額調整シート</t>
    </r>
    <r>
      <rPr>
        <b/>
        <sz val="14"/>
        <color rgb="FFFF0000"/>
        <rFont val="メイリオ"/>
        <family val="3"/>
        <charset val="128"/>
      </rPr>
      <t>　</t>
    </r>
    <r>
      <rPr>
        <sz val="12"/>
        <color rgb="FFFF0000"/>
        <rFont val="メイリオ"/>
        <family val="3"/>
        <charset val="128"/>
      </rPr>
      <t>（採択決定後に使用）</t>
    </r>
    <rPh sb="0" eb="2">
      <t>コウフ</t>
    </rPh>
    <rPh sb="2" eb="5">
      <t>シンセイショ</t>
    </rPh>
    <rPh sb="5" eb="8">
      <t>ハリツケヨウ</t>
    </rPh>
    <rPh sb="9" eb="11">
      <t>ホジョ</t>
    </rPh>
    <rPh sb="11" eb="13">
      <t>タイショウ</t>
    </rPh>
    <rPh sb="13" eb="15">
      <t>ケイヒ</t>
    </rPh>
    <rPh sb="15" eb="16">
      <t>ガク</t>
    </rPh>
    <rPh sb="16" eb="18">
      <t>チョウセイ</t>
    </rPh>
    <rPh sb="23" eb="25">
      <t>サイタク</t>
    </rPh>
    <rPh sb="25" eb="27">
      <t>ケッテイ</t>
    </rPh>
    <rPh sb="27" eb="28">
      <t>ゴ</t>
    </rPh>
    <rPh sb="29" eb="31">
      <t>シヨウ</t>
    </rPh>
    <phoneticPr fontId="11"/>
  </si>
  <si>
    <t>補助事業に係る費用</t>
    <phoneticPr fontId="11"/>
  </si>
  <si>
    <t>月次支出計画</t>
  </si>
  <si>
    <t>（単位：円（税抜））</t>
    <rPh sb="6" eb="8">
      <t>ゼイヌキ</t>
    </rPh>
    <phoneticPr fontId="5"/>
  </si>
  <si>
    <t>（単位：円（税抜））</t>
  </si>
  <si>
    <t>補助対象経費の
区分</t>
    <phoneticPr fontId="5"/>
  </si>
  <si>
    <t>補助事業に要する
経費</t>
    <phoneticPr fontId="5"/>
  </si>
  <si>
    <t>補助対象経費の額</t>
  </si>
  <si>
    <t>補助率</t>
  </si>
  <si>
    <t>補助金の交付申請額</t>
  </si>
  <si>
    <t>合計</t>
  </si>
  <si>
    <t>人件費</t>
  </si>
  <si>
    <t>事業費</t>
    <rPh sb="0" eb="3">
      <t>ジギョウヒ</t>
    </rPh>
    <phoneticPr fontId="5"/>
  </si>
  <si>
    <t>旅費</t>
    <rPh sb="0" eb="2">
      <t>リョヒ</t>
    </rPh>
    <phoneticPr fontId="13"/>
  </si>
  <si>
    <t>会議費</t>
    <rPh sb="0" eb="3">
      <t>カイギヒ</t>
    </rPh>
    <phoneticPr fontId="13"/>
  </si>
  <si>
    <t>謝金</t>
    <rPh sb="0" eb="2">
      <t>シャキン</t>
    </rPh>
    <phoneticPr fontId="13"/>
  </si>
  <si>
    <t>備品費</t>
    <rPh sb="0" eb="3">
      <t>ビヒンヒ</t>
    </rPh>
    <phoneticPr fontId="13"/>
  </si>
  <si>
    <t>借料および損料</t>
    <rPh sb="0" eb="2">
      <t>シャクリョウ</t>
    </rPh>
    <rPh sb="5" eb="7">
      <t>ソンリョウ</t>
    </rPh>
    <phoneticPr fontId="13"/>
  </si>
  <si>
    <t>消耗品費</t>
    <rPh sb="0" eb="4">
      <t>ショウモウヒンヒ</t>
    </rPh>
    <phoneticPr fontId="13"/>
  </si>
  <si>
    <t>印刷製本費</t>
    <rPh sb="0" eb="5">
      <t>インサツセイホンヒ</t>
    </rPh>
    <phoneticPr fontId="13"/>
  </si>
  <si>
    <t>補助員人件費</t>
    <rPh sb="0" eb="6">
      <t>ホジョインジンケンヒ</t>
    </rPh>
    <phoneticPr fontId="13"/>
  </si>
  <si>
    <t>その他諸経費</t>
    <rPh sb="2" eb="3">
      <t>タ</t>
    </rPh>
    <rPh sb="3" eb="6">
      <t>ショケイヒ</t>
    </rPh>
    <phoneticPr fontId="13"/>
  </si>
  <si>
    <t>委託・外注費</t>
    <rPh sb="3" eb="5">
      <t>ガイチュウ</t>
    </rPh>
    <phoneticPr fontId="5"/>
  </si>
  <si>
    <t>委託費</t>
    <rPh sb="0" eb="2">
      <t>イタク</t>
    </rPh>
    <rPh sb="2" eb="3">
      <t>ヒ</t>
    </rPh>
    <phoneticPr fontId="13"/>
  </si>
  <si>
    <t>外注費</t>
    <rPh sb="0" eb="2">
      <t>ガイチュウ</t>
    </rPh>
    <rPh sb="2" eb="3">
      <t>ヒ</t>
    </rPh>
    <phoneticPr fontId="13"/>
  </si>
  <si>
    <t>合　　　　計</t>
  </si>
  <si>
    <t>01-01-01</t>
    <phoneticPr fontId="13"/>
  </si>
  <si>
    <t>Ⅱ.事業費</t>
    <rPh sb="2" eb="5">
      <t>ジギョウヒ</t>
    </rPh>
    <phoneticPr fontId="13"/>
  </si>
  <si>
    <t>1.旅費</t>
    <rPh sb="2" eb="4">
      <t>リョヒ</t>
    </rPh>
    <phoneticPr fontId="13"/>
  </si>
  <si>
    <t>02-01-01</t>
    <phoneticPr fontId="13"/>
  </si>
  <si>
    <t>2.会議費</t>
    <rPh sb="2" eb="5">
      <t>カイギヒ</t>
    </rPh>
    <phoneticPr fontId="13"/>
  </si>
  <si>
    <t>02-02-01</t>
    <phoneticPr fontId="13"/>
  </si>
  <si>
    <t>3.謝金</t>
    <rPh sb="2" eb="4">
      <t>シャキン</t>
    </rPh>
    <phoneticPr fontId="13"/>
  </si>
  <si>
    <t>02-03-01</t>
    <phoneticPr fontId="13"/>
  </si>
  <si>
    <t>4.備品費</t>
    <rPh sb="2" eb="5">
      <t>ビヒンヒ</t>
    </rPh>
    <phoneticPr fontId="13"/>
  </si>
  <si>
    <t>02-04-01</t>
    <phoneticPr fontId="13"/>
  </si>
  <si>
    <t>5.借料および損料</t>
    <rPh sb="2" eb="4">
      <t>シャクリョウ</t>
    </rPh>
    <rPh sb="7" eb="9">
      <t>ソンリョウ</t>
    </rPh>
    <phoneticPr fontId="13"/>
  </si>
  <si>
    <t>02-05-01</t>
    <phoneticPr fontId="13"/>
  </si>
  <si>
    <t>6.消耗品費</t>
    <rPh sb="2" eb="6">
      <t>ショウモウヒンヒ</t>
    </rPh>
    <phoneticPr fontId="13"/>
  </si>
  <si>
    <t>02-06-01</t>
    <phoneticPr fontId="13"/>
  </si>
  <si>
    <t>7.印刷製本費</t>
    <rPh sb="2" eb="7">
      <t>インサツセイホンヒ</t>
    </rPh>
    <phoneticPr fontId="13"/>
  </si>
  <si>
    <t>02-07-01</t>
    <phoneticPr fontId="13"/>
  </si>
  <si>
    <t>8.補助員人件費</t>
    <rPh sb="2" eb="8">
      <t>ホジョインジンケンヒ</t>
    </rPh>
    <phoneticPr fontId="13"/>
  </si>
  <si>
    <t>02-08-01</t>
    <phoneticPr fontId="13"/>
  </si>
  <si>
    <t>1.委託費(委任・準委任契約)</t>
    <rPh sb="2" eb="4">
      <t>イタク</t>
    </rPh>
    <rPh sb="4" eb="5">
      <t>ヒ</t>
    </rPh>
    <rPh sb="6" eb="8">
      <t>イニン</t>
    </rPh>
    <rPh sb="9" eb="14">
      <t>ジュンイニンケイヤク</t>
    </rPh>
    <phoneticPr fontId="13"/>
  </si>
  <si>
    <t>2.外注費（請負契約）</t>
    <rPh sb="2" eb="4">
      <t>ガイチュウ</t>
    </rPh>
    <rPh sb="4" eb="5">
      <t>ヒ</t>
    </rPh>
    <rPh sb="6" eb="10">
      <t>ウケオイケイヤク</t>
    </rPh>
    <phoneticPr fontId="13"/>
  </si>
  <si>
    <t>https://www.meti.go.jp/information_2/downloadfiles/R6kenpo.pdf</t>
    <phoneticPr fontId="5"/>
  </si>
  <si>
    <r>
      <t>・予算の策定にあたっては、</t>
    </r>
    <r>
      <rPr>
        <u/>
        <sz val="11"/>
        <rFont val="メイリオ"/>
        <family val="3"/>
        <charset val="128"/>
      </rPr>
      <t>補足資料4の補助対象経費、補足資料3の補助事業事務処理マニュアルを参照の上</t>
    </r>
    <r>
      <rPr>
        <sz val="11"/>
        <rFont val="メイリオ"/>
        <family val="3"/>
        <charset val="128"/>
      </rPr>
      <t>、作</t>
    </r>
    <r>
      <rPr>
        <sz val="11"/>
        <color theme="1"/>
        <rFont val="メイリオ"/>
        <family val="3"/>
        <charset val="128"/>
      </rPr>
      <t>成ください。
・提案者が補助金の対象経費について十分理解されていないと判断した場合には、その点も提案者の選考・審査の評価に反映する可能性があります。
・「補助事業の開始から2025年1月31日までに提案者が支出した経費」に関する補助金の交付は、2025年2月以降に当社が行う確定検査にて、事業の成果が交付決定の内容に適合すると認めたときに交付が行われます。すなわち、補助金の提案者への支払いは、いわゆる「後払い」となります。
・航空券を含む旅費については、</t>
    </r>
    <r>
      <rPr>
        <sz val="11"/>
        <color rgb="FFFF0000"/>
        <rFont val="メイリオ"/>
        <family val="3"/>
        <charset val="128"/>
      </rPr>
      <t>いわゆる格安航空券や</t>
    </r>
    <r>
      <rPr>
        <u/>
        <sz val="11"/>
        <color rgb="FFFF0000"/>
        <rFont val="メイリオ"/>
        <family val="3"/>
        <charset val="128"/>
      </rPr>
      <t>各種の割引を活用したエコノミークラスの価額など、</t>
    </r>
    <r>
      <rPr>
        <b/>
        <u/>
        <sz val="11"/>
        <color rgb="FFFF0000"/>
        <rFont val="メイリオ"/>
        <family val="3"/>
        <charset val="128"/>
      </rPr>
      <t>経済的に最も合理的な金額</t>
    </r>
    <r>
      <rPr>
        <sz val="11"/>
        <color rgb="FFFF0000"/>
        <rFont val="メイリオ"/>
        <family val="3"/>
        <charset val="128"/>
      </rPr>
      <t>で試算ください</t>
    </r>
    <r>
      <rPr>
        <sz val="11"/>
        <color theme="1"/>
        <rFont val="メイリオ"/>
        <family val="3"/>
        <charset val="128"/>
      </rPr>
      <t>。
・各項目ごとに、単価10万円、金額（L列）が100万円を超える場合には、積算の根拠をコメント付記などで明示ください。</t>
    </r>
    <r>
      <rPr>
        <u/>
        <sz val="11"/>
        <color theme="1"/>
        <rFont val="メイリオ"/>
        <family val="3"/>
        <charset val="128"/>
      </rPr>
      <t>プレゼンテーション審査以降、積数について、当社から根拠資料の提出を求める</t>
    </r>
    <r>
      <rPr>
        <sz val="11"/>
        <color theme="1"/>
        <rFont val="メイリオ"/>
        <family val="3"/>
        <charset val="128"/>
      </rPr>
      <t>ことがあります。
・項目を記載するための行、積算の根拠を追加するための列、は適宜追加して作成ください。</t>
    </r>
    <rPh sb="284" eb="286">
      <t>カクヤス</t>
    </rPh>
    <rPh sb="286" eb="289">
      <t>コウクウケン</t>
    </rPh>
    <rPh sb="309" eb="311">
      <t>カガク</t>
    </rPh>
    <rPh sb="314" eb="317">
      <t>ケイザイテキ</t>
    </rPh>
    <rPh sb="320" eb="323">
      <t>ゴウリテキ</t>
    </rPh>
    <rPh sb="324" eb="326">
      <t>キンガク</t>
    </rPh>
    <rPh sb="327" eb="329">
      <t>シサン</t>
    </rPh>
    <rPh sb="354" eb="355">
      <t>レツ</t>
    </rPh>
    <rPh sb="381" eb="383">
      <t>フキ</t>
    </rPh>
    <rPh sb="386" eb="388">
      <t>メイジ</t>
    </rPh>
    <rPh sb="404" eb="406">
      <t>イコウ</t>
    </rPh>
    <phoneticPr fontId="5"/>
  </si>
  <si>
    <r>
      <rPr>
        <sz val="11"/>
        <color rgb="FF000000"/>
        <rFont val="メイリオ"/>
        <family val="3"/>
        <charset val="128"/>
      </rPr>
      <t>・予算の策定にあたっては</t>
    </r>
    <r>
      <rPr>
        <sz val="11"/>
        <rFont val="メイリオ"/>
        <family val="3"/>
        <charset val="128"/>
      </rPr>
      <t>、</t>
    </r>
    <r>
      <rPr>
        <u/>
        <sz val="11"/>
        <rFont val="メイリオ"/>
        <family val="3"/>
        <charset val="128"/>
      </rPr>
      <t>補足資料4の補助対象経費、補足資料3の補助事業事務処理マニュアルを参照の上</t>
    </r>
    <r>
      <rPr>
        <sz val="11"/>
        <rFont val="メイリオ"/>
        <family val="3"/>
        <charset val="128"/>
      </rPr>
      <t>、作成ください。
・提案者が補助金の対象経費について十分理解されていないと判断した場合には、その点も提案者の選考・審査の評価に反映</t>
    </r>
    <r>
      <rPr>
        <sz val="11"/>
        <color rgb="FF000000"/>
        <rFont val="メイリオ"/>
        <family val="3"/>
        <charset val="128"/>
      </rPr>
      <t>する可能性があります。
・「補助事業の開始から2025年1月31日までに提案者が支出した経費」に関する補助金の交付は、2025年2月以降に当社が行う確定検査にて、事業の成果が交付決定の内容に適合すると認めたときに交付が行われます。すなわち、補助金の提案者への支払いは、いわゆる「後払い」となります。
・航空券を含む旅費については、</t>
    </r>
    <r>
      <rPr>
        <sz val="11"/>
        <color rgb="FFFF0000"/>
        <rFont val="メイリオ"/>
        <family val="3"/>
        <charset val="128"/>
      </rPr>
      <t>いわゆる格安航空券や</t>
    </r>
    <r>
      <rPr>
        <u/>
        <sz val="11"/>
        <color rgb="FFFF0000"/>
        <rFont val="メイリオ"/>
        <family val="3"/>
        <charset val="128"/>
      </rPr>
      <t>各種の割引を活用したエコノミークラスの価額など、</t>
    </r>
    <r>
      <rPr>
        <b/>
        <u/>
        <sz val="11"/>
        <color rgb="FFFF0000"/>
        <rFont val="メイリオ"/>
        <family val="3"/>
        <charset val="128"/>
      </rPr>
      <t>経済的に最も合理的な金額</t>
    </r>
    <r>
      <rPr>
        <sz val="11"/>
        <color rgb="FFFF0000"/>
        <rFont val="メイリオ"/>
        <family val="3"/>
        <charset val="128"/>
      </rPr>
      <t>で試算ください</t>
    </r>
    <r>
      <rPr>
        <sz val="11"/>
        <color rgb="FF000000"/>
        <rFont val="メイリオ"/>
        <family val="3"/>
        <charset val="128"/>
      </rPr>
      <t>。
・各項目ごとに、単価10万円、金額（L列）が100万円を超える場合には、積算の根拠をコメント付記などで明示ください。</t>
    </r>
    <r>
      <rPr>
        <u/>
        <sz val="11"/>
        <color rgb="FF000000"/>
        <rFont val="メイリオ"/>
        <family val="3"/>
        <charset val="128"/>
      </rPr>
      <t>プレゼンテーション審査以降、積数について、当社から根拠資料の提出を求める</t>
    </r>
    <r>
      <rPr>
        <sz val="11"/>
        <color rgb="FF000000"/>
        <rFont val="メイリオ"/>
        <family val="3"/>
        <charset val="128"/>
      </rPr>
      <t>ことがあります。
・項目を記載するための行、積算の根拠を追加するための列、は適宜追加して作成ください。</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</si>
</sst>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Red]\-#,##0.0\ "/>
    <numFmt numFmtId="177" formatCode="&quot;¥&quot;#,##0.0;[Red]&quot;¥&quot;\-#,##0.0"/>
    <numFmt numFmtId="178" formatCode="&quot;¥&quot;#,##0_);[Red]\(&quot;¥&quot;#,##0\)"/>
    <numFmt numFmtId="179" formatCode="#,##0_);[Red]\(#,##0\)"/>
    <numFmt numFmtId="180" formatCode="##,###;0;"/>
    <numFmt numFmtId="181" formatCode="m&quot;月&quot;"/>
  </numFmts>
  <fonts count="36">
    <font>
      <sz val="9"/>
      <color theme="1"/>
      <name val="メイリオ"/>
      <family val="2"/>
      <charset val="128"/>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9"/>
      <color theme="1"/>
      <name val="メイリオ"/>
      <family val="3"/>
      <charset val="128"/>
    </font>
    <font>
      <sz val="6"/>
      <name val="メイリオ"/>
      <family val="2"/>
      <charset val="128"/>
    </font>
    <font>
      <sz val="10"/>
      <color theme="1"/>
      <name val="メイリオ"/>
      <family val="3"/>
      <charset val="128"/>
    </font>
    <font>
      <sz val="11"/>
      <color theme="1"/>
      <name val="メイリオ"/>
      <family val="3"/>
      <charset val="128"/>
    </font>
    <font>
      <sz val="12"/>
      <color theme="1"/>
      <name val="メイリオ"/>
      <family val="3"/>
      <charset val="128"/>
    </font>
    <font>
      <b/>
      <sz val="11"/>
      <color theme="1"/>
      <name val="メイリオ"/>
      <family val="3"/>
      <charset val="128"/>
    </font>
    <font>
      <sz val="11"/>
      <color theme="1"/>
      <name val="ＭＳ Ｐゴシック"/>
      <family val="2"/>
      <scheme val="minor"/>
    </font>
    <font>
      <sz val="6"/>
      <name val="ＭＳ Ｐゴシック"/>
      <family val="3"/>
      <charset val="128"/>
      <scheme val="minor"/>
    </font>
    <font>
      <sz val="9"/>
      <color indexed="81"/>
      <name val="MS P ゴシック"/>
      <family val="3"/>
      <charset val="128"/>
    </font>
    <font>
      <sz val="6"/>
      <name val="ＭＳ Ｐゴシック"/>
      <family val="2"/>
      <charset val="128"/>
      <scheme val="minor"/>
    </font>
    <font>
      <b/>
      <u/>
      <sz val="18"/>
      <color theme="1"/>
      <name val="メイリオ"/>
      <family val="3"/>
      <charset val="128"/>
    </font>
    <font>
      <b/>
      <sz val="18"/>
      <color theme="1"/>
      <name val="メイリオ"/>
      <family val="3"/>
      <charset val="128"/>
    </font>
    <font>
      <b/>
      <sz val="14"/>
      <color theme="1"/>
      <name val="メイリオ"/>
      <family val="3"/>
      <charset val="128"/>
    </font>
    <font>
      <b/>
      <sz val="12"/>
      <color theme="1"/>
      <name val="メイリオ"/>
      <family val="3"/>
      <charset val="128"/>
    </font>
    <font>
      <b/>
      <sz val="12"/>
      <color rgb="FFFF0000"/>
      <name val="メイリオ"/>
      <family val="3"/>
      <charset val="128"/>
    </font>
    <font>
      <sz val="14"/>
      <color theme="1"/>
      <name val="メイリオ"/>
      <family val="3"/>
      <charset val="128"/>
    </font>
    <font>
      <sz val="11"/>
      <color rgb="FFFF0000"/>
      <name val="メイリオ"/>
      <family val="3"/>
      <charset val="128"/>
    </font>
    <font>
      <u/>
      <sz val="11"/>
      <color rgb="FFFF0000"/>
      <name val="メイリオ"/>
      <family val="3"/>
      <charset val="128"/>
    </font>
    <font>
      <b/>
      <u/>
      <sz val="11"/>
      <color rgb="FFFF0000"/>
      <name val="メイリオ"/>
      <family val="3"/>
      <charset val="128"/>
    </font>
    <font>
      <u/>
      <sz val="11"/>
      <color theme="1"/>
      <name val="メイリオ"/>
      <family val="3"/>
      <charset val="128"/>
    </font>
    <font>
      <sz val="18"/>
      <color theme="1"/>
      <name val="メイリオ"/>
      <family val="3"/>
      <charset val="128"/>
    </font>
    <font>
      <b/>
      <sz val="14"/>
      <color rgb="FFFF0000"/>
      <name val="メイリオ"/>
      <family val="3"/>
      <charset val="128"/>
    </font>
    <font>
      <sz val="12"/>
      <color rgb="FFFF0000"/>
      <name val="メイリオ"/>
      <family val="3"/>
      <charset val="128"/>
    </font>
    <font>
      <b/>
      <i/>
      <sz val="11"/>
      <color theme="1"/>
      <name val="メイリオ"/>
      <family val="3"/>
      <charset val="128"/>
    </font>
    <font>
      <sz val="10.5"/>
      <color theme="1"/>
      <name val="メイリオ"/>
      <family val="3"/>
      <charset val="128"/>
    </font>
    <font>
      <sz val="9"/>
      <color theme="1"/>
      <name val="メイリオ"/>
      <family val="2"/>
      <charset val="128"/>
    </font>
    <font>
      <b/>
      <sz val="9"/>
      <color indexed="81"/>
      <name val="MS P ゴシック"/>
      <family val="3"/>
      <charset val="128"/>
    </font>
    <font>
      <sz val="11"/>
      <name val="メイリオ"/>
      <family val="3"/>
      <charset val="128"/>
    </font>
    <font>
      <u/>
      <sz val="9"/>
      <color theme="10"/>
      <name val="メイリオ"/>
      <family val="2"/>
      <charset val="128"/>
    </font>
    <font>
      <sz val="11"/>
      <color rgb="FF000000"/>
      <name val="メイリオ"/>
      <family val="3"/>
      <charset val="128"/>
    </font>
    <font>
      <u/>
      <sz val="11"/>
      <color rgb="FF000000"/>
      <name val="メイリオ"/>
      <family val="3"/>
      <charset val="128"/>
    </font>
    <font>
      <u/>
      <sz val="11"/>
      <name val="メイリオ"/>
      <family val="3"/>
      <charset val="128"/>
    </font>
  </fonts>
  <fills count="9">
    <fill>
      <patternFill patternType="none"/>
    </fill>
    <fill>
      <patternFill patternType="gray125"/>
    </fill>
    <fill>
      <patternFill patternType="solid">
        <fgColor rgb="FFFF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medium">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uble">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38" fontId="29" fillId="0" borderId="0" applyFont="0" applyFill="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93">
    <xf numFmtId="0" fontId="0" fillId="0" borderId="0" xfId="0">
      <alignment vertical="center"/>
    </xf>
    <xf numFmtId="0" fontId="7" fillId="0" borderId="0" xfId="2" applyFont="1">
      <alignment vertical="center"/>
    </xf>
    <xf numFmtId="38" fontId="4" fillId="0" borderId="0" xfId="3" applyFont="1">
      <alignment vertical="center"/>
    </xf>
    <xf numFmtId="177" fontId="4" fillId="0" borderId="0" xfId="0" applyNumberFormat="1" applyFont="1" applyAlignment="1"/>
    <xf numFmtId="0" fontId="7" fillId="0" borderId="0" xfId="2" applyFont="1" applyProtection="1">
      <alignment vertical="center"/>
      <protection locked="0"/>
    </xf>
    <xf numFmtId="0" fontId="15" fillId="0" borderId="0" xfId="2" applyFont="1" applyProtection="1">
      <alignment vertical="center"/>
      <protection locked="0"/>
    </xf>
    <xf numFmtId="38" fontId="4" fillId="0" borderId="0" xfId="3" applyFont="1" applyProtection="1">
      <alignment vertical="center"/>
      <protection locked="0"/>
    </xf>
    <xf numFmtId="0" fontId="17" fillId="0" borderId="14" xfId="2" applyFont="1" applyBorder="1" applyAlignment="1" applyProtection="1">
      <alignment horizontal="center" vertical="center" wrapText="1"/>
      <protection locked="0"/>
    </xf>
    <xf numFmtId="0" fontId="16" fillId="0" borderId="15" xfId="2" applyFont="1" applyBorder="1" applyAlignment="1" applyProtection="1">
      <alignment horizontal="center" vertical="center"/>
      <protection locked="0"/>
    </xf>
    <xf numFmtId="0" fontId="16" fillId="0" borderId="14" xfId="2" applyFont="1" applyBorder="1" applyAlignment="1" applyProtection="1">
      <alignment horizontal="center" vertical="center"/>
      <protection locked="0"/>
    </xf>
    <xf numFmtId="38" fontId="16" fillId="0" borderId="14" xfId="3" applyFont="1" applyBorder="1" applyAlignment="1" applyProtection="1">
      <alignment horizontal="center" vertical="center" wrapText="1"/>
      <protection locked="0"/>
    </xf>
    <xf numFmtId="38" fontId="17" fillId="0" borderId="14" xfId="3" applyFont="1" applyFill="1" applyBorder="1" applyAlignment="1" applyProtection="1">
      <alignment horizontal="center" vertical="center" wrapText="1"/>
      <protection locked="0"/>
    </xf>
    <xf numFmtId="55" fontId="16" fillId="0" borderId="1" xfId="2" applyNumberFormat="1" applyFont="1" applyBorder="1" applyAlignment="1" applyProtection="1">
      <alignment horizontal="center" vertical="center"/>
      <protection locked="0"/>
    </xf>
    <xf numFmtId="55" fontId="16" fillId="0" borderId="52" xfId="2" applyNumberFormat="1" applyFont="1" applyBorder="1" applyAlignment="1" applyProtection="1">
      <alignment horizontal="center" vertical="center"/>
      <protection locked="0"/>
    </xf>
    <xf numFmtId="0" fontId="7" fillId="8" borderId="0" xfId="2" applyFont="1" applyFill="1" applyAlignment="1" applyProtection="1">
      <alignment horizontal="center" vertical="center"/>
      <protection locked="0"/>
    </xf>
    <xf numFmtId="0" fontId="7" fillId="8" borderId="23" xfId="2" applyFont="1" applyFill="1" applyBorder="1" applyAlignment="1" applyProtection="1">
      <alignment horizontal="center" vertical="center"/>
      <protection locked="0"/>
    </xf>
    <xf numFmtId="56" fontId="7" fillId="0" borderId="24" xfId="2" quotePrefix="1" applyNumberFormat="1" applyFont="1" applyBorder="1" applyAlignment="1" applyProtection="1">
      <alignment horizontal="center" vertical="center"/>
      <protection locked="0"/>
    </xf>
    <xf numFmtId="179" fontId="7" fillId="0" borderId="25" xfId="2" applyNumberFormat="1" applyFont="1" applyBorder="1" applyProtection="1">
      <alignment vertical="center"/>
      <protection locked="0"/>
    </xf>
    <xf numFmtId="0" fontId="7" fillId="0" borderId="25" xfId="2" applyFont="1" applyBorder="1" applyAlignment="1" applyProtection="1">
      <alignment horizontal="center" vertical="center"/>
      <protection locked="0"/>
    </xf>
    <xf numFmtId="180" fontId="7" fillId="0" borderId="25" xfId="2" applyNumberFormat="1" applyFont="1" applyBorder="1" applyAlignment="1" applyProtection="1">
      <alignment horizontal="center" vertical="center"/>
      <protection locked="0"/>
    </xf>
    <xf numFmtId="56" fontId="7" fillId="0" borderId="29" xfId="2" quotePrefix="1" applyNumberFormat="1" applyFont="1" applyBorder="1" applyAlignment="1" applyProtection="1">
      <alignment horizontal="center" vertical="center"/>
      <protection locked="0"/>
    </xf>
    <xf numFmtId="179" fontId="7" fillId="0" borderId="30" xfId="2" applyNumberFormat="1" applyFont="1" applyBorder="1" applyProtection="1">
      <alignment vertical="center"/>
      <protection locked="0"/>
    </xf>
    <xf numFmtId="0" fontId="7" fillId="0" borderId="30" xfId="2" applyFont="1" applyBorder="1" applyAlignment="1" applyProtection="1">
      <alignment horizontal="center" vertical="center"/>
      <protection locked="0"/>
    </xf>
    <xf numFmtId="180" fontId="7" fillId="0" borderId="30" xfId="2" applyNumberFormat="1" applyFont="1" applyBorder="1" applyAlignment="1" applyProtection="1">
      <alignment horizontal="center" vertical="center"/>
      <protection locked="0"/>
    </xf>
    <xf numFmtId="20" fontId="7" fillId="0" borderId="30" xfId="2" applyNumberFormat="1" applyFont="1" applyBorder="1" applyAlignment="1" applyProtection="1">
      <alignment horizontal="center" vertical="center"/>
      <protection locked="0"/>
    </xf>
    <xf numFmtId="0" fontId="9" fillId="5" borderId="23" xfId="2" applyFont="1" applyFill="1" applyBorder="1" applyAlignment="1" applyProtection="1">
      <alignment horizontal="left" vertical="center" indent="1"/>
      <protection locked="0"/>
    </xf>
    <xf numFmtId="0" fontId="7" fillId="5" borderId="23" xfId="2" applyFont="1" applyFill="1" applyBorder="1" applyProtection="1">
      <alignment vertical="center"/>
      <protection locked="0"/>
    </xf>
    <xf numFmtId="0" fontId="7" fillId="5" borderId="36" xfId="2" applyFont="1" applyFill="1" applyBorder="1" applyProtection="1">
      <alignment vertical="center"/>
      <protection locked="0"/>
    </xf>
    <xf numFmtId="14" fontId="7" fillId="0" borderId="24" xfId="2" quotePrefix="1" applyNumberFormat="1" applyFont="1" applyBorder="1" applyAlignment="1" applyProtection="1">
      <alignment horizontal="center" vertical="center"/>
      <protection locked="0"/>
    </xf>
    <xf numFmtId="0" fontId="7" fillId="0" borderId="25" xfId="2" applyFont="1" applyBorder="1" applyAlignment="1" applyProtection="1">
      <alignment horizontal="left" vertical="center" shrinkToFit="1"/>
      <protection locked="0"/>
    </xf>
    <xf numFmtId="0" fontId="7" fillId="0" borderId="26" xfId="2" applyFont="1" applyBorder="1" applyAlignment="1" applyProtection="1">
      <alignment horizontal="left" vertical="center" shrinkToFit="1"/>
      <protection locked="0"/>
    </xf>
    <xf numFmtId="14" fontId="7" fillId="0" borderId="29" xfId="2" quotePrefix="1" applyNumberFormat="1" applyFont="1" applyBorder="1" applyAlignment="1" applyProtection="1">
      <alignment horizontal="center" vertical="center"/>
      <protection locked="0"/>
    </xf>
    <xf numFmtId="0" fontId="7" fillId="0" borderId="30" xfId="2" applyFont="1" applyBorder="1" applyAlignment="1" applyProtection="1">
      <alignment horizontal="left" vertical="center" shrinkToFit="1"/>
      <protection locked="0"/>
    </xf>
    <xf numFmtId="0" fontId="7" fillId="0" borderId="31" xfId="2" applyFont="1" applyBorder="1" applyAlignment="1" applyProtection="1">
      <alignment horizontal="left" vertical="center" shrinkToFit="1"/>
      <protection locked="0"/>
    </xf>
    <xf numFmtId="0" fontId="7" fillId="0" borderId="24" xfId="2" quotePrefix="1" applyFont="1" applyBorder="1" applyAlignment="1" applyProtection="1">
      <alignment horizontal="center" vertical="center"/>
      <protection locked="0"/>
    </xf>
    <xf numFmtId="0" fontId="7" fillId="0" borderId="25" xfId="2" applyFont="1" applyBorder="1" applyAlignment="1" applyProtection="1">
      <alignment vertical="center" shrinkToFit="1"/>
      <protection locked="0"/>
    </xf>
    <xf numFmtId="0" fontId="7" fillId="0" borderId="31" xfId="2" applyFont="1" applyBorder="1" applyAlignment="1" applyProtection="1">
      <alignment vertical="center" shrinkToFit="1"/>
      <protection locked="0"/>
    </xf>
    <xf numFmtId="0" fontId="7" fillId="0" borderId="29" xfId="2" quotePrefix="1" applyFont="1" applyBorder="1" applyAlignment="1" applyProtection="1">
      <alignment horizontal="center" vertical="center"/>
      <protection locked="0"/>
    </xf>
    <xf numFmtId="0" fontId="7" fillId="0" borderId="30" xfId="2" applyFont="1" applyBorder="1" applyAlignment="1" applyProtection="1">
      <alignment vertical="center" shrinkToFit="1"/>
      <protection locked="0"/>
    </xf>
    <xf numFmtId="0" fontId="7" fillId="0" borderId="26" xfId="2" applyFont="1" applyBorder="1" applyAlignment="1" applyProtection="1">
      <alignment vertical="center" shrinkToFit="1"/>
      <protection locked="0"/>
    </xf>
    <xf numFmtId="0" fontId="7" fillId="0" borderId="37" xfId="2" quotePrefix="1" applyFont="1" applyBorder="1" applyAlignment="1" applyProtection="1">
      <alignment horizontal="center" vertical="center"/>
      <protection locked="0"/>
    </xf>
    <xf numFmtId="179" fontId="7" fillId="0" borderId="40" xfId="2" applyNumberFormat="1" applyFont="1" applyBorder="1" applyProtection="1">
      <alignment vertical="center"/>
      <protection locked="0"/>
    </xf>
    <xf numFmtId="0" fontId="7" fillId="0" borderId="40" xfId="2" applyFont="1" applyBorder="1" applyAlignment="1" applyProtection="1">
      <alignment horizontal="center" vertical="center"/>
      <protection locked="0"/>
    </xf>
    <xf numFmtId="180" fontId="7" fillId="0" borderId="40" xfId="2" applyNumberFormat="1" applyFont="1" applyBorder="1" applyAlignment="1" applyProtection="1">
      <alignment horizontal="center" vertical="center"/>
      <protection locked="0"/>
    </xf>
    <xf numFmtId="0" fontId="9" fillId="5" borderId="23" xfId="2" applyFont="1" applyFill="1" applyBorder="1" applyProtection="1">
      <alignment vertical="center"/>
      <protection locked="0"/>
    </xf>
    <xf numFmtId="0" fontId="9" fillId="5" borderId="36" xfId="2" applyFont="1" applyFill="1" applyBorder="1" applyProtection="1">
      <alignment vertical="center"/>
      <protection locked="0"/>
    </xf>
    <xf numFmtId="0" fontId="7" fillId="6" borderId="23" xfId="2" applyFont="1" applyFill="1" applyBorder="1" applyAlignment="1" applyProtection="1">
      <alignment horizontal="center" vertical="center"/>
      <protection locked="0"/>
    </xf>
    <xf numFmtId="0" fontId="14" fillId="0" borderId="0" xfId="0" applyFont="1" applyAlignment="1" applyProtection="1">
      <protection locked="0"/>
    </xf>
    <xf numFmtId="0" fontId="7" fillId="0" borderId="0" xfId="2" applyFont="1" applyAlignment="1" applyProtection="1">
      <alignment vertical="top" wrapText="1"/>
      <protection locked="0"/>
    </xf>
    <xf numFmtId="0" fontId="14" fillId="0" borderId="0" xfId="2" applyFont="1" applyAlignment="1" applyProtection="1">
      <alignment vertical="top"/>
      <protection locked="0"/>
    </xf>
    <xf numFmtId="0" fontId="7" fillId="0" borderId="0" xfId="2" applyFont="1" applyAlignment="1" applyProtection="1">
      <alignment vertical="top"/>
      <protection locked="0"/>
    </xf>
    <xf numFmtId="0" fontId="4" fillId="0" borderId="0" xfId="0" applyFont="1" applyAlignment="1" applyProtection="1">
      <protection locked="0"/>
    </xf>
    <xf numFmtId="0" fontId="4" fillId="0" borderId="0" xfId="0" applyFont="1" applyAlignment="1" applyProtection="1">
      <alignment wrapText="1"/>
      <protection locked="0"/>
    </xf>
    <xf numFmtId="176" fontId="4" fillId="0" borderId="0" xfId="0" applyNumberFormat="1" applyFont="1" applyAlignment="1" applyProtection="1">
      <protection locked="0"/>
    </xf>
    <xf numFmtId="176" fontId="4" fillId="0" borderId="0" xfId="0" applyNumberFormat="1" applyFont="1" applyAlignment="1" applyProtection="1">
      <alignment horizontal="center"/>
      <protection locked="0"/>
    </xf>
    <xf numFmtId="0" fontId="7" fillId="0" borderId="0" xfId="0" applyFont="1" applyAlignment="1" applyProtection="1">
      <alignment vertical="top" wrapText="1"/>
      <protection locked="0"/>
    </xf>
    <xf numFmtId="0" fontId="7" fillId="8" borderId="0" xfId="2" applyFont="1" applyFill="1" applyAlignment="1">
      <alignment horizontal="center" vertical="center"/>
    </xf>
    <xf numFmtId="0" fontId="7" fillId="0" borderId="25" xfId="2" applyFont="1" applyBorder="1" applyAlignment="1">
      <alignment horizontal="center" vertical="center"/>
    </xf>
    <xf numFmtId="0" fontId="7" fillId="0" borderId="30" xfId="2" applyFont="1" applyBorder="1" applyAlignment="1">
      <alignment horizontal="center" vertical="center"/>
    </xf>
    <xf numFmtId="0" fontId="7" fillId="5" borderId="18" xfId="2" applyFont="1" applyFill="1" applyBorder="1" applyAlignment="1">
      <alignment horizontal="center" vertical="center"/>
    </xf>
    <xf numFmtId="0" fontId="7" fillId="5" borderId="2" xfId="2" applyFont="1" applyFill="1" applyBorder="1" applyAlignment="1">
      <alignment horizontal="center" vertical="center"/>
    </xf>
    <xf numFmtId="0" fontId="7" fillId="0" borderId="40" xfId="2" applyFont="1" applyBorder="1" applyAlignment="1">
      <alignment horizontal="center" vertical="center"/>
    </xf>
    <xf numFmtId="0" fontId="7" fillId="6" borderId="20" xfId="2" applyFont="1" applyFill="1" applyBorder="1" applyAlignment="1">
      <alignment horizontal="center" vertical="center"/>
    </xf>
    <xf numFmtId="0" fontId="7" fillId="5" borderId="2" xfId="2" applyFont="1" applyFill="1" applyBorder="1">
      <alignment vertical="center"/>
    </xf>
    <xf numFmtId="0" fontId="7" fillId="0" borderId="30" xfId="2" applyFont="1" applyBorder="1">
      <alignment vertical="center"/>
    </xf>
    <xf numFmtId="6" fontId="17" fillId="8" borderId="20" xfId="3" applyNumberFormat="1" applyFont="1" applyFill="1" applyBorder="1" applyAlignment="1" applyProtection="1">
      <alignment horizontal="right" vertical="center"/>
    </xf>
    <xf numFmtId="6" fontId="17" fillId="5" borderId="20" xfId="3" applyNumberFormat="1" applyFont="1" applyFill="1" applyBorder="1" applyAlignment="1" applyProtection="1">
      <alignment horizontal="right" vertical="center"/>
    </xf>
    <xf numFmtId="6" fontId="9" fillId="5" borderId="21" xfId="3" applyNumberFormat="1" applyFont="1" applyFill="1" applyBorder="1" applyAlignment="1" applyProtection="1">
      <alignment horizontal="right" vertical="center"/>
    </xf>
    <xf numFmtId="6" fontId="9" fillId="5" borderId="2" xfId="3" applyNumberFormat="1" applyFont="1" applyFill="1" applyBorder="1" applyAlignment="1" applyProtection="1">
      <alignment horizontal="right" vertical="center"/>
    </xf>
    <xf numFmtId="6" fontId="17" fillId="6" borderId="20" xfId="3" applyNumberFormat="1" applyFont="1" applyFill="1" applyBorder="1" applyAlignment="1" applyProtection="1">
      <alignment horizontal="right" vertical="center"/>
    </xf>
    <xf numFmtId="6" fontId="16" fillId="7" borderId="43" xfId="2" applyNumberFormat="1" applyFont="1" applyFill="1" applyBorder="1">
      <alignment vertical="center"/>
    </xf>
    <xf numFmtId="6" fontId="17" fillId="8" borderId="21" xfId="3" applyNumberFormat="1" applyFont="1" applyFill="1" applyBorder="1" applyAlignment="1" applyProtection="1">
      <alignment horizontal="right" vertical="center"/>
    </xf>
    <xf numFmtId="6" fontId="17" fillId="8" borderId="22" xfId="3" applyNumberFormat="1" applyFont="1" applyFill="1" applyBorder="1" applyAlignment="1" applyProtection="1">
      <alignment horizontal="right" vertical="center"/>
    </xf>
    <xf numFmtId="180" fontId="7" fillId="3" borderId="28" xfId="3" applyNumberFormat="1" applyFont="1" applyFill="1" applyBorder="1" applyProtection="1">
      <alignment vertical="center"/>
    </xf>
    <xf numFmtId="180" fontId="7" fillId="3" borderId="7" xfId="3" applyNumberFormat="1" applyFont="1" applyFill="1" applyBorder="1" applyProtection="1">
      <alignment vertical="center"/>
    </xf>
    <xf numFmtId="6" fontId="17" fillId="5" borderId="4" xfId="3" applyNumberFormat="1" applyFont="1" applyFill="1" applyBorder="1" applyAlignment="1" applyProtection="1">
      <alignment horizontal="right" vertical="center"/>
    </xf>
    <xf numFmtId="6" fontId="9" fillId="5" borderId="35" xfId="3" applyNumberFormat="1" applyFont="1" applyFill="1" applyBorder="1" applyAlignment="1" applyProtection="1">
      <alignment horizontal="right" vertical="center"/>
    </xf>
    <xf numFmtId="6" fontId="17" fillId="6" borderId="41" xfId="3" applyNumberFormat="1" applyFont="1" applyFill="1" applyBorder="1" applyAlignment="1" applyProtection="1">
      <alignment horizontal="right" vertical="center"/>
    </xf>
    <xf numFmtId="180" fontId="8" fillId="3" borderId="7" xfId="3" applyNumberFormat="1" applyFont="1" applyFill="1" applyBorder="1" applyProtection="1">
      <alignment vertical="center"/>
    </xf>
    <xf numFmtId="6" fontId="16" fillId="7" borderId="44" xfId="2" applyNumberFormat="1" applyFont="1" applyFill="1" applyBorder="1">
      <alignment vertical="center"/>
    </xf>
    <xf numFmtId="0" fontId="7" fillId="8" borderId="0" xfId="2" applyFont="1" applyFill="1">
      <alignment vertical="center"/>
    </xf>
    <xf numFmtId="178" fontId="17" fillId="8" borderId="0" xfId="3" applyNumberFormat="1" applyFont="1" applyFill="1" applyBorder="1" applyAlignment="1" applyProtection="1">
      <alignment horizontal="right" vertical="center"/>
    </xf>
    <xf numFmtId="0" fontId="7" fillId="5" borderId="18" xfId="2" applyFont="1" applyFill="1" applyBorder="1">
      <alignment vertical="center"/>
    </xf>
    <xf numFmtId="178" fontId="17" fillId="5" borderId="20" xfId="3" applyNumberFormat="1" applyFont="1" applyFill="1" applyBorder="1" applyAlignment="1" applyProtection="1">
      <alignment horizontal="right" vertical="center"/>
    </xf>
    <xf numFmtId="6" fontId="17" fillId="5" borderId="18" xfId="3" applyNumberFormat="1" applyFont="1" applyFill="1" applyBorder="1" applyAlignment="1" applyProtection="1">
      <alignment horizontal="right" vertical="center"/>
    </xf>
    <xf numFmtId="178" fontId="9" fillId="5" borderId="21" xfId="3" applyNumberFormat="1" applyFont="1" applyFill="1" applyBorder="1" applyAlignment="1" applyProtection="1">
      <alignment horizontal="right" vertical="center"/>
    </xf>
    <xf numFmtId="6" fontId="17" fillId="8" borderId="53" xfId="3" applyNumberFormat="1" applyFont="1" applyFill="1" applyBorder="1" applyAlignment="1" applyProtection="1">
      <alignment horizontal="right" vertical="center" indent="1"/>
    </xf>
    <xf numFmtId="6" fontId="17" fillId="8" borderId="21" xfId="3" applyNumberFormat="1" applyFont="1" applyFill="1" applyBorder="1" applyAlignment="1" applyProtection="1">
      <alignment horizontal="right" vertical="center" indent="1"/>
    </xf>
    <xf numFmtId="6" fontId="17" fillId="8" borderId="22" xfId="3" applyNumberFormat="1" applyFont="1" applyFill="1" applyBorder="1" applyAlignment="1" applyProtection="1">
      <alignment horizontal="right" vertical="center" indent="1"/>
    </xf>
    <xf numFmtId="6" fontId="17" fillId="5" borderId="48" xfId="3" applyNumberFormat="1" applyFont="1" applyFill="1" applyBorder="1" applyAlignment="1" applyProtection="1">
      <alignment horizontal="right" vertical="center" indent="1"/>
    </xf>
    <xf numFmtId="6" fontId="17" fillId="5" borderId="20" xfId="3" applyNumberFormat="1" applyFont="1" applyFill="1" applyBorder="1" applyAlignment="1" applyProtection="1">
      <alignment horizontal="right" vertical="center" indent="1"/>
    </xf>
    <xf numFmtId="6" fontId="17" fillId="5" borderId="41" xfId="3" applyNumberFormat="1" applyFont="1" applyFill="1" applyBorder="1" applyAlignment="1" applyProtection="1">
      <alignment horizontal="right" vertical="center" indent="1"/>
    </xf>
    <xf numFmtId="6" fontId="9" fillId="5" borderId="53" xfId="3" applyNumberFormat="1" applyFont="1" applyFill="1" applyBorder="1" applyAlignment="1" applyProtection="1">
      <alignment horizontal="right" vertical="center" indent="1"/>
    </xf>
    <xf numFmtId="6" fontId="9" fillId="5" borderId="21" xfId="3" applyNumberFormat="1" applyFont="1" applyFill="1" applyBorder="1" applyAlignment="1" applyProtection="1">
      <alignment horizontal="right" vertical="center" indent="1"/>
    </xf>
    <xf numFmtId="6" fontId="9" fillId="5" borderId="22" xfId="3" applyNumberFormat="1" applyFont="1" applyFill="1" applyBorder="1" applyAlignment="1" applyProtection="1">
      <alignment horizontal="right" vertical="center" indent="1"/>
    </xf>
    <xf numFmtId="6" fontId="9" fillId="5" borderId="60" xfId="3" applyNumberFormat="1" applyFont="1" applyFill="1" applyBorder="1" applyAlignment="1" applyProtection="1">
      <alignment horizontal="right" vertical="center" indent="1"/>
    </xf>
    <xf numFmtId="6" fontId="9" fillId="5" borderId="2" xfId="3" applyNumberFormat="1" applyFont="1" applyFill="1" applyBorder="1" applyAlignment="1" applyProtection="1">
      <alignment horizontal="right" vertical="center" indent="1"/>
    </xf>
    <xf numFmtId="6" fontId="9" fillId="5" borderId="35" xfId="3" applyNumberFormat="1" applyFont="1" applyFill="1" applyBorder="1" applyAlignment="1" applyProtection="1">
      <alignment horizontal="right" vertical="center" indent="1"/>
    </xf>
    <xf numFmtId="178" fontId="9" fillId="5" borderId="2" xfId="3" applyNumberFormat="1" applyFont="1" applyFill="1" applyBorder="1" applyAlignment="1" applyProtection="1">
      <alignment horizontal="right" vertical="center"/>
    </xf>
    <xf numFmtId="0" fontId="7" fillId="6" borderId="20" xfId="2" applyFont="1" applyFill="1" applyBorder="1">
      <alignment vertical="center"/>
    </xf>
    <xf numFmtId="178" fontId="17" fillId="6" borderId="20" xfId="3" applyNumberFormat="1" applyFont="1" applyFill="1" applyBorder="1" applyAlignment="1" applyProtection="1">
      <alignment horizontal="right" vertical="center"/>
    </xf>
    <xf numFmtId="6" fontId="17" fillId="6" borderId="48" xfId="3" applyNumberFormat="1" applyFont="1" applyFill="1" applyBorder="1" applyAlignment="1" applyProtection="1">
      <alignment horizontal="right" vertical="center" indent="1"/>
    </xf>
    <xf numFmtId="6" fontId="17" fillId="6" borderId="20" xfId="3" applyNumberFormat="1" applyFont="1" applyFill="1" applyBorder="1" applyAlignment="1" applyProtection="1">
      <alignment horizontal="right" vertical="center" indent="1"/>
    </xf>
    <xf numFmtId="6" fontId="17" fillId="6" borderId="41" xfId="3" applyNumberFormat="1" applyFont="1" applyFill="1" applyBorder="1" applyAlignment="1" applyProtection="1">
      <alignment horizontal="right" vertical="center" indent="1"/>
    </xf>
    <xf numFmtId="6" fontId="16" fillId="7" borderId="42" xfId="2" applyNumberFormat="1" applyFont="1" applyFill="1" applyBorder="1" applyAlignment="1">
      <alignment horizontal="right" vertical="center" indent="1"/>
    </xf>
    <xf numFmtId="6" fontId="16" fillId="7" borderId="43" xfId="2" applyNumberFormat="1" applyFont="1" applyFill="1" applyBorder="1" applyAlignment="1">
      <alignment horizontal="right" vertical="center" indent="1"/>
    </xf>
    <xf numFmtId="6" fontId="16" fillId="7" borderId="44" xfId="2" applyNumberFormat="1" applyFont="1" applyFill="1" applyBorder="1" applyAlignment="1">
      <alignment horizontal="right" vertical="center" indent="1"/>
    </xf>
    <xf numFmtId="0" fontId="19" fillId="7" borderId="43" xfId="2" applyFont="1" applyFill="1" applyBorder="1">
      <alignment vertical="center"/>
    </xf>
    <xf numFmtId="0" fontId="16" fillId="0" borderId="0" xfId="1" applyFont="1"/>
    <xf numFmtId="0" fontId="7" fillId="0" borderId="0" xfId="1" applyFont="1"/>
    <xf numFmtId="0" fontId="27" fillId="0" borderId="0" xfId="1" applyFont="1"/>
    <xf numFmtId="0" fontId="28" fillId="0" borderId="6" xfId="1" applyFont="1" applyBorder="1" applyAlignment="1">
      <alignment horizontal="left" vertical="top" wrapText="1"/>
    </xf>
    <xf numFmtId="0" fontId="7" fillId="0" borderId="0" xfId="1" applyFont="1" applyAlignment="1">
      <alignment horizontal="left" wrapText="1" indent="1"/>
    </xf>
    <xf numFmtId="3" fontId="28" fillId="0" borderId="0" xfId="1" applyNumberFormat="1" applyFont="1" applyAlignment="1">
      <alignment horizontal="right" vertical="top" wrapText="1"/>
    </xf>
    <xf numFmtId="0" fontId="9" fillId="0" borderId="0" xfId="1" applyFont="1"/>
    <xf numFmtId="0" fontId="7" fillId="0" borderId="0" xfId="1" applyFont="1" applyAlignment="1">
      <alignment horizontal="right"/>
    </xf>
    <xf numFmtId="3" fontId="6" fillId="0" borderId="6" xfId="1" applyNumberFormat="1" applyFont="1" applyBorder="1" applyAlignment="1">
      <alignment horizontal="right" vertical="top" wrapText="1"/>
    </xf>
    <xf numFmtId="3" fontId="6" fillId="0" borderId="7" xfId="1" applyNumberFormat="1" applyFont="1" applyBorder="1" applyAlignment="1">
      <alignment horizontal="right" vertical="top" wrapText="1"/>
    </xf>
    <xf numFmtId="3" fontId="6" fillId="4" borderId="6" xfId="1" applyNumberFormat="1" applyFont="1" applyFill="1" applyBorder="1" applyAlignment="1">
      <alignment horizontal="right" vertical="top" wrapText="1"/>
    </xf>
    <xf numFmtId="3" fontId="6" fillId="4" borderId="7" xfId="1" applyNumberFormat="1" applyFont="1" applyFill="1" applyBorder="1" applyAlignment="1">
      <alignment horizontal="right" vertical="top" wrapText="1"/>
    </xf>
    <xf numFmtId="12" fontId="6" fillId="0" borderId="3" xfId="1" quotePrefix="1" applyNumberFormat="1" applyFont="1" applyBorder="1" applyAlignment="1">
      <alignment horizontal="center" vertical="top" wrapText="1"/>
    </xf>
    <xf numFmtId="3" fontId="6" fillId="0" borderId="3" xfId="1" applyNumberFormat="1" applyFont="1" applyBorder="1" applyAlignment="1">
      <alignment horizontal="right" vertical="top" wrapText="1" indent="1"/>
    </xf>
    <xf numFmtId="12" fontId="6" fillId="0" borderId="6" xfId="1" quotePrefix="1" applyNumberFormat="1" applyFont="1" applyBorder="1" applyAlignment="1">
      <alignment horizontal="center" vertical="top" wrapText="1"/>
    </xf>
    <xf numFmtId="3" fontId="6" fillId="0" borderId="6" xfId="1" applyNumberFormat="1" applyFont="1" applyBorder="1" applyAlignment="1">
      <alignment horizontal="right" vertical="top" wrapText="1" indent="1"/>
    </xf>
    <xf numFmtId="12" fontId="6" fillId="4" borderId="6" xfId="1" quotePrefix="1" applyNumberFormat="1" applyFont="1" applyFill="1" applyBorder="1" applyAlignment="1">
      <alignment horizontal="center" vertical="top" wrapText="1"/>
    </xf>
    <xf numFmtId="3" fontId="6" fillId="4" borderId="6" xfId="1" applyNumberFormat="1" applyFont="1" applyFill="1" applyBorder="1" applyAlignment="1">
      <alignment horizontal="right" vertical="top" wrapText="1" indent="1"/>
    </xf>
    <xf numFmtId="0" fontId="28" fillId="4" borderId="6" xfId="1" applyFont="1" applyFill="1" applyBorder="1" applyAlignment="1">
      <alignment horizontal="left" vertical="top" wrapText="1" indent="1"/>
    </xf>
    <xf numFmtId="38" fontId="7" fillId="0" borderId="54" xfId="4" applyFont="1" applyBorder="1" applyAlignment="1" applyProtection="1">
      <alignment horizontal="right" vertical="center" indent="1"/>
      <protection locked="0"/>
    </xf>
    <xf numFmtId="38" fontId="7" fillId="0" borderId="45" xfId="4" applyFont="1" applyBorder="1" applyAlignment="1" applyProtection="1">
      <alignment horizontal="right" vertical="center" indent="1"/>
      <protection locked="0"/>
    </xf>
    <xf numFmtId="38" fontId="7" fillId="0" borderId="55" xfId="4" applyFont="1" applyBorder="1" applyAlignment="1" applyProtection="1">
      <alignment horizontal="right" vertical="center" indent="1"/>
    </xf>
    <xf numFmtId="38" fontId="7" fillId="0" borderId="56" xfId="4" applyFont="1" applyBorder="1" applyAlignment="1" applyProtection="1">
      <alignment horizontal="right" vertical="center" indent="1"/>
      <protection locked="0"/>
    </xf>
    <xf numFmtId="38" fontId="7" fillId="0" borderId="46" xfId="4" applyFont="1" applyBorder="1" applyAlignment="1" applyProtection="1">
      <alignment horizontal="right" vertical="center" indent="1"/>
      <protection locked="0"/>
    </xf>
    <xf numFmtId="38" fontId="7" fillId="0" borderId="57" xfId="4" applyFont="1" applyBorder="1" applyAlignment="1" applyProtection="1">
      <alignment horizontal="right" vertical="center" indent="1"/>
    </xf>
    <xf numFmtId="38" fontId="7" fillId="0" borderId="58" xfId="4" applyFont="1" applyBorder="1" applyAlignment="1" applyProtection="1">
      <alignment horizontal="right" vertical="center" indent="1"/>
      <protection locked="0"/>
    </xf>
    <xf numFmtId="38" fontId="7" fillId="0" borderId="47" xfId="4" applyFont="1" applyBorder="1" applyAlignment="1" applyProtection="1">
      <alignment horizontal="right" vertical="center" indent="1"/>
      <protection locked="0"/>
    </xf>
    <xf numFmtId="38" fontId="7" fillId="0" borderId="59" xfId="4" applyFont="1" applyBorder="1" applyAlignment="1" applyProtection="1">
      <alignment horizontal="right" vertical="center" indent="1"/>
    </xf>
    <xf numFmtId="0" fontId="7" fillId="0" borderId="0" xfId="2" applyFont="1" applyAlignment="1" applyProtection="1">
      <alignment horizontal="right" vertical="center"/>
      <protection locked="0"/>
    </xf>
    <xf numFmtId="3" fontId="6" fillId="0" borderId="7" xfId="1" applyNumberFormat="1" applyFont="1" applyBorder="1" applyAlignment="1">
      <alignment horizontal="right" vertical="top" wrapText="1" indent="1"/>
    </xf>
    <xf numFmtId="3" fontId="6" fillId="4" borderId="7" xfId="1" applyNumberFormat="1" applyFont="1" applyFill="1" applyBorder="1" applyAlignment="1">
      <alignment horizontal="right" vertical="top" wrapText="1" indent="1"/>
    </xf>
    <xf numFmtId="179" fontId="7" fillId="0" borderId="27" xfId="3" applyNumberFormat="1" applyFont="1" applyBorder="1" applyProtection="1">
      <alignment vertical="center"/>
    </xf>
    <xf numFmtId="179" fontId="7" fillId="0" borderId="25" xfId="3" applyNumberFormat="1" applyFont="1" applyBorder="1" applyProtection="1">
      <alignment vertical="center"/>
      <protection locked="0"/>
    </xf>
    <xf numFmtId="179" fontId="4" fillId="0" borderId="25" xfId="3" applyNumberFormat="1" applyFont="1" applyBorder="1" applyProtection="1">
      <alignment vertical="center"/>
    </xf>
    <xf numFmtId="179" fontId="4" fillId="0" borderId="25" xfId="3" applyNumberFormat="1" applyFont="1" applyBorder="1" applyProtection="1">
      <alignment vertical="center"/>
      <protection locked="0"/>
    </xf>
    <xf numFmtId="179" fontId="7" fillId="0" borderId="30" xfId="3" applyNumberFormat="1" applyFont="1" applyBorder="1" applyProtection="1">
      <alignment vertical="center"/>
    </xf>
    <xf numFmtId="179" fontId="7" fillId="0" borderId="30" xfId="3" applyNumberFormat="1" applyFont="1" applyBorder="1" applyProtection="1">
      <alignment vertical="center"/>
      <protection locked="0"/>
    </xf>
    <xf numFmtId="179" fontId="4" fillId="0" borderId="30" xfId="3" applyNumberFormat="1" applyFont="1" applyBorder="1" applyProtection="1">
      <alignment vertical="center"/>
    </xf>
    <xf numFmtId="179" fontId="4" fillId="0" borderId="30" xfId="3" applyNumberFormat="1" applyFont="1" applyBorder="1" applyProtection="1">
      <alignment vertical="center"/>
      <protection locked="0"/>
    </xf>
    <xf numFmtId="179" fontId="7" fillId="0" borderId="25" xfId="3" applyNumberFormat="1" applyFont="1" applyBorder="1" applyProtection="1">
      <alignment vertical="center"/>
    </xf>
    <xf numFmtId="179" fontId="7" fillId="0" borderId="40" xfId="3" applyNumberFormat="1" applyFont="1" applyBorder="1" applyProtection="1">
      <alignment vertical="center"/>
    </xf>
    <xf numFmtId="179" fontId="7" fillId="0" borderId="40" xfId="3" applyNumberFormat="1" applyFont="1" applyBorder="1" applyProtection="1">
      <alignment vertical="center"/>
      <protection locked="0"/>
    </xf>
    <xf numFmtId="0" fontId="9" fillId="6" borderId="23" xfId="2" applyFont="1" applyFill="1" applyBorder="1" applyAlignment="1" applyProtection="1">
      <alignment horizontal="left" vertical="center" indent="1"/>
      <protection locked="0"/>
    </xf>
    <xf numFmtId="0" fontId="7" fillId="6" borderId="23" xfId="2" applyFont="1" applyFill="1" applyBorder="1" applyProtection="1">
      <alignment vertical="center"/>
      <protection locked="0"/>
    </xf>
    <xf numFmtId="0" fontId="7" fillId="6" borderId="2" xfId="2" applyFont="1" applyFill="1" applyBorder="1">
      <alignment vertical="center"/>
    </xf>
    <xf numFmtId="0" fontId="7" fillId="6" borderId="2" xfId="2" applyFont="1" applyFill="1" applyBorder="1" applyAlignment="1">
      <alignment horizontal="center" vertical="center"/>
    </xf>
    <xf numFmtId="6" fontId="9" fillId="6" borderId="21" xfId="3" applyNumberFormat="1" applyFont="1" applyFill="1" applyBorder="1" applyAlignment="1" applyProtection="1">
      <alignment horizontal="right" vertical="center"/>
    </xf>
    <xf numFmtId="178" fontId="9" fillId="6" borderId="21" xfId="3" applyNumberFormat="1" applyFont="1" applyFill="1" applyBorder="1" applyAlignment="1" applyProtection="1">
      <alignment horizontal="right" vertical="center"/>
    </xf>
    <xf numFmtId="6" fontId="9" fillId="6" borderId="2" xfId="3" applyNumberFormat="1" applyFont="1" applyFill="1" applyBorder="1" applyAlignment="1" applyProtection="1">
      <alignment horizontal="right" vertical="center"/>
    </xf>
    <xf numFmtId="6" fontId="9" fillId="6" borderId="35" xfId="3" applyNumberFormat="1" applyFont="1" applyFill="1" applyBorder="1" applyAlignment="1" applyProtection="1">
      <alignment horizontal="right" vertical="center"/>
    </xf>
    <xf numFmtId="6" fontId="9" fillId="6" borderId="53" xfId="3" applyNumberFormat="1" applyFont="1" applyFill="1" applyBorder="1" applyAlignment="1" applyProtection="1">
      <alignment horizontal="right" vertical="center" indent="1"/>
    </xf>
    <xf numFmtId="6" fontId="9" fillId="6" borderId="21" xfId="3" applyNumberFormat="1" applyFont="1" applyFill="1" applyBorder="1" applyAlignment="1" applyProtection="1">
      <alignment horizontal="right" vertical="center" indent="1"/>
    </xf>
    <xf numFmtId="6" fontId="9" fillId="6" borderId="22" xfId="3" applyNumberFormat="1" applyFont="1" applyFill="1" applyBorder="1" applyAlignment="1" applyProtection="1">
      <alignment horizontal="right" vertical="center" indent="1"/>
    </xf>
    <xf numFmtId="6" fontId="9" fillId="6" borderId="60" xfId="3" applyNumberFormat="1" applyFont="1" applyFill="1" applyBorder="1" applyAlignment="1" applyProtection="1">
      <alignment horizontal="right" vertical="center" indent="1"/>
    </xf>
    <xf numFmtId="6" fontId="9" fillId="6" borderId="2" xfId="3" applyNumberFormat="1" applyFont="1" applyFill="1" applyBorder="1" applyAlignment="1" applyProtection="1">
      <alignment horizontal="right" vertical="center" indent="1"/>
    </xf>
    <xf numFmtId="6" fontId="9" fillId="6" borderId="35" xfId="3" applyNumberFormat="1" applyFont="1" applyFill="1" applyBorder="1" applyAlignment="1" applyProtection="1">
      <alignment horizontal="right" vertical="center" indent="1"/>
    </xf>
    <xf numFmtId="178" fontId="9" fillId="6" borderId="2" xfId="3" applyNumberFormat="1" applyFont="1" applyFill="1" applyBorder="1" applyAlignment="1" applyProtection="1">
      <alignment horizontal="right" vertical="center"/>
    </xf>
    <xf numFmtId="0" fontId="7" fillId="6" borderId="36" xfId="2" applyFont="1" applyFill="1" applyBorder="1" applyProtection="1">
      <alignment vertical="center"/>
      <protection locked="0"/>
    </xf>
    <xf numFmtId="0" fontId="7" fillId="6" borderId="61" xfId="2" applyFont="1" applyFill="1" applyBorder="1" applyProtection="1">
      <alignment vertical="center"/>
      <protection locked="0"/>
    </xf>
    <xf numFmtId="0" fontId="7" fillId="6" borderId="61" xfId="2" applyFont="1" applyFill="1" applyBorder="1" applyAlignment="1" applyProtection="1">
      <alignment horizontal="center" vertical="center"/>
      <protection locked="0"/>
    </xf>
    <xf numFmtId="0" fontId="7" fillId="6" borderId="62" xfId="2" applyFont="1" applyFill="1" applyBorder="1" applyAlignment="1" applyProtection="1">
      <alignment horizontal="center" vertical="center"/>
      <protection locked="0"/>
    </xf>
    <xf numFmtId="0" fontId="28" fillId="0" borderId="63" xfId="1" applyFont="1" applyBorder="1" applyAlignment="1">
      <alignment horizontal="left" vertical="top" wrapText="1"/>
    </xf>
    <xf numFmtId="3" fontId="6" fillId="0" borderId="63" xfId="1" applyNumberFormat="1" applyFont="1" applyBorder="1" applyAlignment="1">
      <alignment horizontal="right" vertical="top" wrapText="1"/>
    </xf>
    <xf numFmtId="3" fontId="6" fillId="0" borderId="64" xfId="1" applyNumberFormat="1" applyFont="1" applyBorder="1" applyAlignment="1">
      <alignment horizontal="right" vertical="top" wrapText="1"/>
    </xf>
    <xf numFmtId="0" fontId="28" fillId="0" borderId="63" xfId="1" applyFont="1" applyBorder="1" applyAlignment="1">
      <alignment horizontal="center" vertical="top" wrapText="1"/>
    </xf>
    <xf numFmtId="3" fontId="6" fillId="0" borderId="64" xfId="1" applyNumberFormat="1" applyFont="1" applyBorder="1" applyAlignment="1">
      <alignment horizontal="right" vertical="top" wrapText="1" indent="1"/>
    </xf>
    <xf numFmtId="0" fontId="6" fillId="0" borderId="64" xfId="1" applyFont="1" applyBorder="1" applyAlignment="1">
      <alignment horizontal="left" vertical="top" wrapText="1"/>
    </xf>
    <xf numFmtId="0" fontId="32" fillId="0" borderId="0" xfId="5" applyAlignment="1" applyProtection="1">
      <alignment vertical="top"/>
      <protection locked="0"/>
    </xf>
    <xf numFmtId="55" fontId="16" fillId="0" borderId="60" xfId="2" applyNumberFormat="1" applyFont="1" applyBorder="1" applyAlignment="1" applyProtection="1">
      <alignment horizontal="center" vertical="center"/>
      <protection locked="0"/>
    </xf>
    <xf numFmtId="0" fontId="7" fillId="0" borderId="0" xfId="6" applyFont="1">
      <alignment vertical="center"/>
    </xf>
    <xf numFmtId="38" fontId="4" fillId="0" borderId="0" xfId="7" applyFont="1">
      <alignment vertical="center"/>
    </xf>
    <xf numFmtId="0" fontId="7" fillId="0" borderId="0" xfId="6" applyFont="1" applyProtection="1">
      <alignment vertical="center"/>
      <protection locked="0"/>
    </xf>
    <xf numFmtId="38" fontId="4" fillId="0" borderId="0" xfId="7" applyFont="1" applyProtection="1">
      <alignment vertical="center"/>
      <protection locked="0"/>
    </xf>
    <xf numFmtId="0" fontId="7" fillId="0" borderId="0" xfId="6" applyFont="1" applyAlignment="1" applyProtection="1">
      <alignment vertical="top" wrapText="1"/>
      <protection locked="0"/>
    </xf>
    <xf numFmtId="0" fontId="7" fillId="0" borderId="0" xfId="6" applyFont="1" applyAlignment="1" applyProtection="1">
      <alignment vertical="top"/>
      <protection locked="0"/>
    </xf>
    <xf numFmtId="0" fontId="14" fillId="0" borderId="0" xfId="6" applyFont="1" applyAlignment="1" applyProtection="1">
      <alignment vertical="top"/>
      <protection locked="0"/>
    </xf>
    <xf numFmtId="6" fontId="16" fillId="7" borderId="44" xfId="6" applyNumberFormat="1" applyFont="1" applyFill="1" applyBorder="1" applyAlignment="1">
      <alignment horizontal="right" vertical="center" indent="1"/>
    </xf>
    <xf numFmtId="6" fontId="16" fillId="7" borderId="43" xfId="6" applyNumberFormat="1" applyFont="1" applyFill="1" applyBorder="1" applyAlignment="1">
      <alignment horizontal="right" vertical="center" indent="1"/>
    </xf>
    <xf numFmtId="6" fontId="16" fillId="7" borderId="42" xfId="6" applyNumberFormat="1" applyFont="1" applyFill="1" applyBorder="1" applyAlignment="1">
      <alignment horizontal="right" vertical="center" indent="1"/>
    </xf>
    <xf numFmtId="6" fontId="16" fillId="7" borderId="44" xfId="6" applyNumberFormat="1" applyFont="1" applyFill="1" applyBorder="1">
      <alignment vertical="center"/>
    </xf>
    <xf numFmtId="6" fontId="16" fillId="7" borderId="43" xfId="6" applyNumberFormat="1" applyFont="1" applyFill="1" applyBorder="1">
      <alignment vertical="center"/>
    </xf>
    <xf numFmtId="0" fontId="19" fillId="7" borderId="43" xfId="6" applyFont="1" applyFill="1" applyBorder="1">
      <alignment vertical="center"/>
    </xf>
    <xf numFmtId="180" fontId="8" fillId="3" borderId="7" xfId="7" applyNumberFormat="1" applyFont="1" applyFill="1" applyBorder="1" applyProtection="1">
      <alignment vertical="center"/>
    </xf>
    <xf numFmtId="179" fontId="7" fillId="0" borderId="30" xfId="7" applyNumberFormat="1" applyFont="1" applyBorder="1" applyProtection="1">
      <alignment vertical="center"/>
      <protection locked="0"/>
    </xf>
    <xf numFmtId="179" fontId="7" fillId="0" borderId="30" xfId="7" applyNumberFormat="1" applyFont="1" applyBorder="1" applyProtection="1">
      <alignment vertical="center"/>
    </xf>
    <xf numFmtId="0" fontId="7" fillId="0" borderId="30" xfId="6" applyFont="1" applyBorder="1" applyAlignment="1">
      <alignment horizontal="center" vertical="center"/>
    </xf>
    <xf numFmtId="0" fontId="7" fillId="0" borderId="30" xfId="6" applyFont="1" applyBorder="1" applyAlignment="1" applyProtection="1">
      <alignment horizontal="center" vertical="center"/>
      <protection locked="0"/>
    </xf>
    <xf numFmtId="180" fontId="7" fillId="0" borderId="30" xfId="6" applyNumberFormat="1" applyFont="1" applyBorder="1" applyAlignment="1" applyProtection="1">
      <alignment horizontal="center" vertical="center"/>
      <protection locked="0"/>
    </xf>
    <xf numFmtId="179" fontId="7" fillId="0" borderId="30" xfId="6" applyNumberFormat="1" applyFont="1" applyBorder="1" applyProtection="1">
      <alignment vertical="center"/>
      <protection locked="0"/>
    </xf>
    <xf numFmtId="0" fontId="7" fillId="0" borderId="31" xfId="6" applyFont="1" applyBorder="1" applyAlignment="1" applyProtection="1">
      <alignment vertical="center" shrinkToFit="1"/>
      <protection locked="0"/>
    </xf>
    <xf numFmtId="0" fontId="7" fillId="0" borderId="30" xfId="6" applyFont="1" applyBorder="1" applyAlignment="1" applyProtection="1">
      <alignment vertical="center" shrinkToFit="1"/>
      <protection locked="0"/>
    </xf>
    <xf numFmtId="0" fontId="7" fillId="0" borderId="29" xfId="6" quotePrefix="1" applyFont="1" applyBorder="1" applyAlignment="1" applyProtection="1">
      <alignment horizontal="center" vertical="center"/>
      <protection locked="0"/>
    </xf>
    <xf numFmtId="0" fontId="7" fillId="6" borderId="62" xfId="6" applyFont="1" applyFill="1" applyBorder="1" applyAlignment="1" applyProtection="1">
      <alignment horizontal="center" vertical="center"/>
      <protection locked="0"/>
    </xf>
    <xf numFmtId="0" fontId="7" fillId="6" borderId="23" xfId="6" applyFont="1" applyFill="1" applyBorder="1" applyAlignment="1" applyProtection="1">
      <alignment horizontal="center" vertical="center"/>
      <protection locked="0"/>
    </xf>
    <xf numFmtId="0" fontId="7" fillId="6" borderId="61" xfId="6" applyFont="1" applyFill="1" applyBorder="1" applyAlignment="1" applyProtection="1">
      <alignment horizontal="center" vertical="center"/>
      <protection locked="0"/>
    </xf>
    <xf numFmtId="180" fontId="7" fillId="3" borderId="7" xfId="7" applyNumberFormat="1" applyFont="1" applyFill="1" applyBorder="1" applyProtection="1">
      <alignment vertical="center"/>
    </xf>
    <xf numFmtId="0" fontId="7" fillId="6" borderId="61" xfId="6" applyFont="1" applyFill="1" applyBorder="1" applyProtection="1">
      <alignment vertical="center"/>
      <protection locked="0"/>
    </xf>
    <xf numFmtId="0" fontId="7" fillId="6" borderId="23" xfId="6" applyFont="1" applyFill="1" applyBorder="1" applyProtection="1">
      <alignment vertical="center"/>
      <protection locked="0"/>
    </xf>
    <xf numFmtId="179" fontId="7" fillId="0" borderId="25" xfId="7" applyNumberFormat="1" applyFont="1" applyBorder="1" applyProtection="1">
      <alignment vertical="center"/>
      <protection locked="0"/>
    </xf>
    <xf numFmtId="179" fontId="7" fillId="0" borderId="25" xfId="7" applyNumberFormat="1" applyFont="1" applyBorder="1" applyProtection="1">
      <alignment vertical="center"/>
    </xf>
    <xf numFmtId="0" fontId="7" fillId="0" borderId="25" xfId="6" applyFont="1" applyBorder="1" applyAlignment="1">
      <alignment horizontal="center" vertical="center"/>
    </xf>
    <xf numFmtId="0" fontId="7" fillId="0" borderId="25" xfId="6" applyFont="1" applyBorder="1" applyAlignment="1" applyProtection="1">
      <alignment horizontal="center" vertical="center"/>
      <protection locked="0"/>
    </xf>
    <xf numFmtId="179" fontId="7" fillId="0" borderId="25" xfId="6" applyNumberFormat="1" applyFont="1" applyBorder="1" applyProtection="1">
      <alignment vertical="center"/>
      <protection locked="0"/>
    </xf>
    <xf numFmtId="0" fontId="7" fillId="0" borderId="25" xfId="6" applyFont="1" applyBorder="1" applyAlignment="1" applyProtection="1">
      <alignment vertical="center" shrinkToFit="1"/>
      <protection locked="0"/>
    </xf>
    <xf numFmtId="0" fontId="7" fillId="0" borderId="24" xfId="6" quotePrefix="1" applyFont="1" applyBorder="1" applyAlignment="1" applyProtection="1">
      <alignment horizontal="center" vertical="center"/>
      <protection locked="0"/>
    </xf>
    <xf numFmtId="0" fontId="7" fillId="6" borderId="36" xfId="6" applyFont="1" applyFill="1" applyBorder="1" applyProtection="1">
      <alignment vertical="center"/>
      <protection locked="0"/>
    </xf>
    <xf numFmtId="6" fontId="9" fillId="6" borderId="35" xfId="7" applyNumberFormat="1" applyFont="1" applyFill="1" applyBorder="1" applyAlignment="1" applyProtection="1">
      <alignment horizontal="right" vertical="center" indent="1"/>
    </xf>
    <xf numFmtId="6" fontId="9" fillId="6" borderId="2" xfId="7" applyNumberFormat="1" applyFont="1" applyFill="1" applyBorder="1" applyAlignment="1" applyProtection="1">
      <alignment horizontal="right" vertical="center" indent="1"/>
    </xf>
    <xf numFmtId="6" fontId="9" fillId="6" borderId="60" xfId="7" applyNumberFormat="1" applyFont="1" applyFill="1" applyBorder="1" applyAlignment="1" applyProtection="1">
      <alignment horizontal="right" vertical="center" indent="1"/>
    </xf>
    <xf numFmtId="6" fontId="9" fillId="6" borderId="35" xfId="7" applyNumberFormat="1" applyFont="1" applyFill="1" applyBorder="1" applyAlignment="1" applyProtection="1">
      <alignment horizontal="right" vertical="center"/>
    </xf>
    <xf numFmtId="6" fontId="9" fillId="6" borderId="2" xfId="7" applyNumberFormat="1" applyFont="1" applyFill="1" applyBorder="1" applyAlignment="1" applyProtection="1">
      <alignment horizontal="right" vertical="center"/>
    </xf>
    <xf numFmtId="178" fontId="9" fillId="6" borderId="2" xfId="7" applyNumberFormat="1" applyFont="1" applyFill="1" applyBorder="1" applyAlignment="1" applyProtection="1">
      <alignment horizontal="right" vertical="center"/>
    </xf>
    <xf numFmtId="0" fontId="7" fillId="6" borderId="2" xfId="6" applyFont="1" applyFill="1" applyBorder="1">
      <alignment vertical="center"/>
    </xf>
    <xf numFmtId="0" fontId="7" fillId="6" borderId="2" xfId="6" applyFont="1" applyFill="1" applyBorder="1" applyAlignment="1">
      <alignment horizontal="center" vertical="center"/>
    </xf>
    <xf numFmtId="0" fontId="9" fillId="6" borderId="23" xfId="6" applyFont="1" applyFill="1" applyBorder="1" applyAlignment="1" applyProtection="1">
      <alignment horizontal="left" vertical="center" indent="1"/>
      <protection locked="0"/>
    </xf>
    <xf numFmtId="0" fontId="7" fillId="0" borderId="30" xfId="6" applyFont="1" applyBorder="1">
      <alignment vertical="center"/>
    </xf>
    <xf numFmtId="0" fontId="7" fillId="0" borderId="31" xfId="6" applyFont="1" applyBorder="1" applyAlignment="1" applyProtection="1">
      <alignment horizontal="left" vertical="center" shrinkToFit="1"/>
      <protection locked="0"/>
    </xf>
    <xf numFmtId="0" fontId="7" fillId="0" borderId="30" xfId="6" applyFont="1" applyBorder="1" applyAlignment="1" applyProtection="1">
      <alignment horizontal="left" vertical="center" shrinkToFit="1"/>
      <protection locked="0"/>
    </xf>
    <xf numFmtId="14" fontId="7" fillId="0" borderId="29" xfId="6" quotePrefix="1" applyNumberFormat="1" applyFont="1" applyBorder="1" applyAlignment="1" applyProtection="1">
      <alignment horizontal="center" vertical="center"/>
      <protection locked="0"/>
    </xf>
    <xf numFmtId="180" fontId="7" fillId="3" borderId="28" xfId="7" applyNumberFormat="1" applyFont="1" applyFill="1" applyBorder="1" applyProtection="1">
      <alignment vertical="center"/>
    </xf>
    <xf numFmtId="0" fontId="7" fillId="0" borderId="26" xfId="6" applyFont="1" applyBorder="1" applyAlignment="1" applyProtection="1">
      <alignment horizontal="left" vertical="center" shrinkToFit="1"/>
      <protection locked="0"/>
    </xf>
    <xf numFmtId="0" fontId="7" fillId="0" borderId="25" xfId="6" applyFont="1" applyBorder="1" applyAlignment="1" applyProtection="1">
      <alignment horizontal="left" vertical="center" shrinkToFit="1"/>
      <protection locked="0"/>
    </xf>
    <xf numFmtId="14" fontId="7" fillId="0" borderId="24" xfId="6" quotePrefix="1" applyNumberFormat="1" applyFont="1" applyBorder="1" applyAlignment="1" applyProtection="1">
      <alignment horizontal="center" vertical="center"/>
      <protection locked="0"/>
    </xf>
    <xf numFmtId="6" fontId="9" fillId="6" borderId="22" xfId="7" applyNumberFormat="1" applyFont="1" applyFill="1" applyBorder="1" applyAlignment="1" applyProtection="1">
      <alignment horizontal="right" vertical="center" indent="1"/>
    </xf>
    <xf numFmtId="6" fontId="9" fillId="6" borderId="21" xfId="7" applyNumberFormat="1" applyFont="1" applyFill="1" applyBorder="1" applyAlignment="1" applyProtection="1">
      <alignment horizontal="right" vertical="center" indent="1"/>
    </xf>
    <xf numFmtId="6" fontId="9" fillId="6" borderId="53" xfId="7" applyNumberFormat="1" applyFont="1" applyFill="1" applyBorder="1" applyAlignment="1" applyProtection="1">
      <alignment horizontal="right" vertical="center" indent="1"/>
    </xf>
    <xf numFmtId="6" fontId="9" fillId="6" borderId="21" xfId="7" applyNumberFormat="1" applyFont="1" applyFill="1" applyBorder="1" applyAlignment="1" applyProtection="1">
      <alignment horizontal="right" vertical="center"/>
    </xf>
    <xf numFmtId="178" fontId="9" fillId="6" borderId="21" xfId="7" applyNumberFormat="1" applyFont="1" applyFill="1" applyBorder="1" applyAlignment="1" applyProtection="1">
      <alignment horizontal="right" vertical="center"/>
    </xf>
    <xf numFmtId="6" fontId="17" fillId="6" borderId="41" xfId="7" applyNumberFormat="1" applyFont="1" applyFill="1" applyBorder="1" applyAlignment="1" applyProtection="1">
      <alignment horizontal="right" vertical="center" indent="1"/>
    </xf>
    <xf numFmtId="6" fontId="17" fillId="6" borderId="20" xfId="7" applyNumberFormat="1" applyFont="1" applyFill="1" applyBorder="1" applyAlignment="1" applyProtection="1">
      <alignment horizontal="right" vertical="center" indent="1"/>
    </xf>
    <xf numFmtId="6" fontId="17" fillId="6" borderId="48" xfId="7" applyNumberFormat="1" applyFont="1" applyFill="1" applyBorder="1" applyAlignment="1" applyProtection="1">
      <alignment horizontal="right" vertical="center" indent="1"/>
    </xf>
    <xf numFmtId="6" fontId="17" fillId="6" borderId="41" xfId="7" applyNumberFormat="1" applyFont="1" applyFill="1" applyBorder="1" applyAlignment="1" applyProtection="1">
      <alignment horizontal="right" vertical="center"/>
    </xf>
    <xf numFmtId="6" fontId="17" fillId="6" borderId="20" xfId="7" applyNumberFormat="1" applyFont="1" applyFill="1" applyBorder="1" applyAlignment="1" applyProtection="1">
      <alignment horizontal="right" vertical="center"/>
    </xf>
    <xf numFmtId="178" fontId="17" fillId="6" borderId="20" xfId="7" applyNumberFormat="1" applyFont="1" applyFill="1" applyBorder="1" applyAlignment="1" applyProtection="1">
      <alignment horizontal="right" vertical="center"/>
    </xf>
    <xf numFmtId="0" fontId="7" fillId="6" borderId="20" xfId="6" applyFont="1" applyFill="1" applyBorder="1" applyAlignment="1">
      <alignment horizontal="center" vertical="center"/>
    </xf>
    <xf numFmtId="0" fontId="7" fillId="6" borderId="20" xfId="6" applyFont="1" applyFill="1" applyBorder="1">
      <alignment vertical="center"/>
    </xf>
    <xf numFmtId="0" fontId="9" fillId="5" borderId="36" xfId="6" applyFont="1" applyFill="1" applyBorder="1" applyProtection="1">
      <alignment vertical="center"/>
      <protection locked="0"/>
    </xf>
    <xf numFmtId="0" fontId="9" fillId="5" borderId="23" xfId="6" applyFont="1" applyFill="1" applyBorder="1" applyProtection="1">
      <alignment vertical="center"/>
      <protection locked="0"/>
    </xf>
    <xf numFmtId="180" fontId="7" fillId="0" borderId="25" xfId="6" applyNumberFormat="1" applyFont="1" applyBorder="1" applyAlignment="1" applyProtection="1">
      <alignment horizontal="center" vertical="center"/>
      <protection locked="0"/>
    </xf>
    <xf numFmtId="0" fontId="7" fillId="0" borderId="26" xfId="6" applyFont="1" applyBorder="1" applyAlignment="1" applyProtection="1">
      <alignment vertical="center" shrinkToFit="1"/>
      <protection locked="0"/>
    </xf>
    <xf numFmtId="6" fontId="9" fillId="5" borderId="35" xfId="7" applyNumberFormat="1" applyFont="1" applyFill="1" applyBorder="1" applyAlignment="1" applyProtection="1">
      <alignment horizontal="right" vertical="center" indent="1"/>
    </xf>
    <xf numFmtId="6" fontId="9" fillId="5" borderId="2" xfId="7" applyNumberFormat="1" applyFont="1" applyFill="1" applyBorder="1" applyAlignment="1" applyProtection="1">
      <alignment horizontal="right" vertical="center" indent="1"/>
    </xf>
    <xf numFmtId="6" fontId="9" fillId="5" borderId="60" xfId="7" applyNumberFormat="1" applyFont="1" applyFill="1" applyBorder="1" applyAlignment="1" applyProtection="1">
      <alignment horizontal="right" vertical="center" indent="1"/>
    </xf>
    <xf numFmtId="6" fontId="9" fillId="5" borderId="35" xfId="7" applyNumberFormat="1" applyFont="1" applyFill="1" applyBorder="1" applyAlignment="1" applyProtection="1">
      <alignment horizontal="right" vertical="center"/>
    </xf>
    <xf numFmtId="6" fontId="9" fillId="5" borderId="2" xfId="7" applyNumberFormat="1" applyFont="1" applyFill="1" applyBorder="1" applyAlignment="1" applyProtection="1">
      <alignment horizontal="right" vertical="center"/>
    </xf>
    <xf numFmtId="178" fontId="9" fillId="5" borderId="2" xfId="7" applyNumberFormat="1" applyFont="1" applyFill="1" applyBorder="1" applyAlignment="1" applyProtection="1">
      <alignment horizontal="right" vertical="center"/>
    </xf>
    <xf numFmtId="0" fontId="7" fillId="5" borderId="2" xfId="6" applyFont="1" applyFill="1" applyBorder="1">
      <alignment vertical="center"/>
    </xf>
    <xf numFmtId="0" fontId="7" fillId="5" borderId="2" xfId="6" applyFont="1" applyFill="1" applyBorder="1" applyAlignment="1">
      <alignment horizontal="center" vertical="center"/>
    </xf>
    <xf numFmtId="0" fontId="9" fillId="5" borderId="23" xfId="6" applyFont="1" applyFill="1" applyBorder="1" applyAlignment="1" applyProtection="1">
      <alignment horizontal="left" vertical="center" indent="1"/>
      <protection locked="0"/>
    </xf>
    <xf numFmtId="179" fontId="7" fillId="0" borderId="40" xfId="7" applyNumberFormat="1" applyFont="1" applyBorder="1" applyProtection="1">
      <alignment vertical="center"/>
      <protection locked="0"/>
    </xf>
    <xf numFmtId="179" fontId="7" fillId="0" borderId="40" xfId="7" applyNumberFormat="1" applyFont="1" applyBorder="1" applyProtection="1">
      <alignment vertical="center"/>
    </xf>
    <xf numFmtId="0" fontId="7" fillId="0" borderId="40" xfId="6" applyFont="1" applyBorder="1" applyAlignment="1">
      <alignment horizontal="center" vertical="center"/>
    </xf>
    <xf numFmtId="0" fontId="7" fillId="0" borderId="40" xfId="6" applyFont="1" applyBorder="1" applyAlignment="1" applyProtection="1">
      <alignment horizontal="center" vertical="center"/>
      <protection locked="0"/>
    </xf>
    <xf numFmtId="180" fontId="7" fillId="0" borderId="40" xfId="6" applyNumberFormat="1" applyFont="1" applyBorder="1" applyAlignment="1" applyProtection="1">
      <alignment horizontal="center" vertical="center"/>
      <protection locked="0"/>
    </xf>
    <xf numFmtId="179" fontId="7" fillId="0" borderId="40" xfId="6" applyNumberFormat="1" applyFont="1" applyBorder="1" applyProtection="1">
      <alignment vertical="center"/>
      <protection locked="0"/>
    </xf>
    <xf numFmtId="0" fontId="7" fillId="0" borderId="37" xfId="6" quotePrefix="1" applyFont="1" applyBorder="1" applyAlignment="1" applyProtection="1">
      <alignment horizontal="center" vertical="center"/>
      <protection locked="0"/>
    </xf>
    <xf numFmtId="0" fontId="7" fillId="5" borderId="36" xfId="6" applyFont="1" applyFill="1" applyBorder="1" applyProtection="1">
      <alignment vertical="center"/>
      <protection locked="0"/>
    </xf>
    <xf numFmtId="0" fontId="7" fillId="5" borderId="23" xfId="6" applyFont="1" applyFill="1" applyBorder="1" applyProtection="1">
      <alignment vertical="center"/>
      <protection locked="0"/>
    </xf>
    <xf numFmtId="6" fontId="9" fillId="5" borderId="22" xfId="7" applyNumberFormat="1" applyFont="1" applyFill="1" applyBorder="1" applyAlignment="1" applyProtection="1">
      <alignment horizontal="right" vertical="center" indent="1"/>
    </xf>
    <xf numFmtId="6" fontId="9" fillId="5" borderId="21" xfId="7" applyNumberFormat="1" applyFont="1" applyFill="1" applyBorder="1" applyAlignment="1" applyProtection="1">
      <alignment horizontal="right" vertical="center" indent="1"/>
    </xf>
    <xf numFmtId="6" fontId="9" fillId="5" borderId="53" xfId="7" applyNumberFormat="1" applyFont="1" applyFill="1" applyBorder="1" applyAlignment="1" applyProtection="1">
      <alignment horizontal="right" vertical="center" indent="1"/>
    </xf>
    <xf numFmtId="6" fontId="9" fillId="5" borderId="21" xfId="7" applyNumberFormat="1" applyFont="1" applyFill="1" applyBorder="1" applyAlignment="1" applyProtection="1">
      <alignment horizontal="right" vertical="center"/>
    </xf>
    <xf numFmtId="178" fontId="9" fillId="5" borderId="21" xfId="7" applyNumberFormat="1" applyFont="1" applyFill="1" applyBorder="1" applyAlignment="1" applyProtection="1">
      <alignment horizontal="right" vertical="center"/>
    </xf>
    <xf numFmtId="6" fontId="17" fillId="5" borderId="41" xfId="7" applyNumberFormat="1" applyFont="1" applyFill="1" applyBorder="1" applyAlignment="1" applyProtection="1">
      <alignment horizontal="right" vertical="center" indent="1"/>
    </xf>
    <xf numFmtId="6" fontId="17" fillId="5" borderId="20" xfId="7" applyNumberFormat="1" applyFont="1" applyFill="1" applyBorder="1" applyAlignment="1" applyProtection="1">
      <alignment horizontal="right" vertical="center" indent="1"/>
    </xf>
    <xf numFmtId="6" fontId="17" fillId="5" borderId="48" xfId="7" applyNumberFormat="1" applyFont="1" applyFill="1" applyBorder="1" applyAlignment="1" applyProtection="1">
      <alignment horizontal="right" vertical="center" indent="1"/>
    </xf>
    <xf numFmtId="6" fontId="17" fillId="5" borderId="4" xfId="7" applyNumberFormat="1" applyFont="1" applyFill="1" applyBorder="1" applyAlignment="1" applyProtection="1">
      <alignment horizontal="right" vertical="center"/>
    </xf>
    <xf numFmtId="6" fontId="17" fillId="5" borderId="18" xfId="7" applyNumberFormat="1" applyFont="1" applyFill="1" applyBorder="1" applyAlignment="1" applyProtection="1">
      <alignment horizontal="right" vertical="center"/>
    </xf>
    <xf numFmtId="6" fontId="17" fillId="5" borderId="20" xfId="7" applyNumberFormat="1" applyFont="1" applyFill="1" applyBorder="1" applyAlignment="1" applyProtection="1">
      <alignment horizontal="right" vertical="center"/>
    </xf>
    <xf numFmtId="178" fontId="17" fillId="5" borderId="20" xfId="7" applyNumberFormat="1" applyFont="1" applyFill="1" applyBorder="1" applyAlignment="1" applyProtection="1">
      <alignment horizontal="right" vertical="center"/>
    </xf>
    <xf numFmtId="0" fontId="7" fillId="5" borderId="18" xfId="6" applyFont="1" applyFill="1" applyBorder="1" applyAlignment="1">
      <alignment horizontal="center" vertical="center"/>
    </xf>
    <xf numFmtId="0" fontId="7" fillId="5" borderId="18" xfId="6" applyFont="1" applyFill="1" applyBorder="1">
      <alignment vertical="center"/>
    </xf>
    <xf numFmtId="179" fontId="4" fillId="0" borderId="30" xfId="7" applyNumberFormat="1" applyFont="1" applyBorder="1" applyProtection="1">
      <alignment vertical="center"/>
      <protection locked="0"/>
    </xf>
    <xf numFmtId="179" fontId="4" fillId="0" borderId="30" xfId="7" applyNumberFormat="1" applyFont="1" applyBorder="1" applyProtection="1">
      <alignment vertical="center"/>
    </xf>
    <xf numFmtId="56" fontId="7" fillId="0" borderId="29" xfId="6" quotePrefix="1" applyNumberFormat="1" applyFont="1" applyBorder="1" applyAlignment="1" applyProtection="1">
      <alignment horizontal="center" vertical="center"/>
      <protection locked="0"/>
    </xf>
    <xf numFmtId="0" fontId="7" fillId="8" borderId="0" xfId="6" applyFont="1" applyFill="1" applyAlignment="1" applyProtection="1">
      <alignment horizontal="center" vertical="center"/>
      <protection locked="0"/>
    </xf>
    <xf numFmtId="0" fontId="7" fillId="8" borderId="23" xfId="6" applyFont="1" applyFill="1" applyBorder="1" applyAlignment="1" applyProtection="1">
      <alignment horizontal="center" vertical="center"/>
      <protection locked="0"/>
    </xf>
    <xf numFmtId="20" fontId="7" fillId="0" borderId="30" xfId="6" applyNumberFormat="1" applyFont="1" applyBorder="1" applyAlignment="1" applyProtection="1">
      <alignment horizontal="center" vertical="center"/>
      <protection locked="0"/>
    </xf>
    <xf numFmtId="179" fontId="4" fillId="0" borderId="25" xfId="7" applyNumberFormat="1" applyFont="1" applyBorder="1" applyProtection="1">
      <alignment vertical="center"/>
      <protection locked="0"/>
    </xf>
    <xf numFmtId="179" fontId="4" fillId="0" borderId="25" xfId="7" applyNumberFormat="1" applyFont="1" applyBorder="1" applyProtection="1">
      <alignment vertical="center"/>
    </xf>
    <xf numFmtId="179" fontId="7" fillId="0" borderId="27" xfId="7" applyNumberFormat="1" applyFont="1" applyBorder="1" applyProtection="1">
      <alignment vertical="center"/>
    </xf>
    <xf numFmtId="56" fontId="7" fillId="0" borderId="24" xfId="6" quotePrefix="1" applyNumberFormat="1" applyFont="1" applyBorder="1" applyAlignment="1" applyProtection="1">
      <alignment horizontal="center" vertical="center"/>
      <protection locked="0"/>
    </xf>
    <xf numFmtId="6" fontId="17" fillId="8" borderId="22" xfId="7" applyNumberFormat="1" applyFont="1" applyFill="1" applyBorder="1" applyAlignment="1" applyProtection="1">
      <alignment horizontal="right" vertical="center" indent="1"/>
    </xf>
    <xf numFmtId="6" fontId="17" fillId="8" borderId="21" xfId="7" applyNumberFormat="1" applyFont="1" applyFill="1" applyBorder="1" applyAlignment="1" applyProtection="1">
      <alignment horizontal="right" vertical="center" indent="1"/>
    </xf>
    <xf numFmtId="6" fontId="17" fillId="8" borderId="53" xfId="7" applyNumberFormat="1" applyFont="1" applyFill="1" applyBorder="1" applyAlignment="1" applyProtection="1">
      <alignment horizontal="right" vertical="center" indent="1"/>
    </xf>
    <xf numFmtId="6" fontId="17" fillId="8" borderId="22" xfId="7" applyNumberFormat="1" applyFont="1" applyFill="1" applyBorder="1" applyAlignment="1" applyProtection="1">
      <alignment horizontal="right" vertical="center"/>
    </xf>
    <xf numFmtId="6" fontId="17" fillId="8" borderId="21" xfId="7" applyNumberFormat="1" applyFont="1" applyFill="1" applyBorder="1" applyAlignment="1" applyProtection="1">
      <alignment horizontal="right" vertical="center"/>
    </xf>
    <xf numFmtId="178" fontId="17" fillId="8" borderId="0" xfId="7" applyNumberFormat="1" applyFont="1" applyFill="1" applyBorder="1" applyAlignment="1" applyProtection="1">
      <alignment horizontal="right" vertical="center"/>
    </xf>
    <xf numFmtId="6" fontId="17" fillId="8" borderId="20" xfId="7" applyNumberFormat="1" applyFont="1" applyFill="1" applyBorder="1" applyAlignment="1" applyProtection="1">
      <alignment horizontal="right" vertical="center"/>
    </xf>
    <xf numFmtId="0" fontId="7" fillId="8" borderId="0" xfId="6" applyFont="1" applyFill="1" applyAlignment="1">
      <alignment horizontal="center" vertical="center"/>
    </xf>
    <xf numFmtId="0" fontId="7" fillId="8" borderId="0" xfId="6" applyFont="1" applyFill="1">
      <alignment vertical="center"/>
    </xf>
    <xf numFmtId="55" fontId="16" fillId="0" borderId="52" xfId="6" applyNumberFormat="1" applyFont="1" applyBorder="1" applyAlignment="1" applyProtection="1">
      <alignment horizontal="center" vertical="center"/>
      <protection locked="0"/>
    </xf>
    <xf numFmtId="55" fontId="16" fillId="0" borderId="1" xfId="6" applyNumberFormat="1" applyFont="1" applyBorder="1" applyAlignment="1" applyProtection="1">
      <alignment horizontal="center" vertical="center"/>
      <protection locked="0"/>
    </xf>
    <xf numFmtId="55" fontId="16" fillId="0" borderId="51" xfId="6" applyNumberFormat="1" applyFont="1" applyBorder="1" applyAlignment="1" applyProtection="1">
      <alignment horizontal="center" vertical="center"/>
      <protection locked="0"/>
    </xf>
    <xf numFmtId="38" fontId="17" fillId="0" borderId="14" xfId="7" applyFont="1" applyFill="1" applyBorder="1" applyAlignment="1" applyProtection="1">
      <alignment horizontal="center" vertical="center" wrapText="1"/>
      <protection locked="0"/>
    </xf>
    <xf numFmtId="0" fontId="17" fillId="0" borderId="14" xfId="6" applyFont="1" applyBorder="1" applyAlignment="1" applyProtection="1">
      <alignment horizontal="center" vertical="center" wrapText="1"/>
      <protection locked="0"/>
    </xf>
    <xf numFmtId="38" fontId="16" fillId="0" borderId="14" xfId="7" applyFont="1" applyBorder="1" applyAlignment="1" applyProtection="1">
      <alignment horizontal="center" vertical="center" wrapText="1"/>
      <protection locked="0"/>
    </xf>
    <xf numFmtId="0" fontId="16" fillId="0" borderId="15" xfId="6" applyFont="1" applyBorder="1" applyAlignment="1" applyProtection="1">
      <alignment horizontal="center" vertical="center"/>
      <protection locked="0"/>
    </xf>
    <xf numFmtId="0" fontId="16" fillId="0" borderId="14" xfId="6" applyFont="1" applyBorder="1" applyAlignment="1" applyProtection="1">
      <alignment horizontal="center" vertical="center"/>
      <protection locked="0"/>
    </xf>
    <xf numFmtId="0" fontId="7" fillId="0" borderId="0" xfId="6" applyFont="1" applyAlignment="1" applyProtection="1">
      <alignment horizontal="right" vertical="center"/>
      <protection locked="0"/>
    </xf>
    <xf numFmtId="0" fontId="15" fillId="0" borderId="0" xfId="6" applyFont="1" applyProtection="1">
      <alignment vertical="center"/>
      <protection locked="0"/>
    </xf>
    <xf numFmtId="38" fontId="7" fillId="0" borderId="65" xfId="4" applyFont="1" applyBorder="1" applyAlignment="1" applyProtection="1">
      <alignment horizontal="right" vertical="center" indent="1"/>
    </xf>
    <xf numFmtId="38" fontId="7" fillId="0" borderId="66" xfId="4" applyFont="1" applyBorder="1" applyAlignment="1" applyProtection="1">
      <alignment horizontal="right" vertical="center" indent="1"/>
    </xf>
    <xf numFmtId="38" fontId="7" fillId="0" borderId="67" xfId="4" applyFont="1" applyBorder="1" applyAlignment="1" applyProtection="1">
      <alignment horizontal="right" vertical="center" indent="1"/>
    </xf>
    <xf numFmtId="0" fontId="7" fillId="0" borderId="30" xfId="6" applyFont="1" applyBorder="1" applyAlignment="1" applyProtection="1">
      <alignment vertical="center" shrinkToFit="1"/>
      <protection locked="0"/>
    </xf>
    <xf numFmtId="0" fontId="7" fillId="0" borderId="31" xfId="6" applyFont="1" applyBorder="1" applyAlignment="1" applyProtection="1">
      <alignment vertical="center" shrinkToFit="1"/>
      <protection locked="0"/>
    </xf>
    <xf numFmtId="0" fontId="24" fillId="2" borderId="49" xfId="0" applyFont="1" applyFill="1" applyBorder="1" applyAlignment="1" applyProtection="1">
      <alignment shrinkToFit="1"/>
      <protection locked="0"/>
    </xf>
    <xf numFmtId="0" fontId="9" fillId="6" borderId="32" xfId="6" applyFont="1" applyFill="1" applyBorder="1" applyAlignment="1" applyProtection="1">
      <alignment horizontal="left" vertical="center" indent="1"/>
      <protection locked="0"/>
    </xf>
    <xf numFmtId="0" fontId="9" fillId="6" borderId="33" xfId="6" applyFont="1" applyFill="1" applyBorder="1" applyAlignment="1" applyProtection="1">
      <alignment horizontal="left" vertical="center" indent="1"/>
      <protection locked="0"/>
    </xf>
    <xf numFmtId="0" fontId="9" fillId="6" borderId="34" xfId="6" applyFont="1" applyFill="1" applyBorder="1" applyAlignment="1" applyProtection="1">
      <alignment horizontal="left" vertical="center" indent="1"/>
      <protection locked="0"/>
    </xf>
    <xf numFmtId="0" fontId="7" fillId="0" borderId="38" xfId="6" applyFont="1" applyBorder="1" applyAlignment="1" applyProtection="1">
      <alignment vertical="center" shrinkToFit="1"/>
      <protection locked="0"/>
    </xf>
    <xf numFmtId="0" fontId="7" fillId="0" borderId="39" xfId="6" applyFont="1" applyBorder="1" applyAlignment="1" applyProtection="1">
      <alignment vertical="center" shrinkToFit="1"/>
      <protection locked="0"/>
    </xf>
    <xf numFmtId="0" fontId="9" fillId="5" borderId="32" xfId="6" applyFont="1" applyFill="1" applyBorder="1" applyAlignment="1" applyProtection="1">
      <alignment horizontal="left" vertical="center" indent="1"/>
      <protection locked="0"/>
    </xf>
    <xf numFmtId="0" fontId="9" fillId="5" borderId="33" xfId="6" applyFont="1" applyFill="1" applyBorder="1" applyAlignment="1" applyProtection="1">
      <alignment horizontal="left" vertical="center" indent="1"/>
      <protection locked="0"/>
    </xf>
    <xf numFmtId="0" fontId="9" fillId="5" borderId="34" xfId="6" applyFont="1" applyFill="1" applyBorder="1" applyAlignment="1" applyProtection="1">
      <alignment horizontal="left" vertical="center" indent="1"/>
      <protection locked="0"/>
    </xf>
    <xf numFmtId="0" fontId="7" fillId="0" borderId="25" xfId="6" applyFont="1" applyBorder="1" applyAlignment="1" applyProtection="1">
      <alignment horizontal="left" vertical="center" shrinkToFit="1"/>
      <protection locked="0"/>
    </xf>
    <xf numFmtId="0" fontId="7" fillId="0" borderId="26" xfId="6" applyFont="1" applyBorder="1" applyAlignment="1" applyProtection="1">
      <alignment horizontal="left" vertical="center" shrinkToFit="1"/>
      <protection locked="0"/>
    </xf>
    <xf numFmtId="0" fontId="7" fillId="0" borderId="30" xfId="6" applyFont="1" applyBorder="1" applyAlignment="1" applyProtection="1">
      <alignment horizontal="left" vertical="center" shrinkToFit="1"/>
      <protection locked="0"/>
    </xf>
    <xf numFmtId="0" fontId="7" fillId="0" borderId="31" xfId="6" applyFont="1" applyBorder="1" applyAlignment="1" applyProtection="1">
      <alignment horizontal="left" vertical="center" shrinkToFit="1"/>
      <protection locked="0"/>
    </xf>
    <xf numFmtId="0" fontId="7" fillId="0" borderId="25" xfId="6" applyFont="1" applyBorder="1" applyAlignment="1" applyProtection="1">
      <alignment vertical="center" shrinkToFit="1"/>
      <protection locked="0"/>
    </xf>
    <xf numFmtId="0" fontId="7" fillId="0" borderId="26" xfId="6" applyFont="1" applyBorder="1" applyAlignment="1" applyProtection="1">
      <alignment vertical="center" shrinkToFit="1"/>
      <protection locked="0"/>
    </xf>
    <xf numFmtId="0" fontId="16" fillId="0" borderId="50" xfId="6" applyFont="1" applyBorder="1" applyAlignment="1" applyProtection="1">
      <alignment horizontal="center" vertical="center"/>
      <protection locked="0"/>
    </xf>
    <xf numFmtId="0" fontId="16" fillId="0" borderId="10" xfId="6" applyFont="1" applyBorder="1" applyAlignment="1" applyProtection="1">
      <alignment horizontal="center" vertical="center"/>
      <protection locked="0"/>
    </xf>
    <xf numFmtId="0" fontId="16" fillId="0" borderId="11" xfId="6" applyFont="1" applyBorder="1" applyAlignment="1" applyProtection="1">
      <alignment horizontal="center" vertical="center"/>
      <protection locked="0"/>
    </xf>
    <xf numFmtId="0" fontId="15" fillId="0" borderId="0" xfId="6" applyFont="1" applyAlignment="1" applyProtection="1">
      <alignment horizontal="center" vertical="center"/>
      <protection locked="0"/>
    </xf>
    <xf numFmtId="0" fontId="16" fillId="0" borderId="8" xfId="6" applyFont="1" applyBorder="1" applyAlignment="1" applyProtection="1">
      <alignment horizontal="center" vertical="center"/>
      <protection locked="0"/>
    </xf>
    <xf numFmtId="0" fontId="16" fillId="0" borderId="9" xfId="6" applyFont="1" applyBorder="1" applyAlignment="1" applyProtection="1">
      <alignment horizontal="center" vertical="center"/>
      <protection locked="0"/>
    </xf>
    <xf numFmtId="0" fontId="16" fillId="0" borderId="12" xfId="6" applyFont="1" applyBorder="1" applyAlignment="1" applyProtection="1">
      <alignment horizontal="center" vertical="center"/>
      <protection locked="0"/>
    </xf>
    <xf numFmtId="0" fontId="16" fillId="0" borderId="13" xfId="6" applyFont="1" applyBorder="1" applyAlignment="1" applyProtection="1">
      <alignment horizontal="center" vertical="center"/>
      <protection locked="0"/>
    </xf>
    <xf numFmtId="0" fontId="16" fillId="0" borderId="16" xfId="6" applyFont="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17" fillId="5" borderId="17" xfId="6" applyFont="1" applyFill="1" applyBorder="1" applyAlignment="1" applyProtection="1">
      <alignment horizontal="left" vertical="center" indent="1"/>
      <protection locked="0"/>
    </xf>
    <xf numFmtId="0" fontId="17" fillId="5" borderId="18" xfId="6" applyFont="1" applyFill="1" applyBorder="1" applyAlignment="1" applyProtection="1">
      <alignment horizontal="left" vertical="center" indent="1"/>
      <protection locked="0"/>
    </xf>
    <xf numFmtId="0" fontId="17" fillId="5" borderId="19" xfId="6" applyFont="1" applyFill="1" applyBorder="1" applyAlignment="1" applyProtection="1">
      <alignment horizontal="left" vertical="center" indent="1"/>
      <protection locked="0"/>
    </xf>
    <xf numFmtId="0" fontId="17" fillId="8" borderId="17" xfId="6" applyFont="1" applyFill="1" applyBorder="1" applyAlignment="1" applyProtection="1">
      <alignment horizontal="left" vertical="center" indent="1"/>
      <protection locked="0"/>
    </xf>
    <xf numFmtId="0" fontId="17" fillId="8" borderId="18" xfId="6" applyFont="1" applyFill="1" applyBorder="1" applyAlignment="1" applyProtection="1">
      <alignment horizontal="left" vertical="center" indent="1"/>
      <protection locked="0"/>
    </xf>
    <xf numFmtId="0" fontId="17" fillId="8" borderId="19" xfId="6" applyFont="1" applyFill="1" applyBorder="1" applyAlignment="1" applyProtection="1">
      <alignment horizontal="left" vertical="center" indent="1"/>
      <protection locked="0"/>
    </xf>
    <xf numFmtId="0" fontId="16" fillId="7" borderId="42" xfId="6" applyFont="1" applyFill="1" applyBorder="1" applyAlignment="1" applyProtection="1">
      <alignment horizontal="left" vertical="center" indent="1"/>
      <protection locked="0"/>
    </xf>
    <xf numFmtId="0" fontId="16" fillId="7" borderId="43" xfId="6" applyFont="1" applyFill="1" applyBorder="1" applyAlignment="1" applyProtection="1">
      <alignment horizontal="left" vertical="center" indent="1"/>
      <protection locked="0"/>
    </xf>
    <xf numFmtId="0" fontId="17" fillId="6" borderId="17" xfId="6" applyFont="1" applyFill="1" applyBorder="1" applyAlignment="1" applyProtection="1">
      <alignment horizontal="left" vertical="center" indent="1"/>
      <protection locked="0"/>
    </xf>
    <xf numFmtId="0" fontId="17" fillId="6" borderId="18" xfId="6" applyFont="1" applyFill="1" applyBorder="1" applyAlignment="1" applyProtection="1">
      <alignment horizontal="left" vertical="center" indent="1"/>
      <protection locked="0"/>
    </xf>
    <xf numFmtId="0" fontId="17" fillId="6" borderId="19" xfId="6" applyFont="1" applyFill="1" applyBorder="1" applyAlignment="1" applyProtection="1">
      <alignment horizontal="left" vertical="center" indent="1"/>
      <protection locked="0"/>
    </xf>
    <xf numFmtId="0" fontId="28" fillId="0" borderId="3" xfId="1" applyFont="1" applyBorder="1" applyAlignment="1">
      <alignment horizontal="center" vertical="center" wrapText="1"/>
    </xf>
    <xf numFmtId="0" fontId="28" fillId="0" borderId="5" xfId="1" applyFont="1" applyBorder="1" applyAlignment="1">
      <alignment horizontal="center" vertical="center" wrapText="1"/>
    </xf>
    <xf numFmtId="181" fontId="28" fillId="0" borderId="3" xfId="1" applyNumberFormat="1" applyFont="1" applyBorder="1" applyAlignment="1">
      <alignment horizontal="center" vertical="center" wrapText="1"/>
    </xf>
    <xf numFmtId="181" fontId="28" fillId="0" borderId="5" xfId="1" applyNumberFormat="1" applyFont="1" applyBorder="1" applyAlignment="1">
      <alignment horizontal="center" vertical="center" wrapText="1"/>
    </xf>
    <xf numFmtId="0" fontId="9" fillId="6" borderId="32" xfId="2" applyFont="1" applyFill="1" applyBorder="1" applyAlignment="1" applyProtection="1">
      <alignment horizontal="left" vertical="center" indent="1"/>
      <protection locked="0"/>
    </xf>
    <xf numFmtId="0" fontId="9" fillId="6" borderId="33" xfId="2" applyFont="1" applyFill="1" applyBorder="1" applyAlignment="1" applyProtection="1">
      <alignment horizontal="left" vertical="center" indent="1"/>
      <protection locked="0"/>
    </xf>
    <xf numFmtId="0" fontId="9" fillId="6" borderId="34" xfId="2" applyFont="1" applyFill="1" applyBorder="1" applyAlignment="1" applyProtection="1">
      <alignment horizontal="left" vertical="center" indent="1"/>
      <protection locked="0"/>
    </xf>
    <xf numFmtId="0" fontId="7" fillId="0" borderId="30" xfId="2" applyFont="1" applyBorder="1" applyAlignment="1" applyProtection="1">
      <alignment vertical="center" shrinkToFit="1"/>
      <protection locked="0"/>
    </xf>
    <xf numFmtId="0" fontId="7" fillId="0" borderId="31" xfId="2" applyFont="1" applyBorder="1" applyAlignment="1" applyProtection="1">
      <alignment vertical="center" shrinkToFit="1"/>
      <protection locked="0"/>
    </xf>
    <xf numFmtId="0" fontId="7" fillId="0" borderId="38" xfId="2" applyFont="1" applyBorder="1" applyAlignment="1" applyProtection="1">
      <alignment vertical="center" shrinkToFit="1"/>
      <protection locked="0"/>
    </xf>
    <xf numFmtId="0" fontId="7" fillId="0" borderId="39" xfId="2" applyFont="1" applyBorder="1" applyAlignment="1" applyProtection="1">
      <alignment vertical="center" shrinkToFit="1"/>
      <protection locked="0"/>
    </xf>
    <xf numFmtId="0" fontId="9" fillId="5" borderId="32" xfId="2" applyFont="1" applyFill="1" applyBorder="1" applyAlignment="1" applyProtection="1">
      <alignment horizontal="left" vertical="center" indent="1"/>
      <protection locked="0"/>
    </xf>
    <xf numFmtId="0" fontId="9" fillId="5" borderId="33" xfId="2" applyFont="1" applyFill="1" applyBorder="1" applyAlignment="1" applyProtection="1">
      <alignment horizontal="left" vertical="center" indent="1"/>
      <protection locked="0"/>
    </xf>
    <xf numFmtId="0" fontId="9" fillId="5" borderId="34" xfId="2" applyFont="1" applyFill="1" applyBorder="1" applyAlignment="1" applyProtection="1">
      <alignment horizontal="left" vertical="center" indent="1"/>
      <protection locked="0"/>
    </xf>
    <xf numFmtId="0" fontId="7" fillId="0" borderId="25" xfId="2" applyFont="1" applyBorder="1" applyAlignment="1" applyProtection="1">
      <alignment vertical="center" shrinkToFit="1"/>
      <protection locked="0"/>
    </xf>
    <xf numFmtId="0" fontId="7" fillId="0" borderId="26" xfId="2" applyFont="1" applyBorder="1" applyAlignment="1" applyProtection="1">
      <alignment vertical="center" shrinkToFit="1"/>
      <protection locked="0"/>
    </xf>
    <xf numFmtId="0" fontId="17" fillId="6" borderId="17" xfId="2" applyFont="1" applyFill="1" applyBorder="1" applyAlignment="1" applyProtection="1">
      <alignment horizontal="left" vertical="center" indent="1"/>
      <protection locked="0"/>
    </xf>
    <xf numFmtId="0" fontId="17" fillId="6" borderId="18" xfId="2" applyFont="1" applyFill="1" applyBorder="1" applyAlignment="1" applyProtection="1">
      <alignment horizontal="left" vertical="center" indent="1"/>
      <protection locked="0"/>
    </xf>
    <xf numFmtId="0" fontId="17" fillId="6" borderId="19" xfId="2" applyFont="1" applyFill="1" applyBorder="1" applyAlignment="1" applyProtection="1">
      <alignment horizontal="left" vertical="center" indent="1"/>
      <protection locked="0"/>
    </xf>
    <xf numFmtId="0" fontId="15" fillId="0" borderId="0" xfId="2" applyFont="1" applyAlignment="1" applyProtection="1">
      <alignment horizontal="center" vertical="center"/>
      <protection locked="0"/>
    </xf>
    <xf numFmtId="0" fontId="16" fillId="0" borderId="8"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12" xfId="2" applyFont="1" applyBorder="1" applyAlignment="1" applyProtection="1">
      <alignment horizontal="center" vertical="center"/>
      <protection locked="0"/>
    </xf>
    <xf numFmtId="0" fontId="16" fillId="0" borderId="13" xfId="2" applyFont="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0" fontId="16" fillId="0" borderId="11" xfId="2" applyFont="1" applyBorder="1" applyAlignment="1" applyProtection="1">
      <alignment horizontal="center" vertical="center"/>
      <protection locked="0"/>
    </xf>
    <xf numFmtId="0" fontId="16" fillId="0" borderId="16" xfId="2" applyFont="1" applyBorder="1" applyAlignment="1" applyProtection="1">
      <alignment horizontal="center" vertical="center"/>
      <protection locked="0"/>
    </xf>
    <xf numFmtId="0" fontId="7" fillId="0" borderId="30" xfId="2" applyFont="1" applyBorder="1" applyAlignment="1" applyProtection="1">
      <alignment horizontal="left" vertical="center" shrinkToFit="1"/>
      <protection locked="0"/>
    </xf>
    <xf numFmtId="0" fontId="7" fillId="0" borderId="31" xfId="2" applyFont="1" applyBorder="1" applyAlignment="1" applyProtection="1">
      <alignment horizontal="left" vertical="center" shrinkToFit="1"/>
      <protection locked="0"/>
    </xf>
    <xf numFmtId="0" fontId="16" fillId="0" borderId="48" xfId="2" applyFont="1" applyBorder="1" applyAlignment="1" applyProtection="1">
      <alignment horizontal="center" vertical="center"/>
      <protection locked="0"/>
    </xf>
    <xf numFmtId="0" fontId="16" fillId="0" borderId="20" xfId="2" applyFont="1" applyBorder="1" applyAlignment="1" applyProtection="1">
      <alignment horizontal="center" vertical="center"/>
      <protection locked="0"/>
    </xf>
    <xf numFmtId="0" fontId="16" fillId="0" borderId="41" xfId="2" applyFont="1" applyBorder="1" applyAlignment="1" applyProtection="1">
      <alignment horizontal="center" vertical="center"/>
      <protection locked="0"/>
    </xf>
    <xf numFmtId="0" fontId="17" fillId="5" borderId="17" xfId="2" applyFont="1" applyFill="1" applyBorder="1" applyAlignment="1" applyProtection="1">
      <alignment horizontal="left" vertical="center" indent="1"/>
      <protection locked="0"/>
    </xf>
    <xf numFmtId="0" fontId="17" fillId="5" borderId="18" xfId="2" applyFont="1" applyFill="1" applyBorder="1" applyAlignment="1" applyProtection="1">
      <alignment horizontal="left" vertical="center" indent="1"/>
      <protection locked="0"/>
    </xf>
    <xf numFmtId="0" fontId="17" fillId="5" borderId="19" xfId="2" applyFont="1" applyFill="1" applyBorder="1" applyAlignment="1" applyProtection="1">
      <alignment horizontal="left" vertical="center" indent="1"/>
      <protection locked="0"/>
    </xf>
    <xf numFmtId="0" fontId="17" fillId="8" borderId="17" xfId="2" applyFont="1" applyFill="1" applyBorder="1" applyAlignment="1" applyProtection="1">
      <alignment horizontal="left" vertical="center" indent="1"/>
      <protection locked="0"/>
    </xf>
    <xf numFmtId="0" fontId="17" fillId="8" borderId="18" xfId="2" applyFont="1" applyFill="1" applyBorder="1" applyAlignment="1" applyProtection="1">
      <alignment horizontal="left" vertical="center" indent="1"/>
      <protection locked="0"/>
    </xf>
    <xf numFmtId="0" fontId="17" fillId="8" borderId="19" xfId="2" applyFont="1" applyFill="1" applyBorder="1" applyAlignment="1" applyProtection="1">
      <alignment horizontal="left" vertical="center" indent="1"/>
      <protection locked="0"/>
    </xf>
    <xf numFmtId="0" fontId="7" fillId="0" borderId="25" xfId="2" applyFont="1" applyBorder="1" applyAlignment="1" applyProtection="1">
      <alignment horizontal="left" vertical="center" shrinkToFit="1"/>
      <protection locked="0"/>
    </xf>
    <xf numFmtId="0" fontId="7" fillId="0" borderId="26" xfId="2" applyFont="1" applyBorder="1" applyAlignment="1" applyProtection="1">
      <alignment horizontal="left" vertical="center" shrinkToFit="1"/>
      <protection locked="0"/>
    </xf>
    <xf numFmtId="0" fontId="16" fillId="7" borderId="42" xfId="2" applyFont="1" applyFill="1" applyBorder="1" applyAlignment="1" applyProtection="1">
      <alignment horizontal="left" vertical="center" indent="1"/>
      <protection locked="0"/>
    </xf>
    <xf numFmtId="0" fontId="16" fillId="7" borderId="43" xfId="2" applyFont="1" applyFill="1" applyBorder="1" applyAlignment="1" applyProtection="1">
      <alignment horizontal="left" vertical="center" indent="1"/>
      <protection locked="0"/>
    </xf>
    <xf numFmtId="0" fontId="16" fillId="0" borderId="68" xfId="6" applyFont="1" applyBorder="1" applyAlignment="1" applyProtection="1">
      <alignment horizontal="center" vertical="center"/>
      <protection locked="0"/>
    </xf>
  </cellXfs>
  <cellStyles count="8">
    <cellStyle name="ハイパーリンク" xfId="5" builtinId="8"/>
    <cellStyle name="桁区切り" xfId="4" builtinId="6"/>
    <cellStyle name="桁区切り 6" xfId="3" xr:uid="{D85A2987-42AF-4013-B064-D8E666DFEAEA}"/>
    <cellStyle name="桁区切り 6 2" xfId="7" xr:uid="{E5BBA731-6525-4D8D-AA2D-9ABB53E7B7A3}"/>
    <cellStyle name="標準" xfId="0" builtinId="0"/>
    <cellStyle name="標準 2" xfId="1" xr:uid="{00000000-0005-0000-0000-000001000000}"/>
    <cellStyle name="標準 6" xfId="2" xr:uid="{58A41DAE-BFF9-441F-9AEC-E763AF4131E9}"/>
    <cellStyle name="標準 6 2" xfId="6" xr:uid="{A3FBCBE6-47D4-467C-B82C-42099FF751D9}"/>
  </cellStyles>
  <dxfs count="2">
    <dxf>
      <fill>
        <patternFill>
          <bgColor rgb="FFFFFF00"/>
        </patternFill>
      </fill>
    </dxf>
    <dxf>
      <fill>
        <patternFill>
          <bgColor rgb="FFFFFF00"/>
        </patternFill>
      </fill>
    </dxf>
  </dxfs>
  <tableStyles count="0" defaultTableStyle="TableStyleMedium9" defaultPivotStyle="PivotStyleLight16"/>
  <colors>
    <mruColors>
      <color rgb="FFFFCCFF"/>
      <color rgb="FFFF99FF"/>
      <color rgb="FFEAEAEA"/>
      <color rgb="FFFF9999"/>
      <color rgb="FFF8F8F8"/>
      <color rgb="FFFFFFCC"/>
      <color rgb="FFCCECFF"/>
      <color rgb="FF99FFCC"/>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406400</xdr:colOff>
      <xdr:row>0</xdr:row>
      <xdr:rowOff>330200</xdr:rowOff>
    </xdr:from>
    <xdr:to>
      <xdr:col>12</xdr:col>
      <xdr:colOff>139700</xdr:colOff>
      <xdr:row>4</xdr:row>
      <xdr:rowOff>76200</xdr:rowOff>
    </xdr:to>
    <xdr:sp macro="" textlink="">
      <xdr:nvSpPr>
        <xdr:cNvPr id="3" name="フローチャート: 代替処理 2">
          <a:extLst>
            <a:ext uri="{FF2B5EF4-FFF2-40B4-BE49-F238E27FC236}">
              <a16:creationId xmlns:a16="http://schemas.microsoft.com/office/drawing/2014/main" id="{867001E6-146D-4786-BAE6-9EBCD7102927}"/>
            </a:ext>
          </a:extLst>
        </xdr:cNvPr>
        <xdr:cNvSpPr/>
      </xdr:nvSpPr>
      <xdr:spPr>
        <a:xfrm>
          <a:off x="7188200" y="330200"/>
          <a:ext cx="3619500" cy="1041400"/>
        </a:xfrm>
        <a:prstGeom prst="flowChartAlternateProcess">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b"/>
        <a:lstStyle/>
        <a:p>
          <a:pPr algn="ctr"/>
          <a:r>
            <a:rPr kumimoji="1" lang="ja-JP" altLang="en-US" sz="3200">
              <a:solidFill>
                <a:sysClr val="windowText" lastClr="000000"/>
              </a:solidFill>
            </a:rPr>
            <a:t>記入例</a:t>
          </a:r>
          <a:endParaRPr kumimoji="1" lang="en-US" altLang="ja-JP" sz="3200">
            <a:solidFill>
              <a:sysClr val="windowText" lastClr="00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281940</xdr:colOff>
      <xdr:row>0</xdr:row>
      <xdr:rowOff>91440</xdr:rowOff>
    </xdr:from>
    <xdr:to>
      <xdr:col>7</xdr:col>
      <xdr:colOff>228600</xdr:colOff>
      <xdr:row>2</xdr:row>
      <xdr:rowOff>137160</xdr:rowOff>
    </xdr:to>
    <xdr:sp macro="" textlink="">
      <xdr:nvSpPr>
        <xdr:cNvPr id="2" name="フローチャート: 代替処理 1">
          <a:extLst>
            <a:ext uri="{FF2B5EF4-FFF2-40B4-BE49-F238E27FC236}">
              <a16:creationId xmlns:a16="http://schemas.microsoft.com/office/drawing/2014/main" id="{AC1EDFDA-EC6F-4D6F-9120-44711586B7C9}"/>
            </a:ext>
          </a:extLst>
        </xdr:cNvPr>
        <xdr:cNvSpPr/>
      </xdr:nvSpPr>
      <xdr:spPr>
        <a:xfrm>
          <a:off x="5425440" y="91440"/>
          <a:ext cx="2796540" cy="594360"/>
        </a:xfrm>
        <a:prstGeom prst="flowChartAlternateProcess">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3200">
              <a:solidFill>
                <a:sysClr val="windowText" lastClr="000000"/>
              </a:solidFill>
            </a:rPr>
            <a:t>記入例</a:t>
          </a:r>
          <a:endParaRPr kumimoji="1" lang="en-US" altLang="ja-JP" sz="3200">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meti.go.jp/information_2/downloadfiles/R6kenpo.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78ED-EDC3-4244-B4B0-735564784CA2}">
  <sheetPr>
    <tabColor rgb="FFFFC000"/>
    <pageSetUpPr fitToPage="1"/>
  </sheetPr>
  <dimension ref="A1:AA90"/>
  <sheetViews>
    <sheetView showGridLines="0" tabSelected="1" zoomScale="70" zoomScaleNormal="70" zoomScalePageLayoutView="50" workbookViewId="0">
      <pane ySplit="9" topLeftCell="A10" activePane="bottomLeft" state="frozen"/>
      <selection activeCell="C25" sqref="C25"/>
      <selection pane="bottomLeft"/>
    </sheetView>
  </sheetViews>
  <sheetFormatPr defaultColWidth="8.88671875" defaultRowHeight="17.399999999999999"/>
  <cols>
    <col min="1" max="1" width="3.33203125" style="177" customWidth="1"/>
    <col min="2" max="3" width="3" style="177" customWidth="1"/>
    <col min="4" max="4" width="11.88671875" style="177" customWidth="1"/>
    <col min="5" max="6" width="28.5546875" style="177" customWidth="1"/>
    <col min="7" max="7" width="20.6640625" style="177" customWidth="1"/>
    <col min="8" max="8" width="8.88671875" style="177"/>
    <col min="9" max="9" width="8.5546875" style="177" customWidth="1"/>
    <col min="10" max="10" width="9.6640625" style="177" customWidth="1"/>
    <col min="11" max="11" width="8.88671875" style="177"/>
    <col min="12" max="12" width="20.6640625" style="177" customWidth="1"/>
    <col min="13" max="13" width="15.33203125" style="177" customWidth="1"/>
    <col min="14" max="14" width="20.6640625" style="177" customWidth="1"/>
    <col min="15" max="15" width="20.6640625" style="178" customWidth="1"/>
    <col min="16" max="16" width="20.6640625" style="177" customWidth="1"/>
    <col min="17" max="17" width="3.6640625" style="177" customWidth="1"/>
    <col min="18" max="26" width="20.6640625" style="177" customWidth="1"/>
    <col min="27" max="16384" width="8.88671875" style="177"/>
  </cols>
  <sheetData>
    <row r="1" spans="1:26" ht="28.8">
      <c r="A1" s="179"/>
      <c r="B1" s="308" t="s">
        <v>0</v>
      </c>
      <c r="C1" s="179"/>
      <c r="D1" s="179"/>
      <c r="E1" s="179"/>
      <c r="F1" s="179"/>
      <c r="G1" s="179"/>
      <c r="H1" s="179"/>
      <c r="I1" s="179"/>
      <c r="J1" s="179"/>
      <c r="K1" s="179"/>
      <c r="L1" s="179"/>
      <c r="M1" s="179"/>
      <c r="N1" s="179"/>
      <c r="O1" s="180"/>
      <c r="P1" s="179"/>
      <c r="Q1" s="179"/>
      <c r="R1" s="179"/>
      <c r="S1" s="179"/>
      <c r="T1" s="179"/>
      <c r="U1" s="179"/>
      <c r="V1" s="179"/>
      <c r="W1" s="179"/>
      <c r="X1" s="179"/>
      <c r="Y1" s="179"/>
      <c r="Z1" s="179"/>
    </row>
    <row r="2" spans="1:26" ht="29.4" thickBot="1">
      <c r="A2" s="179"/>
      <c r="B2" s="314" t="s">
        <v>1</v>
      </c>
      <c r="C2" s="314"/>
      <c r="D2" s="314"/>
      <c r="E2" s="314"/>
      <c r="F2" s="314"/>
      <c r="G2" s="179"/>
      <c r="H2" s="179"/>
      <c r="I2" s="179"/>
      <c r="J2" s="179"/>
      <c r="K2" s="179"/>
      <c r="L2" s="179"/>
      <c r="M2" s="179"/>
      <c r="N2" s="179"/>
      <c r="O2" s="180"/>
      <c r="P2" s="179"/>
      <c r="Q2" s="179"/>
      <c r="R2" s="179"/>
      <c r="S2" s="179"/>
      <c r="T2" s="179"/>
      <c r="U2" s="179"/>
      <c r="V2" s="179"/>
      <c r="W2" s="179"/>
      <c r="X2" s="179"/>
      <c r="Y2" s="179"/>
      <c r="Z2" s="179"/>
    </row>
    <row r="3" spans="1:26" customFormat="1" ht="15"/>
    <row r="4" spans="1:26" customFormat="1" ht="28.8">
      <c r="B4" s="308" t="s">
        <v>2</v>
      </c>
    </row>
    <row r="5" spans="1:26" ht="29.4" thickBot="1">
      <c r="A5" s="308"/>
      <c r="B5" s="314" t="s">
        <v>3</v>
      </c>
      <c r="C5" s="314"/>
      <c r="D5" s="314"/>
      <c r="E5" s="314"/>
      <c r="F5" s="314"/>
      <c r="G5" s="179"/>
      <c r="H5" s="179"/>
      <c r="I5" s="179"/>
      <c r="J5" s="179"/>
      <c r="K5" s="179"/>
      <c r="L5" s="179"/>
      <c r="M5" s="179"/>
      <c r="N5" s="179"/>
      <c r="O5" s="180"/>
      <c r="P5" s="179"/>
      <c r="Q5" s="179"/>
      <c r="R5"/>
      <c r="S5" s="179"/>
      <c r="T5" s="179"/>
      <c r="U5" s="179"/>
      <c r="V5" s="179"/>
      <c r="W5" s="179"/>
      <c r="X5" s="179"/>
      <c r="Y5" s="179"/>
      <c r="Z5" s="179"/>
    </row>
    <row r="6" spans="1:26" ht="28.8">
      <c r="A6" s="308"/>
      <c r="B6" s="332" t="s">
        <v>4</v>
      </c>
      <c r="C6" s="332"/>
      <c r="D6" s="332"/>
      <c r="E6" s="332"/>
      <c r="F6" s="332"/>
      <c r="G6" s="332"/>
      <c r="H6" s="332"/>
      <c r="I6" s="332"/>
      <c r="J6" s="332"/>
      <c r="K6" s="332"/>
      <c r="L6" s="332"/>
      <c r="M6" s="332"/>
      <c r="N6" s="332"/>
      <c r="O6" s="332"/>
      <c r="P6" s="332"/>
      <c r="Q6" s="179"/>
      <c r="R6"/>
      <c r="S6" s="179"/>
      <c r="T6" s="179"/>
      <c r="U6" s="179"/>
      <c r="V6" s="179"/>
      <c r="W6" s="179"/>
      <c r="X6" s="179"/>
      <c r="Y6" s="179"/>
      <c r="Z6" s="179"/>
    </row>
    <row r="7" spans="1:26" ht="16.95" customHeight="1" thickBot="1">
      <c r="A7" s="179"/>
      <c r="B7" s="179"/>
      <c r="C7" s="179"/>
      <c r="D7" s="179"/>
      <c r="E7" s="179"/>
      <c r="F7" s="179"/>
      <c r="G7" s="179"/>
      <c r="H7" s="179"/>
      <c r="I7" s="179"/>
      <c r="J7" s="179"/>
      <c r="K7" s="179"/>
      <c r="L7" s="179"/>
      <c r="M7" s="179"/>
      <c r="N7" s="179"/>
      <c r="O7" s="180"/>
      <c r="P7" s="307" t="s">
        <v>5</v>
      </c>
      <c r="Q7" s="179"/>
      <c r="R7" s="179"/>
      <c r="S7" s="179"/>
      <c r="T7" s="179"/>
      <c r="U7" s="179"/>
      <c r="V7" s="179"/>
      <c r="W7" s="179"/>
      <c r="X7" s="179"/>
      <c r="Y7" s="179"/>
      <c r="Z7" s="307" t="s">
        <v>5</v>
      </c>
    </row>
    <row r="8" spans="1:26" ht="19.95" customHeight="1">
      <c r="A8" s="179"/>
      <c r="B8" s="333" t="s">
        <v>6</v>
      </c>
      <c r="C8" s="334"/>
      <c r="D8" s="334" t="s">
        <v>7</v>
      </c>
      <c r="E8" s="334" t="s">
        <v>8</v>
      </c>
      <c r="F8" s="334"/>
      <c r="G8" s="330" t="s">
        <v>9</v>
      </c>
      <c r="H8" s="330"/>
      <c r="I8" s="330"/>
      <c r="J8" s="330"/>
      <c r="K8" s="330"/>
      <c r="L8" s="330"/>
      <c r="M8" s="330"/>
      <c r="N8" s="330"/>
      <c r="O8" s="330"/>
      <c r="P8" s="331" t="s">
        <v>10</v>
      </c>
      <c r="Q8" s="179"/>
      <c r="R8" s="329" t="s">
        <v>11</v>
      </c>
      <c r="S8" s="392"/>
      <c r="T8" s="330"/>
      <c r="U8" s="330"/>
      <c r="V8" s="330"/>
      <c r="W8" s="330"/>
      <c r="X8" s="330"/>
      <c r="Y8" s="330"/>
      <c r="Z8" s="331"/>
    </row>
    <row r="9" spans="1:26" ht="33.6" customHeight="1" thickBot="1">
      <c r="A9" s="179"/>
      <c r="B9" s="335"/>
      <c r="C9" s="336"/>
      <c r="D9" s="336"/>
      <c r="E9" s="336"/>
      <c r="F9" s="336"/>
      <c r="G9" s="303" t="s">
        <v>12</v>
      </c>
      <c r="H9" s="305"/>
      <c r="I9" s="306" t="s">
        <v>13</v>
      </c>
      <c r="J9" s="306" t="s">
        <v>14</v>
      </c>
      <c r="K9" s="305"/>
      <c r="L9" s="303" t="s">
        <v>15</v>
      </c>
      <c r="M9" s="304" t="s">
        <v>16</v>
      </c>
      <c r="N9" s="303" t="s">
        <v>17</v>
      </c>
      <c r="O9" s="302" t="s">
        <v>18</v>
      </c>
      <c r="P9" s="337"/>
      <c r="Q9" s="179"/>
      <c r="R9" s="301">
        <v>45444</v>
      </c>
      <c r="S9" s="300">
        <v>45474</v>
      </c>
      <c r="T9" s="300">
        <v>45505</v>
      </c>
      <c r="U9" s="300">
        <v>45536</v>
      </c>
      <c r="V9" s="300">
        <v>45566</v>
      </c>
      <c r="W9" s="300">
        <v>45597</v>
      </c>
      <c r="X9" s="300">
        <v>45627</v>
      </c>
      <c r="Y9" s="300">
        <v>45658</v>
      </c>
      <c r="Z9" s="299" t="s">
        <v>19</v>
      </c>
    </row>
    <row r="10" spans="1:26" ht="18" customHeight="1">
      <c r="A10" s="179"/>
      <c r="B10" s="342" t="s">
        <v>20</v>
      </c>
      <c r="C10" s="343"/>
      <c r="D10" s="343"/>
      <c r="E10" s="343"/>
      <c r="F10" s="344"/>
      <c r="G10" s="298"/>
      <c r="H10" s="297"/>
      <c r="I10" s="297"/>
      <c r="J10" s="297"/>
      <c r="K10" s="297"/>
      <c r="L10" s="296">
        <f>SUBTOTAL(9,L11:L17)</f>
        <v>4202100</v>
      </c>
      <c r="M10" s="295"/>
      <c r="N10" s="294">
        <f>ROUNDDOWN(SUBTOTAL(9,N11:N17),0)</f>
        <v>4202100</v>
      </c>
      <c r="O10" s="294">
        <f>SUBTOTAL(9,O11:O17)</f>
        <v>4202100</v>
      </c>
      <c r="P10" s="293">
        <f>ROUNDDOWN(O10/3,0)*IF($B$5="中小企業（補助率2/3）",2,1)</f>
        <v>2801400</v>
      </c>
      <c r="Q10" s="179"/>
      <c r="R10" s="292">
        <f t="shared" ref="R10:Y10" si="0">ROUNDDOWN(SUBTOTAL(9,R11:R17),0)</f>
        <v>300150</v>
      </c>
      <c r="S10" s="291">
        <f t="shared" ref="S10" si="1">ROUNDDOWN(SUBTOTAL(9,S11:S17),0)</f>
        <v>600300</v>
      </c>
      <c r="T10" s="291">
        <f t="shared" si="0"/>
        <v>600300</v>
      </c>
      <c r="U10" s="291">
        <f t="shared" si="0"/>
        <v>600300</v>
      </c>
      <c r="V10" s="291">
        <f t="shared" si="0"/>
        <v>600300</v>
      </c>
      <c r="W10" s="291">
        <f t="shared" si="0"/>
        <v>600300</v>
      </c>
      <c r="X10" s="291">
        <f t="shared" si="0"/>
        <v>600300</v>
      </c>
      <c r="Y10" s="291">
        <f t="shared" si="0"/>
        <v>300150</v>
      </c>
      <c r="Z10" s="290">
        <f>IF(O10=SUM(R10:Y10),SUM(R10:Y10),"合計額相違")</f>
        <v>4202100</v>
      </c>
    </row>
    <row r="11" spans="1:26" ht="18" customHeight="1">
      <c r="A11" s="179"/>
      <c r="B11" s="284"/>
      <c r="C11" s="283"/>
      <c r="D11" s="289" t="s">
        <v>21</v>
      </c>
      <c r="E11" s="323" t="s">
        <v>22</v>
      </c>
      <c r="F11" s="324" t="s">
        <v>22</v>
      </c>
      <c r="G11" s="210">
        <v>4340</v>
      </c>
      <c r="H11" s="208" t="str">
        <f t="shared" ref="H11:H17" si="2">IF($E11="","","×")</f>
        <v>×</v>
      </c>
      <c r="I11" s="246">
        <v>140</v>
      </c>
      <c r="J11" s="209" t="str">
        <f t="shared" ref="J11:J17" si="3">IF($E11="","","時間")</f>
        <v>時間</v>
      </c>
      <c r="K11" s="208" t="str">
        <f t="shared" ref="K11:K17" si="4">IF($E11="","","＝")</f>
        <v>＝</v>
      </c>
      <c r="L11" s="288">
        <f t="shared" ref="L11:L17" si="5">ROUNDDOWN(G11*I11,0)</f>
        <v>607600</v>
      </c>
      <c r="M11" s="206">
        <v>0</v>
      </c>
      <c r="N11" s="287">
        <f t="shared" ref="N11:N17" si="6">L11-M11</f>
        <v>607600</v>
      </c>
      <c r="O11" s="286">
        <v>607600</v>
      </c>
      <c r="P11" s="227"/>
      <c r="Q11" s="179"/>
      <c r="R11" s="127">
        <v>43400</v>
      </c>
      <c r="S11" s="128">
        <v>86800</v>
      </c>
      <c r="T11" s="128">
        <v>86800</v>
      </c>
      <c r="U11" s="128">
        <v>86800</v>
      </c>
      <c r="V11" s="128">
        <v>86800</v>
      </c>
      <c r="W11" s="128">
        <v>86800</v>
      </c>
      <c r="X11" s="128">
        <v>86800</v>
      </c>
      <c r="Y11" s="128">
        <v>43400</v>
      </c>
      <c r="Z11" s="129">
        <f>IF(O11=SUM(R11:Y11),SUM(R11:Y11),"合計額相違")</f>
        <v>607600</v>
      </c>
    </row>
    <row r="12" spans="1:26" ht="18" customHeight="1">
      <c r="A12" s="179"/>
      <c r="B12" s="284"/>
      <c r="C12" s="283"/>
      <c r="D12" s="282" t="s">
        <v>23</v>
      </c>
      <c r="E12" s="325" t="s">
        <v>24</v>
      </c>
      <c r="F12" s="326" t="s">
        <v>24</v>
      </c>
      <c r="G12" s="196">
        <v>3080</v>
      </c>
      <c r="H12" s="193" t="str">
        <f t="shared" si="2"/>
        <v>×</v>
      </c>
      <c r="I12" s="195">
        <v>350</v>
      </c>
      <c r="J12" s="194" t="str">
        <f t="shared" si="3"/>
        <v>時間</v>
      </c>
      <c r="K12" s="193" t="str">
        <f t="shared" si="4"/>
        <v>＝</v>
      </c>
      <c r="L12" s="192">
        <f t="shared" si="5"/>
        <v>1078000</v>
      </c>
      <c r="M12" s="191">
        <v>0</v>
      </c>
      <c r="N12" s="281">
        <f t="shared" si="6"/>
        <v>1078000</v>
      </c>
      <c r="O12" s="280">
        <v>1078000</v>
      </c>
      <c r="P12" s="203"/>
      <c r="Q12" s="179"/>
      <c r="R12" s="130">
        <v>77000</v>
      </c>
      <c r="S12" s="131">
        <v>154000</v>
      </c>
      <c r="T12" s="131">
        <v>154000</v>
      </c>
      <c r="U12" s="131">
        <v>154000</v>
      </c>
      <c r="V12" s="131">
        <v>154000</v>
      </c>
      <c r="W12" s="131">
        <v>154000</v>
      </c>
      <c r="X12" s="131">
        <v>154000</v>
      </c>
      <c r="Y12" s="131">
        <v>77000</v>
      </c>
      <c r="Z12" s="132">
        <f>IF(O12=SUM(R12:Y12),SUM(R12:Y12),"合計額相違")</f>
        <v>1078000</v>
      </c>
    </row>
    <row r="13" spans="1:26" ht="18" customHeight="1">
      <c r="A13" s="179"/>
      <c r="B13" s="284"/>
      <c r="C13" s="283"/>
      <c r="D13" s="282" t="s">
        <v>25</v>
      </c>
      <c r="E13" s="325" t="s">
        <v>26</v>
      </c>
      <c r="F13" s="326" t="s">
        <v>26</v>
      </c>
      <c r="G13" s="196">
        <v>2450</v>
      </c>
      <c r="H13" s="193" t="str">
        <f t="shared" si="2"/>
        <v>×</v>
      </c>
      <c r="I13" s="195">
        <v>700</v>
      </c>
      <c r="J13" s="194" t="str">
        <f t="shared" si="3"/>
        <v>時間</v>
      </c>
      <c r="K13" s="193" t="str">
        <f t="shared" si="4"/>
        <v>＝</v>
      </c>
      <c r="L13" s="192">
        <f t="shared" si="5"/>
        <v>1715000</v>
      </c>
      <c r="M13" s="191">
        <v>0</v>
      </c>
      <c r="N13" s="281">
        <f t="shared" si="6"/>
        <v>1715000</v>
      </c>
      <c r="O13" s="280">
        <v>1715000</v>
      </c>
      <c r="P13" s="203"/>
      <c r="Q13" s="179"/>
      <c r="R13" s="130">
        <v>122500</v>
      </c>
      <c r="S13" s="131">
        <v>245000</v>
      </c>
      <c r="T13" s="131">
        <v>245000</v>
      </c>
      <c r="U13" s="131">
        <v>245000</v>
      </c>
      <c r="V13" s="131">
        <v>245000</v>
      </c>
      <c r="W13" s="131">
        <v>245000</v>
      </c>
      <c r="X13" s="131">
        <v>245000</v>
      </c>
      <c r="Y13" s="131">
        <v>122500</v>
      </c>
      <c r="Z13" s="132">
        <f>IF(O13=SUM(R13:Y13),SUM(R13:Y13),"合計額相違")</f>
        <v>1715000</v>
      </c>
    </row>
    <row r="14" spans="1:26" ht="18" customHeight="1">
      <c r="A14" s="179"/>
      <c r="B14" s="284"/>
      <c r="C14" s="283"/>
      <c r="D14" s="282" t="s">
        <v>27</v>
      </c>
      <c r="E14" s="325" t="s">
        <v>28</v>
      </c>
      <c r="F14" s="326" t="s">
        <v>28</v>
      </c>
      <c r="G14" s="196">
        <v>2290</v>
      </c>
      <c r="H14" s="193" t="str">
        <f t="shared" si="2"/>
        <v>×</v>
      </c>
      <c r="I14" s="195">
        <v>350</v>
      </c>
      <c r="J14" s="194" t="str">
        <f t="shared" si="3"/>
        <v>時間</v>
      </c>
      <c r="K14" s="193" t="str">
        <f t="shared" si="4"/>
        <v>＝</v>
      </c>
      <c r="L14" s="192">
        <f t="shared" si="5"/>
        <v>801500</v>
      </c>
      <c r="M14" s="191">
        <v>0</v>
      </c>
      <c r="N14" s="281">
        <f t="shared" si="6"/>
        <v>801500</v>
      </c>
      <c r="O14" s="280">
        <v>801500</v>
      </c>
      <c r="P14" s="203"/>
      <c r="Q14" s="179"/>
      <c r="R14" s="130">
        <v>57250</v>
      </c>
      <c r="S14" s="131">
        <v>114500</v>
      </c>
      <c r="T14" s="131">
        <v>114500</v>
      </c>
      <c r="U14" s="131">
        <v>114500</v>
      </c>
      <c r="V14" s="131">
        <v>114500</v>
      </c>
      <c r="W14" s="131">
        <v>114500</v>
      </c>
      <c r="X14" s="131">
        <v>114500</v>
      </c>
      <c r="Y14" s="131">
        <v>57250</v>
      </c>
      <c r="Z14" s="132">
        <f>IF(O14=SUM(R14:Y14),SUM(R14:Y14),"合計額相違")</f>
        <v>801500</v>
      </c>
    </row>
    <row r="15" spans="1:26" ht="18" customHeight="1">
      <c r="A15" s="179"/>
      <c r="B15" s="284"/>
      <c r="C15" s="283"/>
      <c r="D15" s="282" t="s">
        <v>29</v>
      </c>
      <c r="E15" s="325"/>
      <c r="F15" s="326"/>
      <c r="G15" s="196"/>
      <c r="H15" s="193" t="str">
        <f t="shared" si="2"/>
        <v/>
      </c>
      <c r="I15" s="195"/>
      <c r="J15" s="285" t="str">
        <f t="shared" si="3"/>
        <v/>
      </c>
      <c r="K15" s="193" t="str">
        <f t="shared" si="4"/>
        <v/>
      </c>
      <c r="L15" s="192">
        <f t="shared" si="5"/>
        <v>0</v>
      </c>
      <c r="M15" s="191"/>
      <c r="N15" s="281">
        <f t="shared" si="6"/>
        <v>0</v>
      </c>
      <c r="O15" s="280"/>
      <c r="P15" s="203"/>
      <c r="Q15" s="179"/>
      <c r="R15" s="130"/>
      <c r="S15" s="131"/>
      <c r="T15" s="131"/>
      <c r="U15" s="131"/>
      <c r="V15" s="131"/>
      <c r="W15" s="131"/>
      <c r="X15" s="131"/>
      <c r="Y15" s="131"/>
      <c r="Z15" s="132">
        <f>IF(O15=SUM(R15:Y15),SUM(R15:Y15),"合計額相違")</f>
        <v>0</v>
      </c>
    </row>
    <row r="16" spans="1:26" ht="18" customHeight="1">
      <c r="A16" s="179"/>
      <c r="B16" s="284"/>
      <c r="C16" s="283"/>
      <c r="D16" s="282" t="s">
        <v>30</v>
      </c>
      <c r="E16" s="325"/>
      <c r="F16" s="326"/>
      <c r="G16" s="196"/>
      <c r="H16" s="193" t="str">
        <f t="shared" si="2"/>
        <v/>
      </c>
      <c r="I16" s="195"/>
      <c r="J16" s="194" t="str">
        <f t="shared" si="3"/>
        <v/>
      </c>
      <c r="K16" s="193" t="str">
        <f t="shared" si="4"/>
        <v/>
      </c>
      <c r="L16" s="192">
        <f t="shared" si="5"/>
        <v>0</v>
      </c>
      <c r="M16" s="191"/>
      <c r="N16" s="281">
        <f t="shared" si="6"/>
        <v>0</v>
      </c>
      <c r="O16" s="280"/>
      <c r="P16" s="203"/>
      <c r="Q16" s="179"/>
      <c r="R16" s="130"/>
      <c r="S16" s="131"/>
      <c r="T16" s="131"/>
      <c r="U16" s="131"/>
      <c r="V16" s="131"/>
      <c r="W16" s="131"/>
      <c r="X16" s="131"/>
      <c r="Y16" s="131"/>
      <c r="Z16" s="132">
        <f>IF(O16=SUM(R16:Y16),SUM(R16:Y16),"合計額相違")</f>
        <v>0</v>
      </c>
    </row>
    <row r="17" spans="1:26" ht="18" customHeight="1" thickBot="1">
      <c r="A17" s="179"/>
      <c r="B17" s="284"/>
      <c r="C17" s="283"/>
      <c r="D17" s="282" t="s">
        <v>31</v>
      </c>
      <c r="E17" s="325"/>
      <c r="F17" s="326"/>
      <c r="G17" s="196"/>
      <c r="H17" s="193" t="str">
        <f t="shared" si="2"/>
        <v/>
      </c>
      <c r="I17" s="195"/>
      <c r="J17" s="194" t="str">
        <f t="shared" si="3"/>
        <v/>
      </c>
      <c r="K17" s="193" t="str">
        <f t="shared" si="4"/>
        <v/>
      </c>
      <c r="L17" s="192">
        <f t="shared" si="5"/>
        <v>0</v>
      </c>
      <c r="M17" s="191"/>
      <c r="N17" s="281">
        <f t="shared" si="6"/>
        <v>0</v>
      </c>
      <c r="O17" s="280"/>
      <c r="P17" s="203"/>
      <c r="Q17" s="179"/>
      <c r="R17" s="133"/>
      <c r="S17" s="134"/>
      <c r="T17" s="134"/>
      <c r="U17" s="134"/>
      <c r="V17" s="134"/>
      <c r="W17" s="134"/>
      <c r="X17" s="134"/>
      <c r="Y17" s="134"/>
      <c r="Z17" s="135">
        <f>IF(O17=SUM(R17:Y17),SUM(R17:Y17),"合計額相違")</f>
        <v>0</v>
      </c>
    </row>
    <row r="18" spans="1:26" ht="18" customHeight="1">
      <c r="A18" s="179"/>
      <c r="B18" s="339" t="s">
        <v>32</v>
      </c>
      <c r="C18" s="340"/>
      <c r="D18" s="340"/>
      <c r="E18" s="340"/>
      <c r="F18" s="341"/>
      <c r="G18" s="279"/>
      <c r="H18" s="278"/>
      <c r="I18" s="278"/>
      <c r="J18" s="278"/>
      <c r="K18" s="278"/>
      <c r="L18" s="276">
        <f>SUBTOTAL(9,L19:L68)</f>
        <v>3260000</v>
      </c>
      <c r="M18" s="277"/>
      <c r="N18" s="276">
        <f>SUBTOTAL(9,N19:N68)</f>
        <v>3167500</v>
      </c>
      <c r="O18" s="275">
        <f>SUBTOTAL(9,O19:O68)</f>
        <v>2992500</v>
      </c>
      <c r="P18" s="274">
        <f>SUBTOTAL(9,P19:P68)</f>
        <v>1994998</v>
      </c>
      <c r="Q18" s="179"/>
      <c r="R18" s="273">
        <f t="shared" ref="R18:Y18" si="7">SUBTOTAL(9,R19:R68)</f>
        <v>367500</v>
      </c>
      <c r="S18" s="272">
        <f t="shared" ref="S18" si="8">SUBTOTAL(9,S19:S68)</f>
        <v>215000</v>
      </c>
      <c r="T18" s="272">
        <f t="shared" si="7"/>
        <v>685000</v>
      </c>
      <c r="U18" s="272">
        <f t="shared" si="7"/>
        <v>805000</v>
      </c>
      <c r="V18" s="272">
        <f t="shared" si="7"/>
        <v>0</v>
      </c>
      <c r="W18" s="272">
        <f t="shared" si="7"/>
        <v>0</v>
      </c>
      <c r="X18" s="272">
        <f t="shared" si="7"/>
        <v>920000</v>
      </c>
      <c r="Y18" s="272">
        <f t="shared" si="7"/>
        <v>0</v>
      </c>
      <c r="Z18" s="271">
        <f>IF(O18=SUM(R18:Y18),SUM(R18:Y18),"合計額相違")</f>
        <v>2992500</v>
      </c>
    </row>
    <row r="19" spans="1:26" ht="18" customHeight="1">
      <c r="A19" s="179"/>
      <c r="B19" s="256"/>
      <c r="C19" s="320" t="s">
        <v>33</v>
      </c>
      <c r="D19" s="321"/>
      <c r="E19" s="321"/>
      <c r="F19" s="322"/>
      <c r="G19" s="254"/>
      <c r="H19" s="255"/>
      <c r="I19" s="255"/>
      <c r="J19" s="255"/>
      <c r="K19" s="254"/>
      <c r="L19" s="269">
        <f>SUBTOTAL(9,L20:L26)</f>
        <v>2300000</v>
      </c>
      <c r="M19" s="270"/>
      <c r="N19" s="269">
        <f>ROUNDDOWN(SUBTOTAL(9,N20:N26),0)</f>
        <v>2245000</v>
      </c>
      <c r="O19" s="252">
        <f>SUBTOTAL(9,O20:O26)</f>
        <v>2245000</v>
      </c>
      <c r="P19" s="251">
        <f>ROUNDDOWN(O19/3,0)*IF($B$5="中小企業（補助率2/3）",2,1)</f>
        <v>1496666</v>
      </c>
      <c r="Q19" s="179"/>
      <c r="R19" s="268">
        <f t="shared" ref="R19:Y19" si="9">ROUNDDOWN(SUBTOTAL(9,R20:R26),0)</f>
        <v>0</v>
      </c>
      <c r="S19" s="267">
        <f t="shared" ref="S19" si="10">ROUNDDOWN(SUBTOTAL(9,S20:S26),0)</f>
        <v>0</v>
      </c>
      <c r="T19" s="267">
        <f t="shared" si="9"/>
        <v>685000</v>
      </c>
      <c r="U19" s="267">
        <f t="shared" si="9"/>
        <v>780000</v>
      </c>
      <c r="V19" s="267">
        <f t="shared" si="9"/>
        <v>0</v>
      </c>
      <c r="W19" s="267">
        <f t="shared" si="9"/>
        <v>0</v>
      </c>
      <c r="X19" s="267">
        <f t="shared" si="9"/>
        <v>780000</v>
      </c>
      <c r="Y19" s="267">
        <f t="shared" si="9"/>
        <v>0</v>
      </c>
      <c r="Z19" s="266">
        <f>IF(O19=SUM(R19:Y19),SUM(R19:Y19),"合計額相違")</f>
        <v>2245000</v>
      </c>
    </row>
    <row r="20" spans="1:26" ht="18" customHeight="1">
      <c r="A20" s="179"/>
      <c r="B20" s="265"/>
      <c r="C20" s="264"/>
      <c r="D20" s="230" t="s">
        <v>34</v>
      </c>
      <c r="E20" s="229" t="s">
        <v>35</v>
      </c>
      <c r="F20" s="228" t="s">
        <v>36</v>
      </c>
      <c r="G20" s="210">
        <v>350000</v>
      </c>
      <c r="H20" s="208" t="str">
        <f t="shared" ref="H20:H26" si="11">IF($E20="","","×")</f>
        <v>×</v>
      </c>
      <c r="I20" s="209">
        <v>2</v>
      </c>
      <c r="J20" s="209" t="str">
        <f t="shared" ref="J20:J26" si="12">IF($E20="","","回")</f>
        <v>回</v>
      </c>
      <c r="K20" s="208" t="str">
        <f t="shared" ref="K20:K26" si="13">IF($E20="","","＝")</f>
        <v>＝</v>
      </c>
      <c r="L20" s="207">
        <f t="shared" ref="L20:L26" si="14">ROUNDDOWN(G20*I20,0)</f>
        <v>700000</v>
      </c>
      <c r="M20" s="206">
        <v>15000</v>
      </c>
      <c r="N20" s="207">
        <f t="shared" ref="N20:N26" si="15">L20-M20</f>
        <v>685000</v>
      </c>
      <c r="O20" s="206">
        <v>685000</v>
      </c>
      <c r="P20" s="227"/>
      <c r="Q20" s="179"/>
      <c r="R20" s="127"/>
      <c r="S20" s="128"/>
      <c r="T20" s="128">
        <v>685000</v>
      </c>
      <c r="U20" s="128"/>
      <c r="V20" s="128"/>
      <c r="W20" s="128"/>
      <c r="X20" s="128"/>
      <c r="Y20" s="128"/>
      <c r="Z20" s="129">
        <f>IF(O20=SUM(R20:Y20),SUM(R20:Y20),"合計額相違")</f>
        <v>685000</v>
      </c>
    </row>
    <row r="21" spans="1:26" ht="18" customHeight="1">
      <c r="A21" s="179"/>
      <c r="B21" s="265"/>
      <c r="C21" s="264"/>
      <c r="D21" s="226" t="s">
        <v>37</v>
      </c>
      <c r="E21" s="225" t="s">
        <v>38</v>
      </c>
      <c r="F21" s="224" t="s">
        <v>36</v>
      </c>
      <c r="G21" s="196">
        <v>400000</v>
      </c>
      <c r="H21" s="193" t="str">
        <f t="shared" si="11"/>
        <v>×</v>
      </c>
      <c r="I21" s="194">
        <v>4</v>
      </c>
      <c r="J21" s="194" t="str">
        <f t="shared" si="12"/>
        <v>回</v>
      </c>
      <c r="K21" s="223" t="str">
        <f t="shared" si="13"/>
        <v>＝</v>
      </c>
      <c r="L21" s="192">
        <f t="shared" si="14"/>
        <v>1600000</v>
      </c>
      <c r="M21" s="191">
        <v>40000</v>
      </c>
      <c r="N21" s="192">
        <f t="shared" si="15"/>
        <v>1560000</v>
      </c>
      <c r="O21" s="191">
        <v>1560000</v>
      </c>
      <c r="P21" s="203"/>
      <c r="Q21" s="179"/>
      <c r="R21" s="130"/>
      <c r="S21" s="131"/>
      <c r="T21" s="131"/>
      <c r="U21" s="131">
        <v>780000</v>
      </c>
      <c r="V21" s="131"/>
      <c r="W21" s="131"/>
      <c r="X21" s="131">
        <v>780000</v>
      </c>
      <c r="Y21" s="131"/>
      <c r="Z21" s="132">
        <f>IF(O21=SUM(R21:Y21),SUM(R21:Y21),"合計額相違")</f>
        <v>1560000</v>
      </c>
    </row>
    <row r="22" spans="1:26" ht="18" customHeight="1">
      <c r="A22" s="179"/>
      <c r="B22" s="265"/>
      <c r="C22" s="264"/>
      <c r="D22" s="226" t="s">
        <v>39</v>
      </c>
      <c r="E22" s="225"/>
      <c r="F22" s="224" t="s">
        <v>40</v>
      </c>
      <c r="G22" s="196"/>
      <c r="H22" s="193" t="str">
        <f t="shared" si="11"/>
        <v/>
      </c>
      <c r="I22" s="194"/>
      <c r="J22" s="194" t="str">
        <f t="shared" si="12"/>
        <v/>
      </c>
      <c r="K22" s="223" t="str">
        <f t="shared" si="13"/>
        <v/>
      </c>
      <c r="L22" s="192">
        <f t="shared" si="14"/>
        <v>0</v>
      </c>
      <c r="M22" s="191"/>
      <c r="N22" s="192">
        <f t="shared" si="15"/>
        <v>0</v>
      </c>
      <c r="O22" s="191"/>
      <c r="P22" s="203"/>
      <c r="Q22" s="179"/>
      <c r="R22" s="130"/>
      <c r="S22" s="131"/>
      <c r="T22" s="131"/>
      <c r="U22" s="131"/>
      <c r="V22" s="131"/>
      <c r="W22" s="131"/>
      <c r="X22" s="131"/>
      <c r="Y22" s="131"/>
      <c r="Z22" s="132">
        <f>IF(O22=SUM(R22:Y22),SUM(R22:Y22),"合計額相違")</f>
        <v>0</v>
      </c>
    </row>
    <row r="23" spans="1:26" ht="18" customHeight="1">
      <c r="A23" s="179"/>
      <c r="B23" s="265"/>
      <c r="C23" s="264"/>
      <c r="D23" s="226" t="s">
        <v>41</v>
      </c>
      <c r="E23" s="225"/>
      <c r="F23" s="224" t="s">
        <v>40</v>
      </c>
      <c r="G23" s="196"/>
      <c r="H23" s="193" t="str">
        <f t="shared" si="11"/>
        <v/>
      </c>
      <c r="I23" s="194"/>
      <c r="J23" s="194" t="str">
        <f t="shared" si="12"/>
        <v/>
      </c>
      <c r="K23" s="223" t="str">
        <f t="shared" si="13"/>
        <v/>
      </c>
      <c r="L23" s="192">
        <f t="shared" si="14"/>
        <v>0</v>
      </c>
      <c r="M23" s="191"/>
      <c r="N23" s="192">
        <f t="shared" si="15"/>
        <v>0</v>
      </c>
      <c r="O23" s="191"/>
      <c r="P23" s="203"/>
      <c r="Q23" s="179"/>
      <c r="R23" s="130"/>
      <c r="S23" s="131"/>
      <c r="T23" s="131"/>
      <c r="U23" s="131"/>
      <c r="V23" s="131"/>
      <c r="W23" s="131"/>
      <c r="X23" s="131"/>
      <c r="Y23" s="131"/>
      <c r="Z23" s="132">
        <f>IF(O23=SUM(R23:Y23),SUM(R23:Y23),"合計額相違")</f>
        <v>0</v>
      </c>
    </row>
    <row r="24" spans="1:26" ht="18" customHeight="1">
      <c r="A24" s="179"/>
      <c r="B24" s="265"/>
      <c r="C24" s="264"/>
      <c r="D24" s="226" t="s">
        <v>42</v>
      </c>
      <c r="E24" s="225"/>
      <c r="F24" s="224" t="s">
        <v>40</v>
      </c>
      <c r="G24" s="196"/>
      <c r="H24" s="193" t="str">
        <f t="shared" si="11"/>
        <v/>
      </c>
      <c r="I24" s="194"/>
      <c r="J24" s="194" t="str">
        <f t="shared" si="12"/>
        <v/>
      </c>
      <c r="K24" s="223" t="str">
        <f t="shared" si="13"/>
        <v/>
      </c>
      <c r="L24" s="192">
        <f t="shared" si="14"/>
        <v>0</v>
      </c>
      <c r="M24" s="191"/>
      <c r="N24" s="192">
        <f t="shared" si="15"/>
        <v>0</v>
      </c>
      <c r="O24" s="191"/>
      <c r="P24" s="203"/>
      <c r="Q24" s="179"/>
      <c r="R24" s="130"/>
      <c r="S24" s="131"/>
      <c r="T24" s="131"/>
      <c r="U24" s="131"/>
      <c r="V24" s="131"/>
      <c r="W24" s="131"/>
      <c r="X24" s="131"/>
      <c r="Y24" s="131"/>
      <c r="Z24" s="132">
        <f>IF(O24=SUM(R24:Y24),SUM(R24:Y24),"合計額相違")</f>
        <v>0</v>
      </c>
    </row>
    <row r="25" spans="1:26" ht="18" customHeight="1">
      <c r="A25" s="179"/>
      <c r="B25" s="265"/>
      <c r="C25" s="264"/>
      <c r="D25" s="226" t="s">
        <v>43</v>
      </c>
      <c r="E25" s="225"/>
      <c r="F25" s="224" t="s">
        <v>40</v>
      </c>
      <c r="G25" s="196"/>
      <c r="H25" s="193" t="str">
        <f t="shared" si="11"/>
        <v/>
      </c>
      <c r="I25" s="194"/>
      <c r="J25" s="194" t="str">
        <f t="shared" si="12"/>
        <v/>
      </c>
      <c r="K25" s="223" t="str">
        <f t="shared" si="13"/>
        <v/>
      </c>
      <c r="L25" s="192">
        <f t="shared" si="14"/>
        <v>0</v>
      </c>
      <c r="M25" s="191"/>
      <c r="N25" s="192">
        <f t="shared" si="15"/>
        <v>0</v>
      </c>
      <c r="O25" s="191"/>
      <c r="P25" s="203"/>
      <c r="Q25" s="179"/>
      <c r="R25" s="130"/>
      <c r="S25" s="131"/>
      <c r="T25" s="131"/>
      <c r="U25" s="131"/>
      <c r="V25" s="131"/>
      <c r="W25" s="131"/>
      <c r="X25" s="131"/>
      <c r="Y25" s="131"/>
      <c r="Z25" s="132">
        <f>IF(O25=SUM(R25:Y25),SUM(R25:Y25),"合計額相違")</f>
        <v>0</v>
      </c>
    </row>
    <row r="26" spans="1:26" ht="18" customHeight="1">
      <c r="A26" s="179"/>
      <c r="B26" s="265"/>
      <c r="C26" s="264"/>
      <c r="D26" s="226" t="s">
        <v>44</v>
      </c>
      <c r="E26" s="225"/>
      <c r="F26" s="224" t="s">
        <v>40</v>
      </c>
      <c r="G26" s="196"/>
      <c r="H26" s="193" t="str">
        <f t="shared" si="11"/>
        <v/>
      </c>
      <c r="I26" s="194"/>
      <c r="J26" s="194" t="str">
        <f t="shared" si="12"/>
        <v/>
      </c>
      <c r="K26" s="223" t="str">
        <f t="shared" si="13"/>
        <v/>
      </c>
      <c r="L26" s="192">
        <f t="shared" si="14"/>
        <v>0</v>
      </c>
      <c r="M26" s="191"/>
      <c r="N26" s="192">
        <f t="shared" si="15"/>
        <v>0</v>
      </c>
      <c r="O26" s="191"/>
      <c r="P26" s="203"/>
      <c r="Q26" s="179"/>
      <c r="R26" s="130"/>
      <c r="S26" s="131"/>
      <c r="T26" s="131"/>
      <c r="U26" s="131"/>
      <c r="V26" s="131"/>
      <c r="W26" s="131"/>
      <c r="X26" s="131"/>
      <c r="Y26" s="131"/>
      <c r="Z26" s="132">
        <f>IF(O26=SUM(R26:Y26),SUM(R26:Y26),"合計額相違")</f>
        <v>0</v>
      </c>
    </row>
    <row r="27" spans="1:26" ht="18" customHeight="1">
      <c r="A27" s="179"/>
      <c r="B27" s="256"/>
      <c r="C27" s="320" t="s">
        <v>45</v>
      </c>
      <c r="D27" s="321"/>
      <c r="E27" s="321"/>
      <c r="F27" s="322"/>
      <c r="G27" s="254"/>
      <c r="H27" s="255"/>
      <c r="I27" s="255"/>
      <c r="J27" s="255"/>
      <c r="K27" s="254"/>
      <c r="L27" s="252">
        <f>SUBTOTAL(9,L28:L30)</f>
        <v>150000</v>
      </c>
      <c r="M27" s="253"/>
      <c r="N27" s="252">
        <f>ROUNDDOWN(SUBTOTAL(9,N28:N30),0)</f>
        <v>150000</v>
      </c>
      <c r="O27" s="252">
        <f>SUBTOTAL(9,O28:O30)</f>
        <v>75000</v>
      </c>
      <c r="P27" s="251">
        <f>ROUNDDOWN(O27/3,0)*IF($B$5="中小企業（補助率2/3）",2,1)</f>
        <v>50000</v>
      </c>
      <c r="Q27" s="179"/>
      <c r="R27" s="250">
        <f t="shared" ref="R27:Y27" si="16">ROUNDDOWN(SUBTOTAL(9,R28:R30),0)</f>
        <v>0</v>
      </c>
      <c r="S27" s="249">
        <f t="shared" ref="S27" si="17">ROUNDDOWN(SUBTOTAL(9,S28:S30),0)</f>
        <v>75000</v>
      </c>
      <c r="T27" s="249">
        <f t="shared" si="16"/>
        <v>0</v>
      </c>
      <c r="U27" s="249">
        <f t="shared" si="16"/>
        <v>0</v>
      </c>
      <c r="V27" s="249">
        <f t="shared" si="16"/>
        <v>0</v>
      </c>
      <c r="W27" s="249">
        <f t="shared" si="16"/>
        <v>0</v>
      </c>
      <c r="X27" s="249">
        <f t="shared" si="16"/>
        <v>0</v>
      </c>
      <c r="Y27" s="249">
        <f t="shared" si="16"/>
        <v>0</v>
      </c>
      <c r="Z27" s="248">
        <f>IF(O27=SUM(R27:Y27),SUM(R27:Y27),"合計額相違")</f>
        <v>75000</v>
      </c>
    </row>
    <row r="28" spans="1:26" ht="18" customHeight="1">
      <c r="A28" s="179"/>
      <c r="B28" s="265"/>
      <c r="C28" s="264"/>
      <c r="D28" s="212" t="s">
        <v>46</v>
      </c>
      <c r="E28" s="211" t="s">
        <v>47</v>
      </c>
      <c r="F28" s="197" t="s">
        <v>48</v>
      </c>
      <c r="G28" s="210">
        <v>150000</v>
      </c>
      <c r="H28" s="208" t="str">
        <f>IF($E28="","","×")</f>
        <v>×</v>
      </c>
      <c r="I28" s="209">
        <v>1</v>
      </c>
      <c r="J28" s="209" t="str">
        <f>IF($E28="","","回")</f>
        <v>回</v>
      </c>
      <c r="K28" s="208" t="str">
        <f>IF($E28="","","＝")</f>
        <v>＝</v>
      </c>
      <c r="L28" s="207">
        <f>ROUNDDOWN(G28*I28,0)</f>
        <v>150000</v>
      </c>
      <c r="M28" s="206">
        <v>0</v>
      </c>
      <c r="N28" s="207">
        <f>L28-M28</f>
        <v>150000</v>
      </c>
      <c r="O28" s="206">
        <v>75000</v>
      </c>
      <c r="P28" s="203"/>
      <c r="Q28" s="179"/>
      <c r="R28" s="127"/>
      <c r="S28" s="128">
        <v>75000</v>
      </c>
      <c r="T28" s="128"/>
      <c r="U28" s="128"/>
      <c r="V28" s="128"/>
      <c r="W28" s="128"/>
      <c r="X28" s="128"/>
      <c r="Y28" s="128"/>
      <c r="Z28" s="129">
        <f>IF(O28=SUM(R28:Y28),SUM(R28:Y28),"合計額相違")</f>
        <v>75000</v>
      </c>
    </row>
    <row r="29" spans="1:26" ht="18" customHeight="1">
      <c r="A29" s="179"/>
      <c r="B29" s="265"/>
      <c r="C29" s="264"/>
      <c r="D29" s="199" t="s">
        <v>49</v>
      </c>
      <c r="E29" s="198"/>
      <c r="F29" s="197" t="s">
        <v>50</v>
      </c>
      <c r="G29" s="196"/>
      <c r="H29" s="193" t="str">
        <f>IF($E29="","","×")</f>
        <v/>
      </c>
      <c r="I29" s="194"/>
      <c r="J29" s="194" t="str">
        <f>IF($E29="","","回")</f>
        <v/>
      </c>
      <c r="K29" s="193" t="str">
        <f>IF($E29="","","＝")</f>
        <v/>
      </c>
      <c r="L29" s="192">
        <f>ROUNDDOWN(G29*I29,0)</f>
        <v>0</v>
      </c>
      <c r="M29" s="191"/>
      <c r="N29" s="192">
        <f>L29-M29</f>
        <v>0</v>
      </c>
      <c r="O29" s="191"/>
      <c r="P29" s="203"/>
      <c r="Q29" s="179"/>
      <c r="R29" s="130"/>
      <c r="S29" s="131"/>
      <c r="T29" s="131"/>
      <c r="U29" s="131"/>
      <c r="V29" s="131"/>
      <c r="W29" s="131"/>
      <c r="X29" s="131"/>
      <c r="Y29" s="131"/>
      <c r="Z29" s="132">
        <f>IF(O29=SUM(R29:Y29),SUM(R29:Y29),"合計額相違")</f>
        <v>0</v>
      </c>
    </row>
    <row r="30" spans="1:26" ht="18" customHeight="1">
      <c r="A30" s="179"/>
      <c r="B30" s="265"/>
      <c r="C30" s="264"/>
      <c r="D30" s="199" t="s">
        <v>51</v>
      </c>
      <c r="E30" s="198"/>
      <c r="F30" s="197" t="s">
        <v>50</v>
      </c>
      <c r="G30" s="196"/>
      <c r="H30" s="193" t="str">
        <f>IF($E30="","","×")</f>
        <v/>
      </c>
      <c r="I30" s="194"/>
      <c r="J30" s="194" t="str">
        <f>IF($E30="","","回")</f>
        <v/>
      </c>
      <c r="K30" s="193" t="str">
        <f>IF($E30="","","＝")</f>
        <v/>
      </c>
      <c r="L30" s="192">
        <f>ROUNDDOWN(G30*I30,0)</f>
        <v>0</v>
      </c>
      <c r="M30" s="191"/>
      <c r="N30" s="192">
        <f>L30-M30</f>
        <v>0</v>
      </c>
      <c r="O30" s="191"/>
      <c r="P30" s="203"/>
      <c r="Q30" s="179"/>
      <c r="R30" s="133"/>
      <c r="S30" s="134"/>
      <c r="T30" s="134"/>
      <c r="U30" s="134"/>
      <c r="V30" s="134"/>
      <c r="W30" s="134"/>
      <c r="X30" s="134"/>
      <c r="Y30" s="134"/>
      <c r="Z30" s="135">
        <f>IF(O30=SUM(R30:Y30),SUM(R30:Y30),"合計額相違")</f>
        <v>0</v>
      </c>
    </row>
    <row r="31" spans="1:26" ht="18" customHeight="1">
      <c r="A31" s="179"/>
      <c r="B31" s="256"/>
      <c r="C31" s="320" t="s">
        <v>52</v>
      </c>
      <c r="D31" s="321"/>
      <c r="E31" s="321"/>
      <c r="F31" s="322"/>
      <c r="G31" s="254"/>
      <c r="H31" s="255"/>
      <c r="I31" s="255"/>
      <c r="J31" s="255"/>
      <c r="K31" s="254"/>
      <c r="L31" s="252">
        <f>SUBTOTAL(9,L32:L34)</f>
        <v>0</v>
      </c>
      <c r="M31" s="253"/>
      <c r="N31" s="252">
        <f>ROUNDDOWN(SUBTOTAL(9,N32:N34),0)</f>
        <v>0</v>
      </c>
      <c r="O31" s="252">
        <f>SUBTOTAL(9,O32:O34)</f>
        <v>0</v>
      </c>
      <c r="P31" s="251">
        <f>ROUNDDOWN(O31/3,0)*IF($B$5="中小企業（補助率2/3）",2,1)</f>
        <v>0</v>
      </c>
      <c r="Q31" s="179"/>
      <c r="R31" s="250">
        <f t="shared" ref="R31:Y31" si="18">ROUNDDOWN(SUBTOTAL(9,R32:R34),0)</f>
        <v>0</v>
      </c>
      <c r="S31" s="249">
        <f t="shared" ref="S31" si="19">ROUNDDOWN(SUBTOTAL(9,S32:S34),0)</f>
        <v>0</v>
      </c>
      <c r="T31" s="249">
        <f t="shared" si="18"/>
        <v>0</v>
      </c>
      <c r="U31" s="249">
        <f t="shared" si="18"/>
        <v>0</v>
      </c>
      <c r="V31" s="249">
        <f t="shared" si="18"/>
        <v>0</v>
      </c>
      <c r="W31" s="249">
        <f t="shared" si="18"/>
        <v>0</v>
      </c>
      <c r="X31" s="249">
        <f t="shared" si="18"/>
        <v>0</v>
      </c>
      <c r="Y31" s="249">
        <f t="shared" si="18"/>
        <v>0</v>
      </c>
      <c r="Z31" s="248">
        <f>IF(O31=SUM(R31:Y31),SUM(R31:Y31),"合計額相違")</f>
        <v>0</v>
      </c>
    </row>
    <row r="32" spans="1:26" ht="18" customHeight="1">
      <c r="A32" s="179"/>
      <c r="B32" s="265"/>
      <c r="C32" s="264"/>
      <c r="D32" s="212" t="s">
        <v>53</v>
      </c>
      <c r="E32" s="211"/>
      <c r="F32" s="197" t="s">
        <v>50</v>
      </c>
      <c r="G32" s="210"/>
      <c r="H32" s="208" t="str">
        <f>IF($E32="","","×")</f>
        <v/>
      </c>
      <c r="I32" s="209"/>
      <c r="J32" s="209"/>
      <c r="K32" s="208" t="str">
        <f>IF($E32="","","＝")</f>
        <v/>
      </c>
      <c r="L32" s="207">
        <f>ROUNDDOWN(G32*I32,0)</f>
        <v>0</v>
      </c>
      <c r="M32" s="206"/>
      <c r="N32" s="207">
        <f>L32-M32</f>
        <v>0</v>
      </c>
      <c r="O32" s="206"/>
      <c r="P32" s="203"/>
      <c r="Q32" s="179"/>
      <c r="R32" s="127"/>
      <c r="S32" s="128"/>
      <c r="T32" s="128"/>
      <c r="U32" s="128"/>
      <c r="V32" s="128"/>
      <c r="W32" s="128"/>
      <c r="X32" s="128"/>
      <c r="Y32" s="128"/>
      <c r="Z32" s="129">
        <f>IF(O32=SUM(R32:Y32),SUM(R32:Y32),"合計額相違")</f>
        <v>0</v>
      </c>
    </row>
    <row r="33" spans="1:26" ht="18" customHeight="1">
      <c r="A33" s="179"/>
      <c r="B33" s="265"/>
      <c r="C33" s="264"/>
      <c r="D33" s="199" t="s">
        <v>54</v>
      </c>
      <c r="E33" s="198"/>
      <c r="F33" s="197" t="s">
        <v>50</v>
      </c>
      <c r="G33" s="196"/>
      <c r="H33" s="193" t="str">
        <f>IF($E33="","","×")</f>
        <v/>
      </c>
      <c r="I33" s="194"/>
      <c r="J33" s="194"/>
      <c r="K33" s="193" t="str">
        <f>IF($E33="","","＝")</f>
        <v/>
      </c>
      <c r="L33" s="192">
        <f>ROUNDDOWN(G33*I33,0)</f>
        <v>0</v>
      </c>
      <c r="M33" s="191"/>
      <c r="N33" s="192">
        <f>L33-M33</f>
        <v>0</v>
      </c>
      <c r="O33" s="191"/>
      <c r="P33" s="203"/>
      <c r="Q33" s="179"/>
      <c r="R33" s="130"/>
      <c r="S33" s="131"/>
      <c r="T33" s="131"/>
      <c r="U33" s="131"/>
      <c r="V33" s="131"/>
      <c r="W33" s="131"/>
      <c r="X33" s="131"/>
      <c r="Y33" s="131"/>
      <c r="Z33" s="132">
        <f>IF(O33=SUM(R33:Y33),SUM(R33:Y33),"合計額相違")</f>
        <v>0</v>
      </c>
    </row>
    <row r="34" spans="1:26" ht="18" customHeight="1">
      <c r="A34" s="179"/>
      <c r="B34" s="265"/>
      <c r="C34" s="264"/>
      <c r="D34" s="199" t="s">
        <v>55</v>
      </c>
      <c r="E34" s="198"/>
      <c r="F34" s="197" t="s">
        <v>50</v>
      </c>
      <c r="G34" s="196"/>
      <c r="H34" s="193" t="str">
        <f>IF($E34="","","×")</f>
        <v/>
      </c>
      <c r="I34" s="194"/>
      <c r="J34" s="194"/>
      <c r="K34" s="193" t="str">
        <f>IF($E34="","","＝")</f>
        <v/>
      </c>
      <c r="L34" s="192">
        <f>ROUNDDOWN(G34*I34,0)</f>
        <v>0</v>
      </c>
      <c r="M34" s="191"/>
      <c r="N34" s="192">
        <f>L34-M34</f>
        <v>0</v>
      </c>
      <c r="O34" s="191"/>
      <c r="P34" s="203"/>
      <c r="Q34" s="179"/>
      <c r="R34" s="133"/>
      <c r="S34" s="134"/>
      <c r="T34" s="134"/>
      <c r="U34" s="134"/>
      <c r="V34" s="134"/>
      <c r="W34" s="134"/>
      <c r="X34" s="134"/>
      <c r="Y34" s="134"/>
      <c r="Z34" s="135">
        <f>IF(O34=SUM(R34:Y34),SUM(R34:Y34),"合計額相違")</f>
        <v>0</v>
      </c>
    </row>
    <row r="35" spans="1:26" ht="18" customHeight="1">
      <c r="A35" s="179"/>
      <c r="B35" s="256"/>
      <c r="C35" s="320" t="s">
        <v>56</v>
      </c>
      <c r="D35" s="321"/>
      <c r="E35" s="321"/>
      <c r="F35" s="322"/>
      <c r="G35" s="254"/>
      <c r="H35" s="255"/>
      <c r="I35" s="255"/>
      <c r="J35" s="255"/>
      <c r="K35" s="254"/>
      <c r="L35" s="252">
        <f>SUBTOTAL(9,L36:L40)</f>
        <v>480000</v>
      </c>
      <c r="M35" s="253"/>
      <c r="N35" s="252">
        <f>ROUNDDOWN(SUBTOTAL(9,N36:N40),0)</f>
        <v>442500</v>
      </c>
      <c r="O35" s="252">
        <f>SUBTOTAL(9,O36:O40)</f>
        <v>367500</v>
      </c>
      <c r="P35" s="251">
        <f>ROUNDDOWN(O35/3,0)*IF($B$5="中小企業（補助率2/3）",2,1)</f>
        <v>245000</v>
      </c>
      <c r="Q35" s="179"/>
      <c r="R35" s="250">
        <f t="shared" ref="R35:Y35" si="20">ROUNDDOWN(SUBTOTAL(9,R36:R40),0)</f>
        <v>367500</v>
      </c>
      <c r="S35" s="249">
        <f t="shared" ref="S35" si="21">ROUNDDOWN(SUBTOTAL(9,S36:S40),0)</f>
        <v>0</v>
      </c>
      <c r="T35" s="249">
        <f t="shared" si="20"/>
        <v>0</v>
      </c>
      <c r="U35" s="249">
        <f t="shared" si="20"/>
        <v>0</v>
      </c>
      <c r="V35" s="249">
        <f t="shared" si="20"/>
        <v>0</v>
      </c>
      <c r="W35" s="249">
        <f t="shared" si="20"/>
        <v>0</v>
      </c>
      <c r="X35" s="249">
        <f t="shared" si="20"/>
        <v>0</v>
      </c>
      <c r="Y35" s="249">
        <f t="shared" si="20"/>
        <v>0</v>
      </c>
      <c r="Z35" s="248">
        <f>IF(O35=SUM(R35:Y35),SUM(R35:Y35),"合計額相違")</f>
        <v>367500</v>
      </c>
    </row>
    <row r="36" spans="1:26" ht="18" customHeight="1">
      <c r="A36" s="179"/>
      <c r="B36" s="265"/>
      <c r="C36" s="264"/>
      <c r="D36" s="212" t="s">
        <v>57</v>
      </c>
      <c r="E36" s="211" t="s">
        <v>58</v>
      </c>
      <c r="F36" s="247" t="s">
        <v>59</v>
      </c>
      <c r="G36" s="210">
        <v>25000</v>
      </c>
      <c r="H36" s="208" t="str">
        <f>IF($E36="","","×")</f>
        <v>×</v>
      </c>
      <c r="I36" s="209">
        <v>6</v>
      </c>
      <c r="J36" s="209" t="s">
        <v>60</v>
      </c>
      <c r="K36" s="208" t="str">
        <f>IF($E36="","","＝")</f>
        <v>＝</v>
      </c>
      <c r="L36" s="207">
        <f>ROUNDDOWN(G36*I36,0)</f>
        <v>150000</v>
      </c>
      <c r="M36" s="206">
        <v>7500</v>
      </c>
      <c r="N36" s="207">
        <f>L36-M36</f>
        <v>142500</v>
      </c>
      <c r="O36" s="206">
        <v>67500</v>
      </c>
      <c r="P36" s="203"/>
      <c r="Q36" s="179"/>
      <c r="R36" s="127">
        <v>67500</v>
      </c>
      <c r="S36" s="128"/>
      <c r="T36" s="128"/>
      <c r="U36" s="128"/>
      <c r="V36" s="128"/>
      <c r="W36" s="128"/>
      <c r="X36" s="128"/>
      <c r="Y36" s="128"/>
      <c r="Z36" s="129">
        <f>IF(O36=SUM(R36:Y36),SUM(R36:Y36),"合計額相違")</f>
        <v>67500</v>
      </c>
    </row>
    <row r="37" spans="1:26" ht="18" customHeight="1">
      <c r="A37" s="179"/>
      <c r="B37" s="265"/>
      <c r="C37" s="264"/>
      <c r="D37" s="199" t="s">
        <v>61</v>
      </c>
      <c r="E37" s="198" t="s">
        <v>62</v>
      </c>
      <c r="F37" s="197" t="s">
        <v>63</v>
      </c>
      <c r="G37" s="196">
        <v>110000</v>
      </c>
      <c r="H37" s="193" t="str">
        <f>IF($E37="","","×")</f>
        <v>×</v>
      </c>
      <c r="I37" s="194">
        <v>3</v>
      </c>
      <c r="J37" s="194" t="s">
        <v>60</v>
      </c>
      <c r="K37" s="193" t="str">
        <f>IF($E37="","","＝")</f>
        <v>＝</v>
      </c>
      <c r="L37" s="192">
        <f>ROUNDDOWN(G37*I37,0)</f>
        <v>330000</v>
      </c>
      <c r="M37" s="191">
        <v>30000</v>
      </c>
      <c r="N37" s="192">
        <f>L37-M37</f>
        <v>300000</v>
      </c>
      <c r="O37" s="191">
        <v>300000</v>
      </c>
      <c r="P37" s="203"/>
      <c r="Q37" s="179"/>
      <c r="R37" s="130">
        <v>300000</v>
      </c>
      <c r="S37" s="131"/>
      <c r="T37" s="131"/>
      <c r="U37" s="131"/>
      <c r="V37" s="131"/>
      <c r="W37" s="131"/>
      <c r="X37" s="131"/>
      <c r="Y37" s="131"/>
      <c r="Z37" s="132">
        <f>IF(O37=SUM(R37:Y37),SUM(R37:Y37),"合計額相違")</f>
        <v>300000</v>
      </c>
    </row>
    <row r="38" spans="1:26" ht="18" customHeight="1">
      <c r="A38" s="179"/>
      <c r="B38" s="265"/>
      <c r="C38" s="264"/>
      <c r="D38" s="199" t="s">
        <v>64</v>
      </c>
      <c r="E38" s="198"/>
      <c r="F38" s="197" t="s">
        <v>50</v>
      </c>
      <c r="G38" s="196"/>
      <c r="H38" s="193" t="str">
        <f>IF($E38="","","×")</f>
        <v/>
      </c>
      <c r="I38" s="194"/>
      <c r="J38" s="194"/>
      <c r="K38" s="193" t="str">
        <f>IF($E38="","","＝")</f>
        <v/>
      </c>
      <c r="L38" s="192">
        <f>ROUNDDOWN(G38*I38,0)</f>
        <v>0</v>
      </c>
      <c r="M38" s="191"/>
      <c r="N38" s="192">
        <f>L38-M38</f>
        <v>0</v>
      </c>
      <c r="O38" s="191"/>
      <c r="P38" s="203"/>
      <c r="Q38" s="179"/>
      <c r="R38" s="130"/>
      <c r="S38" s="131"/>
      <c r="T38" s="131"/>
      <c r="U38" s="131"/>
      <c r="V38" s="131"/>
      <c r="W38" s="131"/>
      <c r="X38" s="131"/>
      <c r="Y38" s="131"/>
      <c r="Z38" s="132">
        <f>IF(O38=SUM(R38:Y38),SUM(R38:Y38),"合計額相違")</f>
        <v>0</v>
      </c>
    </row>
    <row r="39" spans="1:26" ht="18" customHeight="1">
      <c r="A39" s="179"/>
      <c r="B39" s="265"/>
      <c r="C39" s="264"/>
      <c r="D39" s="199" t="s">
        <v>65</v>
      </c>
      <c r="E39" s="198"/>
      <c r="F39" s="197" t="s">
        <v>50</v>
      </c>
      <c r="G39" s="196"/>
      <c r="H39" s="193" t="str">
        <f>IF($E39="","","×")</f>
        <v/>
      </c>
      <c r="I39" s="194"/>
      <c r="J39" s="194"/>
      <c r="K39" s="193" t="str">
        <f>IF($E39="","","＝")</f>
        <v/>
      </c>
      <c r="L39" s="192">
        <f>ROUNDDOWN(G39*I39,0)</f>
        <v>0</v>
      </c>
      <c r="M39" s="191"/>
      <c r="N39" s="192">
        <f>L39-M39</f>
        <v>0</v>
      </c>
      <c r="O39" s="191"/>
      <c r="P39" s="203"/>
      <c r="Q39" s="179"/>
      <c r="R39" s="130"/>
      <c r="S39" s="131"/>
      <c r="T39" s="131"/>
      <c r="U39" s="131"/>
      <c r="V39" s="131"/>
      <c r="W39" s="131"/>
      <c r="X39" s="131"/>
      <c r="Y39" s="131"/>
      <c r="Z39" s="132">
        <f>IF(O39=SUM(R39:Y39),SUM(R39:Y39),"合計額相違")</f>
        <v>0</v>
      </c>
    </row>
    <row r="40" spans="1:26" ht="18" customHeight="1">
      <c r="A40" s="179"/>
      <c r="B40" s="265"/>
      <c r="C40" s="264"/>
      <c r="D40" s="199" t="s">
        <v>66</v>
      </c>
      <c r="E40" s="198"/>
      <c r="F40" s="197" t="s">
        <v>50</v>
      </c>
      <c r="G40" s="196"/>
      <c r="H40" s="193" t="str">
        <f>IF($E40="","","×")</f>
        <v/>
      </c>
      <c r="I40" s="194"/>
      <c r="J40" s="194"/>
      <c r="K40" s="193" t="str">
        <f>IF($E40="","","＝")</f>
        <v/>
      </c>
      <c r="L40" s="192">
        <f>ROUNDDOWN(G40*I40,0)</f>
        <v>0</v>
      </c>
      <c r="M40" s="191"/>
      <c r="N40" s="192">
        <f>L40-M40</f>
        <v>0</v>
      </c>
      <c r="O40" s="191"/>
      <c r="P40" s="203"/>
      <c r="Q40" s="179"/>
      <c r="R40" s="130"/>
      <c r="S40" s="131"/>
      <c r="T40" s="131"/>
      <c r="U40" s="131"/>
      <c r="V40" s="131"/>
      <c r="W40" s="131"/>
      <c r="X40" s="131"/>
      <c r="Y40" s="131"/>
      <c r="Z40" s="132">
        <f>IF(O40=SUM(R40:Y40),SUM(R40:Y40),"合計額相違")</f>
        <v>0</v>
      </c>
    </row>
    <row r="41" spans="1:26" ht="18" customHeight="1">
      <c r="A41" s="179"/>
      <c r="B41" s="256"/>
      <c r="C41" s="320" t="s">
        <v>67</v>
      </c>
      <c r="D41" s="321"/>
      <c r="E41" s="321"/>
      <c r="F41" s="322"/>
      <c r="G41" s="254"/>
      <c r="H41" s="255"/>
      <c r="I41" s="255"/>
      <c r="J41" s="255"/>
      <c r="K41" s="254"/>
      <c r="L41" s="252">
        <f>SUBTOTAL(9,L42:L44)</f>
        <v>50000</v>
      </c>
      <c r="M41" s="253"/>
      <c r="N41" s="252">
        <f>ROUNDDOWN(SUBTOTAL(9,N42:N44),0)</f>
        <v>50000</v>
      </c>
      <c r="O41" s="252">
        <f>SUBTOTAL(9,O42:O44)</f>
        <v>25000</v>
      </c>
      <c r="P41" s="251">
        <f>ROUNDDOWN(O41/3,0)*IF($B$5="中小企業（補助率2/3）",2,1)</f>
        <v>16666</v>
      </c>
      <c r="Q41" s="179"/>
      <c r="R41" s="250">
        <f t="shared" ref="R41:Y41" si="22">ROUNDDOWN(SUBTOTAL(9,R42:R44),0)</f>
        <v>0</v>
      </c>
      <c r="S41" s="249">
        <f t="shared" ref="S41" si="23">ROUNDDOWN(SUBTOTAL(9,S42:S44),0)</f>
        <v>0</v>
      </c>
      <c r="T41" s="249">
        <f t="shared" si="22"/>
        <v>0</v>
      </c>
      <c r="U41" s="249">
        <f t="shared" si="22"/>
        <v>25000</v>
      </c>
      <c r="V41" s="249">
        <f t="shared" si="22"/>
        <v>0</v>
      </c>
      <c r="W41" s="249">
        <f t="shared" si="22"/>
        <v>0</v>
      </c>
      <c r="X41" s="249">
        <f t="shared" si="22"/>
        <v>0</v>
      </c>
      <c r="Y41" s="249">
        <f t="shared" si="22"/>
        <v>0</v>
      </c>
      <c r="Z41" s="248">
        <f>IF(O41=SUM(R41:Y41),SUM(R41:Y41),"合計額相違")</f>
        <v>25000</v>
      </c>
    </row>
    <row r="42" spans="1:26" ht="18" customHeight="1">
      <c r="A42" s="179"/>
      <c r="B42" s="265"/>
      <c r="C42" s="264"/>
      <c r="D42" s="212" t="s">
        <v>68</v>
      </c>
      <c r="E42" s="211" t="s">
        <v>69</v>
      </c>
      <c r="F42" s="247" t="s">
        <v>70</v>
      </c>
      <c r="G42" s="210">
        <v>50000</v>
      </c>
      <c r="H42" s="208" t="str">
        <f>IF($E42="","","×")</f>
        <v>×</v>
      </c>
      <c r="I42" s="209">
        <v>1</v>
      </c>
      <c r="J42" s="209" t="s">
        <v>71</v>
      </c>
      <c r="K42" s="208" t="str">
        <f>IF($E42="","","＝")</f>
        <v>＝</v>
      </c>
      <c r="L42" s="207">
        <f>ROUNDDOWN(G42*I42,0)</f>
        <v>50000</v>
      </c>
      <c r="M42" s="206">
        <v>0</v>
      </c>
      <c r="N42" s="207">
        <f>L42-M42</f>
        <v>50000</v>
      </c>
      <c r="O42" s="206">
        <v>25000</v>
      </c>
      <c r="P42" s="203"/>
      <c r="Q42" s="179"/>
      <c r="R42" s="127"/>
      <c r="S42" s="128"/>
      <c r="T42" s="128"/>
      <c r="U42" s="128">
        <v>25000</v>
      </c>
      <c r="V42" s="128"/>
      <c r="W42" s="128"/>
      <c r="X42" s="128"/>
      <c r="Y42" s="128"/>
      <c r="Z42" s="129">
        <f>IF(O42=SUM(R42:Y42),SUM(R42:Y42),"合計額相違")</f>
        <v>25000</v>
      </c>
    </row>
    <row r="43" spans="1:26" ht="18" customHeight="1">
      <c r="A43" s="179"/>
      <c r="B43" s="265"/>
      <c r="C43" s="264"/>
      <c r="D43" s="199" t="s">
        <v>72</v>
      </c>
      <c r="E43" s="198"/>
      <c r="F43" s="197" t="s">
        <v>50</v>
      </c>
      <c r="G43" s="196"/>
      <c r="H43" s="193" t="str">
        <f>IF($E43="","","×")</f>
        <v/>
      </c>
      <c r="I43" s="194"/>
      <c r="J43" s="194"/>
      <c r="K43" s="193" t="str">
        <f>IF($E43="","","＝")</f>
        <v/>
      </c>
      <c r="L43" s="192">
        <f>ROUNDDOWN(G43*I43,0)</f>
        <v>0</v>
      </c>
      <c r="M43" s="191"/>
      <c r="N43" s="192">
        <f>L43-M43</f>
        <v>0</v>
      </c>
      <c r="O43" s="191"/>
      <c r="P43" s="203"/>
      <c r="Q43" s="179"/>
      <c r="R43" s="130"/>
      <c r="S43" s="131"/>
      <c r="T43" s="131"/>
      <c r="U43" s="131"/>
      <c r="V43" s="131"/>
      <c r="W43" s="131"/>
      <c r="X43" s="131"/>
      <c r="Y43" s="131"/>
      <c r="Z43" s="132">
        <f>IF(O43=SUM(R43:Y43),SUM(R43:Y43),"合計額相違")</f>
        <v>0</v>
      </c>
    </row>
    <row r="44" spans="1:26" ht="18" customHeight="1">
      <c r="A44" s="179"/>
      <c r="B44" s="265"/>
      <c r="C44" s="264"/>
      <c r="D44" s="199" t="s">
        <v>73</v>
      </c>
      <c r="E44" s="198"/>
      <c r="F44" s="197" t="s">
        <v>50</v>
      </c>
      <c r="G44" s="196"/>
      <c r="H44" s="193" t="str">
        <f>IF($E44="","","×")</f>
        <v/>
      </c>
      <c r="I44" s="194"/>
      <c r="J44" s="194"/>
      <c r="K44" s="193" t="str">
        <f>IF($E44="","","＝")</f>
        <v/>
      </c>
      <c r="L44" s="192">
        <f>ROUNDDOWN(G44*I44,0)</f>
        <v>0</v>
      </c>
      <c r="M44" s="191"/>
      <c r="N44" s="192">
        <f>L44-M44</f>
        <v>0</v>
      </c>
      <c r="O44" s="191"/>
      <c r="P44" s="203"/>
      <c r="Q44" s="179"/>
      <c r="R44" s="133"/>
      <c r="S44" s="134"/>
      <c r="T44" s="134"/>
      <c r="U44" s="134"/>
      <c r="V44" s="134"/>
      <c r="W44" s="134"/>
      <c r="X44" s="134"/>
      <c r="Y44" s="134"/>
      <c r="Z44" s="135">
        <f>IF(O44=SUM(R44:Y44),SUM(R44:Y44),"合計額相違")</f>
        <v>0</v>
      </c>
    </row>
    <row r="45" spans="1:26" ht="18" customHeight="1">
      <c r="A45" s="179"/>
      <c r="B45" s="256"/>
      <c r="C45" s="320" t="s">
        <v>74</v>
      </c>
      <c r="D45" s="321"/>
      <c r="E45" s="321"/>
      <c r="F45" s="322"/>
      <c r="G45" s="254"/>
      <c r="H45" s="255"/>
      <c r="I45" s="255"/>
      <c r="J45" s="255"/>
      <c r="K45" s="254"/>
      <c r="L45" s="252">
        <f>SUBTOTAL(9,L46:L50)</f>
        <v>0</v>
      </c>
      <c r="M45" s="253"/>
      <c r="N45" s="252">
        <f>ROUNDDOWN(SUBTOTAL(9,N46:N50),0)</f>
        <v>0</v>
      </c>
      <c r="O45" s="252">
        <f>SUBTOTAL(9,O46:O50)</f>
        <v>0</v>
      </c>
      <c r="P45" s="251">
        <f>ROUNDDOWN(O45/3,0)*IF($B$5="中小企業（補助率2/3）",2,1)</f>
        <v>0</v>
      </c>
      <c r="Q45" s="179"/>
      <c r="R45" s="250">
        <f t="shared" ref="R45:Y45" si="24">ROUNDDOWN(SUBTOTAL(9,R46:R50),0)</f>
        <v>0</v>
      </c>
      <c r="S45" s="249">
        <f t="shared" ref="S45" si="25">ROUNDDOWN(SUBTOTAL(9,S46:S50),0)</f>
        <v>0</v>
      </c>
      <c r="T45" s="249">
        <f t="shared" si="24"/>
        <v>0</v>
      </c>
      <c r="U45" s="249">
        <f t="shared" si="24"/>
        <v>0</v>
      </c>
      <c r="V45" s="249">
        <f t="shared" si="24"/>
        <v>0</v>
      </c>
      <c r="W45" s="249">
        <f t="shared" si="24"/>
        <v>0</v>
      </c>
      <c r="X45" s="249">
        <f t="shared" si="24"/>
        <v>0</v>
      </c>
      <c r="Y45" s="249">
        <f t="shared" si="24"/>
        <v>0</v>
      </c>
      <c r="Z45" s="248">
        <f>IF(O45=SUM(R45:Y45),SUM(R45:Y45),"合計額相違")</f>
        <v>0</v>
      </c>
    </row>
    <row r="46" spans="1:26" ht="18" customHeight="1">
      <c r="A46" s="179"/>
      <c r="B46" s="265"/>
      <c r="C46" s="264"/>
      <c r="D46" s="212" t="s">
        <v>75</v>
      </c>
      <c r="E46" s="211"/>
      <c r="F46" s="247" t="s">
        <v>50</v>
      </c>
      <c r="G46" s="210"/>
      <c r="H46" s="208" t="str">
        <f>IF($E46="","","×")</f>
        <v/>
      </c>
      <c r="I46" s="209"/>
      <c r="J46" s="209"/>
      <c r="K46" s="208" t="str">
        <f>IF($E46="","","＝")</f>
        <v/>
      </c>
      <c r="L46" s="207">
        <f>ROUNDDOWN(G46*I46,0)</f>
        <v>0</v>
      </c>
      <c r="M46" s="206"/>
      <c r="N46" s="207">
        <f>L46-M46</f>
        <v>0</v>
      </c>
      <c r="O46" s="206"/>
      <c r="P46" s="203"/>
      <c r="Q46" s="179"/>
      <c r="R46" s="127"/>
      <c r="S46" s="128"/>
      <c r="T46" s="128"/>
      <c r="U46" s="128"/>
      <c r="V46" s="128"/>
      <c r="W46" s="128"/>
      <c r="X46" s="128"/>
      <c r="Y46" s="128"/>
      <c r="Z46" s="129">
        <f>IF(O46=SUM(R46:Y46),SUM(R46:Y46),"合計額相違")</f>
        <v>0</v>
      </c>
    </row>
    <row r="47" spans="1:26" ht="18" customHeight="1">
      <c r="A47" s="179"/>
      <c r="B47" s="265"/>
      <c r="C47" s="264"/>
      <c r="D47" s="199" t="s">
        <v>76</v>
      </c>
      <c r="E47" s="198"/>
      <c r="F47" s="197" t="s">
        <v>50</v>
      </c>
      <c r="G47" s="196"/>
      <c r="H47" s="193" t="str">
        <f>IF($E47="","","×")</f>
        <v/>
      </c>
      <c r="I47" s="194"/>
      <c r="J47" s="194"/>
      <c r="K47" s="193" t="str">
        <f>IF($E47="","","＝")</f>
        <v/>
      </c>
      <c r="L47" s="192">
        <f>ROUNDDOWN(G47*I47,0)</f>
        <v>0</v>
      </c>
      <c r="M47" s="191"/>
      <c r="N47" s="192">
        <f>L47-M47</f>
        <v>0</v>
      </c>
      <c r="O47" s="191"/>
      <c r="P47" s="203"/>
      <c r="Q47" s="179"/>
      <c r="R47" s="130"/>
      <c r="S47" s="131"/>
      <c r="T47" s="131"/>
      <c r="U47" s="131"/>
      <c r="V47" s="131"/>
      <c r="W47" s="131"/>
      <c r="X47" s="131"/>
      <c r="Y47" s="131"/>
      <c r="Z47" s="132">
        <f>IF(O47=SUM(R47:Y47),SUM(R47:Y47),"合計額相違")</f>
        <v>0</v>
      </c>
    </row>
    <row r="48" spans="1:26" ht="18" customHeight="1">
      <c r="A48" s="179"/>
      <c r="B48" s="265"/>
      <c r="C48" s="264"/>
      <c r="D48" s="199" t="s">
        <v>77</v>
      </c>
      <c r="E48" s="198"/>
      <c r="F48" s="197" t="s">
        <v>50</v>
      </c>
      <c r="G48" s="196"/>
      <c r="H48" s="193" t="str">
        <f>IF($E48="","","×")</f>
        <v/>
      </c>
      <c r="I48" s="194"/>
      <c r="J48" s="194"/>
      <c r="K48" s="193" t="str">
        <f>IF($E48="","","＝")</f>
        <v/>
      </c>
      <c r="L48" s="192">
        <f>ROUNDDOWN(G48*I48,0)</f>
        <v>0</v>
      </c>
      <c r="M48" s="191"/>
      <c r="N48" s="192">
        <f>L48-M48</f>
        <v>0</v>
      </c>
      <c r="O48" s="191"/>
      <c r="P48" s="203"/>
      <c r="Q48" s="179"/>
      <c r="R48" s="130"/>
      <c r="S48" s="131"/>
      <c r="T48" s="131"/>
      <c r="U48" s="131"/>
      <c r="V48" s="131"/>
      <c r="W48" s="131"/>
      <c r="X48" s="131"/>
      <c r="Y48" s="131"/>
      <c r="Z48" s="132">
        <f>IF(O48=SUM(R48:Y48),SUM(R48:Y48),"合計額相違")</f>
        <v>0</v>
      </c>
    </row>
    <row r="49" spans="1:26" ht="18" customHeight="1">
      <c r="A49" s="179"/>
      <c r="B49" s="265"/>
      <c r="C49" s="264"/>
      <c r="D49" s="199" t="s">
        <v>78</v>
      </c>
      <c r="E49" s="198"/>
      <c r="F49" s="197" t="s">
        <v>50</v>
      </c>
      <c r="G49" s="196"/>
      <c r="H49" s="193" t="str">
        <f>IF($E49="","","×")</f>
        <v/>
      </c>
      <c r="I49" s="194"/>
      <c r="J49" s="194"/>
      <c r="K49" s="193" t="str">
        <f>IF($E49="","","＝")</f>
        <v/>
      </c>
      <c r="L49" s="192">
        <f>ROUNDDOWN(G49*I49,0)</f>
        <v>0</v>
      </c>
      <c r="M49" s="191"/>
      <c r="N49" s="192">
        <f>L49-M49</f>
        <v>0</v>
      </c>
      <c r="O49" s="191"/>
      <c r="P49" s="203"/>
      <c r="Q49" s="179"/>
      <c r="R49" s="130"/>
      <c r="S49" s="131"/>
      <c r="T49" s="131"/>
      <c r="U49" s="131"/>
      <c r="V49" s="131"/>
      <c r="W49" s="131"/>
      <c r="X49" s="131"/>
      <c r="Y49" s="131"/>
      <c r="Z49" s="132">
        <f>IF(O49=SUM(R49:Y49),SUM(R49:Y49),"合計額相違")</f>
        <v>0</v>
      </c>
    </row>
    <row r="50" spans="1:26" ht="18" customHeight="1">
      <c r="A50" s="179"/>
      <c r="B50" s="265"/>
      <c r="C50" s="264"/>
      <c r="D50" s="199" t="s">
        <v>79</v>
      </c>
      <c r="E50" s="198"/>
      <c r="F50" s="197" t="s">
        <v>50</v>
      </c>
      <c r="G50" s="196"/>
      <c r="H50" s="193" t="str">
        <f>IF($E50="","","×")</f>
        <v/>
      </c>
      <c r="I50" s="194"/>
      <c r="J50" s="194"/>
      <c r="K50" s="193" t="str">
        <f>IF($E50="","","＝")</f>
        <v/>
      </c>
      <c r="L50" s="192">
        <f>ROUNDDOWN(G50*I50,0)</f>
        <v>0</v>
      </c>
      <c r="M50" s="191"/>
      <c r="N50" s="192">
        <f>L50-M50</f>
        <v>0</v>
      </c>
      <c r="O50" s="191"/>
      <c r="P50" s="203"/>
      <c r="Q50" s="179"/>
      <c r="R50" s="130"/>
      <c r="S50" s="131"/>
      <c r="T50" s="131"/>
      <c r="U50" s="131"/>
      <c r="V50" s="131"/>
      <c r="W50" s="131"/>
      <c r="X50" s="131"/>
      <c r="Y50" s="131"/>
      <c r="Z50" s="132">
        <f>IF(O50=SUM(R50:Y50),SUM(R50:Y50),"合計額相違")</f>
        <v>0</v>
      </c>
    </row>
    <row r="51" spans="1:26" ht="18" customHeight="1">
      <c r="A51" s="179"/>
      <c r="B51" s="256"/>
      <c r="C51" s="320" t="s">
        <v>80</v>
      </c>
      <c r="D51" s="321"/>
      <c r="E51" s="321"/>
      <c r="F51" s="322"/>
      <c r="G51" s="254"/>
      <c r="H51" s="255"/>
      <c r="I51" s="255"/>
      <c r="J51" s="255"/>
      <c r="K51" s="254"/>
      <c r="L51" s="252">
        <f>SUBTOTAL(9,L52:L54)</f>
        <v>0</v>
      </c>
      <c r="M51" s="253"/>
      <c r="N51" s="252">
        <f>ROUNDDOWN(SUBTOTAL(9,N52:N54),0)</f>
        <v>0</v>
      </c>
      <c r="O51" s="252">
        <f>SUBTOTAL(9,O52:O54)</f>
        <v>0</v>
      </c>
      <c r="P51" s="251">
        <f>ROUNDDOWN(O51/3,0)*IF($B$5="中小企業（補助率2/3）",2,1)</f>
        <v>0</v>
      </c>
      <c r="Q51" s="179"/>
      <c r="R51" s="250">
        <f t="shared" ref="R51:Y51" si="26">ROUNDDOWN(SUBTOTAL(9,R52:R54),0)</f>
        <v>0</v>
      </c>
      <c r="S51" s="249">
        <f t="shared" ref="S51" si="27">ROUNDDOWN(SUBTOTAL(9,S52:S54),0)</f>
        <v>0</v>
      </c>
      <c r="T51" s="249">
        <f t="shared" si="26"/>
        <v>0</v>
      </c>
      <c r="U51" s="249">
        <f t="shared" si="26"/>
        <v>0</v>
      </c>
      <c r="V51" s="249">
        <f t="shared" si="26"/>
        <v>0</v>
      </c>
      <c r="W51" s="249">
        <f t="shared" si="26"/>
        <v>0</v>
      </c>
      <c r="X51" s="249">
        <f t="shared" si="26"/>
        <v>0</v>
      </c>
      <c r="Y51" s="249">
        <f t="shared" si="26"/>
        <v>0</v>
      </c>
      <c r="Z51" s="248">
        <f>IF(O51=SUM(R51:Y51),SUM(R51:Y51),"合計額相違")</f>
        <v>0</v>
      </c>
    </row>
    <row r="52" spans="1:26" ht="18" customHeight="1">
      <c r="A52" s="179"/>
      <c r="B52" s="265"/>
      <c r="C52" s="264"/>
      <c r="D52" s="212" t="s">
        <v>81</v>
      </c>
      <c r="E52" s="211"/>
      <c r="F52" s="247" t="s">
        <v>50</v>
      </c>
      <c r="G52" s="210"/>
      <c r="H52" s="208" t="str">
        <f>IF($E52="","","×")</f>
        <v/>
      </c>
      <c r="I52" s="209"/>
      <c r="J52" s="209"/>
      <c r="K52" s="208" t="str">
        <f>IF($E52="","","＝")</f>
        <v/>
      </c>
      <c r="L52" s="207">
        <f>ROUNDDOWN(G52*I52,0)</f>
        <v>0</v>
      </c>
      <c r="M52" s="206"/>
      <c r="N52" s="207">
        <f>L52-M52</f>
        <v>0</v>
      </c>
      <c r="O52" s="206"/>
      <c r="P52" s="203"/>
      <c r="Q52" s="179"/>
      <c r="R52" s="127"/>
      <c r="S52" s="128"/>
      <c r="T52" s="128"/>
      <c r="U52" s="128"/>
      <c r="V52" s="128"/>
      <c r="W52" s="128"/>
      <c r="X52" s="128"/>
      <c r="Y52" s="128"/>
      <c r="Z52" s="129">
        <f>IF(O52=SUM(R52:Y52),SUM(R52:Y52),"合計額相違")</f>
        <v>0</v>
      </c>
    </row>
    <row r="53" spans="1:26" ht="18" customHeight="1">
      <c r="A53" s="179"/>
      <c r="B53" s="265"/>
      <c r="C53" s="264"/>
      <c r="D53" s="199" t="s">
        <v>82</v>
      </c>
      <c r="E53" s="198"/>
      <c r="F53" s="197" t="s">
        <v>50</v>
      </c>
      <c r="G53" s="196"/>
      <c r="H53" s="193" t="str">
        <f>IF($E53="","","×")</f>
        <v/>
      </c>
      <c r="I53" s="194"/>
      <c r="J53" s="194"/>
      <c r="K53" s="193" t="str">
        <f>IF($E53="","","＝")</f>
        <v/>
      </c>
      <c r="L53" s="192">
        <f>ROUNDDOWN(G53*I53,0)</f>
        <v>0</v>
      </c>
      <c r="M53" s="191"/>
      <c r="N53" s="192">
        <f>L53-M53</f>
        <v>0</v>
      </c>
      <c r="O53" s="191"/>
      <c r="P53" s="203"/>
      <c r="Q53" s="179"/>
      <c r="R53" s="130"/>
      <c r="S53" s="131"/>
      <c r="T53" s="131"/>
      <c r="U53" s="131"/>
      <c r="V53" s="131"/>
      <c r="W53" s="131"/>
      <c r="X53" s="131"/>
      <c r="Y53" s="131"/>
      <c r="Z53" s="132">
        <f>IF(O53=SUM(R53:Y53),SUM(R53:Y53),"合計額相違")</f>
        <v>0</v>
      </c>
    </row>
    <row r="54" spans="1:26" ht="18" customHeight="1">
      <c r="A54" s="179"/>
      <c r="B54" s="265"/>
      <c r="C54" s="264"/>
      <c r="D54" s="199" t="s">
        <v>83</v>
      </c>
      <c r="E54" s="198"/>
      <c r="F54" s="197" t="s">
        <v>50</v>
      </c>
      <c r="G54" s="196"/>
      <c r="H54" s="193" t="str">
        <f>IF($E54="","","×")</f>
        <v/>
      </c>
      <c r="I54" s="194"/>
      <c r="J54" s="194"/>
      <c r="K54" s="193" t="str">
        <f>IF($E54="","","＝")</f>
        <v/>
      </c>
      <c r="L54" s="192">
        <f>ROUNDDOWN(G54*I54,0)</f>
        <v>0</v>
      </c>
      <c r="M54" s="191"/>
      <c r="N54" s="192">
        <f>L54-M54</f>
        <v>0</v>
      </c>
      <c r="O54" s="191"/>
      <c r="P54" s="203"/>
      <c r="Q54" s="179"/>
      <c r="R54" s="133"/>
      <c r="S54" s="134"/>
      <c r="T54" s="134"/>
      <c r="U54" s="134"/>
      <c r="V54" s="134"/>
      <c r="W54" s="134"/>
      <c r="X54" s="134"/>
      <c r="Y54" s="134"/>
      <c r="Z54" s="135">
        <f>IF(O54=SUM(R54:Y54),SUM(R54:Y54),"合計額相違")</f>
        <v>0</v>
      </c>
    </row>
    <row r="55" spans="1:26" ht="18" customHeight="1">
      <c r="A55" s="179"/>
      <c r="B55" s="256"/>
      <c r="C55" s="320" t="s">
        <v>84</v>
      </c>
      <c r="D55" s="321"/>
      <c r="E55" s="321"/>
      <c r="F55" s="322"/>
      <c r="G55" s="254"/>
      <c r="H55" s="255"/>
      <c r="I55" s="255"/>
      <c r="J55" s="255"/>
      <c r="K55" s="254"/>
      <c r="L55" s="252">
        <f>SUBTOTAL(9,L56:L62)</f>
        <v>0</v>
      </c>
      <c r="M55" s="253"/>
      <c r="N55" s="252">
        <f>ROUNDDOWN(SUBTOTAL(9,N56:N62),0)</f>
        <v>0</v>
      </c>
      <c r="O55" s="252">
        <f>SUBTOTAL(9,O56:O62)</f>
        <v>0</v>
      </c>
      <c r="P55" s="251">
        <f>ROUNDDOWN(O55/3,0)*IF($B$5="中小企業（補助率2/3）",2,1)</f>
        <v>0</v>
      </c>
      <c r="Q55" s="179"/>
      <c r="R55" s="250">
        <f t="shared" ref="R55:Y55" si="28">ROUNDDOWN(SUBTOTAL(9,R56:R62),0)</f>
        <v>0</v>
      </c>
      <c r="S55" s="249">
        <f t="shared" ref="S55" si="29">ROUNDDOWN(SUBTOTAL(9,S56:S62),0)</f>
        <v>0</v>
      </c>
      <c r="T55" s="249">
        <f t="shared" si="28"/>
        <v>0</v>
      </c>
      <c r="U55" s="249">
        <f t="shared" si="28"/>
        <v>0</v>
      </c>
      <c r="V55" s="249">
        <f t="shared" si="28"/>
        <v>0</v>
      </c>
      <c r="W55" s="249">
        <f t="shared" si="28"/>
        <v>0</v>
      </c>
      <c r="X55" s="249">
        <f t="shared" si="28"/>
        <v>0</v>
      </c>
      <c r="Y55" s="249">
        <f t="shared" si="28"/>
        <v>0</v>
      </c>
      <c r="Z55" s="248">
        <f>IF(O55=SUM(R55:Y55),SUM(R55:Y55),"合計額相違")</f>
        <v>0</v>
      </c>
    </row>
    <row r="56" spans="1:26" ht="18" customHeight="1">
      <c r="A56" s="179"/>
      <c r="B56" s="265"/>
      <c r="C56" s="264"/>
      <c r="D56" s="212" t="s">
        <v>85</v>
      </c>
      <c r="E56" s="327"/>
      <c r="F56" s="328"/>
      <c r="G56" s="210"/>
      <c r="H56" s="208" t="str">
        <f t="shared" ref="H56:H62" si="30">IF($E56="","","×")</f>
        <v/>
      </c>
      <c r="I56" s="246"/>
      <c r="J56" s="209" t="str">
        <f t="shared" ref="J56:J62" si="31">IF($E56="","","時間")</f>
        <v/>
      </c>
      <c r="K56" s="208" t="str">
        <f t="shared" ref="K56:K62" si="32">IF($E56="","","＝")</f>
        <v/>
      </c>
      <c r="L56" s="207">
        <f t="shared" ref="L56:L62" si="33">ROUNDDOWN(G56*I56,0)</f>
        <v>0</v>
      </c>
      <c r="M56" s="206"/>
      <c r="N56" s="207">
        <f t="shared" ref="N56:N62" si="34">L56-M56</f>
        <v>0</v>
      </c>
      <c r="O56" s="206"/>
      <c r="P56" s="203"/>
      <c r="Q56" s="179"/>
      <c r="R56" s="127"/>
      <c r="S56" s="128"/>
      <c r="T56" s="128"/>
      <c r="U56" s="128"/>
      <c r="V56" s="128"/>
      <c r="W56" s="128"/>
      <c r="X56" s="128"/>
      <c r="Y56" s="128"/>
      <c r="Z56" s="129">
        <f>IF(O56=SUM(R56:Y56),SUM(R56:Y56),"合計額相違")</f>
        <v>0</v>
      </c>
    </row>
    <row r="57" spans="1:26" ht="18" customHeight="1">
      <c r="A57" s="179"/>
      <c r="B57" s="265"/>
      <c r="C57" s="264"/>
      <c r="D57" s="199" t="s">
        <v>86</v>
      </c>
      <c r="E57" s="312"/>
      <c r="F57" s="313"/>
      <c r="G57" s="196"/>
      <c r="H57" s="193" t="str">
        <f t="shared" si="30"/>
        <v/>
      </c>
      <c r="I57" s="195"/>
      <c r="J57" s="194" t="str">
        <f t="shared" si="31"/>
        <v/>
      </c>
      <c r="K57" s="193" t="str">
        <f t="shared" si="32"/>
        <v/>
      </c>
      <c r="L57" s="192">
        <f t="shared" si="33"/>
        <v>0</v>
      </c>
      <c r="M57" s="191"/>
      <c r="N57" s="192">
        <f t="shared" si="34"/>
        <v>0</v>
      </c>
      <c r="O57" s="191"/>
      <c r="P57" s="203"/>
      <c r="Q57" s="179"/>
      <c r="R57" s="130"/>
      <c r="S57" s="131"/>
      <c r="T57" s="131"/>
      <c r="U57" s="131"/>
      <c r="V57" s="131"/>
      <c r="W57" s="131"/>
      <c r="X57" s="131"/>
      <c r="Y57" s="131"/>
      <c r="Z57" s="132">
        <f>IF(O57=SUM(R57:Y57),SUM(R57:Y57),"合計額相違")</f>
        <v>0</v>
      </c>
    </row>
    <row r="58" spans="1:26" ht="18" customHeight="1">
      <c r="A58" s="179"/>
      <c r="B58" s="265"/>
      <c r="C58" s="264"/>
      <c r="D58" s="199" t="s">
        <v>87</v>
      </c>
      <c r="E58" s="312"/>
      <c r="F58" s="313"/>
      <c r="G58" s="196"/>
      <c r="H58" s="193" t="str">
        <f t="shared" si="30"/>
        <v/>
      </c>
      <c r="I58" s="195"/>
      <c r="J58" s="194" t="str">
        <f t="shared" si="31"/>
        <v/>
      </c>
      <c r="K58" s="193" t="str">
        <f t="shared" si="32"/>
        <v/>
      </c>
      <c r="L58" s="192">
        <f t="shared" si="33"/>
        <v>0</v>
      </c>
      <c r="M58" s="191"/>
      <c r="N58" s="192">
        <f t="shared" si="34"/>
        <v>0</v>
      </c>
      <c r="O58" s="191"/>
      <c r="P58" s="203"/>
      <c r="Q58" s="179"/>
      <c r="R58" s="130"/>
      <c r="S58" s="131"/>
      <c r="T58" s="131"/>
      <c r="U58" s="131"/>
      <c r="V58" s="131"/>
      <c r="W58" s="131"/>
      <c r="X58" s="131"/>
      <c r="Y58" s="131"/>
      <c r="Z58" s="132">
        <f>IF(O58=SUM(R58:Y58),SUM(R58:Y58),"合計額相違")</f>
        <v>0</v>
      </c>
    </row>
    <row r="59" spans="1:26" ht="18" customHeight="1">
      <c r="A59" s="179"/>
      <c r="B59" s="265"/>
      <c r="C59" s="264"/>
      <c r="D59" s="199" t="s">
        <v>88</v>
      </c>
      <c r="E59" s="312"/>
      <c r="F59" s="313"/>
      <c r="G59" s="196"/>
      <c r="H59" s="193" t="str">
        <f t="shared" si="30"/>
        <v/>
      </c>
      <c r="I59" s="195"/>
      <c r="J59" s="194" t="str">
        <f t="shared" si="31"/>
        <v/>
      </c>
      <c r="K59" s="193" t="str">
        <f t="shared" si="32"/>
        <v/>
      </c>
      <c r="L59" s="192">
        <f t="shared" si="33"/>
        <v>0</v>
      </c>
      <c r="M59" s="191"/>
      <c r="N59" s="192">
        <f t="shared" si="34"/>
        <v>0</v>
      </c>
      <c r="O59" s="191"/>
      <c r="P59" s="203"/>
      <c r="Q59" s="179"/>
      <c r="R59" s="130"/>
      <c r="S59" s="131"/>
      <c r="T59" s="131"/>
      <c r="U59" s="131"/>
      <c r="V59" s="131"/>
      <c r="W59" s="131"/>
      <c r="X59" s="131"/>
      <c r="Y59" s="131"/>
      <c r="Z59" s="132">
        <f>IF(O59=SUM(R59:Y59),SUM(R59:Y59),"合計額相違")</f>
        <v>0</v>
      </c>
    </row>
    <row r="60" spans="1:26" ht="18" customHeight="1">
      <c r="A60" s="179"/>
      <c r="B60" s="265"/>
      <c r="C60" s="264"/>
      <c r="D60" s="199" t="s">
        <v>89</v>
      </c>
      <c r="E60" s="312"/>
      <c r="F60" s="313"/>
      <c r="G60" s="196"/>
      <c r="H60" s="193" t="str">
        <f t="shared" si="30"/>
        <v/>
      </c>
      <c r="I60" s="195"/>
      <c r="J60" s="194" t="str">
        <f t="shared" si="31"/>
        <v/>
      </c>
      <c r="K60" s="193" t="str">
        <f t="shared" si="32"/>
        <v/>
      </c>
      <c r="L60" s="192">
        <f t="shared" si="33"/>
        <v>0</v>
      </c>
      <c r="M60" s="191"/>
      <c r="N60" s="192">
        <f t="shared" si="34"/>
        <v>0</v>
      </c>
      <c r="O60" s="191"/>
      <c r="P60" s="203"/>
      <c r="Q60" s="179"/>
      <c r="R60" s="130"/>
      <c r="S60" s="131"/>
      <c r="T60" s="131"/>
      <c r="U60" s="131"/>
      <c r="V60" s="131"/>
      <c r="W60" s="131"/>
      <c r="X60" s="131"/>
      <c r="Y60" s="131"/>
      <c r="Z60" s="132">
        <f>IF(O60=SUM(R60:Y60),SUM(R60:Y60),"合計額相違")</f>
        <v>0</v>
      </c>
    </row>
    <row r="61" spans="1:26" ht="18" customHeight="1">
      <c r="A61" s="179"/>
      <c r="B61" s="265"/>
      <c r="C61" s="264"/>
      <c r="D61" s="199" t="s">
        <v>90</v>
      </c>
      <c r="E61" s="312"/>
      <c r="F61" s="313"/>
      <c r="G61" s="196"/>
      <c r="H61" s="193" t="str">
        <f t="shared" si="30"/>
        <v/>
      </c>
      <c r="I61" s="195"/>
      <c r="J61" s="194" t="str">
        <f t="shared" si="31"/>
        <v/>
      </c>
      <c r="K61" s="193" t="str">
        <f t="shared" si="32"/>
        <v/>
      </c>
      <c r="L61" s="192">
        <f t="shared" si="33"/>
        <v>0</v>
      </c>
      <c r="M61" s="191"/>
      <c r="N61" s="192">
        <f t="shared" si="34"/>
        <v>0</v>
      </c>
      <c r="O61" s="191"/>
      <c r="P61" s="203"/>
      <c r="Q61" s="179"/>
      <c r="R61" s="130"/>
      <c r="S61" s="131"/>
      <c r="T61" s="131"/>
      <c r="U61" s="131"/>
      <c r="V61" s="131"/>
      <c r="W61" s="131"/>
      <c r="X61" s="131"/>
      <c r="Y61" s="131"/>
      <c r="Z61" s="132">
        <f>IF(O61=SUM(R61:Y61),SUM(R61:Y61),"合計額相違")</f>
        <v>0</v>
      </c>
    </row>
    <row r="62" spans="1:26" ht="18" customHeight="1">
      <c r="A62" s="179"/>
      <c r="B62" s="265"/>
      <c r="C62" s="264"/>
      <c r="D62" s="263" t="s">
        <v>91</v>
      </c>
      <c r="E62" s="318"/>
      <c r="F62" s="319"/>
      <c r="G62" s="262"/>
      <c r="H62" s="259" t="str">
        <f t="shared" si="30"/>
        <v/>
      </c>
      <c r="I62" s="261"/>
      <c r="J62" s="260" t="str">
        <f t="shared" si="31"/>
        <v/>
      </c>
      <c r="K62" s="259" t="str">
        <f t="shared" si="32"/>
        <v/>
      </c>
      <c r="L62" s="258">
        <f t="shared" si="33"/>
        <v>0</v>
      </c>
      <c r="M62" s="257"/>
      <c r="N62" s="258">
        <f t="shared" si="34"/>
        <v>0</v>
      </c>
      <c r="O62" s="257"/>
      <c r="P62" s="203"/>
      <c r="Q62" s="179"/>
      <c r="R62" s="133"/>
      <c r="S62" s="134"/>
      <c r="T62" s="134"/>
      <c r="U62" s="134"/>
      <c r="V62" s="134"/>
      <c r="W62" s="134"/>
      <c r="X62" s="134"/>
      <c r="Y62" s="134"/>
      <c r="Z62" s="135">
        <f>IF(O62=SUM(R62:Y62),SUM(R62:Y62),"合計額相違")</f>
        <v>0</v>
      </c>
    </row>
    <row r="63" spans="1:26" ht="18" customHeight="1">
      <c r="A63" s="179"/>
      <c r="B63" s="256"/>
      <c r="C63" s="320" t="s">
        <v>92</v>
      </c>
      <c r="D63" s="321"/>
      <c r="E63" s="321"/>
      <c r="F63" s="322"/>
      <c r="G63" s="254"/>
      <c r="H63" s="255"/>
      <c r="I63" s="255"/>
      <c r="J63" s="255"/>
      <c r="K63" s="254"/>
      <c r="L63" s="252">
        <f>SUBTOTAL(9,L64:L68)</f>
        <v>280000</v>
      </c>
      <c r="M63" s="253"/>
      <c r="N63" s="252">
        <f>ROUNDDOWN(SUBTOTAL(9,N64:N68),0)</f>
        <v>280000</v>
      </c>
      <c r="O63" s="252">
        <f>SUBTOTAL(9,O64:O68)</f>
        <v>280000</v>
      </c>
      <c r="P63" s="251">
        <f>ROUNDDOWN(O63/3,0)*IF($B$5="中小企業（補助率2/3）",2,1)</f>
        <v>186666</v>
      </c>
      <c r="Q63" s="179"/>
      <c r="R63" s="250">
        <f t="shared" ref="R63:Y63" si="35">ROUNDDOWN(SUBTOTAL(9,R64:R68),0)</f>
        <v>0</v>
      </c>
      <c r="S63" s="249">
        <f t="shared" ref="S63" si="36">ROUNDDOWN(SUBTOTAL(9,S64:S68),0)</f>
        <v>140000</v>
      </c>
      <c r="T63" s="249">
        <f t="shared" si="35"/>
        <v>0</v>
      </c>
      <c r="U63" s="249">
        <f t="shared" si="35"/>
        <v>0</v>
      </c>
      <c r="V63" s="249">
        <f t="shared" si="35"/>
        <v>0</v>
      </c>
      <c r="W63" s="249">
        <f t="shared" si="35"/>
        <v>0</v>
      </c>
      <c r="X63" s="249">
        <f t="shared" si="35"/>
        <v>140000</v>
      </c>
      <c r="Y63" s="249">
        <f t="shared" si="35"/>
        <v>0</v>
      </c>
      <c r="Z63" s="248">
        <f>IF(O63=SUM(R63:Y63),SUM(R63:Y63),"合計額相違")</f>
        <v>280000</v>
      </c>
    </row>
    <row r="64" spans="1:26" ht="18" customHeight="1">
      <c r="A64" s="179"/>
      <c r="B64" s="245"/>
      <c r="C64" s="244"/>
      <c r="D64" s="212" t="s">
        <v>93</v>
      </c>
      <c r="E64" s="211" t="s">
        <v>94</v>
      </c>
      <c r="F64" s="247" t="s">
        <v>95</v>
      </c>
      <c r="G64" s="210">
        <v>140000</v>
      </c>
      <c r="H64" s="208" t="str">
        <f>IF($E64="","","×")</f>
        <v>×</v>
      </c>
      <c r="I64" s="246">
        <v>2</v>
      </c>
      <c r="J64" s="209" t="s">
        <v>96</v>
      </c>
      <c r="K64" s="208" t="str">
        <f>IF($E64="","","＝")</f>
        <v>＝</v>
      </c>
      <c r="L64" s="207">
        <f>ROUNDDOWN(G64*I64,0)</f>
        <v>280000</v>
      </c>
      <c r="M64" s="206">
        <v>0</v>
      </c>
      <c r="N64" s="207">
        <f>L64-M64</f>
        <v>280000</v>
      </c>
      <c r="O64" s="206">
        <v>280000</v>
      </c>
      <c r="P64" s="203"/>
      <c r="Q64" s="179"/>
      <c r="R64" s="127"/>
      <c r="S64" s="128">
        <v>140000</v>
      </c>
      <c r="T64" s="128"/>
      <c r="U64" s="128"/>
      <c r="V64" s="128"/>
      <c r="W64" s="128"/>
      <c r="X64" s="128">
        <v>140000</v>
      </c>
      <c r="Y64" s="128"/>
      <c r="Z64" s="129">
        <f>IF(O64=SUM(R64:Y64),SUM(R64:Y64),"合計額相違")</f>
        <v>280000</v>
      </c>
    </row>
    <row r="65" spans="1:26" ht="18" customHeight="1">
      <c r="A65" s="179"/>
      <c r="B65" s="245"/>
      <c r="C65" s="244"/>
      <c r="D65" s="199" t="s">
        <v>97</v>
      </c>
      <c r="E65" s="198"/>
      <c r="F65" s="197" t="s">
        <v>98</v>
      </c>
      <c r="G65" s="196"/>
      <c r="H65" s="193" t="str">
        <f>IF($E65="","","×")</f>
        <v/>
      </c>
      <c r="I65" s="195"/>
      <c r="J65" s="194"/>
      <c r="K65" s="193" t="str">
        <f>IF($E65="","","＝")</f>
        <v/>
      </c>
      <c r="L65" s="192">
        <f>ROUNDDOWN(G65*I65,0)</f>
        <v>0</v>
      </c>
      <c r="M65" s="191"/>
      <c r="N65" s="192">
        <f>L65-M65</f>
        <v>0</v>
      </c>
      <c r="O65" s="191"/>
      <c r="P65" s="203"/>
      <c r="Q65" s="179"/>
      <c r="R65" s="130"/>
      <c r="S65" s="131"/>
      <c r="T65" s="131"/>
      <c r="U65" s="131"/>
      <c r="V65" s="131"/>
      <c r="W65" s="131"/>
      <c r="X65" s="131"/>
      <c r="Y65" s="131"/>
      <c r="Z65" s="132">
        <f>IF(O65=SUM(R65:Y65),SUM(R65:Y65),"合計額相違")</f>
        <v>0</v>
      </c>
    </row>
    <row r="66" spans="1:26" ht="18" customHeight="1">
      <c r="A66" s="179"/>
      <c r="B66" s="245"/>
      <c r="C66" s="244"/>
      <c r="D66" s="199" t="s">
        <v>99</v>
      </c>
      <c r="E66" s="198"/>
      <c r="F66" s="197" t="s">
        <v>98</v>
      </c>
      <c r="G66" s="196"/>
      <c r="H66" s="193" t="str">
        <f>IF($E66="","","×")</f>
        <v/>
      </c>
      <c r="I66" s="195"/>
      <c r="J66" s="194"/>
      <c r="K66" s="193" t="str">
        <f>IF($E66="","","＝")</f>
        <v/>
      </c>
      <c r="L66" s="192">
        <f>ROUNDDOWN(G66*I66,0)</f>
        <v>0</v>
      </c>
      <c r="M66" s="191"/>
      <c r="N66" s="192">
        <f>L66-M66</f>
        <v>0</v>
      </c>
      <c r="O66" s="191"/>
      <c r="P66" s="203"/>
      <c r="Q66" s="179"/>
      <c r="R66" s="130"/>
      <c r="S66" s="131"/>
      <c r="T66" s="131"/>
      <c r="U66" s="131"/>
      <c r="V66" s="131"/>
      <c r="W66" s="131"/>
      <c r="X66" s="131"/>
      <c r="Y66" s="131"/>
      <c r="Z66" s="132">
        <f>IF(O66=SUM(R66:Y66),SUM(R66:Y66),"合計額相違")</f>
        <v>0</v>
      </c>
    </row>
    <row r="67" spans="1:26" ht="18" customHeight="1">
      <c r="A67" s="179"/>
      <c r="B67" s="245"/>
      <c r="C67" s="244"/>
      <c r="D67" s="199" t="s">
        <v>100</v>
      </c>
      <c r="E67" s="198"/>
      <c r="F67" s="197" t="s">
        <v>98</v>
      </c>
      <c r="G67" s="196"/>
      <c r="H67" s="193" t="str">
        <f>IF($E67="","","×")</f>
        <v/>
      </c>
      <c r="I67" s="195"/>
      <c r="J67" s="194"/>
      <c r="K67" s="193" t="str">
        <f>IF($E67="","","＝")</f>
        <v/>
      </c>
      <c r="L67" s="192">
        <f>ROUNDDOWN(G67*I67,0)</f>
        <v>0</v>
      </c>
      <c r="M67" s="191"/>
      <c r="N67" s="192">
        <f>L67-M67</f>
        <v>0</v>
      </c>
      <c r="O67" s="191"/>
      <c r="P67" s="203"/>
      <c r="Q67" s="179"/>
      <c r="R67" s="130"/>
      <c r="S67" s="131"/>
      <c r="T67" s="131"/>
      <c r="U67" s="131"/>
      <c r="V67" s="131"/>
      <c r="W67" s="131"/>
      <c r="X67" s="131"/>
      <c r="Y67" s="131"/>
      <c r="Z67" s="132">
        <f>IF(O67=SUM(R67:Y67),SUM(R67:Y67),"合計額相違")</f>
        <v>0</v>
      </c>
    </row>
    <row r="68" spans="1:26" ht="18" customHeight="1" thickBot="1">
      <c r="A68" s="179"/>
      <c r="B68" s="245"/>
      <c r="C68" s="244"/>
      <c r="D68" s="199" t="s">
        <v>101</v>
      </c>
      <c r="E68" s="198"/>
      <c r="F68" s="197" t="s">
        <v>98</v>
      </c>
      <c r="G68" s="196"/>
      <c r="H68" s="193" t="str">
        <f>IF($E68="","","×")</f>
        <v/>
      </c>
      <c r="I68" s="195"/>
      <c r="J68" s="194"/>
      <c r="K68" s="193" t="str">
        <f>IF($E68="","","＝")</f>
        <v/>
      </c>
      <c r="L68" s="192">
        <f>ROUNDDOWN(G68*I68,0)</f>
        <v>0</v>
      </c>
      <c r="M68" s="191"/>
      <c r="N68" s="192">
        <f>L68-M68</f>
        <v>0</v>
      </c>
      <c r="O68" s="191"/>
      <c r="P68" s="203"/>
      <c r="Q68" s="179"/>
      <c r="R68" s="130"/>
      <c r="S68" s="131"/>
      <c r="T68" s="131"/>
      <c r="U68" s="131"/>
      <c r="V68" s="131"/>
      <c r="W68" s="131"/>
      <c r="X68" s="131"/>
      <c r="Y68" s="131"/>
      <c r="Z68" s="132">
        <f>IF(O68=SUM(R68:Y68),SUM(R68:Y68),"合計額相違")</f>
        <v>0</v>
      </c>
    </row>
    <row r="69" spans="1:26" ht="18" customHeight="1">
      <c r="A69" s="179"/>
      <c r="B69" s="347" t="s">
        <v>102</v>
      </c>
      <c r="C69" s="348"/>
      <c r="D69" s="348"/>
      <c r="E69" s="348"/>
      <c r="F69" s="349"/>
      <c r="G69" s="243"/>
      <c r="H69" s="242"/>
      <c r="I69" s="242"/>
      <c r="J69" s="242"/>
      <c r="K69" s="242"/>
      <c r="L69" s="240">
        <f>SUBTOTAL(9,L70:L81)</f>
        <v>4200000</v>
      </c>
      <c r="M69" s="241"/>
      <c r="N69" s="240">
        <f>SUBTOTAL(9,N70:N81)</f>
        <v>4200000</v>
      </c>
      <c r="O69" s="240">
        <f>SUBTOTAL(9,O70:O81)</f>
        <v>4200000</v>
      </c>
      <c r="P69" s="239">
        <f>SUBTOTAL(9,P70:P81)</f>
        <v>2800000</v>
      </c>
      <c r="Q69" s="179"/>
      <c r="R69" s="238">
        <f t="shared" ref="R69:Y69" si="37">SUBTOTAL(9,R70:R81)</f>
        <v>0</v>
      </c>
      <c r="S69" s="237">
        <f t="shared" ref="S69" si="38">SUBTOTAL(9,S70:S81)</f>
        <v>0</v>
      </c>
      <c r="T69" s="237">
        <f t="shared" si="37"/>
        <v>0</v>
      </c>
      <c r="U69" s="237">
        <f t="shared" si="37"/>
        <v>0</v>
      </c>
      <c r="V69" s="237">
        <f t="shared" si="37"/>
        <v>0</v>
      </c>
      <c r="W69" s="237">
        <f t="shared" si="37"/>
        <v>0</v>
      </c>
      <c r="X69" s="237">
        <f t="shared" si="37"/>
        <v>4200000</v>
      </c>
      <c r="Y69" s="237">
        <f t="shared" si="37"/>
        <v>0</v>
      </c>
      <c r="Z69" s="236">
        <f>IF(O69=SUM(R69:Y69),SUM(R69:Y69),"合計額相違")</f>
        <v>4200000</v>
      </c>
    </row>
    <row r="70" spans="1:26" ht="18" customHeight="1">
      <c r="A70" s="179"/>
      <c r="B70" s="222"/>
      <c r="C70" s="315" t="s">
        <v>103</v>
      </c>
      <c r="D70" s="316"/>
      <c r="E70" s="316"/>
      <c r="F70" s="317"/>
      <c r="G70" s="220"/>
      <c r="H70" s="221"/>
      <c r="I70" s="221"/>
      <c r="J70" s="221"/>
      <c r="K70" s="220"/>
      <c r="L70" s="234">
        <f>SUBTOTAL(9,L71:L75)</f>
        <v>4200000</v>
      </c>
      <c r="M70" s="235"/>
      <c r="N70" s="234">
        <f>ROUNDDOWN(SUBTOTAL(9,N71:N75),0)</f>
        <v>4200000</v>
      </c>
      <c r="O70" s="218">
        <f>SUBTOTAL(9,O71:O75)</f>
        <v>4200000</v>
      </c>
      <c r="P70" s="217">
        <f>ROUNDDOWN(O70/3,0)*IF($B$5="中小企業（補助率2/3）",2,1)</f>
        <v>2800000</v>
      </c>
      <c r="Q70" s="179"/>
      <c r="R70" s="233">
        <f t="shared" ref="R70:Y70" si="39">ROUNDDOWN(SUBTOTAL(9,R71:R75),0)</f>
        <v>0</v>
      </c>
      <c r="S70" s="232">
        <f t="shared" ref="S70" si="40">ROUNDDOWN(SUBTOTAL(9,S71:S75),0)</f>
        <v>0</v>
      </c>
      <c r="T70" s="232">
        <f t="shared" si="39"/>
        <v>0</v>
      </c>
      <c r="U70" s="232">
        <f t="shared" si="39"/>
        <v>0</v>
      </c>
      <c r="V70" s="232">
        <f t="shared" si="39"/>
        <v>0</v>
      </c>
      <c r="W70" s="232">
        <f t="shared" si="39"/>
        <v>0</v>
      </c>
      <c r="X70" s="232">
        <f t="shared" si="39"/>
        <v>4200000</v>
      </c>
      <c r="Y70" s="232">
        <f t="shared" si="39"/>
        <v>0</v>
      </c>
      <c r="Z70" s="231">
        <f>IF(O70=SUM(R70:Y70),SUM(R70:Y70),"合計額相違")</f>
        <v>4200000</v>
      </c>
    </row>
    <row r="71" spans="1:26" ht="18" customHeight="1">
      <c r="A71" s="179"/>
      <c r="B71" s="205"/>
      <c r="C71" s="213"/>
      <c r="D71" s="230" t="s">
        <v>104</v>
      </c>
      <c r="E71" s="229" t="s">
        <v>105</v>
      </c>
      <c r="F71" s="228" t="s">
        <v>106</v>
      </c>
      <c r="G71" s="210">
        <v>4200000</v>
      </c>
      <c r="H71" s="208" t="str">
        <f>IF($E71="","","×")</f>
        <v>×</v>
      </c>
      <c r="I71" s="209">
        <v>1</v>
      </c>
      <c r="J71" s="209" t="s">
        <v>96</v>
      </c>
      <c r="K71" s="208" t="str">
        <f>IF($E71="","","＝")</f>
        <v>＝</v>
      </c>
      <c r="L71" s="207">
        <f>ROUNDDOWN(G71*I71,0)</f>
        <v>4200000</v>
      </c>
      <c r="M71" s="206">
        <v>0</v>
      </c>
      <c r="N71" s="207">
        <f>L71-M71</f>
        <v>4200000</v>
      </c>
      <c r="O71" s="206">
        <v>4200000</v>
      </c>
      <c r="P71" s="227"/>
      <c r="Q71" s="179"/>
      <c r="R71" s="127"/>
      <c r="S71" s="128"/>
      <c r="T71" s="128"/>
      <c r="U71" s="128"/>
      <c r="V71" s="128"/>
      <c r="W71" s="128"/>
      <c r="X71" s="128">
        <v>4200000</v>
      </c>
      <c r="Y71" s="128"/>
      <c r="Z71" s="129">
        <f>IF(O71=SUM(R71:Y71),SUM(R71:Y71),"合計額相違")</f>
        <v>4200000</v>
      </c>
    </row>
    <row r="72" spans="1:26" ht="18" customHeight="1">
      <c r="A72" s="179"/>
      <c r="B72" s="205"/>
      <c r="C72" s="213"/>
      <c r="D72" s="226" t="s">
        <v>107</v>
      </c>
      <c r="E72" s="225"/>
      <c r="F72" s="224" t="s">
        <v>98</v>
      </c>
      <c r="G72" s="196"/>
      <c r="H72" s="193" t="str">
        <f>IF($E72="","","×")</f>
        <v/>
      </c>
      <c r="I72" s="194"/>
      <c r="J72" s="194"/>
      <c r="K72" s="223" t="str">
        <f>IF($E72="","","＝")</f>
        <v/>
      </c>
      <c r="L72" s="192">
        <f>ROUNDDOWN(G72*I72,0)</f>
        <v>0</v>
      </c>
      <c r="M72" s="191"/>
      <c r="N72" s="192">
        <f>L72-M72</f>
        <v>0</v>
      </c>
      <c r="O72" s="191"/>
      <c r="P72" s="203"/>
      <c r="Q72" s="179"/>
      <c r="R72" s="130"/>
      <c r="S72" s="131"/>
      <c r="T72" s="131"/>
      <c r="U72" s="131"/>
      <c r="V72" s="131"/>
      <c r="W72" s="131"/>
      <c r="X72" s="131"/>
      <c r="Y72" s="131"/>
      <c r="Z72" s="132">
        <f>IF(O72=SUM(R72:Y72),SUM(R72:Y72),"合計額相違")</f>
        <v>0</v>
      </c>
    </row>
    <row r="73" spans="1:26" ht="18" customHeight="1">
      <c r="A73" s="179"/>
      <c r="B73" s="205"/>
      <c r="C73" s="213"/>
      <c r="D73" s="226" t="s">
        <v>108</v>
      </c>
      <c r="E73" s="225"/>
      <c r="F73" s="224" t="s">
        <v>98</v>
      </c>
      <c r="G73" s="196"/>
      <c r="H73" s="193" t="str">
        <f>IF($E73="","","×")</f>
        <v/>
      </c>
      <c r="I73" s="194"/>
      <c r="J73" s="194"/>
      <c r="K73" s="223" t="str">
        <f>IF($E73="","","＝")</f>
        <v/>
      </c>
      <c r="L73" s="192">
        <f>ROUNDDOWN(G73*I73,0)</f>
        <v>0</v>
      </c>
      <c r="M73" s="191"/>
      <c r="N73" s="192">
        <f>L73-M73</f>
        <v>0</v>
      </c>
      <c r="O73" s="191"/>
      <c r="P73" s="203"/>
      <c r="Q73" s="179"/>
      <c r="R73" s="130"/>
      <c r="S73" s="131"/>
      <c r="T73" s="131"/>
      <c r="U73" s="131"/>
      <c r="V73" s="131"/>
      <c r="W73" s="131"/>
      <c r="X73" s="131"/>
      <c r="Y73" s="131"/>
      <c r="Z73" s="132">
        <f>IF(O73=SUM(R73:Y73),SUM(R73:Y73),"合計額相違")</f>
        <v>0</v>
      </c>
    </row>
    <row r="74" spans="1:26" ht="18" customHeight="1">
      <c r="A74" s="179"/>
      <c r="B74" s="205"/>
      <c r="C74" s="213"/>
      <c r="D74" s="226" t="s">
        <v>109</v>
      </c>
      <c r="E74" s="225"/>
      <c r="F74" s="224" t="s">
        <v>98</v>
      </c>
      <c r="G74" s="196"/>
      <c r="H74" s="193" t="str">
        <f>IF($E74="","","×")</f>
        <v/>
      </c>
      <c r="I74" s="194"/>
      <c r="J74" s="194"/>
      <c r="K74" s="223" t="str">
        <f>IF($E74="","","＝")</f>
        <v/>
      </c>
      <c r="L74" s="192">
        <f>ROUNDDOWN(G74*I74,0)</f>
        <v>0</v>
      </c>
      <c r="M74" s="191"/>
      <c r="N74" s="192">
        <f>L74-M74</f>
        <v>0</v>
      </c>
      <c r="O74" s="191"/>
      <c r="P74" s="203"/>
      <c r="Q74" s="179"/>
      <c r="R74" s="130"/>
      <c r="S74" s="131"/>
      <c r="T74" s="131"/>
      <c r="U74" s="131"/>
      <c r="V74" s="131"/>
      <c r="W74" s="131"/>
      <c r="X74" s="131"/>
      <c r="Y74" s="131"/>
      <c r="Z74" s="132">
        <f>IF(O74=SUM(R74:Y74),SUM(R74:Y74),"合計額相違")</f>
        <v>0</v>
      </c>
    </row>
    <row r="75" spans="1:26" ht="18" customHeight="1">
      <c r="A75" s="179"/>
      <c r="B75" s="205"/>
      <c r="C75" s="213"/>
      <c r="D75" s="226" t="s">
        <v>110</v>
      </c>
      <c r="E75" s="225"/>
      <c r="F75" s="224" t="s">
        <v>98</v>
      </c>
      <c r="G75" s="196"/>
      <c r="H75" s="193" t="str">
        <f>IF($E75="","","×")</f>
        <v/>
      </c>
      <c r="I75" s="194"/>
      <c r="J75" s="194"/>
      <c r="K75" s="223" t="str">
        <f>IF($E75="","","＝")</f>
        <v/>
      </c>
      <c r="L75" s="192">
        <f>ROUNDDOWN(G75*I75,0)</f>
        <v>0</v>
      </c>
      <c r="M75" s="191"/>
      <c r="N75" s="192">
        <f>L75-M75</f>
        <v>0</v>
      </c>
      <c r="O75" s="191"/>
      <c r="P75" s="203"/>
      <c r="Q75" s="179"/>
      <c r="R75" s="130"/>
      <c r="S75" s="131"/>
      <c r="T75" s="131"/>
      <c r="U75" s="131"/>
      <c r="V75" s="131"/>
      <c r="W75" s="131"/>
      <c r="X75" s="131"/>
      <c r="Y75" s="131"/>
      <c r="Z75" s="132">
        <f>IF(O75=SUM(R75:Y75),SUM(R75:Y75),"合計額相違")</f>
        <v>0</v>
      </c>
    </row>
    <row r="76" spans="1:26" ht="18" customHeight="1">
      <c r="A76" s="179"/>
      <c r="B76" s="222"/>
      <c r="C76" s="315" t="s">
        <v>111</v>
      </c>
      <c r="D76" s="316"/>
      <c r="E76" s="316"/>
      <c r="F76" s="317"/>
      <c r="G76" s="220"/>
      <c r="H76" s="221"/>
      <c r="I76" s="221"/>
      <c r="J76" s="221"/>
      <c r="K76" s="220"/>
      <c r="L76" s="218">
        <f>SUBTOTAL(9,L77:L81)</f>
        <v>0</v>
      </c>
      <c r="M76" s="219"/>
      <c r="N76" s="218">
        <f>ROUNDDOWN(SUBTOTAL(9,N77:N81),0)</f>
        <v>0</v>
      </c>
      <c r="O76" s="218">
        <f>SUBTOTAL(9,O77:O81)</f>
        <v>0</v>
      </c>
      <c r="P76" s="217">
        <f>ROUNDDOWN(O76/3,0)*IF($B$5="中小企業（補助率2/3）",2,1)</f>
        <v>0</v>
      </c>
      <c r="Q76" s="179"/>
      <c r="R76" s="216">
        <f t="shared" ref="R76:Y76" si="41">ROUNDDOWN(SUBTOTAL(9,R77:R81),0)</f>
        <v>0</v>
      </c>
      <c r="S76" s="215">
        <f t="shared" ref="S76" si="42">ROUNDDOWN(SUBTOTAL(9,S77:S81),0)</f>
        <v>0</v>
      </c>
      <c r="T76" s="215">
        <f t="shared" si="41"/>
        <v>0</v>
      </c>
      <c r="U76" s="215">
        <f t="shared" si="41"/>
        <v>0</v>
      </c>
      <c r="V76" s="215">
        <f t="shared" si="41"/>
        <v>0</v>
      </c>
      <c r="W76" s="215">
        <f t="shared" si="41"/>
        <v>0</v>
      </c>
      <c r="X76" s="215">
        <f t="shared" si="41"/>
        <v>0</v>
      </c>
      <c r="Y76" s="215">
        <f t="shared" si="41"/>
        <v>0</v>
      </c>
      <c r="Z76" s="214">
        <f>IF(O76=SUM(R76:Y76),SUM(R76:Y76),"合計額相違")</f>
        <v>0</v>
      </c>
    </row>
    <row r="77" spans="1:26" ht="18" customHeight="1">
      <c r="A77" s="179"/>
      <c r="B77" s="205"/>
      <c r="C77" s="213"/>
      <c r="D77" s="212" t="s">
        <v>112</v>
      </c>
      <c r="E77" s="211"/>
      <c r="F77" s="197" t="s">
        <v>98</v>
      </c>
      <c r="G77" s="210"/>
      <c r="H77" s="208" t="str">
        <f>IF($E77="","","×")</f>
        <v/>
      </c>
      <c r="I77" s="209"/>
      <c r="J77" s="209"/>
      <c r="K77" s="208" t="str">
        <f>IF($E77="","","＝")</f>
        <v/>
      </c>
      <c r="L77" s="207">
        <f>ROUNDDOWN(G77*I77,0)</f>
        <v>0</v>
      </c>
      <c r="M77" s="206"/>
      <c r="N77" s="207">
        <f>L77-M77</f>
        <v>0</v>
      </c>
      <c r="O77" s="206"/>
      <c r="P77" s="203"/>
      <c r="Q77" s="179"/>
      <c r="R77" s="127"/>
      <c r="S77" s="128"/>
      <c r="T77" s="128"/>
      <c r="U77" s="128"/>
      <c r="V77" s="128"/>
      <c r="W77" s="128"/>
      <c r="X77" s="128"/>
      <c r="Y77" s="128"/>
      <c r="Z77" s="129">
        <f>IF(O77=SUM(R77:Y77),SUM(R77:Y77),"合計額相違")</f>
        <v>0</v>
      </c>
    </row>
    <row r="78" spans="1:26" ht="18" customHeight="1">
      <c r="A78" s="179"/>
      <c r="B78" s="205"/>
      <c r="C78" s="204"/>
      <c r="D78" s="199" t="s">
        <v>113</v>
      </c>
      <c r="E78" s="198"/>
      <c r="F78" s="197" t="s">
        <v>98</v>
      </c>
      <c r="G78" s="196"/>
      <c r="H78" s="193" t="str">
        <f>IF($E78="","","×")</f>
        <v/>
      </c>
      <c r="I78" s="194"/>
      <c r="J78" s="194"/>
      <c r="K78" s="193" t="str">
        <f>IF($E78="","","＝")</f>
        <v/>
      </c>
      <c r="L78" s="192">
        <f>ROUNDDOWN(G78*I78,0)</f>
        <v>0</v>
      </c>
      <c r="M78" s="191"/>
      <c r="N78" s="192">
        <f>L78-M78</f>
        <v>0</v>
      </c>
      <c r="O78" s="191"/>
      <c r="P78" s="203"/>
      <c r="Q78" s="179"/>
      <c r="R78" s="130"/>
      <c r="S78" s="131"/>
      <c r="T78" s="131"/>
      <c r="U78" s="131"/>
      <c r="V78" s="131"/>
      <c r="W78" s="131"/>
      <c r="X78" s="131"/>
      <c r="Y78" s="131"/>
      <c r="Z78" s="132">
        <f>IF(O78=SUM(R78:Y78),SUM(R78:Y78),"合計額相違")</f>
        <v>0</v>
      </c>
    </row>
    <row r="79" spans="1:26" ht="18" customHeight="1">
      <c r="A79" s="179"/>
      <c r="B79" s="201"/>
      <c r="C79" s="202"/>
      <c r="D79" s="199" t="s">
        <v>114</v>
      </c>
      <c r="E79" s="198"/>
      <c r="F79" s="197" t="s">
        <v>98</v>
      </c>
      <c r="G79" s="196"/>
      <c r="H79" s="193" t="str">
        <f>IF($E79="","","×")</f>
        <v/>
      </c>
      <c r="I79" s="195"/>
      <c r="J79" s="194"/>
      <c r="K79" s="193" t="str">
        <f>IF($E79="","","＝")</f>
        <v/>
      </c>
      <c r="L79" s="192">
        <f>ROUNDDOWN(G79*I79,0)</f>
        <v>0</v>
      </c>
      <c r="M79" s="191"/>
      <c r="N79" s="192">
        <f>L79-M79</f>
        <v>0</v>
      </c>
      <c r="O79" s="191"/>
      <c r="P79" s="190"/>
      <c r="Q79" s="179"/>
      <c r="R79" s="130"/>
      <c r="S79" s="131"/>
      <c r="T79" s="131"/>
      <c r="U79" s="131"/>
      <c r="V79" s="131"/>
      <c r="W79" s="131"/>
      <c r="X79" s="131"/>
      <c r="Y79" s="131"/>
      <c r="Z79" s="132">
        <f>IF(O79=SUM(R79:Y79),SUM(R79:Y79),"合計額相違")</f>
        <v>0</v>
      </c>
    </row>
    <row r="80" spans="1:26" ht="18" customHeight="1">
      <c r="A80" s="179"/>
      <c r="B80" s="201"/>
      <c r="C80" s="202"/>
      <c r="D80" s="199" t="s">
        <v>115</v>
      </c>
      <c r="E80" s="198"/>
      <c r="F80" s="197" t="s">
        <v>98</v>
      </c>
      <c r="G80" s="196"/>
      <c r="H80" s="193" t="str">
        <f>IF($E80="","","×")</f>
        <v/>
      </c>
      <c r="I80" s="195"/>
      <c r="J80" s="194"/>
      <c r="K80" s="193" t="str">
        <f>IF($E80="","","＝")</f>
        <v/>
      </c>
      <c r="L80" s="192">
        <f>ROUNDDOWN(G80*I80,0)</f>
        <v>0</v>
      </c>
      <c r="M80" s="191"/>
      <c r="N80" s="192">
        <f>L80-M80</f>
        <v>0</v>
      </c>
      <c r="O80" s="191"/>
      <c r="P80" s="190"/>
      <c r="Q80" s="179"/>
      <c r="R80" s="130"/>
      <c r="S80" s="131"/>
      <c r="T80" s="131"/>
      <c r="U80" s="131"/>
      <c r="V80" s="131"/>
      <c r="W80" s="131"/>
      <c r="X80" s="131"/>
      <c r="Y80" s="131"/>
      <c r="Z80" s="132">
        <f>IF(O80=SUM(R80:Y80),SUM(R80:Y80),"合計額相違")</f>
        <v>0</v>
      </c>
    </row>
    <row r="81" spans="1:27" ht="18" customHeight="1" thickBot="1">
      <c r="A81" s="179"/>
      <c r="B81" s="201"/>
      <c r="C81" s="200"/>
      <c r="D81" s="199" t="s">
        <v>116</v>
      </c>
      <c r="E81" s="198"/>
      <c r="F81" s="197" t="s">
        <v>98</v>
      </c>
      <c r="G81" s="196"/>
      <c r="H81" s="193" t="str">
        <f>IF($E81="","","×")</f>
        <v/>
      </c>
      <c r="I81" s="195"/>
      <c r="J81" s="194"/>
      <c r="K81" s="193" t="str">
        <f>IF($E81="","","＝")</f>
        <v/>
      </c>
      <c r="L81" s="192">
        <f>ROUNDDOWN(G81*I81,0)</f>
        <v>0</v>
      </c>
      <c r="M81" s="191"/>
      <c r="N81" s="192">
        <f>L81-M81</f>
        <v>0</v>
      </c>
      <c r="O81" s="191"/>
      <c r="P81" s="190"/>
      <c r="Q81" s="179"/>
      <c r="R81" s="130"/>
      <c r="S81" s="131"/>
      <c r="T81" s="131"/>
      <c r="U81" s="131"/>
      <c r="V81" s="131"/>
      <c r="W81" s="131"/>
      <c r="X81" s="131"/>
      <c r="Y81" s="131"/>
      <c r="Z81" s="132">
        <f>IF(O81=SUM(R81:Y81),SUM(R81:Y81),"合計額相違")</f>
        <v>0</v>
      </c>
    </row>
    <row r="82" spans="1:27" ht="18" customHeight="1" thickTop="1" thickBot="1">
      <c r="A82" s="179"/>
      <c r="B82" s="345" t="s">
        <v>117</v>
      </c>
      <c r="C82" s="346"/>
      <c r="D82" s="346"/>
      <c r="E82" s="346"/>
      <c r="F82" s="346"/>
      <c r="G82" s="189"/>
      <c r="H82" s="189"/>
      <c r="I82" s="189"/>
      <c r="J82" s="189"/>
      <c r="K82" s="189"/>
      <c r="L82" s="188">
        <f>SUBTOTAL(9,L10:L81)</f>
        <v>11662100</v>
      </c>
      <c r="M82" s="188"/>
      <c r="N82" s="188">
        <f>SUBTOTAL(9,N10:N81)</f>
        <v>11569600</v>
      </c>
      <c r="O82" s="188">
        <f>SUBTOTAL(9,O10:O81)</f>
        <v>11394600</v>
      </c>
      <c r="P82" s="187">
        <f>SUBTOTAL(9,P10:P81)</f>
        <v>7596398</v>
      </c>
      <c r="Q82" s="179"/>
      <c r="R82" s="186">
        <f t="shared" ref="R82:Y82" si="43">SUBTOTAL(9,R10:R81)</f>
        <v>667650</v>
      </c>
      <c r="S82" s="185">
        <f t="shared" ref="S82" si="44">SUBTOTAL(9,S10:S81)</f>
        <v>815300</v>
      </c>
      <c r="T82" s="185">
        <f t="shared" si="43"/>
        <v>1285300</v>
      </c>
      <c r="U82" s="185">
        <f t="shared" si="43"/>
        <v>1405300</v>
      </c>
      <c r="V82" s="185">
        <f t="shared" si="43"/>
        <v>600300</v>
      </c>
      <c r="W82" s="185">
        <f t="shared" si="43"/>
        <v>600300</v>
      </c>
      <c r="X82" s="185">
        <f t="shared" si="43"/>
        <v>5720300</v>
      </c>
      <c r="Y82" s="185">
        <f t="shared" si="43"/>
        <v>300150</v>
      </c>
      <c r="Z82" s="184">
        <f>IF(O82=SUM(R82:Y82),SUM(R82:Y82),"合計額相違")</f>
        <v>11394600</v>
      </c>
    </row>
    <row r="83" spans="1:27">
      <c r="A83" s="179"/>
      <c r="B83" s="179"/>
      <c r="C83" s="179"/>
      <c r="D83" s="179"/>
      <c r="E83" s="179"/>
      <c r="F83" s="179"/>
      <c r="G83" s="179"/>
      <c r="H83" s="179"/>
      <c r="I83" s="179"/>
      <c r="J83" s="179"/>
      <c r="K83" s="179"/>
      <c r="L83" s="179"/>
      <c r="M83" s="179"/>
      <c r="N83" s="179"/>
      <c r="O83" s="180"/>
      <c r="P83" s="179"/>
      <c r="Q83" s="179"/>
      <c r="R83" s="179"/>
      <c r="S83" s="179"/>
      <c r="T83" s="179"/>
      <c r="U83" s="179"/>
      <c r="V83" s="179"/>
      <c r="W83" s="179"/>
      <c r="X83" s="179"/>
      <c r="Y83" s="179"/>
      <c r="Z83" s="179"/>
    </row>
    <row r="84" spans="1:27">
      <c r="A84" s="179"/>
      <c r="B84" s="181"/>
      <c r="C84" s="181"/>
      <c r="D84" s="181"/>
      <c r="E84" s="181"/>
      <c r="F84" s="181"/>
      <c r="G84" s="181"/>
      <c r="H84" s="179"/>
      <c r="I84" s="179"/>
      <c r="J84" s="179"/>
      <c r="K84" s="179"/>
      <c r="L84" s="179"/>
      <c r="M84" s="179"/>
      <c r="N84" s="179"/>
      <c r="O84" s="180"/>
      <c r="P84" s="179"/>
      <c r="Q84" s="179"/>
      <c r="R84" s="179"/>
      <c r="S84" s="179"/>
      <c r="T84" s="179"/>
      <c r="U84" s="179"/>
      <c r="V84" s="179"/>
      <c r="W84" s="179"/>
      <c r="X84" s="179"/>
      <c r="Y84" s="179"/>
      <c r="Z84" s="179"/>
    </row>
    <row r="85" spans="1:27" ht="28.8">
      <c r="A85" s="179"/>
      <c r="B85" s="183" t="s">
        <v>118</v>
      </c>
      <c r="C85" s="181"/>
      <c r="D85" s="181"/>
      <c r="E85" s="181"/>
      <c r="F85" s="181"/>
      <c r="G85" s="181"/>
      <c r="H85" s="179"/>
      <c r="I85" s="179"/>
      <c r="J85" s="179"/>
      <c r="K85" s="179"/>
      <c r="L85" s="179"/>
      <c r="M85" s="179"/>
      <c r="N85" s="179"/>
      <c r="O85" s="180"/>
      <c r="P85" s="179"/>
      <c r="Q85" s="179"/>
      <c r="R85" s="179"/>
      <c r="S85" s="179"/>
      <c r="T85" s="179"/>
      <c r="U85" s="179"/>
      <c r="V85" s="179"/>
      <c r="W85" s="179"/>
      <c r="X85" s="179"/>
      <c r="Y85" s="179"/>
      <c r="Z85" s="179"/>
    </row>
    <row r="86" spans="1:27">
      <c r="A86" s="179"/>
      <c r="B86" s="182" t="s">
        <v>119</v>
      </c>
      <c r="C86" s="181"/>
      <c r="D86" s="181"/>
      <c r="E86" s="181"/>
      <c r="F86" s="181"/>
      <c r="G86" s="181"/>
      <c r="H86" s="179"/>
      <c r="I86" s="179"/>
      <c r="J86" s="179"/>
      <c r="K86" s="179"/>
      <c r="L86" s="179"/>
      <c r="M86" s="179"/>
      <c r="N86" s="179"/>
      <c r="O86" s="180"/>
      <c r="P86" s="179"/>
      <c r="Q86" s="179"/>
      <c r="R86" s="179"/>
      <c r="S86" s="179"/>
      <c r="T86" s="179"/>
      <c r="U86" s="179"/>
      <c r="V86" s="179"/>
      <c r="W86" s="179"/>
      <c r="X86" s="179"/>
      <c r="Y86" s="179"/>
      <c r="Z86" s="179"/>
    </row>
    <row r="87" spans="1:27">
      <c r="A87" s="179"/>
      <c r="B87" s="182" t="s">
        <v>120</v>
      </c>
      <c r="C87" s="181"/>
      <c r="D87" s="181"/>
      <c r="E87" s="181"/>
      <c r="F87" s="181"/>
      <c r="G87" s="181"/>
      <c r="H87" s="179"/>
      <c r="I87" s="179"/>
      <c r="J87" s="179"/>
      <c r="K87" s="179"/>
      <c r="L87" s="179"/>
      <c r="M87" s="179"/>
      <c r="N87" s="179"/>
      <c r="O87" s="180"/>
      <c r="P87" s="179"/>
      <c r="Q87" s="179"/>
      <c r="R87" s="179"/>
      <c r="S87" s="179"/>
      <c r="T87" s="179"/>
      <c r="U87" s="179"/>
      <c r="V87" s="179"/>
      <c r="W87" s="179"/>
      <c r="X87" s="179"/>
      <c r="Y87" s="179"/>
      <c r="Z87" s="179"/>
    </row>
    <row r="88" spans="1:27">
      <c r="A88" s="179"/>
      <c r="B88" s="181"/>
      <c r="C88" s="181"/>
      <c r="D88" s="181"/>
      <c r="E88" s="181"/>
      <c r="F88" s="181"/>
      <c r="G88" s="181"/>
      <c r="H88" s="179"/>
      <c r="I88" s="179"/>
      <c r="J88" s="179"/>
      <c r="K88" s="179"/>
      <c r="L88" s="179"/>
      <c r="M88" s="179"/>
      <c r="N88" s="179"/>
      <c r="O88" s="180"/>
      <c r="P88" s="179"/>
      <c r="Q88" s="179"/>
      <c r="R88" s="179"/>
      <c r="S88" s="179"/>
      <c r="T88" s="179"/>
      <c r="U88" s="179"/>
      <c r="V88" s="179"/>
      <c r="W88" s="179"/>
      <c r="X88" s="179"/>
      <c r="Y88" s="179"/>
      <c r="Z88" s="179"/>
    </row>
    <row r="89" spans="1:27" ht="28.8">
      <c r="A89" s="179"/>
      <c r="B89" s="47" t="s">
        <v>121</v>
      </c>
      <c r="C89" s="51"/>
      <c r="D89" s="51"/>
      <c r="E89" s="51"/>
      <c r="F89" s="51"/>
      <c r="G89" s="52"/>
      <c r="H89" s="53"/>
      <c r="I89" s="53"/>
      <c r="J89" s="53"/>
      <c r="K89" s="53"/>
      <c r="L89" s="53"/>
      <c r="M89" s="53"/>
      <c r="N89" s="53"/>
      <c r="O89" s="53"/>
      <c r="P89" s="53"/>
      <c r="Q89" s="53"/>
      <c r="R89" s="53"/>
      <c r="S89" s="53"/>
      <c r="T89" s="53"/>
      <c r="U89" s="53"/>
      <c r="V89" s="53"/>
      <c r="W89" s="53"/>
      <c r="X89" s="54"/>
      <c r="Y89" s="53"/>
      <c r="Z89" s="53"/>
      <c r="AA89" s="3"/>
    </row>
    <row r="90" spans="1:27" ht="130.19999999999999" customHeight="1">
      <c r="A90" s="179"/>
      <c r="B90" s="338" t="s">
        <v>170</v>
      </c>
      <c r="C90" s="338"/>
      <c r="D90" s="338"/>
      <c r="E90" s="338"/>
      <c r="F90" s="338"/>
      <c r="G90" s="338"/>
      <c r="H90" s="338"/>
      <c r="I90" s="338"/>
      <c r="J90" s="338"/>
      <c r="K90" s="338"/>
      <c r="L90" s="338"/>
      <c r="M90" s="338"/>
      <c r="N90" s="338"/>
      <c r="O90" s="338"/>
      <c r="P90" s="338"/>
      <c r="Q90" s="55"/>
      <c r="R90" s="55"/>
      <c r="S90" s="55"/>
      <c r="T90" s="55"/>
      <c r="U90" s="55"/>
      <c r="V90" s="55"/>
      <c r="W90" s="55"/>
      <c r="X90" s="55"/>
      <c r="Y90" s="55"/>
      <c r="Z90" s="55"/>
    </row>
  </sheetData>
  <sheetProtection sheet="1" objects="1" scenarios="1" insertRows="0"/>
  <mergeCells count="39">
    <mergeCell ref="B90:P90"/>
    <mergeCell ref="B2:F2"/>
    <mergeCell ref="E16:F16"/>
    <mergeCell ref="E17:F17"/>
    <mergeCell ref="B18:F18"/>
    <mergeCell ref="C19:F19"/>
    <mergeCell ref="B10:F10"/>
    <mergeCell ref="C31:F31"/>
    <mergeCell ref="C35:F35"/>
    <mergeCell ref="C27:F27"/>
    <mergeCell ref="B82:F82"/>
    <mergeCell ref="B69:F69"/>
    <mergeCell ref="C63:F63"/>
    <mergeCell ref="E14:F14"/>
    <mergeCell ref="E15:F15"/>
    <mergeCell ref="C55:F55"/>
    <mergeCell ref="R8:Z8"/>
    <mergeCell ref="B6:P6"/>
    <mergeCell ref="B8:C9"/>
    <mergeCell ref="D8:D9"/>
    <mergeCell ref="E8:F9"/>
    <mergeCell ref="G8:O8"/>
    <mergeCell ref="P8:P9"/>
    <mergeCell ref="E57:F57"/>
    <mergeCell ref="E58:F58"/>
    <mergeCell ref="B5:F5"/>
    <mergeCell ref="C70:F70"/>
    <mergeCell ref="C76:F76"/>
    <mergeCell ref="E59:F59"/>
    <mergeCell ref="E60:F60"/>
    <mergeCell ref="E61:F61"/>
    <mergeCell ref="E62:F62"/>
    <mergeCell ref="C41:F41"/>
    <mergeCell ref="C45:F45"/>
    <mergeCell ref="C51:F51"/>
    <mergeCell ref="E11:F11"/>
    <mergeCell ref="E12:F12"/>
    <mergeCell ref="E13:F13"/>
    <mergeCell ref="E56:F56"/>
  </mergeCells>
  <phoneticPr fontId="5"/>
  <conditionalFormatting sqref="G11:O82">
    <cfRule type="expression" dxfId="1" priority="1">
      <formula>AND($E11&lt;&gt;"",G11="")</formula>
    </cfRule>
  </conditionalFormatting>
  <dataValidations count="3">
    <dataValidation type="whole" operator="greaterThanOrEqual" allowBlank="1" showInputMessage="1" showErrorMessage="1" error="整数のみ入力可能です" sqref="M10:M82 O10:O82 R10:Z82" xr:uid="{57192A5D-25AC-4382-8563-3160E0454AED}">
      <formula1>0</formula1>
    </dataValidation>
    <dataValidation imeMode="off" allowBlank="1" showInputMessage="1" showErrorMessage="1" sqref="Q89 N89 X89:Y89 K89 AA89 U89 S89" xr:uid="{0A21085C-3907-440A-A07F-C890918E9249}"/>
    <dataValidation imeMode="on" allowBlank="1" showInputMessage="1" showErrorMessage="1" sqref="B90 B89:G89 B2:B3" xr:uid="{24AF642C-9A07-4E49-8BE6-DB4A775893B3}"/>
  </dataValidations>
  <printOptions horizontalCentered="1"/>
  <pageMargins left="0.31496062992125984" right="0.31496062992125984" top="0.15748031496062992" bottom="0" header="0.19685039370078741" footer="0.19685039370078741"/>
  <pageSetup paperSize="8" scale="4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D81E-66A1-4855-B9CB-C281F1147171}">
  <sheetPr>
    <tabColor rgb="FFFFC000"/>
    <pageSetUpPr fitToPage="1"/>
  </sheetPr>
  <dimension ref="A1:R35"/>
  <sheetViews>
    <sheetView showGridLines="0" zoomScaleNormal="100" workbookViewId="0">
      <selection activeCell="K25" sqref="K25"/>
    </sheetView>
  </sheetViews>
  <sheetFormatPr defaultColWidth="9.109375" defaultRowHeight="17.399999999999999"/>
  <cols>
    <col min="1" max="1" width="2.5546875" style="109" customWidth="1"/>
    <col min="2" max="2" width="18.6640625" style="109" customWidth="1"/>
    <col min="3" max="4" width="23.109375" style="109" customWidth="1"/>
    <col min="5" max="5" width="7.5546875" style="109" customWidth="1"/>
    <col min="6" max="6" width="20.44140625" style="109" customWidth="1"/>
    <col min="7" max="7" width="21.109375" style="109" customWidth="1"/>
    <col min="8" max="8" width="3.44140625" style="109" customWidth="1"/>
    <col min="9" max="9" width="17.88671875" style="109" bestFit="1" customWidth="1"/>
    <col min="10" max="18" width="12.33203125" style="109" customWidth="1"/>
    <col min="19" max="19" width="2.44140625" style="109" customWidth="1"/>
    <col min="20" max="16384" width="9.109375" style="109"/>
  </cols>
  <sheetData>
    <row r="1" spans="1:18" ht="21.6">
      <c r="A1" s="108" t="s">
        <v>122</v>
      </c>
    </row>
    <row r="2" spans="1:18" ht="21.6">
      <c r="A2" s="108"/>
    </row>
    <row r="3" spans="1:18">
      <c r="B3" s="110" t="s">
        <v>123</v>
      </c>
      <c r="I3" s="110" t="s">
        <v>124</v>
      </c>
    </row>
    <row r="4" spans="1:18" ht="18" thickBot="1">
      <c r="F4" s="115" t="s">
        <v>125</v>
      </c>
      <c r="R4" s="115" t="s">
        <v>126</v>
      </c>
    </row>
    <row r="5" spans="1:18">
      <c r="B5" s="350" t="s">
        <v>127</v>
      </c>
      <c r="C5" s="350" t="s">
        <v>128</v>
      </c>
      <c r="D5" s="350" t="s">
        <v>129</v>
      </c>
      <c r="E5" s="350" t="s">
        <v>130</v>
      </c>
      <c r="F5" s="350" t="s">
        <v>131</v>
      </c>
      <c r="I5" s="350" t="s">
        <v>127</v>
      </c>
      <c r="J5" s="352">
        <f>'資金計画表　※記入例'!R9</f>
        <v>45444</v>
      </c>
      <c r="K5" s="352">
        <f>'資金計画表　※記入例'!S9</f>
        <v>45474</v>
      </c>
      <c r="L5" s="352">
        <f>'資金計画表　※記入例'!T9</f>
        <v>45505</v>
      </c>
      <c r="M5" s="352">
        <f>'資金計画表　※記入例'!U9</f>
        <v>45536</v>
      </c>
      <c r="N5" s="352">
        <f>'資金計画表　※記入例'!V9</f>
        <v>45566</v>
      </c>
      <c r="O5" s="352">
        <f>'資金計画表　※記入例'!W9</f>
        <v>45597</v>
      </c>
      <c r="P5" s="352">
        <f>'資金計画表　※記入例'!X9</f>
        <v>45627</v>
      </c>
      <c r="Q5" s="352">
        <f>'資金計画表　※記入例'!Y9</f>
        <v>45658</v>
      </c>
      <c r="R5" s="350" t="s">
        <v>132</v>
      </c>
    </row>
    <row r="6" spans="1:18" ht="18" thickBot="1">
      <c r="B6" s="351"/>
      <c r="C6" s="351"/>
      <c r="D6" s="351"/>
      <c r="E6" s="351"/>
      <c r="F6" s="351"/>
      <c r="I6" s="351"/>
      <c r="J6" s="353"/>
      <c r="K6" s="353"/>
      <c r="L6" s="353"/>
      <c r="M6" s="353"/>
      <c r="N6" s="353"/>
      <c r="O6" s="353"/>
      <c r="P6" s="353"/>
      <c r="Q6" s="353"/>
      <c r="R6" s="351"/>
    </row>
    <row r="7" spans="1:18">
      <c r="B7" s="111" t="s">
        <v>133</v>
      </c>
      <c r="C7" s="137">
        <f>'資金計画表　※記入例'!N10</f>
        <v>4202100</v>
      </c>
      <c r="D7" s="137">
        <f>'資金計画表　※記入例'!O10</f>
        <v>4202100</v>
      </c>
      <c r="E7" s="120" t="str">
        <f>IF('資金計画表　※記入例'!B5="中小企業（補助率2/3）","2/3","1/3")</f>
        <v>2/3</v>
      </c>
      <c r="F7" s="121">
        <f>'資金計画表　※記入例'!P10</f>
        <v>2801400</v>
      </c>
      <c r="I7" s="111" t="str">
        <f t="shared" ref="I7:I20" si="0">$B7</f>
        <v>人件費</v>
      </c>
      <c r="J7" s="116">
        <f>'資金計画表　※記入例'!R$10</f>
        <v>300150</v>
      </c>
      <c r="K7" s="117">
        <f>'資金計画表　※記入例'!S$10</f>
        <v>600300</v>
      </c>
      <c r="L7" s="117">
        <f>'資金計画表　※記入例'!T$10</f>
        <v>600300</v>
      </c>
      <c r="M7" s="117">
        <f>'資金計画表　※記入例'!U$10</f>
        <v>600300</v>
      </c>
      <c r="N7" s="117">
        <f>'資金計画表　※記入例'!V$10</f>
        <v>600300</v>
      </c>
      <c r="O7" s="117">
        <f>'資金計画表　※記入例'!W$10</f>
        <v>600300</v>
      </c>
      <c r="P7" s="117">
        <f>'資金計画表　※記入例'!X$10</f>
        <v>600300</v>
      </c>
      <c r="Q7" s="117">
        <f>'資金計画表　※記入例'!Y$10</f>
        <v>300150</v>
      </c>
      <c r="R7" s="117">
        <f>SUM(J7:Q7)</f>
        <v>4202100</v>
      </c>
    </row>
    <row r="8" spans="1:18">
      <c r="B8" s="111" t="s">
        <v>134</v>
      </c>
      <c r="C8" s="137">
        <f>SUM(C9:C17)</f>
        <v>3167500</v>
      </c>
      <c r="D8" s="137">
        <f>SUM(D9:D17)</f>
        <v>2992500</v>
      </c>
      <c r="E8" s="122"/>
      <c r="F8" s="123">
        <f>SUM(F9:F17)</f>
        <v>1994998</v>
      </c>
      <c r="I8" s="111" t="str">
        <f t="shared" si="0"/>
        <v>事業費</v>
      </c>
      <c r="J8" s="116">
        <f t="shared" ref="J8:R8" si="1">SUM(J9:J17)</f>
        <v>367500</v>
      </c>
      <c r="K8" s="117">
        <f t="shared" ref="K8" si="2">SUM(K9:K17)</f>
        <v>215000</v>
      </c>
      <c r="L8" s="117">
        <f t="shared" si="1"/>
        <v>685000</v>
      </c>
      <c r="M8" s="117">
        <f t="shared" si="1"/>
        <v>805000</v>
      </c>
      <c r="N8" s="117">
        <f t="shared" si="1"/>
        <v>0</v>
      </c>
      <c r="O8" s="117">
        <f t="shared" si="1"/>
        <v>0</v>
      </c>
      <c r="P8" s="117">
        <f t="shared" si="1"/>
        <v>920000</v>
      </c>
      <c r="Q8" s="117">
        <f t="shared" si="1"/>
        <v>0</v>
      </c>
      <c r="R8" s="117">
        <f t="shared" si="1"/>
        <v>2992500</v>
      </c>
    </row>
    <row r="9" spans="1:18">
      <c r="B9" s="126" t="s">
        <v>135</v>
      </c>
      <c r="C9" s="138">
        <f>'資金計画表　※記入例'!N$19</f>
        <v>2245000</v>
      </c>
      <c r="D9" s="138">
        <f>'資金計画表　※記入例'!O$19</f>
        <v>2245000</v>
      </c>
      <c r="E9" s="124"/>
      <c r="F9" s="125">
        <f>'資金計画表　※記入例'!P$19</f>
        <v>1496666</v>
      </c>
      <c r="I9" s="126" t="str">
        <f t="shared" si="0"/>
        <v>旅費</v>
      </c>
      <c r="J9" s="118">
        <f>'資金計画表　※記入例'!R$19</f>
        <v>0</v>
      </c>
      <c r="K9" s="119">
        <f>'資金計画表　※記入例'!S$19</f>
        <v>0</v>
      </c>
      <c r="L9" s="119">
        <f>'資金計画表　※記入例'!T$19</f>
        <v>685000</v>
      </c>
      <c r="M9" s="119">
        <f>'資金計画表　※記入例'!U$19</f>
        <v>780000</v>
      </c>
      <c r="N9" s="119">
        <f>'資金計画表　※記入例'!V$19</f>
        <v>0</v>
      </c>
      <c r="O9" s="119">
        <f>'資金計画表　※記入例'!W$19</f>
        <v>0</v>
      </c>
      <c r="P9" s="119">
        <f>'資金計画表　※記入例'!X$19</f>
        <v>780000</v>
      </c>
      <c r="Q9" s="119">
        <f>'資金計画表　※記入例'!Y$19</f>
        <v>0</v>
      </c>
      <c r="R9" s="119">
        <f t="shared" ref="R9:R17" si="3">SUM(J9:Q9)</f>
        <v>2245000</v>
      </c>
    </row>
    <row r="10" spans="1:18">
      <c r="B10" s="126" t="s">
        <v>136</v>
      </c>
      <c r="C10" s="138">
        <f>'資金計画表　※記入例'!N$27</f>
        <v>150000</v>
      </c>
      <c r="D10" s="138">
        <f>'資金計画表　※記入例'!O$27</f>
        <v>75000</v>
      </c>
      <c r="E10" s="124"/>
      <c r="F10" s="125">
        <f>'資金計画表　※記入例'!P$27</f>
        <v>50000</v>
      </c>
      <c r="I10" s="126" t="str">
        <f t="shared" si="0"/>
        <v>会議費</v>
      </c>
      <c r="J10" s="118">
        <f>'資金計画表　※記入例'!R$27</f>
        <v>0</v>
      </c>
      <c r="K10" s="119">
        <f>'資金計画表　※記入例'!S$27</f>
        <v>75000</v>
      </c>
      <c r="L10" s="119">
        <f>'資金計画表　※記入例'!T$27</f>
        <v>0</v>
      </c>
      <c r="M10" s="119">
        <f>'資金計画表　※記入例'!U$27</f>
        <v>0</v>
      </c>
      <c r="N10" s="119">
        <f>'資金計画表　※記入例'!V$27</f>
        <v>0</v>
      </c>
      <c r="O10" s="119">
        <f>'資金計画表　※記入例'!W$27</f>
        <v>0</v>
      </c>
      <c r="P10" s="119">
        <f>'資金計画表　※記入例'!X$27</f>
        <v>0</v>
      </c>
      <c r="Q10" s="119">
        <f>'資金計画表　※記入例'!Y$27</f>
        <v>0</v>
      </c>
      <c r="R10" s="119">
        <f t="shared" si="3"/>
        <v>75000</v>
      </c>
    </row>
    <row r="11" spans="1:18">
      <c r="B11" s="126" t="s">
        <v>137</v>
      </c>
      <c r="C11" s="138">
        <f>'資金計画表　※記入例'!N$31</f>
        <v>0</v>
      </c>
      <c r="D11" s="138">
        <f>'資金計画表　※記入例'!O$31</f>
        <v>0</v>
      </c>
      <c r="E11" s="124"/>
      <c r="F11" s="125">
        <f>'資金計画表　※記入例'!P$31</f>
        <v>0</v>
      </c>
      <c r="I11" s="126" t="str">
        <f t="shared" si="0"/>
        <v>謝金</v>
      </c>
      <c r="J11" s="118">
        <f>'資金計画表　※記入例'!R$31</f>
        <v>0</v>
      </c>
      <c r="K11" s="119">
        <f>'資金計画表　※記入例'!S$31</f>
        <v>0</v>
      </c>
      <c r="L11" s="119">
        <f>'資金計画表　※記入例'!T$31</f>
        <v>0</v>
      </c>
      <c r="M11" s="119">
        <f>'資金計画表　※記入例'!U$31</f>
        <v>0</v>
      </c>
      <c r="N11" s="119">
        <f>'資金計画表　※記入例'!V$31</f>
        <v>0</v>
      </c>
      <c r="O11" s="119">
        <f>'資金計画表　※記入例'!W$31</f>
        <v>0</v>
      </c>
      <c r="P11" s="119">
        <f>'資金計画表　※記入例'!X$31</f>
        <v>0</v>
      </c>
      <c r="Q11" s="119">
        <f>'資金計画表　※記入例'!Y$31</f>
        <v>0</v>
      </c>
      <c r="R11" s="119">
        <f t="shared" si="3"/>
        <v>0</v>
      </c>
    </row>
    <row r="12" spans="1:18">
      <c r="B12" s="126" t="s">
        <v>138</v>
      </c>
      <c r="C12" s="138">
        <f>'資金計画表　※記入例'!N$35</f>
        <v>442500</v>
      </c>
      <c r="D12" s="138">
        <f>'資金計画表　※記入例'!O$35</f>
        <v>367500</v>
      </c>
      <c r="E12" s="124"/>
      <c r="F12" s="125">
        <f>'資金計画表　※記入例'!P$35</f>
        <v>245000</v>
      </c>
      <c r="I12" s="126" t="str">
        <f t="shared" si="0"/>
        <v>備品費</v>
      </c>
      <c r="J12" s="118">
        <f>'資金計画表　※記入例'!R$35</f>
        <v>367500</v>
      </c>
      <c r="K12" s="119">
        <f>'資金計画表　※記入例'!S$35</f>
        <v>0</v>
      </c>
      <c r="L12" s="119">
        <f>'資金計画表　※記入例'!T$35</f>
        <v>0</v>
      </c>
      <c r="M12" s="119">
        <f>'資金計画表　※記入例'!U$35</f>
        <v>0</v>
      </c>
      <c r="N12" s="119">
        <f>'資金計画表　※記入例'!V$35</f>
        <v>0</v>
      </c>
      <c r="O12" s="119">
        <f>'資金計画表　※記入例'!W$35</f>
        <v>0</v>
      </c>
      <c r="P12" s="119">
        <f>'資金計画表　※記入例'!X$35</f>
        <v>0</v>
      </c>
      <c r="Q12" s="119">
        <f>'資金計画表　※記入例'!Y$35</f>
        <v>0</v>
      </c>
      <c r="R12" s="119">
        <f t="shared" si="3"/>
        <v>367500</v>
      </c>
    </row>
    <row r="13" spans="1:18">
      <c r="B13" s="126" t="s">
        <v>139</v>
      </c>
      <c r="C13" s="138">
        <f>'資金計画表　※記入例'!N$41</f>
        <v>50000</v>
      </c>
      <c r="D13" s="138">
        <f>'資金計画表　※記入例'!O$41</f>
        <v>25000</v>
      </c>
      <c r="E13" s="124"/>
      <c r="F13" s="125">
        <f>'資金計画表　※記入例'!P$41</f>
        <v>16666</v>
      </c>
      <c r="I13" s="126" t="str">
        <f t="shared" si="0"/>
        <v>借料および損料</v>
      </c>
      <c r="J13" s="118">
        <f>'資金計画表　※記入例'!R$41</f>
        <v>0</v>
      </c>
      <c r="K13" s="119">
        <f>'資金計画表　※記入例'!S$41</f>
        <v>0</v>
      </c>
      <c r="L13" s="119">
        <f>'資金計画表　※記入例'!T$41</f>
        <v>0</v>
      </c>
      <c r="M13" s="119">
        <f>'資金計画表　※記入例'!U$41</f>
        <v>25000</v>
      </c>
      <c r="N13" s="119">
        <f>'資金計画表　※記入例'!V$41</f>
        <v>0</v>
      </c>
      <c r="O13" s="119">
        <f>'資金計画表　※記入例'!W$41</f>
        <v>0</v>
      </c>
      <c r="P13" s="119">
        <f>'資金計画表　※記入例'!X$41</f>
        <v>0</v>
      </c>
      <c r="Q13" s="119">
        <f>'資金計画表　※記入例'!Y$41</f>
        <v>0</v>
      </c>
      <c r="R13" s="119">
        <f t="shared" si="3"/>
        <v>25000</v>
      </c>
    </row>
    <row r="14" spans="1:18">
      <c r="B14" s="126" t="s">
        <v>140</v>
      </c>
      <c r="C14" s="138">
        <f>'資金計画表　※記入例'!N$45</f>
        <v>0</v>
      </c>
      <c r="D14" s="138">
        <f>'資金計画表　※記入例'!O$45</f>
        <v>0</v>
      </c>
      <c r="E14" s="124"/>
      <c r="F14" s="125">
        <f>'資金計画表　※記入例'!P$45</f>
        <v>0</v>
      </c>
      <c r="I14" s="126" t="str">
        <f t="shared" si="0"/>
        <v>消耗品費</v>
      </c>
      <c r="J14" s="118">
        <f>'資金計画表　※記入例'!R$45</f>
        <v>0</v>
      </c>
      <c r="K14" s="119">
        <f>'資金計画表　※記入例'!S$45</f>
        <v>0</v>
      </c>
      <c r="L14" s="119">
        <f>'資金計画表　※記入例'!T$45</f>
        <v>0</v>
      </c>
      <c r="M14" s="119">
        <f>'資金計画表　※記入例'!U$45</f>
        <v>0</v>
      </c>
      <c r="N14" s="119">
        <f>'資金計画表　※記入例'!V$45</f>
        <v>0</v>
      </c>
      <c r="O14" s="119">
        <f>'資金計画表　※記入例'!W$45</f>
        <v>0</v>
      </c>
      <c r="P14" s="119">
        <f>'資金計画表　※記入例'!X$45</f>
        <v>0</v>
      </c>
      <c r="Q14" s="119">
        <f>'資金計画表　※記入例'!Y$45</f>
        <v>0</v>
      </c>
      <c r="R14" s="119">
        <f t="shared" si="3"/>
        <v>0</v>
      </c>
    </row>
    <row r="15" spans="1:18">
      <c r="B15" s="126" t="s">
        <v>141</v>
      </c>
      <c r="C15" s="138">
        <f>'資金計画表　※記入例'!N$51</f>
        <v>0</v>
      </c>
      <c r="D15" s="138">
        <f>'資金計画表　※記入例'!O$51</f>
        <v>0</v>
      </c>
      <c r="E15" s="124"/>
      <c r="F15" s="125">
        <f>'資金計画表　※記入例'!P$51</f>
        <v>0</v>
      </c>
      <c r="I15" s="126" t="str">
        <f t="shared" si="0"/>
        <v>印刷製本費</v>
      </c>
      <c r="J15" s="118">
        <f>'資金計画表　※記入例'!R$51</f>
        <v>0</v>
      </c>
      <c r="K15" s="119">
        <f>'資金計画表　※記入例'!S$51</f>
        <v>0</v>
      </c>
      <c r="L15" s="119">
        <f>'資金計画表　※記入例'!T$51</f>
        <v>0</v>
      </c>
      <c r="M15" s="119">
        <f>'資金計画表　※記入例'!U$51</f>
        <v>0</v>
      </c>
      <c r="N15" s="119">
        <f>'資金計画表　※記入例'!V$51</f>
        <v>0</v>
      </c>
      <c r="O15" s="119">
        <f>'資金計画表　※記入例'!W$51</f>
        <v>0</v>
      </c>
      <c r="P15" s="119">
        <f>'資金計画表　※記入例'!X$51</f>
        <v>0</v>
      </c>
      <c r="Q15" s="119">
        <f>'資金計画表　※記入例'!Y$51</f>
        <v>0</v>
      </c>
      <c r="R15" s="119">
        <f t="shared" si="3"/>
        <v>0</v>
      </c>
    </row>
    <row r="16" spans="1:18">
      <c r="B16" s="126" t="s">
        <v>142</v>
      </c>
      <c r="C16" s="138">
        <f>'資金計画表　※記入例'!N$55</f>
        <v>0</v>
      </c>
      <c r="D16" s="138">
        <f>'資金計画表　※記入例'!O$55</f>
        <v>0</v>
      </c>
      <c r="E16" s="124"/>
      <c r="F16" s="125">
        <f>'資金計画表　※記入例'!P$55</f>
        <v>0</v>
      </c>
      <c r="I16" s="126" t="str">
        <f t="shared" si="0"/>
        <v>補助員人件費</v>
      </c>
      <c r="J16" s="118">
        <f>'資金計画表　※記入例'!R$55</f>
        <v>0</v>
      </c>
      <c r="K16" s="119">
        <f>'資金計画表　※記入例'!S$55</f>
        <v>0</v>
      </c>
      <c r="L16" s="119">
        <f>'資金計画表　※記入例'!T$55</f>
        <v>0</v>
      </c>
      <c r="M16" s="119">
        <f>'資金計画表　※記入例'!U$55</f>
        <v>0</v>
      </c>
      <c r="N16" s="119">
        <f>'資金計画表　※記入例'!V$55</f>
        <v>0</v>
      </c>
      <c r="O16" s="119">
        <f>'資金計画表　※記入例'!W$55</f>
        <v>0</v>
      </c>
      <c r="P16" s="119">
        <f>'資金計画表　※記入例'!X$55</f>
        <v>0</v>
      </c>
      <c r="Q16" s="119">
        <f>'資金計画表　※記入例'!Y$55</f>
        <v>0</v>
      </c>
      <c r="R16" s="119">
        <f t="shared" si="3"/>
        <v>0</v>
      </c>
    </row>
    <row r="17" spans="2:18">
      <c r="B17" s="126" t="s">
        <v>143</v>
      </c>
      <c r="C17" s="138">
        <f>'資金計画表　※記入例'!N$63</f>
        <v>280000</v>
      </c>
      <c r="D17" s="138">
        <f>'資金計画表　※記入例'!O$63</f>
        <v>280000</v>
      </c>
      <c r="E17" s="124"/>
      <c r="F17" s="125">
        <f>'資金計画表　※記入例'!P$63</f>
        <v>186666</v>
      </c>
      <c r="I17" s="126" t="str">
        <f t="shared" si="0"/>
        <v>その他諸経費</v>
      </c>
      <c r="J17" s="118">
        <f>'資金計画表　※記入例'!R$63</f>
        <v>0</v>
      </c>
      <c r="K17" s="119">
        <f>'資金計画表　※記入例'!S$63</f>
        <v>140000</v>
      </c>
      <c r="L17" s="119">
        <f>'資金計画表　※記入例'!T$63</f>
        <v>0</v>
      </c>
      <c r="M17" s="119">
        <f>'資金計画表　※記入例'!U$63</f>
        <v>0</v>
      </c>
      <c r="N17" s="119">
        <f>'資金計画表　※記入例'!V$63</f>
        <v>0</v>
      </c>
      <c r="O17" s="119">
        <f>'資金計画表　※記入例'!W$63</f>
        <v>0</v>
      </c>
      <c r="P17" s="119">
        <f>'資金計画表　※記入例'!X$63</f>
        <v>140000</v>
      </c>
      <c r="Q17" s="119">
        <f>'資金計画表　※記入例'!Y$63</f>
        <v>0</v>
      </c>
      <c r="R17" s="119">
        <f t="shared" si="3"/>
        <v>280000</v>
      </c>
    </row>
    <row r="18" spans="2:18">
      <c r="B18" s="111" t="s">
        <v>144</v>
      </c>
      <c r="C18" s="137">
        <f>SUM(C19:C20)</f>
        <v>4200000</v>
      </c>
      <c r="D18" s="137">
        <f>SUM(D19:D20)</f>
        <v>4200000</v>
      </c>
      <c r="E18" s="122"/>
      <c r="F18" s="123">
        <f>SUM(F19:F20)</f>
        <v>2800000</v>
      </c>
      <c r="I18" s="111" t="str">
        <f t="shared" si="0"/>
        <v>委託・外注費</v>
      </c>
      <c r="J18" s="116">
        <f t="shared" ref="J18:R18" si="4">SUM(J19:J20)</f>
        <v>0</v>
      </c>
      <c r="K18" s="117">
        <f t="shared" ref="K18" si="5">SUM(K19:K20)</f>
        <v>0</v>
      </c>
      <c r="L18" s="117">
        <f t="shared" si="4"/>
        <v>0</v>
      </c>
      <c r="M18" s="117">
        <f t="shared" si="4"/>
        <v>0</v>
      </c>
      <c r="N18" s="117">
        <f t="shared" si="4"/>
        <v>0</v>
      </c>
      <c r="O18" s="117">
        <f t="shared" si="4"/>
        <v>0</v>
      </c>
      <c r="P18" s="117">
        <f t="shared" si="4"/>
        <v>4200000</v>
      </c>
      <c r="Q18" s="117">
        <f t="shared" si="4"/>
        <v>0</v>
      </c>
      <c r="R18" s="117">
        <f t="shared" si="4"/>
        <v>4200000</v>
      </c>
    </row>
    <row r="19" spans="2:18">
      <c r="B19" s="126" t="s">
        <v>145</v>
      </c>
      <c r="C19" s="138">
        <f>'資金計画表　※記入例'!N$70</f>
        <v>4200000</v>
      </c>
      <c r="D19" s="138">
        <f>'資金計画表　※記入例'!O$70</f>
        <v>4200000</v>
      </c>
      <c r="E19" s="124"/>
      <c r="F19" s="125">
        <f>'資金計画表　※記入例'!P$70</f>
        <v>2800000</v>
      </c>
      <c r="I19" s="126" t="str">
        <f t="shared" si="0"/>
        <v>委託費</v>
      </c>
      <c r="J19" s="118">
        <f>'資金計画表　※記入例'!R$70</f>
        <v>0</v>
      </c>
      <c r="K19" s="119">
        <f>'資金計画表　※記入例'!S$70</f>
        <v>0</v>
      </c>
      <c r="L19" s="119">
        <f>'資金計画表　※記入例'!T$70</f>
        <v>0</v>
      </c>
      <c r="M19" s="119">
        <f>'資金計画表　※記入例'!U$70</f>
        <v>0</v>
      </c>
      <c r="N19" s="119">
        <f>'資金計画表　※記入例'!V$70</f>
        <v>0</v>
      </c>
      <c r="O19" s="119">
        <f>'資金計画表　※記入例'!W$70</f>
        <v>0</v>
      </c>
      <c r="P19" s="119">
        <f>'資金計画表　※記入例'!X$70</f>
        <v>4200000</v>
      </c>
      <c r="Q19" s="119">
        <f>'資金計画表　※記入例'!Y$70</f>
        <v>0</v>
      </c>
      <c r="R19" s="119">
        <f>SUM(J19:Q19)</f>
        <v>4200000</v>
      </c>
    </row>
    <row r="20" spans="2:18" ht="18" thickBot="1">
      <c r="B20" s="126" t="s">
        <v>146</v>
      </c>
      <c r="C20" s="138">
        <f>'資金計画表　※記入例'!N$76</f>
        <v>0</v>
      </c>
      <c r="D20" s="138">
        <f>'資金計画表　※記入例'!O$76</f>
        <v>0</v>
      </c>
      <c r="E20" s="124"/>
      <c r="F20" s="125">
        <f>'資金計画表　※記入例'!P$76</f>
        <v>0</v>
      </c>
      <c r="I20" s="126" t="str">
        <f t="shared" si="0"/>
        <v>外注費</v>
      </c>
      <c r="J20" s="118">
        <f>'資金計画表　※記入例'!R$76</f>
        <v>0</v>
      </c>
      <c r="K20" s="119">
        <f>'資金計画表　※記入例'!S$76</f>
        <v>0</v>
      </c>
      <c r="L20" s="119">
        <f>'資金計画表　※記入例'!T$76</f>
        <v>0</v>
      </c>
      <c r="M20" s="119">
        <f>'資金計画表　※記入例'!U$76</f>
        <v>0</v>
      </c>
      <c r="N20" s="119">
        <f>'資金計画表　※記入例'!V$76</f>
        <v>0</v>
      </c>
      <c r="O20" s="119">
        <f>'資金計画表　※記入例'!W$76</f>
        <v>0</v>
      </c>
      <c r="P20" s="119">
        <f>'資金計画表　※記入例'!X$76</f>
        <v>0</v>
      </c>
      <c r="Q20" s="119">
        <f>'資金計画表　※記入例'!Y$76</f>
        <v>0</v>
      </c>
      <c r="R20" s="119">
        <f>SUM(J20:Q20)</f>
        <v>0</v>
      </c>
    </row>
    <row r="21" spans="2:18" ht="18" thickBot="1">
      <c r="B21" s="172" t="s">
        <v>147</v>
      </c>
      <c r="C21" s="173">
        <f>SUM(C7,C8,C18)</f>
        <v>11569600</v>
      </c>
      <c r="D21" s="173">
        <f>SUM(D7,D8,D18)</f>
        <v>11394600</v>
      </c>
      <c r="E21" s="174"/>
      <c r="F21" s="173">
        <f>SUM(F7,F8,F18)</f>
        <v>7596398</v>
      </c>
      <c r="I21" s="169" t="s">
        <v>132</v>
      </c>
      <c r="J21" s="170">
        <f t="shared" ref="J21:R21" si="6">SUM(J7,J8,J18)</f>
        <v>667650</v>
      </c>
      <c r="K21" s="171">
        <f t="shared" ref="K21" si="7">SUM(K7,K8,K18)</f>
        <v>815300</v>
      </c>
      <c r="L21" s="171">
        <f t="shared" si="6"/>
        <v>1285300</v>
      </c>
      <c r="M21" s="171">
        <f t="shared" si="6"/>
        <v>1405300</v>
      </c>
      <c r="N21" s="171">
        <f t="shared" si="6"/>
        <v>600300</v>
      </c>
      <c r="O21" s="171">
        <f t="shared" si="6"/>
        <v>600300</v>
      </c>
      <c r="P21" s="171">
        <f t="shared" si="6"/>
        <v>5720300</v>
      </c>
      <c r="Q21" s="171">
        <f t="shared" si="6"/>
        <v>300150</v>
      </c>
      <c r="R21" s="171">
        <f t="shared" si="6"/>
        <v>11394600</v>
      </c>
    </row>
    <row r="22" spans="2:18">
      <c r="D22" s="112"/>
    </row>
    <row r="23" spans="2:18">
      <c r="R23" s="113"/>
    </row>
    <row r="25" spans="2:18">
      <c r="R25" s="113"/>
    </row>
    <row r="35" spans="4:4">
      <c r="D35" s="114"/>
    </row>
  </sheetData>
  <sheetProtection formatColumns="0"/>
  <mergeCells count="15">
    <mergeCell ref="B5:B6"/>
    <mergeCell ref="E5:E6"/>
    <mergeCell ref="F5:F6"/>
    <mergeCell ref="R5:R6"/>
    <mergeCell ref="D5:D6"/>
    <mergeCell ref="C5:C6"/>
    <mergeCell ref="I5:I6"/>
    <mergeCell ref="J5:J6"/>
    <mergeCell ref="L5:L6"/>
    <mergeCell ref="M5:M6"/>
    <mergeCell ref="N5:N6"/>
    <mergeCell ref="O5:O6"/>
    <mergeCell ref="P5:P6"/>
    <mergeCell ref="Q5:Q6"/>
    <mergeCell ref="K5:K6"/>
  </mergeCells>
  <phoneticPr fontId="5"/>
  <dataValidations count="1">
    <dataValidation imeMode="off" allowBlank="1" showInputMessage="1" showErrorMessage="1" sqref="D7 D9:D20" xr:uid="{EA45F33A-43F2-4D57-B368-4E62D0E13E27}"/>
  </dataValidations>
  <pageMargins left="0.70866141732283472" right="0.70866141732283472" top="0.74803149606299213" bottom="0.74803149606299213" header="0.31496062992125984" footer="0.31496062992125984"/>
  <pageSetup paperSize="9" scale="55" orientation="landscape" r:id="rId1"/>
  <colBreaks count="1" manualBreakCount="1">
    <brk id="6" min="2" max="16"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793C-B2DD-48A7-AD36-C38D60623DC2}">
  <sheetPr>
    <pageSetUpPr fitToPage="1"/>
  </sheetPr>
  <dimension ref="A1:AA90"/>
  <sheetViews>
    <sheetView showGridLines="0" zoomScale="85" zoomScaleNormal="85" zoomScalePageLayoutView="50" workbookViewId="0">
      <pane ySplit="9" topLeftCell="A10" activePane="bottomLeft" state="frozen"/>
      <selection pane="bottomLeft"/>
    </sheetView>
  </sheetViews>
  <sheetFormatPr defaultColWidth="8.88671875" defaultRowHeight="17.399999999999999"/>
  <cols>
    <col min="1" max="1" width="3.33203125" style="1" customWidth="1"/>
    <col min="2" max="3" width="3" style="1" customWidth="1"/>
    <col min="4" max="4" width="11.88671875" style="1" customWidth="1"/>
    <col min="5" max="6" width="28.5546875" style="1" customWidth="1"/>
    <col min="7" max="7" width="20.6640625" style="1" customWidth="1"/>
    <col min="8" max="8" width="8.88671875" style="1"/>
    <col min="9" max="9" width="8.5546875" style="1" customWidth="1"/>
    <col min="10" max="10" width="9.6640625" style="1" customWidth="1"/>
    <col min="11" max="11" width="8.88671875" style="1"/>
    <col min="12" max="12" width="20.6640625" style="1" customWidth="1"/>
    <col min="13" max="13" width="15.33203125" style="1" customWidth="1"/>
    <col min="14" max="14" width="20.6640625" style="1" customWidth="1"/>
    <col min="15" max="15" width="20.6640625" style="2" customWidth="1"/>
    <col min="16" max="16" width="20.6640625" style="1" customWidth="1"/>
    <col min="17" max="17" width="3.6640625" style="1" customWidth="1"/>
    <col min="18" max="26" width="20.6640625" style="1" customWidth="1"/>
    <col min="27" max="16384" width="8.88671875" style="1"/>
  </cols>
  <sheetData>
    <row r="1" spans="1:26" ht="28.8">
      <c r="A1" s="4"/>
      <c r="B1" s="5" t="s">
        <v>0</v>
      </c>
      <c r="C1" s="4"/>
      <c r="D1" s="4"/>
      <c r="E1" s="4"/>
      <c r="F1" s="4"/>
      <c r="G1" s="4"/>
      <c r="H1" s="4"/>
      <c r="I1" s="4"/>
      <c r="J1" s="4"/>
      <c r="K1" s="4"/>
      <c r="L1" s="4"/>
      <c r="M1" s="4"/>
      <c r="N1" s="4"/>
      <c r="O1" s="6"/>
      <c r="P1" s="4"/>
      <c r="Q1" s="4"/>
      <c r="R1" s="4"/>
      <c r="S1" s="4"/>
      <c r="T1" s="4"/>
      <c r="U1" s="4"/>
      <c r="V1" s="4"/>
      <c r="W1" s="4"/>
      <c r="X1" s="4"/>
      <c r="Y1" s="4"/>
      <c r="Z1" s="4"/>
    </row>
    <row r="2" spans="1:26" ht="29.4" thickBot="1">
      <c r="A2" s="4"/>
      <c r="B2" s="314"/>
      <c r="C2" s="314"/>
      <c r="D2" s="314"/>
      <c r="E2" s="314"/>
      <c r="F2" s="314"/>
      <c r="G2" s="4"/>
      <c r="H2" s="4"/>
      <c r="I2" s="4"/>
      <c r="J2" s="4"/>
      <c r="K2" s="4"/>
      <c r="L2" s="4"/>
      <c r="M2" s="4"/>
      <c r="N2" s="4"/>
      <c r="O2" s="6"/>
      <c r="P2" s="4"/>
      <c r="Q2" s="4"/>
      <c r="R2" s="4"/>
      <c r="S2" s="4"/>
      <c r="T2" s="4"/>
      <c r="U2" s="4"/>
      <c r="V2" s="4"/>
      <c r="W2" s="4"/>
      <c r="X2" s="4"/>
      <c r="Y2" s="4"/>
      <c r="Z2" s="4"/>
    </row>
    <row r="3" spans="1:26" customFormat="1" ht="15"/>
    <row r="4" spans="1:26" customFormat="1" ht="28.8">
      <c r="B4" s="5" t="s">
        <v>2</v>
      </c>
    </row>
    <row r="5" spans="1:26" ht="29.4" thickBot="1">
      <c r="A5" s="5"/>
      <c r="B5" s="314"/>
      <c r="C5" s="314"/>
      <c r="D5" s="314"/>
      <c r="E5" s="314"/>
      <c r="F5" s="314"/>
      <c r="G5" s="4"/>
      <c r="H5" s="4"/>
      <c r="I5" s="4"/>
      <c r="J5" s="4"/>
      <c r="K5" s="4"/>
      <c r="L5" s="4"/>
      <c r="M5" s="4"/>
      <c r="N5" s="4"/>
      <c r="O5" s="6"/>
      <c r="P5" s="4"/>
      <c r="Q5" s="4"/>
      <c r="R5" s="4"/>
      <c r="S5" s="4"/>
      <c r="T5" s="4"/>
      <c r="U5" s="4"/>
      <c r="V5" s="4"/>
      <c r="W5" s="4"/>
      <c r="X5" s="4"/>
      <c r="Y5" s="4"/>
      <c r="Z5" s="4"/>
    </row>
    <row r="6" spans="1:26" ht="28.8">
      <c r="A6" s="5"/>
      <c r="B6" s="369" t="s">
        <v>4</v>
      </c>
      <c r="C6" s="369"/>
      <c r="D6" s="369"/>
      <c r="E6" s="369"/>
      <c r="F6" s="369"/>
      <c r="G6" s="369"/>
      <c r="H6" s="369"/>
      <c r="I6" s="369"/>
      <c r="J6" s="369"/>
      <c r="K6" s="369"/>
      <c r="L6" s="369"/>
      <c r="M6" s="369"/>
      <c r="N6" s="369"/>
      <c r="O6" s="369"/>
      <c r="P6" s="369"/>
      <c r="Q6" s="4"/>
      <c r="R6" s="4"/>
      <c r="S6" s="4"/>
      <c r="T6" s="4"/>
      <c r="U6" s="4"/>
      <c r="V6" s="4"/>
      <c r="W6" s="4"/>
      <c r="X6" s="4"/>
      <c r="Y6" s="4"/>
      <c r="Z6" s="4"/>
    </row>
    <row r="7" spans="1:26" ht="16.95" customHeight="1" thickBot="1">
      <c r="A7" s="4"/>
      <c r="B7" s="4"/>
      <c r="C7" s="4"/>
      <c r="D7" s="4"/>
      <c r="E7" s="4"/>
      <c r="F7" s="4"/>
      <c r="G7" s="4"/>
      <c r="H7" s="4"/>
      <c r="I7" s="4"/>
      <c r="J7" s="4"/>
      <c r="K7" s="4"/>
      <c r="L7" s="4"/>
      <c r="M7" s="4"/>
      <c r="N7" s="4"/>
      <c r="O7" s="6"/>
      <c r="P7" s="136" t="s">
        <v>5</v>
      </c>
      <c r="Q7" s="4"/>
      <c r="R7" s="4"/>
      <c r="S7" s="4"/>
      <c r="T7" s="4"/>
      <c r="U7" s="4"/>
      <c r="V7" s="4"/>
      <c r="W7" s="4"/>
      <c r="X7" s="4"/>
      <c r="Y7" s="4"/>
      <c r="Z7" s="136" t="s">
        <v>5</v>
      </c>
    </row>
    <row r="8" spans="1:26" ht="19.95" customHeight="1">
      <c r="A8" s="4"/>
      <c r="B8" s="370" t="s">
        <v>6</v>
      </c>
      <c r="C8" s="371"/>
      <c r="D8" s="371" t="s">
        <v>7</v>
      </c>
      <c r="E8" s="371" t="s">
        <v>8</v>
      </c>
      <c r="F8" s="371"/>
      <c r="G8" s="374" t="s">
        <v>9</v>
      </c>
      <c r="H8" s="374"/>
      <c r="I8" s="374"/>
      <c r="J8" s="374"/>
      <c r="K8" s="374"/>
      <c r="L8" s="374"/>
      <c r="M8" s="374"/>
      <c r="N8" s="374"/>
      <c r="O8" s="374"/>
      <c r="P8" s="375" t="s">
        <v>10</v>
      </c>
      <c r="Q8" s="4"/>
      <c r="R8" s="379" t="s">
        <v>11</v>
      </c>
      <c r="S8" s="380"/>
      <c r="T8" s="380"/>
      <c r="U8" s="380"/>
      <c r="V8" s="380"/>
      <c r="W8" s="380"/>
      <c r="X8" s="380"/>
      <c r="Y8" s="380"/>
      <c r="Z8" s="381"/>
    </row>
    <row r="9" spans="1:26" ht="33.6" customHeight="1" thickBot="1">
      <c r="A9" s="4"/>
      <c r="B9" s="372"/>
      <c r="C9" s="373"/>
      <c r="D9" s="373"/>
      <c r="E9" s="373"/>
      <c r="F9" s="373"/>
      <c r="G9" s="7" t="s">
        <v>12</v>
      </c>
      <c r="H9" s="8"/>
      <c r="I9" s="9" t="s">
        <v>13</v>
      </c>
      <c r="J9" s="9" t="s">
        <v>14</v>
      </c>
      <c r="K9" s="8"/>
      <c r="L9" s="7" t="s">
        <v>15</v>
      </c>
      <c r="M9" s="10" t="s">
        <v>16</v>
      </c>
      <c r="N9" s="7" t="s">
        <v>17</v>
      </c>
      <c r="O9" s="11" t="s">
        <v>18</v>
      </c>
      <c r="P9" s="376"/>
      <c r="Q9" s="4"/>
      <c r="R9" s="176">
        <v>45444</v>
      </c>
      <c r="S9" s="12">
        <v>45474</v>
      </c>
      <c r="T9" s="12">
        <v>45505</v>
      </c>
      <c r="U9" s="12">
        <v>45536</v>
      </c>
      <c r="V9" s="12">
        <v>45566</v>
      </c>
      <c r="W9" s="12">
        <v>45597</v>
      </c>
      <c r="X9" s="12">
        <v>45627</v>
      </c>
      <c r="Y9" s="12">
        <v>45658</v>
      </c>
      <c r="Z9" s="13" t="s">
        <v>19</v>
      </c>
    </row>
    <row r="10" spans="1:26" ht="18" customHeight="1">
      <c r="A10" s="4"/>
      <c r="B10" s="385" t="s">
        <v>20</v>
      </c>
      <c r="C10" s="386"/>
      <c r="D10" s="386"/>
      <c r="E10" s="386"/>
      <c r="F10" s="387"/>
      <c r="G10" s="80"/>
      <c r="H10" s="56"/>
      <c r="I10" s="56"/>
      <c r="J10" s="56"/>
      <c r="K10" s="56"/>
      <c r="L10" s="65">
        <f>SUBTOTAL(9,L11:L17)</f>
        <v>0</v>
      </c>
      <c r="M10" s="81"/>
      <c r="N10" s="71">
        <f>ROUNDDOWN(SUBTOTAL(9,N11:N17),0)</f>
        <v>0</v>
      </c>
      <c r="O10" s="71">
        <f>SUBTOTAL(9,O11:O17)</f>
        <v>0</v>
      </c>
      <c r="P10" s="72">
        <f>ROUNDDOWN(O10/3,0)*IF($B$5="中小企業（補助率2/3）",2,1)</f>
        <v>0</v>
      </c>
      <c r="Q10" s="4"/>
      <c r="R10" s="86">
        <f>ROUNDDOWN(SUBTOTAL(9,R11:R17),0)</f>
        <v>0</v>
      </c>
      <c r="S10" s="87">
        <f t="shared" ref="S10:Y10" si="0">ROUNDDOWN(SUBTOTAL(9,S11:S17),0)</f>
        <v>0</v>
      </c>
      <c r="T10" s="87">
        <f t="shared" si="0"/>
        <v>0</v>
      </c>
      <c r="U10" s="87">
        <f t="shared" si="0"/>
        <v>0</v>
      </c>
      <c r="V10" s="87">
        <f t="shared" si="0"/>
        <v>0</v>
      </c>
      <c r="W10" s="87">
        <f t="shared" si="0"/>
        <v>0</v>
      </c>
      <c r="X10" s="87">
        <f t="shared" si="0"/>
        <v>0</v>
      </c>
      <c r="Y10" s="87">
        <f t="shared" si="0"/>
        <v>0</v>
      </c>
      <c r="Z10" s="88">
        <f t="shared" ref="Z10" si="1">IF(O10=SUM(R10:Y10),SUM(R10:Y10),"合計額相違")</f>
        <v>0</v>
      </c>
    </row>
    <row r="11" spans="1:26" ht="18" customHeight="1">
      <c r="A11" s="4"/>
      <c r="B11" s="15"/>
      <c r="C11" s="14"/>
      <c r="D11" s="16" t="s">
        <v>148</v>
      </c>
      <c r="E11" s="388"/>
      <c r="F11" s="389"/>
      <c r="G11" s="17"/>
      <c r="H11" s="57" t="str">
        <f>IF($E11="","","×")</f>
        <v/>
      </c>
      <c r="I11" s="19"/>
      <c r="J11" s="18" t="str">
        <f>IF($E11="","","時間")</f>
        <v/>
      </c>
      <c r="K11" s="57" t="str">
        <f>IF($E11="","","＝")</f>
        <v/>
      </c>
      <c r="L11" s="139">
        <f>ROUNDDOWN(G11*I11,0)</f>
        <v>0</v>
      </c>
      <c r="M11" s="140"/>
      <c r="N11" s="141">
        <f>L11-M11</f>
        <v>0</v>
      </c>
      <c r="O11" s="142"/>
      <c r="P11" s="73"/>
      <c r="Q11" s="4"/>
      <c r="R11" s="127"/>
      <c r="S11" s="128"/>
      <c r="T11" s="128"/>
      <c r="U11" s="128"/>
      <c r="V11" s="128"/>
      <c r="W11" s="128"/>
      <c r="X11" s="128"/>
      <c r="Y11" s="128"/>
      <c r="Z11" s="129">
        <f>IF(O11=SUM(R11:Y11),SUM(R11:Y11),"合計額相違")</f>
        <v>0</v>
      </c>
    </row>
    <row r="12" spans="1:26" ht="18" customHeight="1">
      <c r="A12" s="4"/>
      <c r="B12" s="15"/>
      <c r="C12" s="14"/>
      <c r="D12" s="20" t="s">
        <v>23</v>
      </c>
      <c r="E12" s="377"/>
      <c r="F12" s="378"/>
      <c r="G12" s="21"/>
      <c r="H12" s="58" t="str">
        <f t="shared" ref="H12:H17" si="2">IF($E12="","","×")</f>
        <v/>
      </c>
      <c r="I12" s="23"/>
      <c r="J12" s="22" t="str">
        <f t="shared" ref="J12:J17" si="3">IF($E12="","","時間")</f>
        <v/>
      </c>
      <c r="K12" s="58" t="str">
        <f t="shared" ref="K12:K17" si="4">IF($E12="","","＝")</f>
        <v/>
      </c>
      <c r="L12" s="143">
        <f t="shared" ref="L12:L17" si="5">ROUNDDOWN(G12*I12,0)</f>
        <v>0</v>
      </c>
      <c r="M12" s="144"/>
      <c r="N12" s="145">
        <f t="shared" ref="N12:N17" si="6">L12-M12</f>
        <v>0</v>
      </c>
      <c r="O12" s="146"/>
      <c r="P12" s="74"/>
      <c r="Q12" s="4"/>
      <c r="R12" s="130"/>
      <c r="S12" s="131"/>
      <c r="T12" s="131"/>
      <c r="U12" s="131"/>
      <c r="V12" s="131"/>
      <c r="W12" s="131"/>
      <c r="X12" s="131"/>
      <c r="Y12" s="131"/>
      <c r="Z12" s="132">
        <f>IF(O12=SUM(R12:Y12),SUM(R12:Y12),"合計額相違")</f>
        <v>0</v>
      </c>
    </row>
    <row r="13" spans="1:26" ht="18" customHeight="1">
      <c r="A13" s="4"/>
      <c r="B13" s="15"/>
      <c r="C13" s="14"/>
      <c r="D13" s="20" t="s">
        <v>25</v>
      </c>
      <c r="E13" s="377"/>
      <c r="F13" s="378"/>
      <c r="G13" s="21"/>
      <c r="H13" s="58" t="str">
        <f t="shared" si="2"/>
        <v/>
      </c>
      <c r="I13" s="23"/>
      <c r="J13" s="22" t="str">
        <f t="shared" si="3"/>
        <v/>
      </c>
      <c r="K13" s="58" t="str">
        <f t="shared" si="4"/>
        <v/>
      </c>
      <c r="L13" s="143">
        <f t="shared" si="5"/>
        <v>0</v>
      </c>
      <c r="M13" s="144"/>
      <c r="N13" s="145">
        <f t="shared" si="6"/>
        <v>0</v>
      </c>
      <c r="O13" s="146"/>
      <c r="P13" s="74"/>
      <c r="Q13" s="4"/>
      <c r="R13" s="130"/>
      <c r="S13" s="131"/>
      <c r="T13" s="131"/>
      <c r="U13" s="131"/>
      <c r="V13" s="131"/>
      <c r="W13" s="131"/>
      <c r="X13" s="131"/>
      <c r="Z13" s="132">
        <f t="shared" ref="Z12:Z75" si="7">IF(O13=SUM(R13:Y13),SUM(R13:Y13),"合計額相違")</f>
        <v>0</v>
      </c>
    </row>
    <row r="14" spans="1:26" ht="18" customHeight="1">
      <c r="A14" s="4"/>
      <c r="B14" s="15"/>
      <c r="C14" s="14"/>
      <c r="D14" s="20" t="s">
        <v>27</v>
      </c>
      <c r="E14" s="377"/>
      <c r="F14" s="378"/>
      <c r="G14" s="21"/>
      <c r="H14" s="58" t="str">
        <f t="shared" si="2"/>
        <v/>
      </c>
      <c r="I14" s="23"/>
      <c r="J14" s="22" t="str">
        <f t="shared" si="3"/>
        <v/>
      </c>
      <c r="K14" s="58" t="str">
        <f t="shared" si="4"/>
        <v/>
      </c>
      <c r="L14" s="143">
        <f t="shared" si="5"/>
        <v>0</v>
      </c>
      <c r="M14" s="144"/>
      <c r="N14" s="145">
        <f t="shared" si="6"/>
        <v>0</v>
      </c>
      <c r="O14" s="146"/>
      <c r="P14" s="74"/>
      <c r="Q14" s="4"/>
      <c r="R14" s="130"/>
      <c r="S14" s="131"/>
      <c r="T14" s="131"/>
      <c r="U14" s="131"/>
      <c r="V14" s="131"/>
      <c r="W14" s="131"/>
      <c r="X14" s="131"/>
      <c r="Y14" s="131"/>
      <c r="Z14" s="132">
        <f t="shared" si="7"/>
        <v>0</v>
      </c>
    </row>
    <row r="15" spans="1:26" ht="18" customHeight="1">
      <c r="A15" s="4"/>
      <c r="B15" s="15"/>
      <c r="C15" s="14"/>
      <c r="D15" s="20" t="s">
        <v>29</v>
      </c>
      <c r="E15" s="377"/>
      <c r="F15" s="378"/>
      <c r="G15" s="21"/>
      <c r="H15" s="58" t="str">
        <f t="shared" si="2"/>
        <v/>
      </c>
      <c r="I15" s="23"/>
      <c r="J15" s="24" t="str">
        <f t="shared" si="3"/>
        <v/>
      </c>
      <c r="K15" s="58" t="str">
        <f t="shared" si="4"/>
        <v/>
      </c>
      <c r="L15" s="143">
        <f t="shared" si="5"/>
        <v>0</v>
      </c>
      <c r="M15" s="144"/>
      <c r="N15" s="145">
        <f t="shared" si="6"/>
        <v>0</v>
      </c>
      <c r="O15" s="146"/>
      <c r="P15" s="74"/>
      <c r="Q15" s="4"/>
      <c r="R15" s="130"/>
      <c r="S15" s="131"/>
      <c r="T15" s="131"/>
      <c r="U15" s="131"/>
      <c r="V15" s="131"/>
      <c r="W15" s="131"/>
      <c r="X15" s="131"/>
      <c r="Y15" s="131"/>
      <c r="Z15" s="132">
        <f t="shared" si="7"/>
        <v>0</v>
      </c>
    </row>
    <row r="16" spans="1:26" ht="18" customHeight="1">
      <c r="A16" s="4"/>
      <c r="B16" s="15"/>
      <c r="C16" s="14"/>
      <c r="D16" s="20" t="s">
        <v>30</v>
      </c>
      <c r="E16" s="377"/>
      <c r="F16" s="378"/>
      <c r="G16" s="21"/>
      <c r="H16" s="58" t="str">
        <f t="shared" si="2"/>
        <v/>
      </c>
      <c r="I16" s="23"/>
      <c r="J16" s="22" t="str">
        <f t="shared" si="3"/>
        <v/>
      </c>
      <c r="K16" s="58" t="str">
        <f t="shared" si="4"/>
        <v/>
      </c>
      <c r="L16" s="143">
        <f t="shared" si="5"/>
        <v>0</v>
      </c>
      <c r="M16" s="144"/>
      <c r="N16" s="145">
        <f t="shared" si="6"/>
        <v>0</v>
      </c>
      <c r="O16" s="146"/>
      <c r="P16" s="74"/>
      <c r="Q16" s="4"/>
      <c r="R16" s="130"/>
      <c r="S16" s="131"/>
      <c r="T16" s="131"/>
      <c r="U16" s="131"/>
      <c r="V16" s="131"/>
      <c r="W16" s="131"/>
      <c r="X16" s="131"/>
      <c r="Y16" s="131"/>
      <c r="Z16" s="132">
        <f t="shared" si="7"/>
        <v>0</v>
      </c>
    </row>
    <row r="17" spans="1:26" ht="18" customHeight="1" thickBot="1">
      <c r="A17" s="4"/>
      <c r="B17" s="15"/>
      <c r="C17" s="14"/>
      <c r="D17" s="20" t="s">
        <v>31</v>
      </c>
      <c r="E17" s="377"/>
      <c r="F17" s="378"/>
      <c r="G17" s="21"/>
      <c r="H17" s="58" t="str">
        <f t="shared" si="2"/>
        <v/>
      </c>
      <c r="I17" s="23"/>
      <c r="J17" s="22" t="str">
        <f t="shared" si="3"/>
        <v/>
      </c>
      <c r="K17" s="58" t="str">
        <f t="shared" si="4"/>
        <v/>
      </c>
      <c r="L17" s="143">
        <f t="shared" si="5"/>
        <v>0</v>
      </c>
      <c r="M17" s="144"/>
      <c r="N17" s="145">
        <f t="shared" si="6"/>
        <v>0</v>
      </c>
      <c r="O17" s="146"/>
      <c r="P17" s="74"/>
      <c r="Q17" s="4"/>
      <c r="R17" s="133"/>
      <c r="S17" s="134"/>
      <c r="T17" s="134"/>
      <c r="U17" s="134"/>
      <c r="V17" s="134"/>
      <c r="W17" s="134"/>
      <c r="X17" s="134"/>
      <c r="Y17" s="134"/>
      <c r="Z17" s="135">
        <f t="shared" si="7"/>
        <v>0</v>
      </c>
    </row>
    <row r="18" spans="1:26" ht="18" customHeight="1">
      <c r="A18" s="4"/>
      <c r="B18" s="382" t="s">
        <v>149</v>
      </c>
      <c r="C18" s="383"/>
      <c r="D18" s="383"/>
      <c r="E18" s="383"/>
      <c r="F18" s="384"/>
      <c r="G18" s="82"/>
      <c r="H18" s="59"/>
      <c r="I18" s="59"/>
      <c r="J18" s="59"/>
      <c r="K18" s="59"/>
      <c r="L18" s="66">
        <f>SUBTOTAL(9,L19:L68)</f>
        <v>0</v>
      </c>
      <c r="M18" s="83"/>
      <c r="N18" s="66">
        <f>SUBTOTAL(9,N19:N68)</f>
        <v>0</v>
      </c>
      <c r="O18" s="84">
        <f>SUBTOTAL(9,O19:O68)</f>
        <v>0</v>
      </c>
      <c r="P18" s="75">
        <f>SUBTOTAL(9,P19:P68)</f>
        <v>0</v>
      </c>
      <c r="Q18" s="4"/>
      <c r="R18" s="89">
        <f>SUBTOTAL(9,R19:R68)</f>
        <v>0</v>
      </c>
      <c r="S18" s="90">
        <f>SUBTOTAL(9,S19:S68)</f>
        <v>0</v>
      </c>
      <c r="T18" s="90">
        <f>SUBTOTAL(9,T19:T68)</f>
        <v>0</v>
      </c>
      <c r="U18" s="90">
        <f>SUBTOTAL(9,U19:U68)</f>
        <v>0</v>
      </c>
      <c r="V18" s="90">
        <f>SUBTOTAL(9,V19:V68)</f>
        <v>0</v>
      </c>
      <c r="W18" s="90">
        <f>SUBTOTAL(9,W19:W68)</f>
        <v>0</v>
      </c>
      <c r="X18" s="90">
        <f>SUBTOTAL(9,X19:X68)</f>
        <v>0</v>
      </c>
      <c r="Y18" s="90">
        <f>SUBTOTAL(9,Y19:Y68)</f>
        <v>0</v>
      </c>
      <c r="Z18" s="91">
        <f t="shared" si="7"/>
        <v>0</v>
      </c>
    </row>
    <row r="19" spans="1:26" ht="18" customHeight="1">
      <c r="A19" s="4"/>
      <c r="B19" s="25"/>
      <c r="C19" s="361" t="s">
        <v>150</v>
      </c>
      <c r="D19" s="362"/>
      <c r="E19" s="362"/>
      <c r="F19" s="363"/>
      <c r="G19" s="63"/>
      <c r="H19" s="60"/>
      <c r="I19" s="60"/>
      <c r="J19" s="60"/>
      <c r="K19" s="63"/>
      <c r="L19" s="67">
        <f>SUBTOTAL(9,L20:L26)</f>
        <v>0</v>
      </c>
      <c r="M19" s="85"/>
      <c r="N19" s="67">
        <f>ROUNDDOWN(SUBTOTAL(9,N20:N26),0)</f>
        <v>0</v>
      </c>
      <c r="O19" s="68">
        <f>SUBTOTAL(9,O20:O26)</f>
        <v>0</v>
      </c>
      <c r="P19" s="76">
        <f>ROUNDDOWN(O19/3,0)*IF($B$5="中小企業（補助率2/3）",2,1)</f>
        <v>0</v>
      </c>
      <c r="Q19" s="4"/>
      <c r="R19" s="92">
        <f>ROUNDDOWN(SUBTOTAL(9,R20:R26),0)</f>
        <v>0</v>
      </c>
      <c r="S19" s="93">
        <f>ROUNDDOWN(SUBTOTAL(9,S20:S26),0)</f>
        <v>0</v>
      </c>
      <c r="T19" s="93">
        <f>ROUNDDOWN(SUBTOTAL(9,T20:T26),0)</f>
        <v>0</v>
      </c>
      <c r="U19" s="93">
        <f>ROUNDDOWN(SUBTOTAL(9,U20:U26),0)</f>
        <v>0</v>
      </c>
      <c r="V19" s="93">
        <f>ROUNDDOWN(SUBTOTAL(9,V20:V26),0)</f>
        <v>0</v>
      </c>
      <c r="W19" s="93">
        <f>ROUNDDOWN(SUBTOTAL(9,W20:W26),0)</f>
        <v>0</v>
      </c>
      <c r="X19" s="93">
        <f>ROUNDDOWN(SUBTOTAL(9,X20:X26),0)</f>
        <v>0</v>
      </c>
      <c r="Y19" s="93">
        <f>ROUNDDOWN(SUBTOTAL(9,Y20:Y26),0)</f>
        <v>0</v>
      </c>
      <c r="Z19" s="94">
        <f t="shared" si="7"/>
        <v>0</v>
      </c>
    </row>
    <row r="20" spans="1:26" ht="18" customHeight="1">
      <c r="A20" s="4"/>
      <c r="B20" s="26"/>
      <c r="C20" s="27"/>
      <c r="D20" s="28" t="s">
        <v>151</v>
      </c>
      <c r="E20" s="29"/>
      <c r="F20" s="30" t="s">
        <v>40</v>
      </c>
      <c r="G20" s="17"/>
      <c r="H20" s="57" t="str">
        <f>IF($E20="","","×")</f>
        <v/>
      </c>
      <c r="I20" s="18"/>
      <c r="J20" s="18" t="str">
        <f>IF($E20="","","回")</f>
        <v/>
      </c>
      <c r="K20" s="57" t="str">
        <f>IF($E20="","","＝")</f>
        <v/>
      </c>
      <c r="L20" s="147">
        <f t="shared" ref="L20:L26" si="8">ROUNDDOWN(G20*I20,0)</f>
        <v>0</v>
      </c>
      <c r="M20" s="140"/>
      <c r="N20" s="147">
        <f t="shared" ref="N20:N26" si="9">L20-M20</f>
        <v>0</v>
      </c>
      <c r="O20" s="140"/>
      <c r="P20" s="73"/>
      <c r="Q20" s="4"/>
      <c r="R20" s="127"/>
      <c r="S20" s="128"/>
      <c r="T20" s="128"/>
      <c r="U20" s="128"/>
      <c r="V20" s="128"/>
      <c r="W20" s="128"/>
      <c r="X20" s="128"/>
      <c r="Y20" s="128"/>
      <c r="Z20" s="129">
        <f t="shared" si="7"/>
        <v>0</v>
      </c>
    </row>
    <row r="21" spans="1:26" ht="18" customHeight="1">
      <c r="A21" s="4"/>
      <c r="B21" s="26"/>
      <c r="C21" s="27"/>
      <c r="D21" s="31" t="s">
        <v>37</v>
      </c>
      <c r="E21" s="32"/>
      <c r="F21" s="33" t="s">
        <v>40</v>
      </c>
      <c r="G21" s="21"/>
      <c r="H21" s="58" t="str">
        <f t="shared" ref="H21:H26" si="10">IF($E21="","","×")</f>
        <v/>
      </c>
      <c r="I21" s="22"/>
      <c r="J21" s="22" t="str">
        <f t="shared" ref="J21:J26" si="11">IF($E21="","","回")</f>
        <v/>
      </c>
      <c r="K21" s="64" t="str">
        <f t="shared" ref="K21:K26" si="12">IF($E21="","","＝")</f>
        <v/>
      </c>
      <c r="L21" s="143">
        <f t="shared" si="8"/>
        <v>0</v>
      </c>
      <c r="M21" s="144"/>
      <c r="N21" s="143">
        <f t="shared" si="9"/>
        <v>0</v>
      </c>
      <c r="O21" s="144"/>
      <c r="P21" s="74"/>
      <c r="Q21" s="4"/>
      <c r="R21" s="130"/>
      <c r="S21" s="131"/>
      <c r="T21" s="131"/>
      <c r="U21" s="131"/>
      <c r="V21" s="131"/>
      <c r="W21" s="131"/>
      <c r="X21" s="131"/>
      <c r="Y21" s="131"/>
      <c r="Z21" s="132">
        <f t="shared" si="7"/>
        <v>0</v>
      </c>
    </row>
    <row r="22" spans="1:26" ht="18" customHeight="1">
      <c r="A22" s="4"/>
      <c r="B22" s="26"/>
      <c r="C22" s="27"/>
      <c r="D22" s="31" t="s">
        <v>39</v>
      </c>
      <c r="E22" s="32"/>
      <c r="F22" s="33" t="s">
        <v>40</v>
      </c>
      <c r="G22" s="21"/>
      <c r="H22" s="58" t="str">
        <f t="shared" si="10"/>
        <v/>
      </c>
      <c r="I22" s="22"/>
      <c r="J22" s="22" t="str">
        <f t="shared" si="11"/>
        <v/>
      </c>
      <c r="K22" s="64" t="str">
        <f t="shared" si="12"/>
        <v/>
      </c>
      <c r="L22" s="143">
        <f t="shared" si="8"/>
        <v>0</v>
      </c>
      <c r="M22" s="144"/>
      <c r="N22" s="143">
        <f t="shared" si="9"/>
        <v>0</v>
      </c>
      <c r="O22" s="144"/>
      <c r="P22" s="74"/>
      <c r="Q22" s="4"/>
      <c r="R22" s="130"/>
      <c r="S22" s="131"/>
      <c r="T22" s="131"/>
      <c r="U22" s="131"/>
      <c r="V22" s="131"/>
      <c r="W22" s="131"/>
      <c r="X22" s="131"/>
      <c r="Y22" s="131"/>
      <c r="Z22" s="132">
        <f t="shared" si="7"/>
        <v>0</v>
      </c>
    </row>
    <row r="23" spans="1:26" ht="18" customHeight="1">
      <c r="A23" s="4"/>
      <c r="B23" s="26"/>
      <c r="C23" s="27"/>
      <c r="D23" s="31" t="s">
        <v>41</v>
      </c>
      <c r="E23" s="32"/>
      <c r="F23" s="33" t="s">
        <v>40</v>
      </c>
      <c r="G23" s="21"/>
      <c r="H23" s="58" t="str">
        <f t="shared" si="10"/>
        <v/>
      </c>
      <c r="I23" s="22"/>
      <c r="J23" s="22" t="str">
        <f t="shared" si="11"/>
        <v/>
      </c>
      <c r="K23" s="64" t="str">
        <f t="shared" si="12"/>
        <v/>
      </c>
      <c r="L23" s="143">
        <f t="shared" si="8"/>
        <v>0</v>
      </c>
      <c r="M23" s="144"/>
      <c r="N23" s="143">
        <f t="shared" si="9"/>
        <v>0</v>
      </c>
      <c r="O23" s="144"/>
      <c r="P23" s="74"/>
      <c r="Q23" s="4"/>
      <c r="R23" s="130"/>
      <c r="S23" s="131"/>
      <c r="T23" s="131"/>
      <c r="U23" s="131"/>
      <c r="V23" s="131"/>
      <c r="W23" s="131"/>
      <c r="X23" s="131"/>
      <c r="Y23" s="131"/>
      <c r="Z23" s="132">
        <f t="shared" si="7"/>
        <v>0</v>
      </c>
    </row>
    <row r="24" spans="1:26" ht="18" customHeight="1">
      <c r="A24" s="4"/>
      <c r="B24" s="26"/>
      <c r="C24" s="27"/>
      <c r="D24" s="31" t="s">
        <v>42</v>
      </c>
      <c r="E24" s="32"/>
      <c r="F24" s="33" t="s">
        <v>40</v>
      </c>
      <c r="G24" s="21"/>
      <c r="H24" s="58" t="str">
        <f t="shared" si="10"/>
        <v/>
      </c>
      <c r="I24" s="22"/>
      <c r="J24" s="22" t="str">
        <f t="shared" si="11"/>
        <v/>
      </c>
      <c r="K24" s="64" t="str">
        <f t="shared" si="12"/>
        <v/>
      </c>
      <c r="L24" s="143">
        <f t="shared" si="8"/>
        <v>0</v>
      </c>
      <c r="M24" s="144"/>
      <c r="N24" s="143">
        <f t="shared" si="9"/>
        <v>0</v>
      </c>
      <c r="O24" s="144"/>
      <c r="P24" s="74"/>
      <c r="Q24" s="4"/>
      <c r="R24" s="130"/>
      <c r="S24" s="131"/>
      <c r="T24" s="131"/>
      <c r="U24" s="131"/>
      <c r="V24" s="131"/>
      <c r="W24" s="131"/>
      <c r="X24" s="131"/>
      <c r="Y24" s="131"/>
      <c r="Z24" s="132">
        <f t="shared" si="7"/>
        <v>0</v>
      </c>
    </row>
    <row r="25" spans="1:26" ht="18" customHeight="1">
      <c r="A25" s="4"/>
      <c r="B25" s="26"/>
      <c r="C25" s="27"/>
      <c r="D25" s="31" t="s">
        <v>43</v>
      </c>
      <c r="E25" s="32"/>
      <c r="F25" s="33" t="s">
        <v>40</v>
      </c>
      <c r="G25" s="21"/>
      <c r="H25" s="58" t="str">
        <f t="shared" si="10"/>
        <v/>
      </c>
      <c r="I25" s="22"/>
      <c r="J25" s="22" t="str">
        <f t="shared" si="11"/>
        <v/>
      </c>
      <c r="K25" s="64" t="str">
        <f t="shared" si="12"/>
        <v/>
      </c>
      <c r="L25" s="143">
        <f t="shared" si="8"/>
        <v>0</v>
      </c>
      <c r="M25" s="144"/>
      <c r="N25" s="143">
        <f t="shared" si="9"/>
        <v>0</v>
      </c>
      <c r="O25" s="144"/>
      <c r="P25" s="74"/>
      <c r="Q25" s="4"/>
      <c r="R25" s="130"/>
      <c r="S25" s="131"/>
      <c r="T25" s="131"/>
      <c r="U25" s="131"/>
      <c r="V25" s="131"/>
      <c r="W25" s="131"/>
      <c r="X25" s="131"/>
      <c r="Y25" s="131"/>
      <c r="Z25" s="132">
        <f t="shared" si="7"/>
        <v>0</v>
      </c>
    </row>
    <row r="26" spans="1:26" ht="18" customHeight="1">
      <c r="A26" s="4"/>
      <c r="B26" s="26"/>
      <c r="C26" s="27"/>
      <c r="D26" s="31" t="s">
        <v>44</v>
      </c>
      <c r="E26" s="32"/>
      <c r="F26" s="33" t="s">
        <v>40</v>
      </c>
      <c r="G26" s="21"/>
      <c r="H26" s="58" t="str">
        <f t="shared" si="10"/>
        <v/>
      </c>
      <c r="I26" s="22"/>
      <c r="J26" s="22" t="str">
        <f t="shared" si="11"/>
        <v/>
      </c>
      <c r="K26" s="64" t="str">
        <f t="shared" si="12"/>
        <v/>
      </c>
      <c r="L26" s="143">
        <f t="shared" si="8"/>
        <v>0</v>
      </c>
      <c r="M26" s="144"/>
      <c r="N26" s="143">
        <f t="shared" si="9"/>
        <v>0</v>
      </c>
      <c r="O26" s="144"/>
      <c r="P26" s="74"/>
      <c r="Q26" s="4"/>
      <c r="R26" s="130"/>
      <c r="S26" s="131"/>
      <c r="T26" s="131"/>
      <c r="U26" s="131"/>
      <c r="V26" s="131"/>
      <c r="W26" s="131"/>
      <c r="X26" s="131"/>
      <c r="Y26" s="131"/>
      <c r="Z26" s="132">
        <f t="shared" si="7"/>
        <v>0</v>
      </c>
    </row>
    <row r="27" spans="1:26" ht="18" customHeight="1">
      <c r="A27" s="4"/>
      <c r="B27" s="25"/>
      <c r="C27" s="361" t="s">
        <v>152</v>
      </c>
      <c r="D27" s="362"/>
      <c r="E27" s="362"/>
      <c r="F27" s="363"/>
      <c r="G27" s="63"/>
      <c r="H27" s="60"/>
      <c r="I27" s="60"/>
      <c r="J27" s="60"/>
      <c r="K27" s="63"/>
      <c r="L27" s="68">
        <f>SUBTOTAL(9,L28:L30)</f>
        <v>0</v>
      </c>
      <c r="M27" s="98"/>
      <c r="N27" s="68">
        <f>ROUNDDOWN(SUBTOTAL(9,N28:N30),0)</f>
        <v>0</v>
      </c>
      <c r="O27" s="68">
        <f>SUBTOTAL(9,O28:O30)</f>
        <v>0</v>
      </c>
      <c r="P27" s="76">
        <f>ROUNDDOWN(O27/3,0)*IF($B$5="中小企業（補助率2/3）",2,1)</f>
        <v>0</v>
      </c>
      <c r="Q27" s="4"/>
      <c r="R27" s="95">
        <f>ROUNDDOWN(SUBTOTAL(9,R28:R30),0)</f>
        <v>0</v>
      </c>
      <c r="S27" s="96">
        <f>ROUNDDOWN(SUBTOTAL(9,S28:S30),0)</f>
        <v>0</v>
      </c>
      <c r="T27" s="96">
        <f t="shared" ref="T27:Y27" si="13">ROUNDDOWN(SUBTOTAL(9,T28:T30),0)</f>
        <v>0</v>
      </c>
      <c r="U27" s="96">
        <f t="shared" si="13"/>
        <v>0</v>
      </c>
      <c r="V27" s="96">
        <f t="shared" si="13"/>
        <v>0</v>
      </c>
      <c r="W27" s="96">
        <f t="shared" si="13"/>
        <v>0</v>
      </c>
      <c r="X27" s="96">
        <f t="shared" si="13"/>
        <v>0</v>
      </c>
      <c r="Y27" s="96">
        <f t="shared" si="13"/>
        <v>0</v>
      </c>
      <c r="Z27" s="97">
        <f t="shared" si="7"/>
        <v>0</v>
      </c>
    </row>
    <row r="28" spans="1:26" ht="18" customHeight="1">
      <c r="A28" s="4"/>
      <c r="B28" s="26"/>
      <c r="C28" s="27"/>
      <c r="D28" s="34" t="s">
        <v>153</v>
      </c>
      <c r="E28" s="35"/>
      <c r="F28" s="36" t="s">
        <v>98</v>
      </c>
      <c r="G28" s="17"/>
      <c r="H28" s="57" t="str">
        <f>IF($E28="","","×")</f>
        <v/>
      </c>
      <c r="I28" s="18"/>
      <c r="J28" s="18" t="str">
        <f>IF($E28="","","回")</f>
        <v/>
      </c>
      <c r="K28" s="57" t="str">
        <f>IF($E28="","","＝")</f>
        <v/>
      </c>
      <c r="L28" s="147">
        <f t="shared" ref="L28:L30" si="14">ROUNDDOWN(G28*I28,0)</f>
        <v>0</v>
      </c>
      <c r="M28" s="140"/>
      <c r="N28" s="147">
        <f t="shared" ref="N28:N30" si="15">L28-M28</f>
        <v>0</v>
      </c>
      <c r="O28" s="140"/>
      <c r="P28" s="74"/>
      <c r="Q28" s="4"/>
      <c r="R28" s="127"/>
      <c r="S28" s="128"/>
      <c r="T28" s="128"/>
      <c r="U28" s="128"/>
      <c r="V28" s="128"/>
      <c r="W28" s="128"/>
      <c r="X28" s="128"/>
      <c r="Y28" s="128"/>
      <c r="Z28" s="129">
        <f t="shared" si="7"/>
        <v>0</v>
      </c>
    </row>
    <row r="29" spans="1:26" ht="18" customHeight="1">
      <c r="A29" s="4"/>
      <c r="B29" s="26"/>
      <c r="C29" s="27"/>
      <c r="D29" s="37" t="s">
        <v>49</v>
      </c>
      <c r="E29" s="38"/>
      <c r="F29" s="36" t="s">
        <v>98</v>
      </c>
      <c r="G29" s="21"/>
      <c r="H29" s="58" t="str">
        <f t="shared" ref="H29:H30" si="16">IF($E29="","","×")</f>
        <v/>
      </c>
      <c r="I29" s="22"/>
      <c r="J29" s="22" t="str">
        <f t="shared" ref="J29:J30" si="17">IF($E29="","","回")</f>
        <v/>
      </c>
      <c r="K29" s="58" t="str">
        <f t="shared" ref="K29:K30" si="18">IF($E29="","","＝")</f>
        <v/>
      </c>
      <c r="L29" s="143">
        <f t="shared" si="14"/>
        <v>0</v>
      </c>
      <c r="M29" s="144"/>
      <c r="N29" s="143">
        <f t="shared" si="15"/>
        <v>0</v>
      </c>
      <c r="O29" s="144"/>
      <c r="P29" s="74"/>
      <c r="Q29" s="4"/>
      <c r="R29" s="130"/>
      <c r="S29" s="131"/>
      <c r="T29" s="131"/>
      <c r="U29" s="131"/>
      <c r="V29" s="131"/>
      <c r="W29" s="131"/>
      <c r="X29" s="131"/>
      <c r="Y29" s="131"/>
      <c r="Z29" s="132">
        <f t="shared" si="7"/>
        <v>0</v>
      </c>
    </row>
    <row r="30" spans="1:26" ht="18" customHeight="1">
      <c r="A30" s="4"/>
      <c r="B30" s="26"/>
      <c r="C30" s="27"/>
      <c r="D30" s="37" t="s">
        <v>51</v>
      </c>
      <c r="E30" s="38"/>
      <c r="F30" s="36" t="s">
        <v>98</v>
      </c>
      <c r="G30" s="21"/>
      <c r="H30" s="58" t="str">
        <f t="shared" si="16"/>
        <v/>
      </c>
      <c r="I30" s="22"/>
      <c r="J30" s="22" t="str">
        <f t="shared" si="17"/>
        <v/>
      </c>
      <c r="K30" s="58" t="str">
        <f t="shared" si="18"/>
        <v/>
      </c>
      <c r="L30" s="143">
        <f t="shared" si="14"/>
        <v>0</v>
      </c>
      <c r="M30" s="144"/>
      <c r="N30" s="143">
        <f t="shared" si="15"/>
        <v>0</v>
      </c>
      <c r="O30" s="144"/>
      <c r="P30" s="74"/>
      <c r="Q30" s="4"/>
      <c r="R30" s="133"/>
      <c r="S30" s="134"/>
      <c r="T30" s="134"/>
      <c r="U30" s="134"/>
      <c r="V30" s="134"/>
      <c r="W30" s="134"/>
      <c r="X30" s="134"/>
      <c r="Y30" s="134"/>
      <c r="Z30" s="135">
        <f t="shared" si="7"/>
        <v>0</v>
      </c>
    </row>
    <row r="31" spans="1:26" ht="18" customHeight="1">
      <c r="A31" s="4"/>
      <c r="B31" s="25"/>
      <c r="C31" s="361" t="s">
        <v>154</v>
      </c>
      <c r="D31" s="362"/>
      <c r="E31" s="362"/>
      <c r="F31" s="363"/>
      <c r="G31" s="63"/>
      <c r="H31" s="60"/>
      <c r="I31" s="60"/>
      <c r="J31" s="60"/>
      <c r="K31" s="63"/>
      <c r="L31" s="68">
        <f>SUBTOTAL(9,L32:L34)</f>
        <v>0</v>
      </c>
      <c r="M31" s="98"/>
      <c r="N31" s="68">
        <f>ROUNDDOWN(SUBTOTAL(9,N32:N34),0)</f>
        <v>0</v>
      </c>
      <c r="O31" s="68">
        <f>SUBTOTAL(9,O32:O34)</f>
        <v>0</v>
      </c>
      <c r="P31" s="76">
        <f>ROUNDDOWN(O31/3,0)*IF($B$5="中小企業（補助率2/3）",2,1)</f>
        <v>0</v>
      </c>
      <c r="Q31" s="4"/>
      <c r="R31" s="95">
        <f>ROUNDDOWN(SUBTOTAL(9,R32:R34),0)</f>
        <v>0</v>
      </c>
      <c r="S31" s="96">
        <f>ROUNDDOWN(SUBTOTAL(9,S32:S34),0)</f>
        <v>0</v>
      </c>
      <c r="T31" s="96">
        <f t="shared" ref="T31:Y31" si="19">ROUNDDOWN(SUBTOTAL(9,T32:T34),0)</f>
        <v>0</v>
      </c>
      <c r="U31" s="96">
        <f t="shared" si="19"/>
        <v>0</v>
      </c>
      <c r="V31" s="96">
        <f t="shared" si="19"/>
        <v>0</v>
      </c>
      <c r="W31" s="96">
        <f t="shared" si="19"/>
        <v>0</v>
      </c>
      <c r="X31" s="96">
        <f t="shared" si="19"/>
        <v>0</v>
      </c>
      <c r="Y31" s="96">
        <f t="shared" si="19"/>
        <v>0</v>
      </c>
      <c r="Z31" s="97">
        <f t="shared" si="7"/>
        <v>0</v>
      </c>
    </row>
    <row r="32" spans="1:26" ht="18" customHeight="1">
      <c r="A32" s="4"/>
      <c r="B32" s="26"/>
      <c r="C32" s="27"/>
      <c r="D32" s="34" t="s">
        <v>155</v>
      </c>
      <c r="E32" s="35"/>
      <c r="F32" s="36" t="s">
        <v>98</v>
      </c>
      <c r="G32" s="17"/>
      <c r="H32" s="57" t="str">
        <f>IF($E32="","","×")</f>
        <v/>
      </c>
      <c r="I32" s="18"/>
      <c r="J32" s="18"/>
      <c r="K32" s="57" t="str">
        <f>IF($E32="","","＝")</f>
        <v/>
      </c>
      <c r="L32" s="147">
        <f t="shared" ref="L32:L34" si="20">ROUNDDOWN(G32*I32,0)</f>
        <v>0</v>
      </c>
      <c r="M32" s="140"/>
      <c r="N32" s="147">
        <f t="shared" ref="N32:N34" si="21">L32-M32</f>
        <v>0</v>
      </c>
      <c r="O32" s="140"/>
      <c r="P32" s="74"/>
      <c r="Q32" s="4"/>
      <c r="R32" s="127"/>
      <c r="S32" s="128"/>
      <c r="T32" s="128"/>
      <c r="U32" s="128"/>
      <c r="V32" s="128"/>
      <c r="W32" s="128"/>
      <c r="X32" s="128"/>
      <c r="Y32" s="128"/>
      <c r="Z32" s="129">
        <f t="shared" si="7"/>
        <v>0</v>
      </c>
    </row>
    <row r="33" spans="1:26" ht="18" customHeight="1">
      <c r="A33" s="4"/>
      <c r="B33" s="26"/>
      <c r="C33" s="27"/>
      <c r="D33" s="37" t="s">
        <v>54</v>
      </c>
      <c r="E33" s="38"/>
      <c r="F33" s="36" t="s">
        <v>98</v>
      </c>
      <c r="G33" s="21"/>
      <c r="H33" s="58" t="str">
        <f t="shared" ref="H33:H34" si="22">IF($E33="","","×")</f>
        <v/>
      </c>
      <c r="I33" s="22"/>
      <c r="J33" s="22"/>
      <c r="K33" s="58" t="str">
        <f t="shared" ref="K33:K34" si="23">IF($E33="","","＝")</f>
        <v/>
      </c>
      <c r="L33" s="143">
        <f t="shared" si="20"/>
        <v>0</v>
      </c>
      <c r="M33" s="144"/>
      <c r="N33" s="143">
        <f t="shared" si="21"/>
        <v>0</v>
      </c>
      <c r="O33" s="144"/>
      <c r="P33" s="74"/>
      <c r="Q33" s="4"/>
      <c r="R33" s="130"/>
      <c r="S33" s="131"/>
      <c r="T33" s="131"/>
      <c r="U33" s="131"/>
      <c r="V33" s="131"/>
      <c r="W33" s="131"/>
      <c r="X33" s="131"/>
      <c r="Y33" s="131"/>
      <c r="Z33" s="132">
        <f t="shared" si="7"/>
        <v>0</v>
      </c>
    </row>
    <row r="34" spans="1:26" ht="18" customHeight="1">
      <c r="A34" s="4"/>
      <c r="B34" s="26"/>
      <c r="C34" s="27"/>
      <c r="D34" s="37" t="s">
        <v>55</v>
      </c>
      <c r="E34" s="38"/>
      <c r="F34" s="36" t="s">
        <v>98</v>
      </c>
      <c r="G34" s="21"/>
      <c r="H34" s="58" t="str">
        <f t="shared" si="22"/>
        <v/>
      </c>
      <c r="I34" s="22"/>
      <c r="J34" s="22"/>
      <c r="K34" s="58" t="str">
        <f t="shared" si="23"/>
        <v/>
      </c>
      <c r="L34" s="143">
        <f t="shared" si="20"/>
        <v>0</v>
      </c>
      <c r="M34" s="144"/>
      <c r="N34" s="143">
        <f t="shared" si="21"/>
        <v>0</v>
      </c>
      <c r="O34" s="144"/>
      <c r="P34" s="74"/>
      <c r="Q34" s="4"/>
      <c r="R34" s="133"/>
      <c r="S34" s="134"/>
      <c r="T34" s="134"/>
      <c r="U34" s="134"/>
      <c r="V34" s="134"/>
      <c r="W34" s="134"/>
      <c r="X34" s="134"/>
      <c r="Y34" s="134"/>
      <c r="Z34" s="135">
        <f t="shared" si="7"/>
        <v>0</v>
      </c>
    </row>
    <row r="35" spans="1:26" ht="18" customHeight="1">
      <c r="A35" s="4"/>
      <c r="B35" s="25"/>
      <c r="C35" s="361" t="s">
        <v>156</v>
      </c>
      <c r="D35" s="362"/>
      <c r="E35" s="362"/>
      <c r="F35" s="363"/>
      <c r="G35" s="63"/>
      <c r="H35" s="60"/>
      <c r="I35" s="60"/>
      <c r="J35" s="60"/>
      <c r="K35" s="63"/>
      <c r="L35" s="68">
        <f>SUBTOTAL(9,L36:L40)</f>
        <v>0</v>
      </c>
      <c r="M35" s="98"/>
      <c r="N35" s="68">
        <f>ROUNDDOWN(SUBTOTAL(9,N36:N40),0)</f>
        <v>0</v>
      </c>
      <c r="O35" s="68">
        <f>SUBTOTAL(9,O36:O40)</f>
        <v>0</v>
      </c>
      <c r="P35" s="76">
        <f>ROUNDDOWN(O35/3,0)*IF($B$5="中小企業（補助率2/3）",2,1)</f>
        <v>0</v>
      </c>
      <c r="Q35" s="4"/>
      <c r="R35" s="95">
        <f t="shared" ref="R35" si="24">ROUNDDOWN(SUBTOTAL(9,R36:R40),0)</f>
        <v>0</v>
      </c>
      <c r="S35" s="96">
        <f t="shared" ref="S35:Y35" si="25">ROUNDDOWN(SUBTOTAL(9,S36:S40),0)</f>
        <v>0</v>
      </c>
      <c r="T35" s="96">
        <f t="shared" si="25"/>
        <v>0</v>
      </c>
      <c r="U35" s="96">
        <f t="shared" si="25"/>
        <v>0</v>
      </c>
      <c r="V35" s="96">
        <f t="shared" si="25"/>
        <v>0</v>
      </c>
      <c r="W35" s="96">
        <f t="shared" si="25"/>
        <v>0</v>
      </c>
      <c r="X35" s="96">
        <f t="shared" si="25"/>
        <v>0</v>
      </c>
      <c r="Y35" s="96">
        <f t="shared" si="25"/>
        <v>0</v>
      </c>
      <c r="Z35" s="97">
        <f t="shared" si="7"/>
        <v>0</v>
      </c>
    </row>
    <row r="36" spans="1:26" ht="18" customHeight="1">
      <c r="A36" s="4"/>
      <c r="B36" s="26"/>
      <c r="C36" s="27"/>
      <c r="D36" s="34" t="s">
        <v>157</v>
      </c>
      <c r="E36" s="35"/>
      <c r="F36" s="39" t="s">
        <v>98</v>
      </c>
      <c r="G36" s="17"/>
      <c r="H36" s="57" t="str">
        <f>IF($E36="","","×")</f>
        <v/>
      </c>
      <c r="I36" s="18"/>
      <c r="J36" s="18"/>
      <c r="K36" s="57" t="str">
        <f>IF($E36="","","＝")</f>
        <v/>
      </c>
      <c r="L36" s="147">
        <f t="shared" ref="L36:L40" si="26">ROUNDDOWN(G36*I36,0)</f>
        <v>0</v>
      </c>
      <c r="M36" s="140"/>
      <c r="N36" s="147">
        <f t="shared" ref="N36:N40" si="27">L36-M36</f>
        <v>0</v>
      </c>
      <c r="O36" s="140"/>
      <c r="P36" s="74"/>
      <c r="Q36" s="4"/>
      <c r="R36" s="127"/>
      <c r="S36" s="128"/>
      <c r="T36" s="128"/>
      <c r="U36" s="128"/>
      <c r="V36" s="128"/>
      <c r="W36" s="128"/>
      <c r="X36" s="128"/>
      <c r="Y36" s="128"/>
      <c r="Z36" s="129">
        <f t="shared" si="7"/>
        <v>0</v>
      </c>
    </row>
    <row r="37" spans="1:26" ht="18" customHeight="1">
      <c r="A37" s="4"/>
      <c r="B37" s="26"/>
      <c r="C37" s="27"/>
      <c r="D37" s="37" t="s">
        <v>61</v>
      </c>
      <c r="E37" s="38"/>
      <c r="F37" s="36" t="s">
        <v>98</v>
      </c>
      <c r="G37" s="21"/>
      <c r="H37" s="58" t="str">
        <f t="shared" ref="H37:H40" si="28">IF($E37="","","×")</f>
        <v/>
      </c>
      <c r="I37" s="22"/>
      <c r="J37" s="22"/>
      <c r="K37" s="58" t="str">
        <f t="shared" ref="K37:K40" si="29">IF($E37="","","＝")</f>
        <v/>
      </c>
      <c r="L37" s="143">
        <f t="shared" si="26"/>
        <v>0</v>
      </c>
      <c r="M37" s="144"/>
      <c r="N37" s="143">
        <f t="shared" si="27"/>
        <v>0</v>
      </c>
      <c r="O37" s="144"/>
      <c r="P37" s="74"/>
      <c r="Q37" s="4"/>
      <c r="R37" s="130"/>
      <c r="S37" s="131"/>
      <c r="T37" s="131"/>
      <c r="U37" s="131"/>
      <c r="V37" s="131"/>
      <c r="W37" s="131"/>
      <c r="X37" s="131"/>
      <c r="Y37" s="131"/>
      <c r="Z37" s="132">
        <f t="shared" si="7"/>
        <v>0</v>
      </c>
    </row>
    <row r="38" spans="1:26" ht="18" customHeight="1">
      <c r="A38" s="4"/>
      <c r="B38" s="26"/>
      <c r="C38" s="27"/>
      <c r="D38" s="37" t="s">
        <v>64</v>
      </c>
      <c r="E38" s="38"/>
      <c r="F38" s="36" t="s">
        <v>98</v>
      </c>
      <c r="G38" s="21"/>
      <c r="H38" s="58" t="str">
        <f t="shared" si="28"/>
        <v/>
      </c>
      <c r="I38" s="22"/>
      <c r="J38" s="22"/>
      <c r="K38" s="58" t="str">
        <f t="shared" si="29"/>
        <v/>
      </c>
      <c r="L38" s="143">
        <f t="shared" si="26"/>
        <v>0</v>
      </c>
      <c r="M38" s="144"/>
      <c r="N38" s="143">
        <f t="shared" si="27"/>
        <v>0</v>
      </c>
      <c r="O38" s="144"/>
      <c r="P38" s="74"/>
      <c r="Q38" s="4"/>
      <c r="R38" s="130"/>
      <c r="S38" s="131"/>
      <c r="T38" s="131"/>
      <c r="U38" s="131"/>
      <c r="V38" s="131"/>
      <c r="W38" s="131"/>
      <c r="X38" s="131"/>
      <c r="Y38" s="131"/>
      <c r="Z38" s="132">
        <f t="shared" si="7"/>
        <v>0</v>
      </c>
    </row>
    <row r="39" spans="1:26" ht="18" customHeight="1">
      <c r="A39" s="4"/>
      <c r="B39" s="26"/>
      <c r="C39" s="27"/>
      <c r="D39" s="37" t="s">
        <v>65</v>
      </c>
      <c r="E39" s="38"/>
      <c r="F39" s="36" t="s">
        <v>98</v>
      </c>
      <c r="G39" s="21"/>
      <c r="H39" s="58" t="str">
        <f t="shared" si="28"/>
        <v/>
      </c>
      <c r="I39" s="22"/>
      <c r="J39" s="22"/>
      <c r="K39" s="58" t="str">
        <f t="shared" si="29"/>
        <v/>
      </c>
      <c r="L39" s="143">
        <f t="shared" si="26"/>
        <v>0</v>
      </c>
      <c r="M39" s="144"/>
      <c r="N39" s="143">
        <f t="shared" si="27"/>
        <v>0</v>
      </c>
      <c r="O39" s="144"/>
      <c r="P39" s="74"/>
      <c r="Q39" s="4"/>
      <c r="R39" s="130"/>
      <c r="S39" s="131"/>
      <c r="T39" s="131"/>
      <c r="U39" s="131"/>
      <c r="V39" s="131"/>
      <c r="W39" s="131"/>
      <c r="X39" s="131"/>
      <c r="Y39" s="131"/>
      <c r="Z39" s="132">
        <f t="shared" si="7"/>
        <v>0</v>
      </c>
    </row>
    <row r="40" spans="1:26" ht="18" customHeight="1">
      <c r="A40" s="4"/>
      <c r="B40" s="26"/>
      <c r="C40" s="27"/>
      <c r="D40" s="37" t="s">
        <v>66</v>
      </c>
      <c r="E40" s="38"/>
      <c r="F40" s="36" t="s">
        <v>98</v>
      </c>
      <c r="G40" s="21"/>
      <c r="H40" s="58" t="str">
        <f t="shared" si="28"/>
        <v/>
      </c>
      <c r="I40" s="22"/>
      <c r="J40" s="22"/>
      <c r="K40" s="58" t="str">
        <f t="shared" si="29"/>
        <v/>
      </c>
      <c r="L40" s="143">
        <f t="shared" si="26"/>
        <v>0</v>
      </c>
      <c r="M40" s="144"/>
      <c r="N40" s="143">
        <f t="shared" si="27"/>
        <v>0</v>
      </c>
      <c r="O40" s="144"/>
      <c r="P40" s="74"/>
      <c r="Q40" s="4"/>
      <c r="R40" s="130"/>
      <c r="S40" s="131"/>
      <c r="T40" s="131"/>
      <c r="U40" s="131"/>
      <c r="V40" s="131"/>
      <c r="W40" s="131"/>
      <c r="X40" s="131"/>
      <c r="Y40" s="131"/>
      <c r="Z40" s="132">
        <f t="shared" si="7"/>
        <v>0</v>
      </c>
    </row>
    <row r="41" spans="1:26" ht="18" customHeight="1">
      <c r="A41" s="4"/>
      <c r="B41" s="25"/>
      <c r="C41" s="361" t="s">
        <v>158</v>
      </c>
      <c r="D41" s="362"/>
      <c r="E41" s="362"/>
      <c r="F41" s="363"/>
      <c r="G41" s="63"/>
      <c r="H41" s="60"/>
      <c r="I41" s="60"/>
      <c r="J41" s="60"/>
      <c r="K41" s="63"/>
      <c r="L41" s="68">
        <f>SUBTOTAL(9,L42:L44)</f>
        <v>0</v>
      </c>
      <c r="M41" s="98"/>
      <c r="N41" s="68">
        <f>ROUNDDOWN(SUBTOTAL(9,N42:N44),0)</f>
        <v>0</v>
      </c>
      <c r="O41" s="68">
        <f>SUBTOTAL(9,O42:O44)</f>
        <v>0</v>
      </c>
      <c r="P41" s="76">
        <f>ROUNDDOWN(O41/3,0)*IF($B$5="中小企業（補助率2/3）",2,1)</f>
        <v>0</v>
      </c>
      <c r="Q41" s="4"/>
      <c r="R41" s="95">
        <f>ROUNDDOWN(SUBTOTAL(9,R42:R44),0)</f>
        <v>0</v>
      </c>
      <c r="S41" s="96">
        <f>ROUNDDOWN(SUBTOTAL(9,S42:S44),0)</f>
        <v>0</v>
      </c>
      <c r="T41" s="96">
        <f t="shared" ref="T41:Y41" si="30">ROUNDDOWN(SUBTOTAL(9,T42:T44),0)</f>
        <v>0</v>
      </c>
      <c r="U41" s="96">
        <f t="shared" si="30"/>
        <v>0</v>
      </c>
      <c r="V41" s="96">
        <f t="shared" si="30"/>
        <v>0</v>
      </c>
      <c r="W41" s="96">
        <f t="shared" si="30"/>
        <v>0</v>
      </c>
      <c r="X41" s="96">
        <f t="shared" si="30"/>
        <v>0</v>
      </c>
      <c r="Y41" s="96">
        <f t="shared" si="30"/>
        <v>0</v>
      </c>
      <c r="Z41" s="97">
        <f t="shared" si="7"/>
        <v>0</v>
      </c>
    </row>
    <row r="42" spans="1:26" ht="18" customHeight="1">
      <c r="A42" s="4"/>
      <c r="B42" s="26"/>
      <c r="C42" s="27"/>
      <c r="D42" s="34" t="s">
        <v>159</v>
      </c>
      <c r="E42" s="35"/>
      <c r="F42" s="39" t="s">
        <v>98</v>
      </c>
      <c r="G42" s="17"/>
      <c r="H42" s="57" t="str">
        <f>IF($E42="","","×")</f>
        <v/>
      </c>
      <c r="I42" s="18"/>
      <c r="J42" s="18"/>
      <c r="K42" s="57" t="str">
        <f>IF($E42="","","＝")</f>
        <v/>
      </c>
      <c r="L42" s="147">
        <f t="shared" ref="L42:L44" si="31">ROUNDDOWN(G42*I42,0)</f>
        <v>0</v>
      </c>
      <c r="M42" s="140"/>
      <c r="N42" s="147">
        <f t="shared" ref="N42:N44" si="32">L42-M42</f>
        <v>0</v>
      </c>
      <c r="O42" s="140"/>
      <c r="P42" s="74"/>
      <c r="Q42" s="4"/>
      <c r="R42" s="127"/>
      <c r="S42" s="128"/>
      <c r="T42" s="128"/>
      <c r="U42" s="128"/>
      <c r="V42" s="128"/>
      <c r="W42" s="128"/>
      <c r="X42" s="128"/>
      <c r="Y42" s="128"/>
      <c r="Z42" s="129">
        <f t="shared" si="7"/>
        <v>0</v>
      </c>
    </row>
    <row r="43" spans="1:26" ht="18" customHeight="1">
      <c r="A43" s="4"/>
      <c r="B43" s="26"/>
      <c r="C43" s="27"/>
      <c r="D43" s="37" t="s">
        <v>72</v>
      </c>
      <c r="E43" s="38"/>
      <c r="F43" s="36" t="s">
        <v>98</v>
      </c>
      <c r="G43" s="21"/>
      <c r="H43" s="58" t="str">
        <f t="shared" ref="H43:H44" si="33">IF($E43="","","×")</f>
        <v/>
      </c>
      <c r="I43" s="22"/>
      <c r="J43" s="22"/>
      <c r="K43" s="58" t="str">
        <f t="shared" ref="K43:K44" si="34">IF($E43="","","＝")</f>
        <v/>
      </c>
      <c r="L43" s="143">
        <f t="shared" si="31"/>
        <v>0</v>
      </c>
      <c r="M43" s="144"/>
      <c r="N43" s="143">
        <f t="shared" si="32"/>
        <v>0</v>
      </c>
      <c r="O43" s="144"/>
      <c r="P43" s="74"/>
      <c r="Q43" s="4"/>
      <c r="R43" s="130"/>
      <c r="S43" s="131"/>
      <c r="T43" s="131"/>
      <c r="U43" s="131"/>
      <c r="V43" s="131"/>
      <c r="W43" s="131"/>
      <c r="X43" s="131"/>
      <c r="Y43" s="131"/>
      <c r="Z43" s="132">
        <f t="shared" si="7"/>
        <v>0</v>
      </c>
    </row>
    <row r="44" spans="1:26" ht="18" customHeight="1">
      <c r="A44" s="4"/>
      <c r="B44" s="26"/>
      <c r="C44" s="27"/>
      <c r="D44" s="37" t="s">
        <v>73</v>
      </c>
      <c r="E44" s="38"/>
      <c r="F44" s="36" t="s">
        <v>98</v>
      </c>
      <c r="G44" s="21"/>
      <c r="H44" s="58" t="str">
        <f t="shared" si="33"/>
        <v/>
      </c>
      <c r="I44" s="22"/>
      <c r="J44" s="22"/>
      <c r="K44" s="58" t="str">
        <f t="shared" si="34"/>
        <v/>
      </c>
      <c r="L44" s="143">
        <f t="shared" si="31"/>
        <v>0</v>
      </c>
      <c r="M44" s="144"/>
      <c r="N44" s="143">
        <f t="shared" si="32"/>
        <v>0</v>
      </c>
      <c r="O44" s="144"/>
      <c r="P44" s="74"/>
      <c r="Q44" s="4"/>
      <c r="R44" s="133"/>
      <c r="S44" s="134"/>
      <c r="T44" s="134"/>
      <c r="U44" s="134"/>
      <c r="V44" s="134"/>
      <c r="W44" s="134"/>
      <c r="X44" s="134"/>
      <c r="Y44" s="134"/>
      <c r="Z44" s="135">
        <f t="shared" si="7"/>
        <v>0</v>
      </c>
    </row>
    <row r="45" spans="1:26" ht="18" customHeight="1">
      <c r="A45" s="4"/>
      <c r="B45" s="25"/>
      <c r="C45" s="361" t="s">
        <v>160</v>
      </c>
      <c r="D45" s="362"/>
      <c r="E45" s="362"/>
      <c r="F45" s="363"/>
      <c r="G45" s="63"/>
      <c r="H45" s="60"/>
      <c r="I45" s="60"/>
      <c r="J45" s="60"/>
      <c r="K45" s="63"/>
      <c r="L45" s="68">
        <f>SUBTOTAL(9,L46:L50)</f>
        <v>0</v>
      </c>
      <c r="M45" s="98"/>
      <c r="N45" s="68">
        <f>ROUNDDOWN(SUBTOTAL(9,N46:N50),0)</f>
        <v>0</v>
      </c>
      <c r="O45" s="68">
        <f>SUBTOTAL(9,O46:O50)</f>
        <v>0</v>
      </c>
      <c r="P45" s="76">
        <f>ROUNDDOWN(O45/3,0)*IF($B$5="中小企業（補助率2/3）",2,1)</f>
        <v>0</v>
      </c>
      <c r="Q45" s="4"/>
      <c r="R45" s="95">
        <f t="shared" ref="R45" si="35">ROUNDDOWN(SUBTOTAL(9,R46:R50),0)</f>
        <v>0</v>
      </c>
      <c r="S45" s="96">
        <f t="shared" ref="S45:Y45" si="36">ROUNDDOWN(SUBTOTAL(9,S46:S50),0)</f>
        <v>0</v>
      </c>
      <c r="T45" s="96">
        <f t="shared" si="36"/>
        <v>0</v>
      </c>
      <c r="U45" s="96">
        <f t="shared" si="36"/>
        <v>0</v>
      </c>
      <c r="V45" s="96">
        <f t="shared" si="36"/>
        <v>0</v>
      </c>
      <c r="W45" s="96">
        <f t="shared" si="36"/>
        <v>0</v>
      </c>
      <c r="X45" s="96">
        <f t="shared" si="36"/>
        <v>0</v>
      </c>
      <c r="Y45" s="96">
        <f t="shared" si="36"/>
        <v>0</v>
      </c>
      <c r="Z45" s="97">
        <f t="shared" si="7"/>
        <v>0</v>
      </c>
    </row>
    <row r="46" spans="1:26" ht="18" customHeight="1">
      <c r="A46" s="4"/>
      <c r="B46" s="26"/>
      <c r="C46" s="27"/>
      <c r="D46" s="34" t="s">
        <v>161</v>
      </c>
      <c r="E46" s="35"/>
      <c r="F46" s="39" t="s">
        <v>98</v>
      </c>
      <c r="G46" s="17"/>
      <c r="H46" s="57" t="str">
        <f>IF($E46="","","×")</f>
        <v/>
      </c>
      <c r="I46" s="18"/>
      <c r="J46" s="18"/>
      <c r="K46" s="57" t="str">
        <f>IF($E46="","","＝")</f>
        <v/>
      </c>
      <c r="L46" s="147">
        <f t="shared" ref="L46:L50" si="37">ROUNDDOWN(G46*I46,0)</f>
        <v>0</v>
      </c>
      <c r="M46" s="140"/>
      <c r="N46" s="147">
        <f t="shared" ref="N46:N50" si="38">L46-M46</f>
        <v>0</v>
      </c>
      <c r="O46" s="140"/>
      <c r="P46" s="74"/>
      <c r="Q46" s="4"/>
      <c r="R46" s="127"/>
      <c r="S46" s="128"/>
      <c r="T46" s="128"/>
      <c r="U46" s="128"/>
      <c r="V46" s="128"/>
      <c r="W46" s="128"/>
      <c r="X46" s="128"/>
      <c r="Y46" s="128"/>
      <c r="Z46" s="129">
        <f t="shared" si="7"/>
        <v>0</v>
      </c>
    </row>
    <row r="47" spans="1:26" ht="18" customHeight="1">
      <c r="A47" s="4"/>
      <c r="B47" s="26"/>
      <c r="C47" s="27"/>
      <c r="D47" s="37" t="s">
        <v>76</v>
      </c>
      <c r="E47" s="38"/>
      <c r="F47" s="36" t="s">
        <v>98</v>
      </c>
      <c r="G47" s="21"/>
      <c r="H47" s="58" t="str">
        <f t="shared" ref="H47:H50" si="39">IF($E47="","","×")</f>
        <v/>
      </c>
      <c r="I47" s="22"/>
      <c r="J47" s="22"/>
      <c r="K47" s="58" t="str">
        <f t="shared" ref="K47:K50" si="40">IF($E47="","","＝")</f>
        <v/>
      </c>
      <c r="L47" s="143">
        <f t="shared" si="37"/>
        <v>0</v>
      </c>
      <c r="M47" s="144"/>
      <c r="N47" s="143">
        <f t="shared" si="38"/>
        <v>0</v>
      </c>
      <c r="O47" s="144"/>
      <c r="P47" s="74"/>
      <c r="Q47" s="4"/>
      <c r="R47" s="130"/>
      <c r="S47" s="131"/>
      <c r="T47" s="131"/>
      <c r="U47" s="131"/>
      <c r="V47" s="131"/>
      <c r="W47" s="131"/>
      <c r="X47" s="131"/>
      <c r="Y47" s="131"/>
      <c r="Z47" s="132">
        <f t="shared" si="7"/>
        <v>0</v>
      </c>
    </row>
    <row r="48" spans="1:26" ht="18" customHeight="1">
      <c r="A48" s="4"/>
      <c r="B48" s="26"/>
      <c r="C48" s="27"/>
      <c r="D48" s="37" t="s">
        <v>77</v>
      </c>
      <c r="E48" s="38"/>
      <c r="F48" s="36" t="s">
        <v>98</v>
      </c>
      <c r="G48" s="21"/>
      <c r="H48" s="58" t="str">
        <f t="shared" si="39"/>
        <v/>
      </c>
      <c r="I48" s="22"/>
      <c r="J48" s="22"/>
      <c r="K48" s="58" t="str">
        <f t="shared" si="40"/>
        <v/>
      </c>
      <c r="L48" s="143">
        <f t="shared" si="37"/>
        <v>0</v>
      </c>
      <c r="M48" s="144"/>
      <c r="N48" s="143">
        <f t="shared" si="38"/>
        <v>0</v>
      </c>
      <c r="O48" s="144"/>
      <c r="P48" s="74"/>
      <c r="Q48" s="4"/>
      <c r="R48" s="130"/>
      <c r="S48" s="131"/>
      <c r="T48" s="131"/>
      <c r="U48" s="131"/>
      <c r="V48" s="131"/>
      <c r="W48" s="131"/>
      <c r="X48" s="131"/>
      <c r="Y48" s="131"/>
      <c r="Z48" s="132">
        <f t="shared" si="7"/>
        <v>0</v>
      </c>
    </row>
    <row r="49" spans="1:26" ht="18" customHeight="1">
      <c r="A49" s="4"/>
      <c r="B49" s="26"/>
      <c r="C49" s="27"/>
      <c r="D49" s="37" t="s">
        <v>78</v>
      </c>
      <c r="E49" s="38"/>
      <c r="F49" s="36" t="s">
        <v>98</v>
      </c>
      <c r="G49" s="21"/>
      <c r="H49" s="58" t="str">
        <f t="shared" si="39"/>
        <v/>
      </c>
      <c r="I49" s="22"/>
      <c r="J49" s="22"/>
      <c r="K49" s="58" t="str">
        <f t="shared" si="40"/>
        <v/>
      </c>
      <c r="L49" s="143">
        <f t="shared" si="37"/>
        <v>0</v>
      </c>
      <c r="M49" s="144"/>
      <c r="N49" s="143">
        <f t="shared" si="38"/>
        <v>0</v>
      </c>
      <c r="O49" s="144"/>
      <c r="P49" s="74"/>
      <c r="Q49" s="4"/>
      <c r="R49" s="130"/>
      <c r="S49" s="131"/>
      <c r="T49" s="131"/>
      <c r="U49" s="131"/>
      <c r="V49" s="131"/>
      <c r="W49" s="131"/>
      <c r="X49" s="131"/>
      <c r="Y49" s="131"/>
      <c r="Z49" s="132">
        <f t="shared" si="7"/>
        <v>0</v>
      </c>
    </row>
    <row r="50" spans="1:26" ht="18" customHeight="1">
      <c r="A50" s="4"/>
      <c r="B50" s="26"/>
      <c r="C50" s="27"/>
      <c r="D50" s="37" t="s">
        <v>79</v>
      </c>
      <c r="E50" s="38"/>
      <c r="F50" s="36" t="s">
        <v>98</v>
      </c>
      <c r="G50" s="21"/>
      <c r="H50" s="58" t="str">
        <f t="shared" si="39"/>
        <v/>
      </c>
      <c r="I50" s="22"/>
      <c r="J50" s="22"/>
      <c r="K50" s="58" t="str">
        <f t="shared" si="40"/>
        <v/>
      </c>
      <c r="L50" s="143">
        <f t="shared" si="37"/>
        <v>0</v>
      </c>
      <c r="M50" s="144"/>
      <c r="N50" s="143">
        <f t="shared" si="38"/>
        <v>0</v>
      </c>
      <c r="O50" s="144"/>
      <c r="P50" s="74"/>
      <c r="Q50" s="4"/>
      <c r="R50" s="130"/>
      <c r="S50" s="131"/>
      <c r="T50" s="131"/>
      <c r="U50" s="131"/>
      <c r="V50" s="131"/>
      <c r="W50" s="131"/>
      <c r="X50" s="131"/>
      <c r="Y50" s="131"/>
      <c r="Z50" s="132">
        <f t="shared" si="7"/>
        <v>0</v>
      </c>
    </row>
    <row r="51" spans="1:26" ht="18" customHeight="1">
      <c r="A51" s="4"/>
      <c r="B51" s="25"/>
      <c r="C51" s="361" t="s">
        <v>162</v>
      </c>
      <c r="D51" s="362"/>
      <c r="E51" s="362"/>
      <c r="F51" s="363"/>
      <c r="G51" s="63"/>
      <c r="H51" s="60"/>
      <c r="I51" s="60"/>
      <c r="J51" s="60"/>
      <c r="K51" s="63"/>
      <c r="L51" s="68">
        <f>SUBTOTAL(9,L52:L54)</f>
        <v>0</v>
      </c>
      <c r="M51" s="98"/>
      <c r="N51" s="68">
        <f>ROUNDDOWN(SUBTOTAL(9,N52:N54),0)</f>
        <v>0</v>
      </c>
      <c r="O51" s="68">
        <f>SUBTOTAL(9,O52:O54)</f>
        <v>0</v>
      </c>
      <c r="P51" s="76">
        <f>ROUNDDOWN(O51/3,0)*IF($B$5="中小企業（補助率2/3）",2,1)</f>
        <v>0</v>
      </c>
      <c r="Q51" s="4"/>
      <c r="R51" s="95">
        <f>ROUNDDOWN(SUBTOTAL(9,R52:R54),0)</f>
        <v>0</v>
      </c>
      <c r="S51" s="96">
        <f>ROUNDDOWN(SUBTOTAL(9,S52:S54),0)</f>
        <v>0</v>
      </c>
      <c r="T51" s="96">
        <f t="shared" ref="T51:Y51" si="41">ROUNDDOWN(SUBTOTAL(9,T52:T54),0)</f>
        <v>0</v>
      </c>
      <c r="U51" s="96">
        <f t="shared" si="41"/>
        <v>0</v>
      </c>
      <c r="V51" s="96">
        <f t="shared" si="41"/>
        <v>0</v>
      </c>
      <c r="W51" s="96">
        <f t="shared" si="41"/>
        <v>0</v>
      </c>
      <c r="X51" s="96">
        <f t="shared" si="41"/>
        <v>0</v>
      </c>
      <c r="Y51" s="96">
        <f t="shared" si="41"/>
        <v>0</v>
      </c>
      <c r="Z51" s="97">
        <f t="shared" si="7"/>
        <v>0</v>
      </c>
    </row>
    <row r="52" spans="1:26" ht="18" customHeight="1">
      <c r="A52" s="4"/>
      <c r="B52" s="26"/>
      <c r="C52" s="27"/>
      <c r="D52" s="34" t="s">
        <v>163</v>
      </c>
      <c r="E52" s="35"/>
      <c r="F52" s="39" t="s">
        <v>98</v>
      </c>
      <c r="G52" s="17"/>
      <c r="H52" s="57" t="str">
        <f>IF($E52="","","×")</f>
        <v/>
      </c>
      <c r="I52" s="18"/>
      <c r="J52" s="18"/>
      <c r="K52" s="57" t="str">
        <f>IF($E52="","","＝")</f>
        <v/>
      </c>
      <c r="L52" s="147">
        <f t="shared" ref="L52:L54" si="42">ROUNDDOWN(G52*I52,0)</f>
        <v>0</v>
      </c>
      <c r="M52" s="140"/>
      <c r="N52" s="147">
        <f t="shared" ref="N52:N54" si="43">L52-M52</f>
        <v>0</v>
      </c>
      <c r="O52" s="140"/>
      <c r="P52" s="74"/>
      <c r="Q52" s="4"/>
      <c r="R52" s="127"/>
      <c r="S52" s="128"/>
      <c r="T52" s="128"/>
      <c r="U52" s="128"/>
      <c r="V52" s="128"/>
      <c r="W52" s="128"/>
      <c r="X52" s="128"/>
      <c r="Y52" s="128"/>
      <c r="Z52" s="129">
        <f t="shared" si="7"/>
        <v>0</v>
      </c>
    </row>
    <row r="53" spans="1:26" ht="18" customHeight="1">
      <c r="A53" s="4"/>
      <c r="B53" s="26"/>
      <c r="C53" s="27"/>
      <c r="D53" s="37" t="s">
        <v>82</v>
      </c>
      <c r="E53" s="38"/>
      <c r="F53" s="36" t="s">
        <v>98</v>
      </c>
      <c r="G53" s="21"/>
      <c r="H53" s="58" t="str">
        <f t="shared" ref="H53:H54" si="44">IF($E53="","","×")</f>
        <v/>
      </c>
      <c r="I53" s="22"/>
      <c r="J53" s="22"/>
      <c r="K53" s="58" t="str">
        <f t="shared" ref="K53:K54" si="45">IF($E53="","","＝")</f>
        <v/>
      </c>
      <c r="L53" s="143">
        <f t="shared" si="42"/>
        <v>0</v>
      </c>
      <c r="M53" s="144"/>
      <c r="N53" s="143">
        <f t="shared" si="43"/>
        <v>0</v>
      </c>
      <c r="O53" s="144"/>
      <c r="P53" s="74"/>
      <c r="Q53" s="4"/>
      <c r="R53" s="130"/>
      <c r="S53" s="131"/>
      <c r="T53" s="131"/>
      <c r="U53" s="131"/>
      <c r="V53" s="131"/>
      <c r="W53" s="131"/>
      <c r="X53" s="131"/>
      <c r="Y53" s="131"/>
      <c r="Z53" s="132">
        <f t="shared" si="7"/>
        <v>0</v>
      </c>
    </row>
    <row r="54" spans="1:26" ht="18" customHeight="1">
      <c r="A54" s="4"/>
      <c r="B54" s="26"/>
      <c r="C54" s="27"/>
      <c r="D54" s="37" t="s">
        <v>83</v>
      </c>
      <c r="E54" s="38"/>
      <c r="F54" s="36" t="s">
        <v>98</v>
      </c>
      <c r="G54" s="21"/>
      <c r="H54" s="58" t="str">
        <f t="shared" si="44"/>
        <v/>
      </c>
      <c r="I54" s="22"/>
      <c r="J54" s="22"/>
      <c r="K54" s="58" t="str">
        <f t="shared" si="45"/>
        <v/>
      </c>
      <c r="L54" s="143">
        <f t="shared" si="42"/>
        <v>0</v>
      </c>
      <c r="M54" s="144"/>
      <c r="N54" s="143">
        <f t="shared" si="43"/>
        <v>0</v>
      </c>
      <c r="O54" s="144"/>
      <c r="P54" s="74"/>
      <c r="Q54" s="4"/>
      <c r="R54" s="133"/>
      <c r="S54" s="134"/>
      <c r="T54" s="134"/>
      <c r="U54" s="134"/>
      <c r="V54" s="134"/>
      <c r="W54" s="134"/>
      <c r="X54" s="134"/>
      <c r="Y54" s="134"/>
      <c r="Z54" s="135">
        <f t="shared" si="7"/>
        <v>0</v>
      </c>
    </row>
    <row r="55" spans="1:26" ht="18" customHeight="1">
      <c r="A55" s="4"/>
      <c r="B55" s="25"/>
      <c r="C55" s="361" t="s">
        <v>164</v>
      </c>
      <c r="D55" s="362"/>
      <c r="E55" s="362"/>
      <c r="F55" s="363"/>
      <c r="G55" s="63"/>
      <c r="H55" s="60"/>
      <c r="I55" s="60"/>
      <c r="J55" s="60"/>
      <c r="K55" s="63"/>
      <c r="L55" s="68">
        <f>SUBTOTAL(9,L56:L62)</f>
        <v>0</v>
      </c>
      <c r="M55" s="98"/>
      <c r="N55" s="68">
        <f>ROUNDDOWN(SUBTOTAL(9,N56:N62),0)</f>
        <v>0</v>
      </c>
      <c r="O55" s="68">
        <f>SUBTOTAL(9,O56:O62)</f>
        <v>0</v>
      </c>
      <c r="P55" s="76">
        <f>ROUNDDOWN(O55/3,0)*IF($B$5="中小企業（補助率2/3）",2,1)</f>
        <v>0</v>
      </c>
      <c r="Q55" s="4"/>
      <c r="R55" s="95">
        <f>ROUNDDOWN(SUBTOTAL(9,R56:R62),0)</f>
        <v>0</v>
      </c>
      <c r="S55" s="96">
        <f>ROUNDDOWN(SUBTOTAL(9,S56:S62),0)</f>
        <v>0</v>
      </c>
      <c r="T55" s="96">
        <f t="shared" ref="T55:Y55" si="46">ROUNDDOWN(SUBTOTAL(9,T56:T62),0)</f>
        <v>0</v>
      </c>
      <c r="U55" s="96">
        <f t="shared" si="46"/>
        <v>0</v>
      </c>
      <c r="V55" s="96">
        <f t="shared" si="46"/>
        <v>0</v>
      </c>
      <c r="W55" s="96">
        <f t="shared" si="46"/>
        <v>0</v>
      </c>
      <c r="X55" s="96">
        <f t="shared" si="46"/>
        <v>0</v>
      </c>
      <c r="Y55" s="96">
        <f t="shared" si="46"/>
        <v>0</v>
      </c>
      <c r="Z55" s="97">
        <f t="shared" si="7"/>
        <v>0</v>
      </c>
    </row>
    <row r="56" spans="1:26" ht="18" customHeight="1">
      <c r="A56" s="4"/>
      <c r="B56" s="26"/>
      <c r="C56" s="27"/>
      <c r="D56" s="34" t="s">
        <v>165</v>
      </c>
      <c r="E56" s="364"/>
      <c r="F56" s="365"/>
      <c r="G56" s="17"/>
      <c r="H56" s="57" t="str">
        <f>IF($E56="","","×")</f>
        <v/>
      </c>
      <c r="I56" s="19"/>
      <c r="J56" s="18" t="str">
        <f>IF($E56="","","時間")</f>
        <v/>
      </c>
      <c r="K56" s="57" t="str">
        <f>IF($E56="","","＝")</f>
        <v/>
      </c>
      <c r="L56" s="147">
        <f t="shared" ref="L56:L62" si="47">ROUNDDOWN(G56*I56,0)</f>
        <v>0</v>
      </c>
      <c r="M56" s="140"/>
      <c r="N56" s="147">
        <f t="shared" ref="N56:N62" si="48">L56-M56</f>
        <v>0</v>
      </c>
      <c r="O56" s="140"/>
      <c r="P56" s="74"/>
      <c r="Q56" s="4"/>
      <c r="R56" s="127"/>
      <c r="S56" s="128"/>
      <c r="T56" s="128"/>
      <c r="U56" s="128"/>
      <c r="V56" s="128"/>
      <c r="W56" s="128"/>
      <c r="X56" s="128"/>
      <c r="Y56" s="128"/>
      <c r="Z56" s="129">
        <f t="shared" si="7"/>
        <v>0</v>
      </c>
    </row>
    <row r="57" spans="1:26" ht="18" customHeight="1">
      <c r="A57" s="4"/>
      <c r="B57" s="26"/>
      <c r="C57" s="27"/>
      <c r="D57" s="37" t="s">
        <v>86</v>
      </c>
      <c r="E57" s="357"/>
      <c r="F57" s="358"/>
      <c r="G57" s="21"/>
      <c r="H57" s="58" t="str">
        <f t="shared" ref="H57:H62" si="49">IF($E57="","","×")</f>
        <v/>
      </c>
      <c r="I57" s="23"/>
      <c r="J57" s="22" t="str">
        <f t="shared" ref="J57:J62" si="50">IF($E57="","","時間")</f>
        <v/>
      </c>
      <c r="K57" s="58" t="str">
        <f t="shared" ref="K57:K62" si="51">IF($E57="","","＝")</f>
        <v/>
      </c>
      <c r="L57" s="143">
        <f t="shared" si="47"/>
        <v>0</v>
      </c>
      <c r="M57" s="144"/>
      <c r="N57" s="143">
        <f t="shared" si="48"/>
        <v>0</v>
      </c>
      <c r="O57" s="144"/>
      <c r="P57" s="74"/>
      <c r="Q57" s="4"/>
      <c r="R57" s="130"/>
      <c r="S57" s="131"/>
      <c r="T57" s="131"/>
      <c r="U57" s="131"/>
      <c r="V57" s="131"/>
      <c r="W57" s="131"/>
      <c r="X57" s="131"/>
      <c r="Y57" s="131"/>
      <c r="Z57" s="132">
        <f t="shared" si="7"/>
        <v>0</v>
      </c>
    </row>
    <row r="58" spans="1:26" ht="18" customHeight="1">
      <c r="A58" s="4"/>
      <c r="B58" s="26"/>
      <c r="C58" s="27"/>
      <c r="D58" s="37" t="s">
        <v>87</v>
      </c>
      <c r="E58" s="357"/>
      <c r="F58" s="358"/>
      <c r="G58" s="21"/>
      <c r="H58" s="58" t="str">
        <f t="shared" si="49"/>
        <v/>
      </c>
      <c r="I58" s="23"/>
      <c r="J58" s="22" t="str">
        <f t="shared" si="50"/>
        <v/>
      </c>
      <c r="K58" s="58" t="str">
        <f t="shared" si="51"/>
        <v/>
      </c>
      <c r="L58" s="143">
        <f t="shared" si="47"/>
        <v>0</v>
      </c>
      <c r="M58" s="144"/>
      <c r="N58" s="143">
        <f t="shared" si="48"/>
        <v>0</v>
      </c>
      <c r="O58" s="144"/>
      <c r="P58" s="74"/>
      <c r="Q58" s="4"/>
      <c r="R58" s="130"/>
      <c r="S58" s="131"/>
      <c r="T58" s="131"/>
      <c r="U58" s="131"/>
      <c r="V58" s="131"/>
      <c r="W58" s="131"/>
      <c r="X58" s="131"/>
      <c r="Y58" s="131"/>
      <c r="Z58" s="132">
        <f t="shared" si="7"/>
        <v>0</v>
      </c>
    </row>
    <row r="59" spans="1:26" ht="18" customHeight="1">
      <c r="A59" s="4"/>
      <c r="B59" s="26"/>
      <c r="C59" s="27"/>
      <c r="D59" s="37" t="s">
        <v>88</v>
      </c>
      <c r="E59" s="357"/>
      <c r="F59" s="358"/>
      <c r="G59" s="21"/>
      <c r="H59" s="58" t="str">
        <f t="shared" si="49"/>
        <v/>
      </c>
      <c r="I59" s="23"/>
      <c r="J59" s="22" t="str">
        <f t="shared" si="50"/>
        <v/>
      </c>
      <c r="K59" s="58" t="str">
        <f t="shared" si="51"/>
        <v/>
      </c>
      <c r="L59" s="143">
        <f t="shared" si="47"/>
        <v>0</v>
      </c>
      <c r="M59" s="144"/>
      <c r="N59" s="143">
        <f t="shared" si="48"/>
        <v>0</v>
      </c>
      <c r="O59" s="144"/>
      <c r="P59" s="74"/>
      <c r="Q59" s="4"/>
      <c r="R59" s="130"/>
      <c r="S59" s="131"/>
      <c r="T59" s="131"/>
      <c r="U59" s="131"/>
      <c r="V59" s="131"/>
      <c r="W59" s="131"/>
      <c r="X59" s="131"/>
      <c r="Y59" s="131"/>
      <c r="Z59" s="132">
        <f t="shared" si="7"/>
        <v>0</v>
      </c>
    </row>
    <row r="60" spans="1:26" ht="18" customHeight="1">
      <c r="A60" s="4"/>
      <c r="B60" s="26"/>
      <c r="C60" s="27"/>
      <c r="D60" s="37" t="s">
        <v>89</v>
      </c>
      <c r="E60" s="357"/>
      <c r="F60" s="358"/>
      <c r="G60" s="21"/>
      <c r="H60" s="58" t="str">
        <f t="shared" si="49"/>
        <v/>
      </c>
      <c r="I60" s="23"/>
      <c r="J60" s="22" t="str">
        <f t="shared" si="50"/>
        <v/>
      </c>
      <c r="K60" s="58" t="str">
        <f t="shared" si="51"/>
        <v/>
      </c>
      <c r="L60" s="143">
        <f t="shared" si="47"/>
        <v>0</v>
      </c>
      <c r="M60" s="144"/>
      <c r="N60" s="143">
        <f t="shared" si="48"/>
        <v>0</v>
      </c>
      <c r="O60" s="144"/>
      <c r="P60" s="74"/>
      <c r="Q60" s="4"/>
      <c r="R60" s="130"/>
      <c r="S60" s="131"/>
      <c r="T60" s="131"/>
      <c r="U60" s="131"/>
      <c r="V60" s="131"/>
      <c r="W60" s="131"/>
      <c r="X60" s="131"/>
      <c r="Y60" s="131"/>
      <c r="Z60" s="132">
        <f t="shared" si="7"/>
        <v>0</v>
      </c>
    </row>
    <row r="61" spans="1:26" ht="18" customHeight="1">
      <c r="A61" s="4"/>
      <c r="B61" s="26"/>
      <c r="C61" s="27"/>
      <c r="D61" s="37" t="s">
        <v>90</v>
      </c>
      <c r="E61" s="357"/>
      <c r="F61" s="358"/>
      <c r="G61" s="21"/>
      <c r="H61" s="58" t="str">
        <f t="shared" si="49"/>
        <v/>
      </c>
      <c r="I61" s="23"/>
      <c r="J61" s="22" t="str">
        <f t="shared" si="50"/>
        <v/>
      </c>
      <c r="K61" s="58" t="str">
        <f t="shared" si="51"/>
        <v/>
      </c>
      <c r="L61" s="143">
        <f t="shared" si="47"/>
        <v>0</v>
      </c>
      <c r="M61" s="144"/>
      <c r="N61" s="143">
        <f t="shared" si="48"/>
        <v>0</v>
      </c>
      <c r="O61" s="144"/>
      <c r="P61" s="74"/>
      <c r="Q61" s="4"/>
      <c r="R61" s="130"/>
      <c r="S61" s="131"/>
      <c r="T61" s="131"/>
      <c r="U61" s="131"/>
      <c r="V61" s="131"/>
      <c r="W61" s="131"/>
      <c r="X61" s="131"/>
      <c r="Y61" s="131"/>
      <c r="Z61" s="132">
        <f t="shared" si="7"/>
        <v>0</v>
      </c>
    </row>
    <row r="62" spans="1:26" ht="18" customHeight="1">
      <c r="A62" s="4"/>
      <c r="B62" s="26"/>
      <c r="C62" s="27"/>
      <c r="D62" s="40" t="s">
        <v>91</v>
      </c>
      <c r="E62" s="359"/>
      <c r="F62" s="360"/>
      <c r="G62" s="41"/>
      <c r="H62" s="61" t="str">
        <f t="shared" si="49"/>
        <v/>
      </c>
      <c r="I62" s="43"/>
      <c r="J62" s="42" t="str">
        <f t="shared" si="50"/>
        <v/>
      </c>
      <c r="K62" s="61" t="str">
        <f t="shared" si="51"/>
        <v/>
      </c>
      <c r="L62" s="148">
        <f t="shared" si="47"/>
        <v>0</v>
      </c>
      <c r="M62" s="149"/>
      <c r="N62" s="148">
        <f t="shared" si="48"/>
        <v>0</v>
      </c>
      <c r="O62" s="149"/>
      <c r="P62" s="74"/>
      <c r="Q62" s="4"/>
      <c r="R62" s="133"/>
      <c r="S62" s="134"/>
      <c r="T62" s="134"/>
      <c r="U62" s="134"/>
      <c r="V62" s="134"/>
      <c r="W62" s="134"/>
      <c r="X62" s="134"/>
      <c r="Y62" s="134"/>
      <c r="Z62" s="309">
        <f t="shared" si="7"/>
        <v>0</v>
      </c>
    </row>
    <row r="63" spans="1:26" ht="18" customHeight="1">
      <c r="A63" s="4"/>
      <c r="B63" s="25"/>
      <c r="C63" s="361" t="s">
        <v>92</v>
      </c>
      <c r="D63" s="362"/>
      <c r="E63" s="362"/>
      <c r="F63" s="363"/>
      <c r="G63" s="63"/>
      <c r="H63" s="60"/>
      <c r="I63" s="60"/>
      <c r="J63" s="60"/>
      <c r="K63" s="63"/>
      <c r="L63" s="68">
        <f>SUBTOTAL(9,L64:L68)</f>
        <v>0</v>
      </c>
      <c r="M63" s="98"/>
      <c r="N63" s="68">
        <f>ROUNDDOWN(SUBTOTAL(9,N64:N68),0)</f>
        <v>0</v>
      </c>
      <c r="O63" s="68">
        <f>SUBTOTAL(9,O64:O68)</f>
        <v>0</v>
      </c>
      <c r="P63" s="76">
        <f>ROUNDDOWN(O63/3,0)*IF($B$5="中小企業（補助率2/3）",2,1)</f>
        <v>0</v>
      </c>
      <c r="Q63" s="4"/>
      <c r="R63" s="95">
        <f t="shared" ref="R63" si="52">ROUNDDOWN(SUBTOTAL(9,R64:R68),0)</f>
        <v>0</v>
      </c>
      <c r="S63" s="96">
        <f t="shared" ref="S63:Y63" si="53">ROUNDDOWN(SUBTOTAL(9,S64:S68),0)</f>
        <v>0</v>
      </c>
      <c r="T63" s="96">
        <f t="shared" si="53"/>
        <v>0</v>
      </c>
      <c r="U63" s="96">
        <f t="shared" si="53"/>
        <v>0</v>
      </c>
      <c r="V63" s="96">
        <f t="shared" si="53"/>
        <v>0</v>
      </c>
      <c r="W63" s="96">
        <f t="shared" si="53"/>
        <v>0</v>
      </c>
      <c r="X63" s="96">
        <f t="shared" si="53"/>
        <v>0</v>
      </c>
      <c r="Y63" s="96">
        <f t="shared" si="53"/>
        <v>0</v>
      </c>
      <c r="Z63" s="97">
        <f t="shared" si="7"/>
        <v>0</v>
      </c>
    </row>
    <row r="64" spans="1:26" ht="18" customHeight="1">
      <c r="A64" s="4"/>
      <c r="B64" s="44"/>
      <c r="C64" s="45"/>
      <c r="D64" s="34" t="s">
        <v>93</v>
      </c>
      <c r="E64" s="35"/>
      <c r="F64" s="39" t="s">
        <v>98</v>
      </c>
      <c r="G64" s="17"/>
      <c r="H64" s="57" t="str">
        <f>IF($E64="","","×")</f>
        <v/>
      </c>
      <c r="I64" s="19"/>
      <c r="J64" s="18"/>
      <c r="K64" s="57" t="str">
        <f>IF($E64="","","＝")</f>
        <v/>
      </c>
      <c r="L64" s="147">
        <f t="shared" ref="L64:L68" si="54">ROUNDDOWN(G64*I64,0)</f>
        <v>0</v>
      </c>
      <c r="M64" s="140"/>
      <c r="N64" s="147">
        <f t="shared" ref="N64:N68" si="55">L64-M64</f>
        <v>0</v>
      </c>
      <c r="O64" s="140"/>
      <c r="P64" s="74"/>
      <c r="Q64" s="4"/>
      <c r="R64" s="127"/>
      <c r="S64" s="128"/>
      <c r="T64" s="128"/>
      <c r="U64" s="128"/>
      <c r="V64" s="128"/>
      <c r="W64" s="128"/>
      <c r="X64" s="128"/>
      <c r="Y64" s="128"/>
      <c r="Z64" s="129">
        <f t="shared" si="7"/>
        <v>0</v>
      </c>
    </row>
    <row r="65" spans="1:26" ht="18" customHeight="1">
      <c r="A65" s="4"/>
      <c r="B65" s="44"/>
      <c r="C65" s="45"/>
      <c r="D65" s="37" t="s">
        <v>97</v>
      </c>
      <c r="E65" s="38"/>
      <c r="F65" s="36" t="s">
        <v>98</v>
      </c>
      <c r="G65" s="21"/>
      <c r="H65" s="58" t="str">
        <f t="shared" ref="H65:H68" si="56">IF($E65="","","×")</f>
        <v/>
      </c>
      <c r="I65" s="23"/>
      <c r="J65" s="22"/>
      <c r="K65" s="58" t="str">
        <f t="shared" ref="K65:K68" si="57">IF($E65="","","＝")</f>
        <v/>
      </c>
      <c r="L65" s="143">
        <f t="shared" si="54"/>
        <v>0</v>
      </c>
      <c r="M65" s="144"/>
      <c r="N65" s="143">
        <f t="shared" si="55"/>
        <v>0</v>
      </c>
      <c r="O65" s="144"/>
      <c r="P65" s="74"/>
      <c r="Q65" s="4"/>
      <c r="R65" s="130"/>
      <c r="S65" s="131"/>
      <c r="T65" s="131"/>
      <c r="U65" s="131"/>
      <c r="V65" s="131"/>
      <c r="W65" s="131"/>
      <c r="X65" s="131"/>
      <c r="Y65" s="131"/>
      <c r="Z65" s="132">
        <f t="shared" si="7"/>
        <v>0</v>
      </c>
    </row>
    <row r="66" spans="1:26" ht="18" customHeight="1">
      <c r="A66" s="4"/>
      <c r="B66" s="44"/>
      <c r="C66" s="45"/>
      <c r="D66" s="37" t="s">
        <v>99</v>
      </c>
      <c r="E66" s="38"/>
      <c r="F66" s="36" t="s">
        <v>98</v>
      </c>
      <c r="G66" s="21"/>
      <c r="H66" s="58" t="str">
        <f t="shared" si="56"/>
        <v/>
      </c>
      <c r="I66" s="23"/>
      <c r="J66" s="22"/>
      <c r="K66" s="58" t="str">
        <f t="shared" si="57"/>
        <v/>
      </c>
      <c r="L66" s="143">
        <f t="shared" si="54"/>
        <v>0</v>
      </c>
      <c r="M66" s="144"/>
      <c r="N66" s="143">
        <f t="shared" si="55"/>
        <v>0</v>
      </c>
      <c r="O66" s="144"/>
      <c r="P66" s="74"/>
      <c r="Q66" s="4"/>
      <c r="R66" s="130"/>
      <c r="S66" s="131"/>
      <c r="T66" s="131"/>
      <c r="U66" s="131"/>
      <c r="V66" s="131"/>
      <c r="W66" s="131"/>
      <c r="X66" s="131"/>
      <c r="Y66" s="131"/>
      <c r="Z66" s="132">
        <f t="shared" si="7"/>
        <v>0</v>
      </c>
    </row>
    <row r="67" spans="1:26" ht="18" customHeight="1">
      <c r="A67" s="4"/>
      <c r="B67" s="44"/>
      <c r="C67" s="45"/>
      <c r="D67" s="37" t="s">
        <v>100</v>
      </c>
      <c r="E67" s="38"/>
      <c r="F67" s="36" t="s">
        <v>98</v>
      </c>
      <c r="G67" s="21"/>
      <c r="H67" s="58" t="str">
        <f t="shared" si="56"/>
        <v/>
      </c>
      <c r="I67" s="23"/>
      <c r="J67" s="22"/>
      <c r="K67" s="58" t="str">
        <f t="shared" si="57"/>
        <v/>
      </c>
      <c r="L67" s="143">
        <f t="shared" si="54"/>
        <v>0</v>
      </c>
      <c r="M67" s="144"/>
      <c r="N67" s="143">
        <f t="shared" si="55"/>
        <v>0</v>
      </c>
      <c r="O67" s="144"/>
      <c r="P67" s="74"/>
      <c r="Q67" s="4"/>
      <c r="R67" s="130"/>
      <c r="S67" s="131"/>
      <c r="T67" s="131"/>
      <c r="U67" s="131"/>
      <c r="V67" s="131"/>
      <c r="W67" s="131"/>
      <c r="X67" s="131"/>
      <c r="Y67" s="131"/>
      <c r="Z67" s="132">
        <f t="shared" si="7"/>
        <v>0</v>
      </c>
    </row>
    <row r="68" spans="1:26" ht="18" customHeight="1" thickBot="1">
      <c r="A68" s="4"/>
      <c r="B68" s="44"/>
      <c r="C68" s="45"/>
      <c r="D68" s="37" t="s">
        <v>101</v>
      </c>
      <c r="E68" s="38"/>
      <c r="F68" s="36" t="s">
        <v>98</v>
      </c>
      <c r="G68" s="21"/>
      <c r="H68" s="58" t="str">
        <f t="shared" si="56"/>
        <v/>
      </c>
      <c r="I68" s="23"/>
      <c r="J68" s="22"/>
      <c r="K68" s="58" t="str">
        <f t="shared" si="57"/>
        <v/>
      </c>
      <c r="L68" s="143">
        <f t="shared" si="54"/>
        <v>0</v>
      </c>
      <c r="M68" s="144"/>
      <c r="N68" s="143">
        <f t="shared" si="55"/>
        <v>0</v>
      </c>
      <c r="O68" s="144"/>
      <c r="P68" s="74"/>
      <c r="Q68" s="4"/>
      <c r="R68" s="130"/>
      <c r="S68" s="131"/>
      <c r="T68" s="131"/>
      <c r="U68" s="131"/>
      <c r="V68" s="131"/>
      <c r="W68" s="131"/>
      <c r="X68" s="131"/>
      <c r="Y68" s="131"/>
      <c r="Z68" s="310">
        <f t="shared" si="7"/>
        <v>0</v>
      </c>
    </row>
    <row r="69" spans="1:26" ht="18" customHeight="1">
      <c r="A69" s="4"/>
      <c r="B69" s="366" t="s">
        <v>102</v>
      </c>
      <c r="C69" s="367"/>
      <c r="D69" s="367"/>
      <c r="E69" s="367"/>
      <c r="F69" s="368"/>
      <c r="G69" s="99"/>
      <c r="H69" s="62"/>
      <c r="I69" s="62"/>
      <c r="J69" s="62"/>
      <c r="K69" s="62"/>
      <c r="L69" s="69">
        <f>SUBTOTAL(9,L70:L81)</f>
        <v>0</v>
      </c>
      <c r="M69" s="100"/>
      <c r="N69" s="69">
        <f t="shared" ref="N69:O69" si="58">SUBTOTAL(9,N70:N81)</f>
        <v>0</v>
      </c>
      <c r="O69" s="69">
        <f t="shared" si="58"/>
        <v>0</v>
      </c>
      <c r="P69" s="77">
        <f>SUBTOTAL(9,P70:P81)</f>
        <v>0</v>
      </c>
      <c r="Q69" s="4"/>
      <c r="R69" s="101">
        <f t="shared" ref="R69:S69" si="59">SUBTOTAL(9,R70:R81)</f>
        <v>0</v>
      </c>
      <c r="S69" s="102">
        <f t="shared" si="59"/>
        <v>0</v>
      </c>
      <c r="T69" s="102">
        <f t="shared" ref="T69" si="60">SUBTOTAL(9,T70:T81)</f>
        <v>0</v>
      </c>
      <c r="U69" s="102">
        <f t="shared" ref="U69" si="61">SUBTOTAL(9,U70:U81)</f>
        <v>0</v>
      </c>
      <c r="V69" s="102">
        <f t="shared" ref="V69" si="62">SUBTOTAL(9,V70:V81)</f>
        <v>0</v>
      </c>
      <c r="W69" s="102">
        <f t="shared" ref="W69" si="63">SUBTOTAL(9,W70:W81)</f>
        <v>0</v>
      </c>
      <c r="X69" s="102">
        <f t="shared" ref="X69" si="64">SUBTOTAL(9,X70:X81)</f>
        <v>0</v>
      </c>
      <c r="Y69" s="102">
        <f t="shared" ref="Y69" si="65">SUBTOTAL(9,Y70:Y81)</f>
        <v>0</v>
      </c>
      <c r="Z69" s="103">
        <f t="shared" si="7"/>
        <v>0</v>
      </c>
    </row>
    <row r="70" spans="1:26" ht="18" customHeight="1">
      <c r="A70" s="4"/>
      <c r="B70" s="150"/>
      <c r="C70" s="354" t="s">
        <v>166</v>
      </c>
      <c r="D70" s="355"/>
      <c r="E70" s="355"/>
      <c r="F70" s="356"/>
      <c r="G70" s="152"/>
      <c r="H70" s="153"/>
      <c r="I70" s="153"/>
      <c r="J70" s="153"/>
      <c r="K70" s="152"/>
      <c r="L70" s="154">
        <f>SUBTOTAL(9,L71:L75)</f>
        <v>0</v>
      </c>
      <c r="M70" s="155"/>
      <c r="N70" s="154">
        <f>ROUNDDOWN(SUBTOTAL(9,N71:N75),0)</f>
        <v>0</v>
      </c>
      <c r="O70" s="156">
        <f>SUBTOTAL(9,O71:O75)</f>
        <v>0</v>
      </c>
      <c r="P70" s="157">
        <f>ROUNDDOWN(O70/3,0)*IF($B$5="中小企業（補助率2/3）",2,1)</f>
        <v>0</v>
      </c>
      <c r="Q70" s="4"/>
      <c r="R70" s="158">
        <f t="shared" ref="R70" si="66">ROUNDDOWN(SUBTOTAL(9,R71:R75),0)</f>
        <v>0</v>
      </c>
      <c r="S70" s="159">
        <f t="shared" ref="S70:Y70" si="67">ROUNDDOWN(SUBTOTAL(9,S71:S75),0)</f>
        <v>0</v>
      </c>
      <c r="T70" s="159">
        <f t="shared" si="67"/>
        <v>0</v>
      </c>
      <c r="U70" s="159">
        <f t="shared" si="67"/>
        <v>0</v>
      </c>
      <c r="V70" s="159">
        <f t="shared" si="67"/>
        <v>0</v>
      </c>
      <c r="W70" s="159">
        <f t="shared" si="67"/>
        <v>0</v>
      </c>
      <c r="X70" s="159">
        <f t="shared" si="67"/>
        <v>0</v>
      </c>
      <c r="Y70" s="159">
        <f t="shared" si="67"/>
        <v>0</v>
      </c>
      <c r="Z70" s="160">
        <f t="shared" si="7"/>
        <v>0</v>
      </c>
    </row>
    <row r="71" spans="1:26" ht="18" customHeight="1">
      <c r="A71" s="4"/>
      <c r="B71" s="151"/>
      <c r="C71" s="165"/>
      <c r="D71" s="28" t="s">
        <v>104</v>
      </c>
      <c r="E71" s="29"/>
      <c r="F71" s="30" t="s">
        <v>98</v>
      </c>
      <c r="G71" s="17"/>
      <c r="H71" s="57" t="str">
        <f>IF($E71="","","×")</f>
        <v/>
      </c>
      <c r="I71" s="18"/>
      <c r="J71" s="18"/>
      <c r="K71" s="57" t="str">
        <f>IF($E71="","","＝")</f>
        <v/>
      </c>
      <c r="L71" s="147">
        <f t="shared" ref="L71:L75" si="68">ROUNDDOWN(G71*I71,0)</f>
        <v>0</v>
      </c>
      <c r="M71" s="140"/>
      <c r="N71" s="147">
        <f t="shared" ref="N71:N75" si="69">L71-M71</f>
        <v>0</v>
      </c>
      <c r="O71" s="140"/>
      <c r="P71" s="73"/>
      <c r="Q71" s="4"/>
      <c r="R71" s="127"/>
      <c r="S71" s="128"/>
      <c r="T71" s="128"/>
      <c r="U71" s="128"/>
      <c r="V71" s="128"/>
      <c r="W71" s="128"/>
      <c r="X71" s="128"/>
      <c r="Y71" s="128"/>
      <c r="Z71" s="129">
        <f t="shared" si="7"/>
        <v>0</v>
      </c>
    </row>
    <row r="72" spans="1:26" ht="18" customHeight="1">
      <c r="A72" s="4"/>
      <c r="B72" s="151"/>
      <c r="C72" s="165"/>
      <c r="D72" s="31" t="s">
        <v>107</v>
      </c>
      <c r="E72" s="32"/>
      <c r="F72" s="33" t="s">
        <v>98</v>
      </c>
      <c r="G72" s="21"/>
      <c r="H72" s="58" t="str">
        <f t="shared" ref="H72:H75" si="70">IF($E72="","","×")</f>
        <v/>
      </c>
      <c r="I72" s="22"/>
      <c r="J72" s="22"/>
      <c r="K72" s="64" t="str">
        <f t="shared" ref="K72:K75" si="71">IF($E72="","","＝")</f>
        <v/>
      </c>
      <c r="L72" s="143">
        <f t="shared" si="68"/>
        <v>0</v>
      </c>
      <c r="M72" s="144"/>
      <c r="N72" s="143">
        <f t="shared" si="69"/>
        <v>0</v>
      </c>
      <c r="O72" s="144"/>
      <c r="P72" s="74"/>
      <c r="Q72" s="4"/>
      <c r="R72" s="130"/>
      <c r="S72" s="131"/>
      <c r="T72" s="131"/>
      <c r="U72" s="131"/>
      <c r="V72" s="131"/>
      <c r="W72" s="131"/>
      <c r="X72" s="131"/>
      <c r="Y72" s="131"/>
      <c r="Z72" s="132">
        <f t="shared" si="7"/>
        <v>0</v>
      </c>
    </row>
    <row r="73" spans="1:26" ht="18" customHeight="1">
      <c r="A73" s="4"/>
      <c r="B73" s="151"/>
      <c r="C73" s="165"/>
      <c r="D73" s="31" t="s">
        <v>108</v>
      </c>
      <c r="E73" s="32"/>
      <c r="F73" s="33" t="s">
        <v>98</v>
      </c>
      <c r="G73" s="21"/>
      <c r="H73" s="58" t="str">
        <f t="shared" si="70"/>
        <v/>
      </c>
      <c r="I73" s="22"/>
      <c r="J73" s="22"/>
      <c r="K73" s="64" t="str">
        <f t="shared" si="71"/>
        <v/>
      </c>
      <c r="L73" s="143">
        <f t="shared" si="68"/>
        <v>0</v>
      </c>
      <c r="M73" s="144"/>
      <c r="N73" s="143">
        <f t="shared" si="69"/>
        <v>0</v>
      </c>
      <c r="O73" s="144"/>
      <c r="P73" s="74"/>
      <c r="Q73" s="4"/>
      <c r="R73" s="130"/>
      <c r="S73" s="131"/>
      <c r="T73" s="131"/>
      <c r="U73" s="131"/>
      <c r="V73" s="131"/>
      <c r="W73" s="131"/>
      <c r="X73" s="131"/>
      <c r="Y73" s="131"/>
      <c r="Z73" s="132">
        <f t="shared" si="7"/>
        <v>0</v>
      </c>
    </row>
    <row r="74" spans="1:26" ht="18" customHeight="1">
      <c r="A74" s="4"/>
      <c r="B74" s="151"/>
      <c r="C74" s="165"/>
      <c r="D74" s="31" t="s">
        <v>109</v>
      </c>
      <c r="E74" s="32"/>
      <c r="F74" s="33" t="s">
        <v>98</v>
      </c>
      <c r="G74" s="21"/>
      <c r="H74" s="58" t="str">
        <f t="shared" si="70"/>
        <v/>
      </c>
      <c r="I74" s="22"/>
      <c r="J74" s="22"/>
      <c r="K74" s="64" t="str">
        <f t="shared" si="71"/>
        <v/>
      </c>
      <c r="L74" s="143">
        <f t="shared" si="68"/>
        <v>0</v>
      </c>
      <c r="M74" s="144"/>
      <c r="N74" s="143">
        <f t="shared" si="69"/>
        <v>0</v>
      </c>
      <c r="O74" s="144"/>
      <c r="P74" s="74"/>
      <c r="Q74" s="4"/>
      <c r="R74" s="130"/>
      <c r="S74" s="131"/>
      <c r="T74" s="131"/>
      <c r="U74" s="131"/>
      <c r="V74" s="131"/>
      <c r="W74" s="131"/>
      <c r="X74" s="131"/>
      <c r="Y74" s="131"/>
      <c r="Z74" s="132">
        <f t="shared" si="7"/>
        <v>0</v>
      </c>
    </row>
    <row r="75" spans="1:26" ht="18" customHeight="1">
      <c r="A75" s="4"/>
      <c r="B75" s="151"/>
      <c r="C75" s="165"/>
      <c r="D75" s="31" t="s">
        <v>110</v>
      </c>
      <c r="E75" s="32"/>
      <c r="F75" s="33" t="s">
        <v>98</v>
      </c>
      <c r="G75" s="21"/>
      <c r="H75" s="58" t="str">
        <f t="shared" si="70"/>
        <v/>
      </c>
      <c r="I75" s="22"/>
      <c r="J75" s="22"/>
      <c r="K75" s="64" t="str">
        <f t="shared" si="71"/>
        <v/>
      </c>
      <c r="L75" s="143">
        <f t="shared" si="68"/>
        <v>0</v>
      </c>
      <c r="M75" s="144"/>
      <c r="N75" s="143">
        <f t="shared" si="69"/>
        <v>0</v>
      </c>
      <c r="O75" s="144"/>
      <c r="P75" s="74"/>
      <c r="Q75" s="4"/>
      <c r="R75" s="130"/>
      <c r="S75" s="131"/>
      <c r="T75" s="131"/>
      <c r="U75" s="131"/>
      <c r="V75" s="131"/>
      <c r="W75" s="131"/>
      <c r="X75" s="131"/>
      <c r="Y75" s="131"/>
      <c r="Z75" s="309">
        <f t="shared" si="7"/>
        <v>0</v>
      </c>
    </row>
    <row r="76" spans="1:26" ht="18" customHeight="1">
      <c r="A76" s="4"/>
      <c r="B76" s="150"/>
      <c r="C76" s="354" t="s">
        <v>167</v>
      </c>
      <c r="D76" s="355"/>
      <c r="E76" s="355"/>
      <c r="F76" s="356"/>
      <c r="G76" s="152"/>
      <c r="H76" s="153"/>
      <c r="I76" s="153"/>
      <c r="J76" s="153"/>
      <c r="K76" s="152"/>
      <c r="L76" s="156">
        <f>SUBTOTAL(9,L77:L81)</f>
        <v>0</v>
      </c>
      <c r="M76" s="164"/>
      <c r="N76" s="156">
        <f>ROUNDDOWN(SUBTOTAL(9,N77:N81),0)</f>
        <v>0</v>
      </c>
      <c r="O76" s="156">
        <f>SUBTOTAL(9,O77:O81)</f>
        <v>0</v>
      </c>
      <c r="P76" s="157">
        <f>ROUNDDOWN(O76/3,0)*IF($B$5="中小企業（補助率2/3）",2,1)</f>
        <v>0</v>
      </c>
      <c r="Q76" s="4"/>
      <c r="R76" s="161">
        <f>ROUNDDOWN(SUBTOTAL(9,R77:R81),0)</f>
        <v>0</v>
      </c>
      <c r="S76" s="162">
        <f>ROUNDDOWN(SUBTOTAL(9,S77:S81),0)</f>
        <v>0</v>
      </c>
      <c r="T76" s="162">
        <f t="shared" ref="T76:Y76" si="72">ROUNDDOWN(SUBTOTAL(9,T77:T81),0)</f>
        <v>0</v>
      </c>
      <c r="U76" s="162">
        <f t="shared" si="72"/>
        <v>0</v>
      </c>
      <c r="V76" s="162">
        <f t="shared" si="72"/>
        <v>0</v>
      </c>
      <c r="W76" s="162">
        <f t="shared" si="72"/>
        <v>0</v>
      </c>
      <c r="X76" s="162">
        <f t="shared" si="72"/>
        <v>0</v>
      </c>
      <c r="Y76" s="162">
        <f t="shared" si="72"/>
        <v>0</v>
      </c>
      <c r="Z76" s="163">
        <f t="shared" ref="Z76:Z81" si="73">IF(O76=SUM(R76:Y76),SUM(R76:Y76),"合計額相違")</f>
        <v>0</v>
      </c>
    </row>
    <row r="77" spans="1:26" ht="18" customHeight="1">
      <c r="A77" s="4"/>
      <c r="B77" s="151"/>
      <c r="C77" s="165"/>
      <c r="D77" s="34" t="s">
        <v>112</v>
      </c>
      <c r="E77" s="35"/>
      <c r="F77" s="36" t="s">
        <v>98</v>
      </c>
      <c r="G77" s="17"/>
      <c r="H77" s="57" t="str">
        <f>IF($E77="","","×")</f>
        <v/>
      </c>
      <c r="I77" s="18"/>
      <c r="J77" s="18"/>
      <c r="K77" s="57" t="str">
        <f>IF($E77="","","＝")</f>
        <v/>
      </c>
      <c r="L77" s="147">
        <f t="shared" ref="L77:L78" si="74">ROUNDDOWN(G77*I77,0)</f>
        <v>0</v>
      </c>
      <c r="M77" s="140"/>
      <c r="N77" s="147">
        <f t="shared" ref="N77:N78" si="75">L77-M77</f>
        <v>0</v>
      </c>
      <c r="O77" s="140"/>
      <c r="P77" s="74"/>
      <c r="Q77" s="4"/>
      <c r="R77" s="127"/>
      <c r="S77" s="128"/>
      <c r="T77" s="128"/>
      <c r="U77" s="128"/>
      <c r="V77" s="128"/>
      <c r="W77" s="128"/>
      <c r="X77" s="128"/>
      <c r="Y77" s="128"/>
      <c r="Z77" s="129">
        <f t="shared" si="73"/>
        <v>0</v>
      </c>
    </row>
    <row r="78" spans="1:26" ht="18" customHeight="1">
      <c r="A78" s="4"/>
      <c r="B78" s="151"/>
      <c r="C78" s="166"/>
      <c r="D78" s="37" t="s">
        <v>113</v>
      </c>
      <c r="E78" s="38"/>
      <c r="F78" s="36" t="s">
        <v>98</v>
      </c>
      <c r="G78" s="21"/>
      <c r="H78" s="58" t="str">
        <f t="shared" ref="H78" si="76">IF($E78="","","×")</f>
        <v/>
      </c>
      <c r="I78" s="22"/>
      <c r="J78" s="22"/>
      <c r="K78" s="58" t="str">
        <f t="shared" ref="K78" si="77">IF($E78="","","＝")</f>
        <v/>
      </c>
      <c r="L78" s="143">
        <f t="shared" si="74"/>
        <v>0</v>
      </c>
      <c r="M78" s="144"/>
      <c r="N78" s="143">
        <f t="shared" si="75"/>
        <v>0</v>
      </c>
      <c r="O78" s="144"/>
      <c r="P78" s="74"/>
      <c r="Q78" s="4"/>
      <c r="R78" s="130"/>
      <c r="S78" s="131"/>
      <c r="T78" s="131"/>
      <c r="U78" s="131"/>
      <c r="V78" s="131"/>
      <c r="W78" s="131"/>
      <c r="X78" s="131"/>
      <c r="Y78" s="131"/>
      <c r="Z78" s="132">
        <f t="shared" si="73"/>
        <v>0</v>
      </c>
    </row>
    <row r="79" spans="1:26" ht="18" customHeight="1">
      <c r="A79" s="4"/>
      <c r="B79" s="46"/>
      <c r="C79" s="167"/>
      <c r="D79" s="37" t="s">
        <v>114</v>
      </c>
      <c r="E79" s="38"/>
      <c r="F79" s="36" t="s">
        <v>98</v>
      </c>
      <c r="G79" s="21"/>
      <c r="H79" s="58" t="str">
        <f t="shared" ref="H79:H81" si="78">IF($E79="","","×")</f>
        <v/>
      </c>
      <c r="I79" s="23"/>
      <c r="J79" s="22"/>
      <c r="K79" s="58" t="str">
        <f t="shared" ref="K79:K81" si="79">IF($E79="","","＝")</f>
        <v/>
      </c>
      <c r="L79" s="143">
        <f t="shared" ref="L79" si="80">ROUNDDOWN(G79*I79,0)</f>
        <v>0</v>
      </c>
      <c r="M79" s="144"/>
      <c r="N79" s="143">
        <f t="shared" ref="N79" si="81">L79-M79</f>
        <v>0</v>
      </c>
      <c r="O79" s="144"/>
      <c r="P79" s="78"/>
      <c r="Q79" s="4"/>
      <c r="R79" s="130"/>
      <c r="S79" s="131"/>
      <c r="T79" s="131"/>
      <c r="U79" s="131"/>
      <c r="V79" s="131"/>
      <c r="W79" s="131"/>
      <c r="X79" s="131"/>
      <c r="Y79" s="131"/>
      <c r="Z79" s="132">
        <f t="shared" si="73"/>
        <v>0</v>
      </c>
    </row>
    <row r="80" spans="1:26" ht="18" customHeight="1">
      <c r="A80" s="4"/>
      <c r="B80" s="46"/>
      <c r="C80" s="167"/>
      <c r="D80" s="37" t="s">
        <v>115</v>
      </c>
      <c r="E80" s="38"/>
      <c r="F80" s="36" t="s">
        <v>98</v>
      </c>
      <c r="G80" s="21"/>
      <c r="H80" s="58" t="str">
        <f t="shared" si="78"/>
        <v/>
      </c>
      <c r="I80" s="23"/>
      <c r="J80" s="22"/>
      <c r="K80" s="58" t="str">
        <f t="shared" si="79"/>
        <v/>
      </c>
      <c r="L80" s="143">
        <f t="shared" ref="L80:L81" si="82">ROUNDDOWN(G80*I80,0)</f>
        <v>0</v>
      </c>
      <c r="M80" s="144"/>
      <c r="N80" s="143">
        <f t="shared" ref="N80:N81" si="83">L80-M80</f>
        <v>0</v>
      </c>
      <c r="O80" s="144"/>
      <c r="P80" s="78"/>
      <c r="Q80" s="4"/>
      <c r="R80" s="130"/>
      <c r="S80" s="131"/>
      <c r="T80" s="131"/>
      <c r="U80" s="131"/>
      <c r="V80" s="131"/>
      <c r="W80" s="131"/>
      <c r="X80" s="131"/>
      <c r="Y80" s="131"/>
      <c r="Z80" s="132">
        <f t="shared" si="73"/>
        <v>0</v>
      </c>
    </row>
    <row r="81" spans="1:27" ht="18" customHeight="1" thickBot="1">
      <c r="A81" s="4"/>
      <c r="B81" s="46"/>
      <c r="C81" s="168"/>
      <c r="D81" s="37" t="s">
        <v>116</v>
      </c>
      <c r="E81" s="38"/>
      <c r="F81" s="36" t="s">
        <v>98</v>
      </c>
      <c r="G81" s="21"/>
      <c r="H81" s="58" t="str">
        <f t="shared" si="78"/>
        <v/>
      </c>
      <c r="I81" s="23"/>
      <c r="J81" s="22"/>
      <c r="K81" s="58" t="str">
        <f t="shared" si="79"/>
        <v/>
      </c>
      <c r="L81" s="143">
        <f t="shared" si="82"/>
        <v>0</v>
      </c>
      <c r="M81" s="144"/>
      <c r="N81" s="143">
        <f t="shared" si="83"/>
        <v>0</v>
      </c>
      <c r="O81" s="144"/>
      <c r="P81" s="78"/>
      <c r="Q81" s="4"/>
      <c r="R81" s="130"/>
      <c r="S81" s="131"/>
      <c r="T81" s="131"/>
      <c r="U81" s="131"/>
      <c r="V81" s="131"/>
      <c r="W81" s="131"/>
      <c r="X81" s="131"/>
      <c r="Y81" s="131"/>
      <c r="Z81" s="311">
        <f t="shared" si="73"/>
        <v>0</v>
      </c>
    </row>
    <row r="82" spans="1:27" ht="18" customHeight="1" thickTop="1" thickBot="1">
      <c r="A82" s="4"/>
      <c r="B82" s="390" t="s">
        <v>117</v>
      </c>
      <c r="C82" s="391"/>
      <c r="D82" s="391"/>
      <c r="E82" s="391"/>
      <c r="F82" s="391"/>
      <c r="G82" s="107"/>
      <c r="H82" s="107"/>
      <c r="I82" s="107"/>
      <c r="J82" s="107"/>
      <c r="K82" s="107"/>
      <c r="L82" s="70">
        <f>SUBTOTAL(9,L10:L81)</f>
        <v>0</v>
      </c>
      <c r="M82" s="70"/>
      <c r="N82" s="70">
        <f>SUBTOTAL(9,N10:N81)</f>
        <v>0</v>
      </c>
      <c r="O82" s="70">
        <f>SUBTOTAL(9,O10:O81)</f>
        <v>0</v>
      </c>
      <c r="P82" s="79">
        <f>SUBTOTAL(9,P10:P81)</f>
        <v>0</v>
      </c>
      <c r="Q82" s="4"/>
      <c r="R82" s="104">
        <f>SUBTOTAL(9,R10:R81)</f>
        <v>0</v>
      </c>
      <c r="S82" s="105">
        <f>SUBTOTAL(9,S10:S81)</f>
        <v>0</v>
      </c>
      <c r="T82" s="105">
        <f t="shared" ref="T82:Y82" si="84">SUBTOTAL(9,T10:T81)</f>
        <v>0</v>
      </c>
      <c r="U82" s="105">
        <f t="shared" si="84"/>
        <v>0</v>
      </c>
      <c r="V82" s="105">
        <f t="shared" si="84"/>
        <v>0</v>
      </c>
      <c r="W82" s="105">
        <f t="shared" si="84"/>
        <v>0</v>
      </c>
      <c r="X82" s="105">
        <f t="shared" si="84"/>
        <v>0</v>
      </c>
      <c r="Y82" s="105">
        <f t="shared" si="84"/>
        <v>0</v>
      </c>
      <c r="Z82" s="106">
        <f>IF(O82=SUM(R82:Y82),SUM(R82:Y82),"合計額相違")</f>
        <v>0</v>
      </c>
    </row>
    <row r="83" spans="1:27">
      <c r="A83" s="4"/>
      <c r="B83" s="4"/>
      <c r="C83" s="4"/>
      <c r="D83" s="4"/>
      <c r="E83" s="4"/>
      <c r="F83" s="4"/>
      <c r="G83" s="4"/>
      <c r="H83" s="4"/>
      <c r="I83" s="4"/>
      <c r="J83" s="4"/>
      <c r="K83" s="4"/>
      <c r="L83" s="4"/>
      <c r="M83" s="4"/>
      <c r="N83" s="4"/>
      <c r="O83" s="6"/>
      <c r="P83" s="4"/>
      <c r="Q83" s="4"/>
      <c r="R83" s="4"/>
      <c r="S83" s="4"/>
      <c r="T83" s="4"/>
      <c r="U83" s="4"/>
      <c r="V83" s="4"/>
      <c r="W83" s="4"/>
      <c r="X83" s="4"/>
      <c r="Y83" s="4"/>
      <c r="Z83" s="4"/>
    </row>
    <row r="84" spans="1:27">
      <c r="A84" s="4"/>
      <c r="B84" s="48"/>
      <c r="C84" s="48"/>
      <c r="D84" s="48"/>
      <c r="E84" s="48"/>
      <c r="F84" s="48"/>
      <c r="G84" s="48"/>
      <c r="H84" s="4"/>
      <c r="I84" s="4"/>
      <c r="J84" s="4"/>
      <c r="K84" s="4"/>
      <c r="L84" s="4"/>
      <c r="M84" s="4"/>
      <c r="N84" s="4"/>
      <c r="O84" s="6"/>
      <c r="P84" s="4"/>
      <c r="Q84" s="4"/>
      <c r="R84" s="4"/>
      <c r="S84" s="4"/>
      <c r="T84" s="4"/>
      <c r="U84" s="4"/>
      <c r="V84" s="4"/>
      <c r="W84" s="4"/>
      <c r="X84" s="4"/>
      <c r="Y84" s="4"/>
      <c r="Z84" s="4"/>
    </row>
    <row r="85" spans="1:27" ht="28.8">
      <c r="A85" s="4"/>
      <c r="B85" s="49" t="s">
        <v>118</v>
      </c>
      <c r="C85" s="48"/>
      <c r="D85" s="48"/>
      <c r="E85" s="48"/>
      <c r="F85" s="48"/>
      <c r="G85" s="48"/>
      <c r="H85" s="4"/>
      <c r="I85" s="4"/>
      <c r="J85" s="4"/>
      <c r="K85" s="4"/>
      <c r="L85" s="4"/>
      <c r="M85" s="4"/>
      <c r="N85" s="4"/>
      <c r="O85" s="6"/>
      <c r="P85" s="4"/>
      <c r="Q85" s="4"/>
      <c r="R85" s="4"/>
      <c r="S85" s="4"/>
      <c r="T85" s="4"/>
      <c r="U85" s="4"/>
      <c r="V85" s="4"/>
      <c r="W85" s="4"/>
      <c r="X85" s="4"/>
      <c r="Y85" s="4"/>
      <c r="Z85" s="4"/>
    </row>
    <row r="86" spans="1:27">
      <c r="A86" s="4"/>
      <c r="B86" s="50" t="s">
        <v>119</v>
      </c>
      <c r="C86" s="48"/>
      <c r="D86" s="48"/>
      <c r="E86" s="48"/>
      <c r="F86" s="48"/>
      <c r="G86" s="48"/>
      <c r="H86" s="4"/>
      <c r="I86" s="4"/>
      <c r="J86" s="4"/>
      <c r="K86" s="4"/>
      <c r="L86" s="4"/>
      <c r="M86" s="4"/>
      <c r="N86" s="4"/>
      <c r="O86" s="6"/>
      <c r="P86" s="4"/>
      <c r="Q86" s="4"/>
      <c r="R86" s="4"/>
      <c r="S86" s="4"/>
      <c r="T86" s="4"/>
      <c r="U86" s="4"/>
      <c r="V86" s="4"/>
      <c r="W86" s="4"/>
      <c r="X86" s="4"/>
      <c r="Y86" s="4"/>
      <c r="Z86" s="4"/>
    </row>
    <row r="87" spans="1:27">
      <c r="A87" s="4"/>
      <c r="B87" s="175" t="s">
        <v>168</v>
      </c>
      <c r="C87" s="48"/>
      <c r="D87" s="48"/>
      <c r="E87" s="48"/>
      <c r="F87" s="48"/>
      <c r="G87" s="48"/>
      <c r="H87" s="4"/>
      <c r="I87" s="4"/>
      <c r="J87" s="4"/>
      <c r="K87" s="4"/>
      <c r="L87" s="4"/>
      <c r="M87" s="4"/>
      <c r="N87" s="4"/>
      <c r="O87" s="6"/>
      <c r="P87" s="4"/>
      <c r="Q87" s="4"/>
      <c r="R87" s="4"/>
      <c r="S87" s="4"/>
      <c r="T87" s="4"/>
      <c r="U87" s="4"/>
      <c r="V87" s="4"/>
      <c r="W87" s="4"/>
      <c r="X87" s="4"/>
      <c r="Y87" s="4"/>
      <c r="Z87" s="4"/>
    </row>
    <row r="88" spans="1:27">
      <c r="A88" s="4"/>
      <c r="B88" s="48"/>
      <c r="C88" s="48"/>
      <c r="D88" s="48"/>
      <c r="E88" s="48"/>
      <c r="F88" s="48"/>
      <c r="G88" s="48"/>
      <c r="H88" s="4"/>
      <c r="I88" s="4"/>
      <c r="J88" s="4"/>
      <c r="K88" s="4"/>
      <c r="L88" s="4"/>
      <c r="M88" s="4"/>
      <c r="N88" s="4"/>
      <c r="O88" s="6"/>
      <c r="P88" s="4"/>
      <c r="Q88" s="4"/>
      <c r="R88" s="4"/>
      <c r="S88" s="4"/>
      <c r="T88" s="4"/>
      <c r="U88" s="4"/>
      <c r="V88" s="4"/>
      <c r="W88" s="4"/>
      <c r="X88" s="4"/>
      <c r="Y88" s="4"/>
      <c r="Z88" s="4"/>
    </row>
    <row r="89" spans="1:27" ht="28.8">
      <c r="A89" s="4"/>
      <c r="B89" s="47" t="s">
        <v>121</v>
      </c>
      <c r="C89" s="51"/>
      <c r="D89" s="51"/>
      <c r="E89" s="51"/>
      <c r="F89" s="51"/>
      <c r="G89" s="52"/>
      <c r="H89" s="53"/>
      <c r="I89" s="53"/>
      <c r="J89" s="53"/>
      <c r="K89" s="53"/>
      <c r="L89" s="53"/>
      <c r="M89" s="53"/>
      <c r="N89" s="53"/>
      <c r="O89" s="53"/>
      <c r="P89" s="53"/>
      <c r="Q89" s="53"/>
      <c r="R89" s="53"/>
      <c r="S89" s="53"/>
      <c r="T89" s="53"/>
      <c r="U89" s="53"/>
      <c r="V89" s="53"/>
      <c r="W89" s="53"/>
      <c r="X89" s="54"/>
      <c r="Y89" s="53"/>
      <c r="Z89" s="53"/>
      <c r="AA89" s="3"/>
    </row>
    <row r="90" spans="1:27" ht="130.19999999999999" customHeight="1">
      <c r="A90" s="4"/>
      <c r="B90" s="338" t="s">
        <v>169</v>
      </c>
      <c r="C90" s="338"/>
      <c r="D90" s="338"/>
      <c r="E90" s="338"/>
      <c r="F90" s="338"/>
      <c r="G90" s="338"/>
      <c r="H90" s="338"/>
      <c r="I90" s="338"/>
      <c r="J90" s="338"/>
      <c r="K90" s="338"/>
      <c r="L90" s="338"/>
      <c r="M90" s="338"/>
      <c r="N90" s="338"/>
      <c r="O90" s="338"/>
      <c r="P90" s="338"/>
      <c r="Q90" s="55"/>
      <c r="R90" s="55"/>
      <c r="S90" s="55"/>
      <c r="T90" s="55"/>
      <c r="U90" s="55"/>
      <c r="V90" s="55"/>
      <c r="W90" s="55"/>
      <c r="X90" s="55"/>
      <c r="Y90" s="55"/>
      <c r="Z90" s="55"/>
    </row>
  </sheetData>
  <sheetProtection sheet="1" objects="1" scenarios="1" insertRows="0"/>
  <mergeCells count="39">
    <mergeCell ref="B2:F2"/>
    <mergeCell ref="E16:F16"/>
    <mergeCell ref="E17:F17"/>
    <mergeCell ref="B18:F18"/>
    <mergeCell ref="C19:F19"/>
    <mergeCell ref="B10:F10"/>
    <mergeCell ref="E11:F11"/>
    <mergeCell ref="E12:F12"/>
    <mergeCell ref="E13:F13"/>
    <mergeCell ref="E14:F14"/>
    <mergeCell ref="E15:F15"/>
    <mergeCell ref="C63:F63"/>
    <mergeCell ref="R8:Z8"/>
    <mergeCell ref="B90:P90"/>
    <mergeCell ref="C31:F31"/>
    <mergeCell ref="C35:F35"/>
    <mergeCell ref="C27:F27"/>
    <mergeCell ref="B82:F82"/>
    <mergeCell ref="B8:C9"/>
    <mergeCell ref="D8:D9"/>
    <mergeCell ref="E8:F9"/>
    <mergeCell ref="G8:O8"/>
    <mergeCell ref="P8:P9"/>
    <mergeCell ref="B5:F5"/>
    <mergeCell ref="C70:F70"/>
    <mergeCell ref="C76:F76"/>
    <mergeCell ref="E59:F59"/>
    <mergeCell ref="E60:F60"/>
    <mergeCell ref="E61:F61"/>
    <mergeCell ref="E62:F62"/>
    <mergeCell ref="C41:F41"/>
    <mergeCell ref="C45:F45"/>
    <mergeCell ref="C51:F51"/>
    <mergeCell ref="C55:F55"/>
    <mergeCell ref="E56:F56"/>
    <mergeCell ref="E57:F57"/>
    <mergeCell ref="E58:F58"/>
    <mergeCell ref="B69:F69"/>
    <mergeCell ref="B6:P6"/>
  </mergeCells>
  <phoneticPr fontId="5"/>
  <conditionalFormatting sqref="G11:O82">
    <cfRule type="expression" dxfId="0" priority="31">
      <formula>AND($E11&lt;&gt;"",G11="")</formula>
    </cfRule>
  </conditionalFormatting>
  <dataValidations count="4">
    <dataValidation imeMode="on" allowBlank="1" showInputMessage="1" showErrorMessage="1" sqref="B90 B89:G89 B2:B3" xr:uid="{24AF642C-9A07-4E49-8BE6-DB4A775893B3}"/>
    <dataValidation imeMode="off" allowBlank="1" showInputMessage="1" showErrorMessage="1" sqref="U89 N89 X89:Y89 K89 AA89 Q89" xr:uid="{0A21085C-3907-440A-A07F-C890918E9249}"/>
    <dataValidation type="list" imeMode="on" allowBlank="1" showInputMessage="1" showErrorMessage="1" sqref="B5:F5" xr:uid="{6CDC8D6E-C16B-4831-BBFD-200F8DD16F59}">
      <formula1>"中小企業（補助率2/3）,大企業（補助率1/3）"</formula1>
    </dataValidation>
    <dataValidation type="whole" operator="greaterThanOrEqual" allowBlank="1" showInputMessage="1" showErrorMessage="1" error="整数のみ入力可能です" sqref="M10:M82 O10:O82 Z13 R13:X13 R14:Z82 R10:Z12" xr:uid="{57192A5D-25AC-4382-8563-3160E0454AED}">
      <formula1>0</formula1>
    </dataValidation>
  </dataValidations>
  <hyperlinks>
    <hyperlink ref="B87" r:id="rId1" xr:uid="{56676563-8086-4159-A105-B9020F6DB3CC}"/>
  </hyperlinks>
  <printOptions horizontalCentered="1"/>
  <pageMargins left="0.31496062992125984" right="0.31496062992125984" top="0.15748031496062992" bottom="0" header="0.19685039370078741" footer="0.19685039370078741"/>
  <pageSetup paperSize="8" scale="43" orientation="landscape"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851B-A735-460D-A7E2-8FABBCAB9873}">
  <sheetPr>
    <pageSetUpPr fitToPage="1"/>
  </sheetPr>
  <dimension ref="A1:R35"/>
  <sheetViews>
    <sheetView showGridLines="0" zoomScaleNormal="100" workbookViewId="0"/>
  </sheetViews>
  <sheetFormatPr defaultColWidth="9.109375" defaultRowHeight="17.399999999999999"/>
  <cols>
    <col min="1" max="1" width="2.5546875" style="109" customWidth="1"/>
    <col min="2" max="2" width="18.6640625" style="109" customWidth="1"/>
    <col min="3" max="4" width="23.109375" style="109" customWidth="1"/>
    <col min="5" max="5" width="7.5546875" style="109" customWidth="1"/>
    <col min="6" max="6" width="20.44140625" style="109" customWidth="1"/>
    <col min="7" max="7" width="21.109375" style="109" customWidth="1"/>
    <col min="8" max="8" width="3.44140625" style="109" customWidth="1"/>
    <col min="9" max="9" width="17.88671875" style="109" bestFit="1" customWidth="1"/>
    <col min="10" max="18" width="12.33203125" style="109" customWidth="1"/>
    <col min="19" max="16384" width="9.109375" style="109"/>
  </cols>
  <sheetData>
    <row r="1" spans="1:18" ht="21.6">
      <c r="A1" s="108" t="s">
        <v>122</v>
      </c>
    </row>
    <row r="2" spans="1:18" ht="21.6">
      <c r="A2" s="108"/>
    </row>
    <row r="3" spans="1:18">
      <c r="B3" s="110" t="s">
        <v>123</v>
      </c>
      <c r="I3" s="110" t="s">
        <v>124</v>
      </c>
    </row>
    <row r="4" spans="1:18" ht="18" thickBot="1">
      <c r="F4" s="115" t="s">
        <v>125</v>
      </c>
      <c r="Q4" s="115" t="s">
        <v>126</v>
      </c>
    </row>
    <row r="5" spans="1:18">
      <c r="B5" s="350" t="s">
        <v>127</v>
      </c>
      <c r="C5" s="350" t="s">
        <v>128</v>
      </c>
      <c r="D5" s="350" t="s">
        <v>129</v>
      </c>
      <c r="E5" s="350" t="s">
        <v>130</v>
      </c>
      <c r="F5" s="350" t="s">
        <v>131</v>
      </c>
      <c r="I5" s="350" t="s">
        <v>127</v>
      </c>
      <c r="J5" s="352">
        <f>資金計画表!R9</f>
        <v>45444</v>
      </c>
      <c r="K5" s="352">
        <f>資金計画表!S9</f>
        <v>45474</v>
      </c>
      <c r="L5" s="352">
        <f>資金計画表!T9</f>
        <v>45505</v>
      </c>
      <c r="M5" s="352">
        <f>資金計画表!U9</f>
        <v>45536</v>
      </c>
      <c r="N5" s="352">
        <f>資金計画表!V9</f>
        <v>45566</v>
      </c>
      <c r="O5" s="352">
        <f>資金計画表!W9</f>
        <v>45597</v>
      </c>
      <c r="P5" s="352">
        <f>資金計画表!X9</f>
        <v>45627</v>
      </c>
      <c r="Q5" s="352">
        <f>資金計画表!Y9</f>
        <v>45658</v>
      </c>
      <c r="R5" s="350" t="s">
        <v>132</v>
      </c>
    </row>
    <row r="6" spans="1:18" ht="18" thickBot="1">
      <c r="B6" s="351"/>
      <c r="C6" s="351"/>
      <c r="D6" s="351"/>
      <c r="E6" s="351"/>
      <c r="F6" s="351"/>
      <c r="I6" s="351"/>
      <c r="J6" s="353"/>
      <c r="K6" s="353"/>
      <c r="L6" s="353"/>
      <c r="M6" s="353"/>
      <c r="N6" s="353"/>
      <c r="O6" s="353"/>
      <c r="P6" s="353"/>
      <c r="Q6" s="353"/>
      <c r="R6" s="351"/>
    </row>
    <row r="7" spans="1:18">
      <c r="B7" s="111" t="s">
        <v>133</v>
      </c>
      <c r="C7" s="137">
        <f>資金計画表!N10</f>
        <v>0</v>
      </c>
      <c r="D7" s="137">
        <f>資金計画表!O10</f>
        <v>0</v>
      </c>
      <c r="E7" s="120" t="str">
        <f>IF(資金計画表!B5="中小企業（補助率2/3）","2/3","1/3")</f>
        <v>1/3</v>
      </c>
      <c r="F7" s="121">
        <f>資金計画表!P10</f>
        <v>0</v>
      </c>
      <c r="I7" s="111" t="str">
        <f t="shared" ref="I7:I20" si="0">$B7</f>
        <v>人件費</v>
      </c>
      <c r="J7" s="116">
        <f>資金計画表!R$10</f>
        <v>0</v>
      </c>
      <c r="K7" s="116">
        <f>資金計画表!S$10</f>
        <v>0</v>
      </c>
      <c r="L7" s="117">
        <f>資金計画表!T$10</f>
        <v>0</v>
      </c>
      <c r="M7" s="117">
        <f>資金計画表!U$10</f>
        <v>0</v>
      </c>
      <c r="N7" s="117">
        <f>資金計画表!V$10</f>
        <v>0</v>
      </c>
      <c r="O7" s="117">
        <f>資金計画表!W$10</f>
        <v>0</v>
      </c>
      <c r="P7" s="117">
        <f>資金計画表!X$10</f>
        <v>0</v>
      </c>
      <c r="Q7" s="117">
        <f>資金計画表!Y$10</f>
        <v>0</v>
      </c>
      <c r="R7" s="117">
        <f>SUM(J7:Q7)</f>
        <v>0</v>
      </c>
    </row>
    <row r="8" spans="1:18">
      <c r="B8" s="111" t="s">
        <v>134</v>
      </c>
      <c r="C8" s="137">
        <f>SUM(C9:C17)</f>
        <v>0</v>
      </c>
      <c r="D8" s="137">
        <f>SUM(D9:D17)</f>
        <v>0</v>
      </c>
      <c r="E8" s="122"/>
      <c r="F8" s="123">
        <f>SUM(F9:F17)</f>
        <v>0</v>
      </c>
      <c r="I8" s="111" t="str">
        <f t="shared" si="0"/>
        <v>事業費</v>
      </c>
      <c r="J8" s="116">
        <f>SUM(J9:J17)</f>
        <v>0</v>
      </c>
      <c r="K8" s="116">
        <f t="shared" ref="K8:Q8" si="1">SUM(K9:K17)</f>
        <v>0</v>
      </c>
      <c r="L8" s="117">
        <f t="shared" si="1"/>
        <v>0</v>
      </c>
      <c r="M8" s="117">
        <f t="shared" si="1"/>
        <v>0</v>
      </c>
      <c r="N8" s="117">
        <f t="shared" si="1"/>
        <v>0</v>
      </c>
      <c r="O8" s="117">
        <f t="shared" si="1"/>
        <v>0</v>
      </c>
      <c r="P8" s="117">
        <f t="shared" si="1"/>
        <v>0</v>
      </c>
      <c r="Q8" s="117">
        <f t="shared" si="1"/>
        <v>0</v>
      </c>
      <c r="R8" s="117">
        <f>SUM(R9:R17)</f>
        <v>0</v>
      </c>
    </row>
    <row r="9" spans="1:18">
      <c r="B9" s="126" t="s">
        <v>135</v>
      </c>
      <c r="C9" s="138">
        <f>資金計画表!N$19</f>
        <v>0</v>
      </c>
      <c r="D9" s="138">
        <f>資金計画表!O$19</f>
        <v>0</v>
      </c>
      <c r="E9" s="124"/>
      <c r="F9" s="125">
        <f>資金計画表!P$19</f>
        <v>0</v>
      </c>
      <c r="I9" s="126" t="str">
        <f t="shared" si="0"/>
        <v>旅費</v>
      </c>
      <c r="J9" s="118">
        <f>資金計画表!R$19</f>
        <v>0</v>
      </c>
      <c r="K9" s="118">
        <f>資金計画表!S$19</f>
        <v>0</v>
      </c>
      <c r="L9" s="119">
        <f>資金計画表!T$19</f>
        <v>0</v>
      </c>
      <c r="M9" s="119">
        <f>資金計画表!U$19</f>
        <v>0</v>
      </c>
      <c r="N9" s="119">
        <f>資金計画表!V$19</f>
        <v>0</v>
      </c>
      <c r="O9" s="119">
        <f>資金計画表!W$19</f>
        <v>0</v>
      </c>
      <c r="P9" s="119">
        <f>資金計画表!X$19</f>
        <v>0</v>
      </c>
      <c r="Q9" s="119">
        <f>資金計画表!Y$19</f>
        <v>0</v>
      </c>
      <c r="R9" s="119">
        <f>SUM(J9:Q9)</f>
        <v>0</v>
      </c>
    </row>
    <row r="10" spans="1:18">
      <c r="B10" s="126" t="s">
        <v>136</v>
      </c>
      <c r="C10" s="138">
        <f>資金計画表!N$27</f>
        <v>0</v>
      </c>
      <c r="D10" s="138">
        <f>資金計画表!O$27</f>
        <v>0</v>
      </c>
      <c r="E10" s="124"/>
      <c r="F10" s="125">
        <f>資金計画表!P$27</f>
        <v>0</v>
      </c>
      <c r="I10" s="126" t="str">
        <f t="shared" si="0"/>
        <v>会議費</v>
      </c>
      <c r="J10" s="118">
        <f>資金計画表!R$27</f>
        <v>0</v>
      </c>
      <c r="K10" s="118">
        <f>資金計画表!S$27</f>
        <v>0</v>
      </c>
      <c r="L10" s="119">
        <f>資金計画表!T$27</f>
        <v>0</v>
      </c>
      <c r="M10" s="119">
        <f>資金計画表!U$27</f>
        <v>0</v>
      </c>
      <c r="N10" s="119">
        <f>資金計画表!V$27</f>
        <v>0</v>
      </c>
      <c r="O10" s="119">
        <f>資金計画表!W$27</f>
        <v>0</v>
      </c>
      <c r="P10" s="119">
        <f>資金計画表!X$27</f>
        <v>0</v>
      </c>
      <c r="Q10" s="119">
        <f>資金計画表!Y$27</f>
        <v>0</v>
      </c>
      <c r="R10" s="119">
        <f t="shared" ref="R10:R16" si="2">SUM(J10:Q10)</f>
        <v>0</v>
      </c>
    </row>
    <row r="11" spans="1:18">
      <c r="B11" s="126" t="s">
        <v>137</v>
      </c>
      <c r="C11" s="138">
        <f>資金計画表!N$31</f>
        <v>0</v>
      </c>
      <c r="D11" s="138">
        <f>資金計画表!O$31</f>
        <v>0</v>
      </c>
      <c r="E11" s="124"/>
      <c r="F11" s="125">
        <f>資金計画表!P$31</f>
        <v>0</v>
      </c>
      <c r="I11" s="126" t="str">
        <f t="shared" si="0"/>
        <v>謝金</v>
      </c>
      <c r="J11" s="118">
        <f>資金計画表!R$31</f>
        <v>0</v>
      </c>
      <c r="K11" s="118">
        <f>資金計画表!S$31</f>
        <v>0</v>
      </c>
      <c r="L11" s="119">
        <f>資金計画表!T$31</f>
        <v>0</v>
      </c>
      <c r="M11" s="119">
        <f>資金計画表!U$31</f>
        <v>0</v>
      </c>
      <c r="N11" s="119">
        <f>資金計画表!V$31</f>
        <v>0</v>
      </c>
      <c r="O11" s="119">
        <f>資金計画表!W$31</f>
        <v>0</v>
      </c>
      <c r="P11" s="119">
        <f>資金計画表!X$31</f>
        <v>0</v>
      </c>
      <c r="Q11" s="119">
        <f>資金計画表!Y$31</f>
        <v>0</v>
      </c>
      <c r="R11" s="119">
        <f t="shared" si="2"/>
        <v>0</v>
      </c>
    </row>
    <row r="12" spans="1:18">
      <c r="B12" s="126" t="s">
        <v>138</v>
      </c>
      <c r="C12" s="138">
        <f>資金計画表!N$35</f>
        <v>0</v>
      </c>
      <c r="D12" s="138">
        <f>資金計画表!O$35</f>
        <v>0</v>
      </c>
      <c r="E12" s="124"/>
      <c r="F12" s="125">
        <f>資金計画表!P$35</f>
        <v>0</v>
      </c>
      <c r="I12" s="126" t="str">
        <f t="shared" si="0"/>
        <v>備品費</v>
      </c>
      <c r="J12" s="118">
        <f>資金計画表!R$35</f>
        <v>0</v>
      </c>
      <c r="K12" s="118">
        <f>資金計画表!S$35</f>
        <v>0</v>
      </c>
      <c r="L12" s="119">
        <f>資金計画表!T$35</f>
        <v>0</v>
      </c>
      <c r="M12" s="119">
        <f>資金計画表!U$35</f>
        <v>0</v>
      </c>
      <c r="N12" s="119">
        <f>資金計画表!V$35</f>
        <v>0</v>
      </c>
      <c r="O12" s="119">
        <f>資金計画表!W$35</f>
        <v>0</v>
      </c>
      <c r="P12" s="119">
        <f>資金計画表!X$35</f>
        <v>0</v>
      </c>
      <c r="Q12" s="119">
        <f>資金計画表!Y$35</f>
        <v>0</v>
      </c>
      <c r="R12" s="119">
        <f t="shared" si="2"/>
        <v>0</v>
      </c>
    </row>
    <row r="13" spans="1:18">
      <c r="B13" s="126" t="s">
        <v>139</v>
      </c>
      <c r="C13" s="138">
        <f>資金計画表!N$41</f>
        <v>0</v>
      </c>
      <c r="D13" s="138">
        <f>資金計画表!O$41</f>
        <v>0</v>
      </c>
      <c r="E13" s="124"/>
      <c r="F13" s="125">
        <f>資金計画表!P$41</f>
        <v>0</v>
      </c>
      <c r="I13" s="126" t="str">
        <f t="shared" si="0"/>
        <v>借料および損料</v>
      </c>
      <c r="J13" s="118">
        <f>資金計画表!R$41</f>
        <v>0</v>
      </c>
      <c r="K13" s="118">
        <f>資金計画表!S$41</f>
        <v>0</v>
      </c>
      <c r="L13" s="119">
        <f>資金計画表!T$41</f>
        <v>0</v>
      </c>
      <c r="M13" s="119">
        <f>資金計画表!U$41</f>
        <v>0</v>
      </c>
      <c r="N13" s="119">
        <f>資金計画表!V$41</f>
        <v>0</v>
      </c>
      <c r="O13" s="119">
        <f>資金計画表!W$41</f>
        <v>0</v>
      </c>
      <c r="P13" s="119">
        <f>資金計画表!X$41</f>
        <v>0</v>
      </c>
      <c r="Q13" s="119">
        <f>資金計画表!Y$41</f>
        <v>0</v>
      </c>
      <c r="R13" s="119">
        <f t="shared" si="2"/>
        <v>0</v>
      </c>
    </row>
    <row r="14" spans="1:18">
      <c r="B14" s="126" t="s">
        <v>140</v>
      </c>
      <c r="C14" s="138">
        <f>資金計画表!N$45</f>
        <v>0</v>
      </c>
      <c r="D14" s="138">
        <f>資金計画表!O$45</f>
        <v>0</v>
      </c>
      <c r="E14" s="124"/>
      <c r="F14" s="125">
        <f>資金計画表!P$45</f>
        <v>0</v>
      </c>
      <c r="I14" s="126" t="str">
        <f t="shared" si="0"/>
        <v>消耗品費</v>
      </c>
      <c r="J14" s="118">
        <f>資金計画表!R$45</f>
        <v>0</v>
      </c>
      <c r="K14" s="118">
        <f>資金計画表!S$45</f>
        <v>0</v>
      </c>
      <c r="L14" s="119">
        <f>資金計画表!T$45</f>
        <v>0</v>
      </c>
      <c r="M14" s="119">
        <f>資金計画表!U$45</f>
        <v>0</v>
      </c>
      <c r="N14" s="119">
        <f>資金計画表!V$45</f>
        <v>0</v>
      </c>
      <c r="O14" s="119">
        <f>資金計画表!W$45</f>
        <v>0</v>
      </c>
      <c r="P14" s="119">
        <f>資金計画表!X$45</f>
        <v>0</v>
      </c>
      <c r="Q14" s="119">
        <f>資金計画表!Y$45</f>
        <v>0</v>
      </c>
      <c r="R14" s="119">
        <f t="shared" si="2"/>
        <v>0</v>
      </c>
    </row>
    <row r="15" spans="1:18">
      <c r="B15" s="126" t="s">
        <v>141</v>
      </c>
      <c r="C15" s="138">
        <f>資金計画表!N$51</f>
        <v>0</v>
      </c>
      <c r="D15" s="138">
        <f>資金計画表!O$51</f>
        <v>0</v>
      </c>
      <c r="E15" s="124"/>
      <c r="F15" s="125">
        <f>資金計画表!P$51</f>
        <v>0</v>
      </c>
      <c r="I15" s="126" t="str">
        <f t="shared" si="0"/>
        <v>印刷製本費</v>
      </c>
      <c r="J15" s="118">
        <f>資金計画表!R$51</f>
        <v>0</v>
      </c>
      <c r="K15" s="118">
        <f>資金計画表!S$51</f>
        <v>0</v>
      </c>
      <c r="L15" s="119">
        <f>資金計画表!T$51</f>
        <v>0</v>
      </c>
      <c r="M15" s="119">
        <f>資金計画表!U$51</f>
        <v>0</v>
      </c>
      <c r="N15" s="119">
        <f>資金計画表!V$51</f>
        <v>0</v>
      </c>
      <c r="O15" s="119">
        <f>資金計画表!W$51</f>
        <v>0</v>
      </c>
      <c r="P15" s="119">
        <f>資金計画表!X$51</f>
        <v>0</v>
      </c>
      <c r="Q15" s="119">
        <f>資金計画表!Y$51</f>
        <v>0</v>
      </c>
      <c r="R15" s="119">
        <f t="shared" si="2"/>
        <v>0</v>
      </c>
    </row>
    <row r="16" spans="1:18">
      <c r="B16" s="126" t="s">
        <v>142</v>
      </c>
      <c r="C16" s="138">
        <f>資金計画表!N$55</f>
        <v>0</v>
      </c>
      <c r="D16" s="138">
        <f>資金計画表!O$55</f>
        <v>0</v>
      </c>
      <c r="E16" s="124"/>
      <c r="F16" s="125">
        <f>資金計画表!P$55</f>
        <v>0</v>
      </c>
      <c r="I16" s="126" t="str">
        <f t="shared" si="0"/>
        <v>補助員人件費</v>
      </c>
      <c r="J16" s="118">
        <f>資金計画表!R$55</f>
        <v>0</v>
      </c>
      <c r="K16" s="118">
        <f>資金計画表!S$55</f>
        <v>0</v>
      </c>
      <c r="L16" s="119">
        <f>資金計画表!T$55</f>
        <v>0</v>
      </c>
      <c r="M16" s="119">
        <f>資金計画表!U$55</f>
        <v>0</v>
      </c>
      <c r="N16" s="119">
        <f>資金計画表!V$55</f>
        <v>0</v>
      </c>
      <c r="O16" s="119">
        <f>資金計画表!W$55</f>
        <v>0</v>
      </c>
      <c r="P16" s="119">
        <f>資金計画表!X$55</f>
        <v>0</v>
      </c>
      <c r="Q16" s="119">
        <f>資金計画表!Y$55</f>
        <v>0</v>
      </c>
      <c r="R16" s="119">
        <f t="shared" si="2"/>
        <v>0</v>
      </c>
    </row>
    <row r="17" spans="2:18">
      <c r="B17" s="126" t="s">
        <v>143</v>
      </c>
      <c r="C17" s="138">
        <f>資金計画表!N$63</f>
        <v>0</v>
      </c>
      <c r="D17" s="138">
        <f>資金計画表!O$63</f>
        <v>0</v>
      </c>
      <c r="E17" s="124"/>
      <c r="F17" s="125">
        <f>資金計画表!P$63</f>
        <v>0</v>
      </c>
      <c r="I17" s="126" t="str">
        <f t="shared" si="0"/>
        <v>その他諸経費</v>
      </c>
      <c r="J17" s="118">
        <f>資金計画表!R$63</f>
        <v>0</v>
      </c>
      <c r="K17" s="118">
        <f>資金計画表!S$63</f>
        <v>0</v>
      </c>
      <c r="L17" s="119">
        <f>資金計画表!T$63</f>
        <v>0</v>
      </c>
      <c r="M17" s="119">
        <f>資金計画表!U$63</f>
        <v>0</v>
      </c>
      <c r="N17" s="119">
        <f>資金計画表!V$63</f>
        <v>0</v>
      </c>
      <c r="O17" s="119">
        <f>資金計画表!W$63</f>
        <v>0</v>
      </c>
      <c r="P17" s="119">
        <f>資金計画表!X$63</f>
        <v>0</v>
      </c>
      <c r="Q17" s="119">
        <f>資金計画表!Y$63</f>
        <v>0</v>
      </c>
      <c r="R17" s="119">
        <f>SUM(J17:Q17)</f>
        <v>0</v>
      </c>
    </row>
    <row r="18" spans="2:18">
      <c r="B18" s="111" t="s">
        <v>144</v>
      </c>
      <c r="C18" s="137">
        <f>SUM(C19:C20)</f>
        <v>0</v>
      </c>
      <c r="D18" s="137">
        <f>SUM(D19:D20)</f>
        <v>0</v>
      </c>
      <c r="E18" s="122"/>
      <c r="F18" s="123">
        <f>SUM(F19:F20)</f>
        <v>0</v>
      </c>
      <c r="I18" s="111" t="str">
        <f t="shared" si="0"/>
        <v>委託・外注費</v>
      </c>
      <c r="J18" s="116">
        <f t="shared" ref="J18" si="3">SUM(J19:J20)</f>
        <v>0</v>
      </c>
      <c r="K18" s="116">
        <f t="shared" ref="K18:Q18" si="4">SUM(K19:K20)</f>
        <v>0</v>
      </c>
      <c r="L18" s="117">
        <f t="shared" si="4"/>
        <v>0</v>
      </c>
      <c r="M18" s="117">
        <f t="shared" si="4"/>
        <v>0</v>
      </c>
      <c r="N18" s="117">
        <f t="shared" si="4"/>
        <v>0</v>
      </c>
      <c r="O18" s="117">
        <f t="shared" si="4"/>
        <v>0</v>
      </c>
      <c r="P18" s="117">
        <f t="shared" si="4"/>
        <v>0</v>
      </c>
      <c r="Q18" s="117">
        <f t="shared" si="4"/>
        <v>0</v>
      </c>
      <c r="R18" s="117">
        <f>SUM(R19:R20)</f>
        <v>0</v>
      </c>
    </row>
    <row r="19" spans="2:18">
      <c r="B19" s="126" t="s">
        <v>145</v>
      </c>
      <c r="C19" s="138">
        <f>資金計画表!N$70</f>
        <v>0</v>
      </c>
      <c r="D19" s="138">
        <f>資金計画表!O$70</f>
        <v>0</v>
      </c>
      <c r="E19" s="124"/>
      <c r="F19" s="125">
        <f>資金計画表!P$70</f>
        <v>0</v>
      </c>
      <c r="I19" s="126" t="str">
        <f t="shared" si="0"/>
        <v>委託費</v>
      </c>
      <c r="J19" s="118">
        <f>資金計画表!R$70</f>
        <v>0</v>
      </c>
      <c r="K19" s="118">
        <f>資金計画表!S$70</f>
        <v>0</v>
      </c>
      <c r="L19" s="119">
        <f>資金計画表!T$70</f>
        <v>0</v>
      </c>
      <c r="M19" s="119">
        <f>資金計画表!U$70</f>
        <v>0</v>
      </c>
      <c r="N19" s="119">
        <f>資金計画表!V$70</f>
        <v>0</v>
      </c>
      <c r="O19" s="119">
        <f>資金計画表!W$70</f>
        <v>0</v>
      </c>
      <c r="P19" s="119">
        <f>資金計画表!X$70</f>
        <v>0</v>
      </c>
      <c r="Q19" s="119">
        <f>資金計画表!Y$70</f>
        <v>0</v>
      </c>
      <c r="R19" s="119">
        <f>SUM(J19:Q19)</f>
        <v>0</v>
      </c>
    </row>
    <row r="20" spans="2:18" ht="18" thickBot="1">
      <c r="B20" s="126" t="s">
        <v>146</v>
      </c>
      <c r="C20" s="138">
        <f>資金計画表!N$76</f>
        <v>0</v>
      </c>
      <c r="D20" s="138">
        <f>資金計画表!O$76</f>
        <v>0</v>
      </c>
      <c r="E20" s="124"/>
      <c r="F20" s="125">
        <f>資金計画表!P$76</f>
        <v>0</v>
      </c>
      <c r="I20" s="126" t="str">
        <f t="shared" si="0"/>
        <v>外注費</v>
      </c>
      <c r="J20" s="118">
        <f>資金計画表!R$76</f>
        <v>0</v>
      </c>
      <c r="K20" s="118">
        <f>資金計画表!S$76</f>
        <v>0</v>
      </c>
      <c r="L20" s="119">
        <f>資金計画表!T$76</f>
        <v>0</v>
      </c>
      <c r="M20" s="119">
        <f>資金計画表!U$76</f>
        <v>0</v>
      </c>
      <c r="N20" s="119">
        <f>資金計画表!V$76</f>
        <v>0</v>
      </c>
      <c r="O20" s="119">
        <f>資金計画表!W$76</f>
        <v>0</v>
      </c>
      <c r="P20" s="119">
        <f>資金計画表!X$76</f>
        <v>0</v>
      </c>
      <c r="Q20" s="119">
        <f>資金計画表!Y$76</f>
        <v>0</v>
      </c>
      <c r="R20" s="119">
        <f>SUM(J20:Q20)</f>
        <v>0</v>
      </c>
    </row>
    <row r="21" spans="2:18" ht="18" thickBot="1">
      <c r="B21" s="172" t="s">
        <v>147</v>
      </c>
      <c r="C21" s="173">
        <f>SUM(C7,C8,C18)</f>
        <v>0</v>
      </c>
      <c r="D21" s="173">
        <f>SUM(D7,D8,D18)</f>
        <v>0</v>
      </c>
      <c r="E21" s="174"/>
      <c r="F21" s="173">
        <f>SUM(F7,F8,F18)</f>
        <v>0</v>
      </c>
      <c r="I21" s="169" t="s">
        <v>132</v>
      </c>
      <c r="J21" s="170">
        <f>SUM(J7,J8,J18)</f>
        <v>0</v>
      </c>
      <c r="K21" s="170">
        <f>SUM(K7,K8,K18)</f>
        <v>0</v>
      </c>
      <c r="L21" s="171">
        <f t="shared" ref="L21:Q21" si="5">SUM(L7,L8,L18)</f>
        <v>0</v>
      </c>
      <c r="M21" s="171">
        <f t="shared" si="5"/>
        <v>0</v>
      </c>
      <c r="N21" s="171">
        <f t="shared" si="5"/>
        <v>0</v>
      </c>
      <c r="O21" s="171">
        <f t="shared" si="5"/>
        <v>0</v>
      </c>
      <c r="P21" s="171">
        <f t="shared" si="5"/>
        <v>0</v>
      </c>
      <c r="Q21" s="171">
        <f t="shared" si="5"/>
        <v>0</v>
      </c>
      <c r="R21" s="171">
        <f>SUM(R7,R8,R18)</f>
        <v>0</v>
      </c>
    </row>
    <row r="22" spans="2:18">
      <c r="D22" s="112"/>
    </row>
    <row r="23" spans="2:18">
      <c r="Q23" s="113"/>
    </row>
    <row r="25" spans="2:18">
      <c r="Q25" s="113"/>
    </row>
    <row r="35" spans="4:4">
      <c r="D35" s="114"/>
    </row>
  </sheetData>
  <sheetProtection sheet="1" objects="1" scenarios="1"/>
  <mergeCells count="15">
    <mergeCell ref="B5:B6"/>
    <mergeCell ref="E5:E6"/>
    <mergeCell ref="F5:F6"/>
    <mergeCell ref="R5:R6"/>
    <mergeCell ref="D5:D6"/>
    <mergeCell ref="C5:C6"/>
    <mergeCell ref="I5:I6"/>
    <mergeCell ref="K5:K6"/>
    <mergeCell ref="L5:L6"/>
    <mergeCell ref="M5:M6"/>
    <mergeCell ref="N5:N6"/>
    <mergeCell ref="O5:O6"/>
    <mergeCell ref="P5:P6"/>
    <mergeCell ref="Q5:Q6"/>
    <mergeCell ref="J5:J6"/>
  </mergeCells>
  <phoneticPr fontId="5"/>
  <dataValidations count="1">
    <dataValidation imeMode="off" allowBlank="1" showInputMessage="1" showErrorMessage="1" sqref="D7 D9:D20" xr:uid="{EA45F33A-43F2-4D57-B368-4E62D0E13E27}"/>
  </dataValidations>
  <pageMargins left="0.70866141732283472" right="0.70866141732283472" top="0.74803149606299213" bottom="0.74803149606299213" header="0.31496062992125984" footer="0.31496062992125984"/>
  <pageSetup paperSize="9" scale="55" orientation="landscape" r:id="rId1"/>
  <colBreaks count="1" manualBreakCount="1">
    <brk id="6" min="2" max="1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1447E9EC1C3044A0065FBE420108EB" ma:contentTypeVersion="9" ma:contentTypeDescription="新しいドキュメントを作成します。" ma:contentTypeScope="" ma:versionID="f75b8f5b08259408e523429ca9272b36">
  <xsd:schema xmlns:xsd="http://www.w3.org/2001/XMLSchema" xmlns:xs="http://www.w3.org/2001/XMLSchema" xmlns:p="http://schemas.microsoft.com/office/2006/metadata/properties" xmlns:ns2="f6612469-04e8-435b-8aff-b5a6e01286ce" targetNamespace="http://schemas.microsoft.com/office/2006/metadata/properties" ma:root="true" ma:fieldsID="70b12512e152e122ac2fea2e8c2399a5" ns2:_="">
    <xsd:import namespace="f6612469-04e8-435b-8aff-b5a6e01286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612469-04e8-435b-8aff-b5a6e0128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AC8691-4F92-4D96-A102-92162F5AFBD9}">
  <ds:schemaRefs>
    <ds:schemaRef ds:uri="http://schemas.microsoft.com/sharepoint/v3/contenttype/forms"/>
  </ds:schemaRefs>
</ds:datastoreItem>
</file>

<file path=customXml/itemProps2.xml><?xml version="1.0" encoding="utf-8"?>
<ds:datastoreItem xmlns:ds="http://schemas.openxmlformats.org/officeDocument/2006/customXml" ds:itemID="{0C541204-65C9-49C0-8B4A-2631078311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D207D6-DB07-4083-BA26-0BE7611E0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612469-04e8-435b-8aff-b5a6e0128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資金計画表　※記入例</vt:lpstr>
      <vt:lpstr>交付申請書貼付用（採択決定後に使用）※記入例</vt:lpstr>
      <vt:lpstr>資金計画表</vt:lpstr>
      <vt:lpstr>交付申請書貼付用（採択決定後に使用）</vt:lpstr>
      <vt:lpstr>'交付申請書貼付用（採択決定後に使用）'!Print_Area</vt:lpstr>
      <vt:lpstr>'交付申請書貼付用（採択決定後に使用）※記入例'!Print_Area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応募書類2_資金計画表</dc:title>
  <dc:subject/>
  <dc:creator/>
  <cp:keywords/>
  <dc:description/>
  <cp:lastModifiedBy>植村　康史（JTB）</cp:lastModifiedBy>
  <cp:revision/>
  <dcterms:created xsi:type="dcterms:W3CDTF">2017-04-18T04:50:44Z</dcterms:created>
  <dcterms:modified xsi:type="dcterms:W3CDTF">2024-04-05T03:16:21Z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0x010100E51447E9EC1C3044A0065FBE420108EB</vt:lpwstr>
  </property>
</Properties>
</file>