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codeName="ThisWorkbook"/>
  <xr:revisionPtr revIDLastSave="0" documentId="13_ncr:1_{B3206869-1ECA-4EE4-B0B0-A9EC048F78B0}" xr6:coauthVersionLast="47" xr6:coauthVersionMax="47" xr10:uidLastSave="{00000000-0000-0000-0000-000000000000}"/>
  <workbookProtection workbookAlgorithmName="SHA-512" workbookHashValue="HttpVi2hQvBIkPlPSz2LDng76xtCSCNFWgAYTUPDIIPYbK5dy+gJKM9PY4Chtg/c0nZdGkPsI1LL9AUyFL0fHA==" workbookSaltValue="MrS+OLVOwdzdP9vFLpJEng==" workbookSpinCount="100000" lockStructure="1"/>
  <bookViews>
    <workbookView xWindow="-120" yWindow="-120" windowWidth="29040" windowHeight="17640" tabRatio="826" xr2:uid="{00000000-000D-0000-FFFF-FFFF00000000}"/>
  </bookViews>
  <sheets>
    <sheet name="補助金算定"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2" i="1" l="1"/>
  <c r="F94" i="1"/>
  <c r="F48" i="1"/>
  <c r="M121" i="1"/>
  <c r="Q127" i="1"/>
  <c r="P127" i="1"/>
  <c r="N123" i="1"/>
  <c r="L122" i="1"/>
  <c r="Q124" i="1"/>
  <c r="N125" i="1"/>
  <c r="L121" i="1"/>
  <c r="Q126" i="1"/>
  <c r="M123" i="1"/>
  <c r="P123" i="1"/>
  <c r="O122" i="1"/>
  <c r="M125" i="1"/>
  <c r="P125" i="1"/>
  <c r="O121" i="1"/>
  <c r="M127" i="1"/>
  <c r="L127" i="1"/>
  <c r="P108" i="1"/>
  <c r="Q122" i="1"/>
  <c r="M124" i="1"/>
  <c r="P124" i="1"/>
  <c r="Q121" i="1"/>
  <c r="M126" i="1"/>
  <c r="N127" i="1"/>
  <c r="L123" i="1"/>
  <c r="N122" i="1"/>
  <c r="O124" i="1"/>
  <c r="L125" i="1"/>
  <c r="N121" i="1"/>
  <c r="O126" i="1"/>
  <c r="N126" i="1"/>
  <c r="P106" i="1"/>
  <c r="P122" i="1"/>
  <c r="O123" i="1"/>
  <c r="L124" i="1"/>
  <c r="P121" i="1"/>
  <c r="O125" i="1"/>
  <c r="L126" i="1"/>
  <c r="P107" i="1"/>
  <c r="O127" i="1"/>
  <c r="Q123" i="1"/>
  <c r="N124" i="1"/>
  <c r="M122" i="1"/>
  <c r="Q125" i="1"/>
  <c r="P126" i="1"/>
  <c r="E145" i="1" l="1"/>
  <c r="F140" i="1"/>
  <c r="G141" i="1"/>
  <c r="G140" i="1"/>
  <c r="F146" i="1"/>
  <c r="F145" i="1"/>
  <c r="F144" i="1"/>
  <c r="F143" i="1"/>
  <c r="F142" i="1"/>
  <c r="F141" i="1"/>
  <c r="E146" i="1"/>
  <c r="E144" i="1"/>
  <c r="E143" i="1"/>
  <c r="E142" i="1"/>
  <c r="E141" i="1"/>
  <c r="E140" i="1"/>
  <c r="H141" i="1"/>
  <c r="I141" i="1"/>
  <c r="J141" i="1"/>
  <c r="H140" i="1"/>
  <c r="I140" i="1"/>
  <c r="J140" i="1"/>
  <c r="J146" i="1"/>
  <c r="I146" i="1"/>
  <c r="H146" i="1"/>
  <c r="G146" i="1"/>
  <c r="C146" i="1"/>
  <c r="J145" i="1"/>
  <c r="I145" i="1"/>
  <c r="H145" i="1"/>
  <c r="G145" i="1"/>
  <c r="C145" i="1"/>
  <c r="J144" i="1"/>
  <c r="I144" i="1"/>
  <c r="H144" i="1"/>
  <c r="G144" i="1"/>
  <c r="C144" i="1"/>
  <c r="J143" i="1"/>
  <c r="I143" i="1"/>
  <c r="H143" i="1"/>
  <c r="G143" i="1"/>
  <c r="C143" i="1"/>
  <c r="J142" i="1"/>
  <c r="I142" i="1"/>
  <c r="H142" i="1"/>
  <c r="G142" i="1"/>
  <c r="C142" i="1"/>
  <c r="C141" i="1"/>
  <c r="C140" i="1"/>
  <c r="E12" i="1"/>
  <c r="E11" i="1"/>
  <c r="E10" i="1"/>
  <c r="E9" i="1"/>
  <c r="E8" i="1"/>
  <c r="E7" i="1"/>
  <c r="H147" i="1" l="1"/>
  <c r="D140" i="1"/>
  <c r="D143" i="1"/>
  <c r="D145" i="1"/>
  <c r="D141" i="1"/>
  <c r="G147" i="1"/>
  <c r="D146" i="1"/>
  <c r="D144" i="1"/>
  <c r="D142" i="1"/>
  <c r="F147" i="1"/>
  <c r="J147" i="1"/>
  <c r="I147" i="1"/>
  <c r="E147" i="1"/>
  <c r="D147" i="1" l="1"/>
  <c r="I110" i="1"/>
  <c r="F30" i="1"/>
  <c r="F43" i="1"/>
  <c r="F72" i="1"/>
  <c r="F29" i="1"/>
  <c r="G130" i="1"/>
  <c r="F60" i="1"/>
  <c r="F70" i="1"/>
  <c r="F31" i="1"/>
  <c r="F34" i="1"/>
  <c r="E36" i="1"/>
  <c r="D36" i="1"/>
  <c r="F35" i="1"/>
  <c r="F95" i="1"/>
  <c r="F96" i="1"/>
  <c r="F97" i="1"/>
  <c r="F98" i="1"/>
  <c r="F99" i="1"/>
  <c r="F100" i="1"/>
  <c r="F82" i="1"/>
  <c r="F83" i="1"/>
  <c r="F84" i="1"/>
  <c r="F85" i="1"/>
  <c r="F86" i="1"/>
  <c r="F87" i="1"/>
  <c r="F81" i="1"/>
  <c r="E101" i="1"/>
  <c r="D101" i="1"/>
  <c r="E88" i="1"/>
  <c r="D88" i="1"/>
  <c r="E75" i="1"/>
  <c r="D75" i="1"/>
  <c r="F69" i="1"/>
  <c r="F71" i="1"/>
  <c r="F73" i="1"/>
  <c r="F74" i="1"/>
  <c r="F68" i="1"/>
  <c r="E62" i="1"/>
  <c r="D62" i="1"/>
  <c r="F56" i="1"/>
  <c r="F57" i="1"/>
  <c r="F58" i="1"/>
  <c r="F59" i="1"/>
  <c r="F61" i="1"/>
  <c r="F55" i="1"/>
  <c r="F44" i="1"/>
  <c r="F45" i="1"/>
  <c r="F46" i="1"/>
  <c r="F47" i="1"/>
  <c r="F42" i="1"/>
  <c r="E49" i="1"/>
  <c r="D49" i="1"/>
  <c r="F32" i="1"/>
  <c r="F33" i="1"/>
  <c r="J107" i="1"/>
  <c r="F130" i="1"/>
  <c r="J136" i="1"/>
  <c r="I136" i="1"/>
  <c r="H136" i="1"/>
  <c r="G136" i="1"/>
  <c r="F136" i="1"/>
  <c r="E136" i="1"/>
  <c r="J135" i="1"/>
  <c r="I135" i="1"/>
  <c r="H135" i="1"/>
  <c r="G135" i="1"/>
  <c r="F135" i="1"/>
  <c r="E135" i="1"/>
  <c r="J134" i="1"/>
  <c r="I134" i="1"/>
  <c r="H134" i="1"/>
  <c r="G134" i="1"/>
  <c r="F134" i="1"/>
  <c r="E134" i="1"/>
  <c r="J133" i="1"/>
  <c r="I133" i="1"/>
  <c r="H133" i="1"/>
  <c r="G133" i="1"/>
  <c r="F133" i="1"/>
  <c r="E133" i="1"/>
  <c r="J132" i="1"/>
  <c r="I132" i="1"/>
  <c r="H132" i="1"/>
  <c r="G132" i="1"/>
  <c r="F132" i="1"/>
  <c r="E132" i="1"/>
  <c r="J131" i="1"/>
  <c r="I131" i="1"/>
  <c r="H131" i="1"/>
  <c r="G131" i="1"/>
  <c r="F131" i="1"/>
  <c r="E131" i="1"/>
  <c r="J130" i="1"/>
  <c r="I130" i="1"/>
  <c r="H130" i="1"/>
  <c r="E130" i="1"/>
  <c r="D122" i="1"/>
  <c r="K122" i="1" s="1"/>
  <c r="D123" i="1"/>
  <c r="K123" i="1" s="1"/>
  <c r="E106" i="1"/>
  <c r="E108" i="1"/>
  <c r="G108" i="1" s="1"/>
  <c r="O108" i="1" s="1"/>
  <c r="E107" i="1"/>
  <c r="G107" i="1" s="1"/>
  <c r="D106" i="1"/>
  <c r="D108" i="1"/>
  <c r="D107" i="1"/>
  <c r="J128" i="1"/>
  <c r="I128" i="1"/>
  <c r="H128" i="1"/>
  <c r="F128" i="1"/>
  <c r="G128" i="1"/>
  <c r="E128" i="1"/>
  <c r="C124" i="1"/>
  <c r="C125" i="1"/>
  <c r="C126" i="1"/>
  <c r="O107" i="1" l="1"/>
  <c r="G106" i="1"/>
  <c r="O106" i="1" s="1"/>
  <c r="F49" i="1"/>
  <c r="F62" i="1"/>
  <c r="F88" i="1"/>
  <c r="F75" i="1"/>
  <c r="F36" i="1"/>
  <c r="F101" i="1"/>
  <c r="H106" i="1" l="1"/>
  <c r="C127" i="1"/>
  <c r="I112" i="1"/>
  <c r="I111" i="1"/>
  <c r="I109" i="1"/>
  <c r="I106" i="1"/>
  <c r="D109" i="1"/>
  <c r="D110" i="1"/>
  <c r="D111" i="1"/>
  <c r="D112" i="1"/>
  <c r="E109" i="1"/>
  <c r="G109" i="1" s="1"/>
  <c r="E110" i="1"/>
  <c r="G110" i="1" s="1"/>
  <c r="E111" i="1"/>
  <c r="G111" i="1" s="1"/>
  <c r="E112" i="1"/>
  <c r="M106" i="1" l="1"/>
  <c r="D121" i="1"/>
  <c r="K121" i="1" s="1"/>
  <c r="K106" i="1"/>
  <c r="N106" i="1" s="1"/>
  <c r="K111" i="1"/>
  <c r="D126" i="1" s="1"/>
  <c r="K126" i="1" s="1"/>
  <c r="K109" i="1"/>
  <c r="D124" i="1" s="1"/>
  <c r="K124" i="1" s="1"/>
  <c r="K112" i="1"/>
  <c r="E113" i="1"/>
  <c r="D113" i="1"/>
  <c r="M111" i="1" l="1"/>
  <c r="M109" i="1"/>
  <c r="K110" i="1"/>
  <c r="K113" i="1" s="1"/>
  <c r="D127" i="1"/>
  <c r="K127" i="1" s="1"/>
  <c r="M112" i="1"/>
  <c r="D125" i="1" l="1"/>
  <c r="K125" i="1" s="1"/>
  <c r="H14" i="1" s="1"/>
  <c r="M110" i="1"/>
  <c r="M113" i="1" s="1"/>
  <c r="G12" i="1" l="1"/>
  <c r="G9" i="1"/>
  <c r="G5" i="1"/>
  <c r="G11" i="1"/>
  <c r="G7" i="1"/>
  <c r="G4" i="1"/>
  <c r="G6" i="1"/>
  <c r="G8" i="1"/>
  <c r="G10" i="1"/>
  <c r="D128" i="1"/>
  <c r="I7" i="1" l="1"/>
  <c r="I8" i="1"/>
  <c r="I12" i="1"/>
  <c r="I10" i="1"/>
  <c r="I11" i="1"/>
  <c r="I9" i="1"/>
</calcChain>
</file>

<file path=xl/sharedStrings.xml><?xml version="1.0" encoding="utf-8"?>
<sst xmlns="http://schemas.openxmlformats.org/spreadsheetml/2006/main" count="186" uniqueCount="96">
  <si>
    <t>補助事業に</t>
  </si>
  <si>
    <t>補助金交付申請額の算定</t>
  </si>
  <si>
    <t xml:space="preserve"> </t>
    <phoneticPr fontId="2"/>
  </si>
  <si>
    <t>要する経費</t>
    <phoneticPr fontId="2"/>
  </si>
  <si>
    <t>合計</t>
  </si>
  <si>
    <t>人件費</t>
    <rPh sb="0" eb="3">
      <t>ジンケンヒ</t>
    </rPh>
    <phoneticPr fontId="2"/>
  </si>
  <si>
    <t>謝金</t>
    <rPh sb="0" eb="2">
      <t>シャキン</t>
    </rPh>
    <phoneticPr fontId="2"/>
  </si>
  <si>
    <t>システム構築・運営費</t>
    <rPh sb="4" eb="6">
      <t>コウチク</t>
    </rPh>
    <rPh sb="7" eb="10">
      <t>ウンエイヒ</t>
    </rPh>
    <phoneticPr fontId="2"/>
  </si>
  <si>
    <t>その他経費</t>
    <rPh sb="2" eb="3">
      <t>タ</t>
    </rPh>
    <rPh sb="3" eb="5">
      <t>ケイヒ</t>
    </rPh>
    <phoneticPr fontId="2"/>
  </si>
  <si>
    <t>リスキリング経費</t>
    <rPh sb="6" eb="8">
      <t>ケイヒ</t>
    </rPh>
    <phoneticPr fontId="2"/>
  </si>
  <si>
    <t>補助員人件費</t>
    <rPh sb="0" eb="3">
      <t>ホジョイン</t>
    </rPh>
    <rPh sb="3" eb="6">
      <t>ジンケンヒ</t>
    </rPh>
    <phoneticPr fontId="2"/>
  </si>
  <si>
    <t>７／１０</t>
    <phoneticPr fontId="2"/>
  </si>
  <si>
    <t>合計</t>
    <rPh sb="0" eb="2">
      <t>ゴウケイ</t>
    </rPh>
    <phoneticPr fontId="2"/>
  </si>
  <si>
    <t>支援開始人数</t>
  </si>
  <si>
    <t>講座受講修了人数</t>
  </si>
  <si>
    <t>人</t>
    <rPh sb="0" eb="1">
      <t>ニン</t>
    </rPh>
    <phoneticPr fontId="2"/>
  </si>
  <si>
    <t>補助事業に
要する経費</t>
    <phoneticPr fontId="2"/>
  </si>
  <si>
    <t>１／２、１／５</t>
    <phoneticPr fontId="2"/>
  </si>
  <si>
    <t>補助対象経費毎の補助上限額を算出するにあたり必要な下記項目を記入願います。</t>
    <rPh sb="0" eb="2">
      <t>ホジョ</t>
    </rPh>
    <rPh sb="2" eb="4">
      <t>タイショウ</t>
    </rPh>
    <rPh sb="4" eb="6">
      <t>ケイヒ</t>
    </rPh>
    <rPh sb="6" eb="7">
      <t>ゴト</t>
    </rPh>
    <rPh sb="8" eb="13">
      <t>ホジョジョウゲンガク</t>
    </rPh>
    <rPh sb="14" eb="16">
      <t>サンシュツ</t>
    </rPh>
    <rPh sb="22" eb="24">
      <t>ヒツヨウ</t>
    </rPh>
    <rPh sb="25" eb="27">
      <t>カキ</t>
    </rPh>
    <rPh sb="27" eb="29">
      <t>コウモク</t>
    </rPh>
    <rPh sb="30" eb="32">
      <t>キニュウ</t>
    </rPh>
    <rPh sb="32" eb="33">
      <t>ネガ</t>
    </rPh>
    <phoneticPr fontId="2"/>
  </si>
  <si>
    <t>補助対象経費(a)</t>
    <phoneticPr fontId="2"/>
  </si>
  <si>
    <t>補助率(b)</t>
    <rPh sb="0" eb="3">
      <t>ホジョリツ</t>
    </rPh>
    <phoneticPr fontId="2"/>
  </si>
  <si>
    <t>補助率乗算後の
補助対象経費(c)
(a)×(b)</t>
    <rPh sb="0" eb="3">
      <t>ホジョリツ</t>
    </rPh>
    <rPh sb="3" eb="5">
      <t>ジョウザン</t>
    </rPh>
    <rPh sb="5" eb="6">
      <t>ゴ</t>
    </rPh>
    <rPh sb="8" eb="10">
      <t>ホジョ</t>
    </rPh>
    <rPh sb="10" eb="12">
      <t>タイショウ</t>
    </rPh>
    <rPh sb="12" eb="14">
      <t>ケイヒ</t>
    </rPh>
    <phoneticPr fontId="2"/>
  </si>
  <si>
    <t>補助対象経費</t>
    <phoneticPr fontId="2"/>
  </si>
  <si>
    <r>
      <t>集客目標人数</t>
    </r>
    <r>
      <rPr>
        <sz val="9"/>
        <color theme="1"/>
        <rFont val="ＭＳ ゴシック"/>
        <family val="1"/>
        <charset val="128"/>
      </rPr>
      <t> </t>
    </r>
    <rPh sb="0" eb="4">
      <t>シュウキャクモクヒョウ</t>
    </rPh>
    <phoneticPr fontId="2"/>
  </si>
  <si>
    <t>７／１０</t>
    <phoneticPr fontId="2"/>
  </si>
  <si>
    <t>代表事業者</t>
    <rPh sb="0" eb="2">
      <t>ダイヒョウ</t>
    </rPh>
    <rPh sb="2" eb="5">
      <t>ジギョウシャ</t>
    </rPh>
    <phoneticPr fontId="2"/>
  </si>
  <si>
    <t>共同事業者①</t>
    <rPh sb="0" eb="2">
      <t>キョウドウ</t>
    </rPh>
    <rPh sb="2" eb="5">
      <t>ジギョウシャ</t>
    </rPh>
    <phoneticPr fontId="2"/>
  </si>
  <si>
    <t>共同事業者②</t>
    <rPh sb="0" eb="2">
      <t>キョウドウ</t>
    </rPh>
    <rPh sb="2" eb="5">
      <t>ジギョウシャ</t>
    </rPh>
    <phoneticPr fontId="2"/>
  </si>
  <si>
    <t>共同事業者③</t>
    <rPh sb="0" eb="2">
      <t>キョウドウ</t>
    </rPh>
    <rPh sb="2" eb="5">
      <t>ジギョウシャ</t>
    </rPh>
    <phoneticPr fontId="2"/>
  </si>
  <si>
    <t>共同事業者④</t>
    <rPh sb="0" eb="2">
      <t>キョウドウ</t>
    </rPh>
    <rPh sb="2" eb="5">
      <t>ジギョウシャ</t>
    </rPh>
    <phoneticPr fontId="2"/>
  </si>
  <si>
    <t>共同事業者⑤</t>
    <rPh sb="0" eb="2">
      <t>キョウドウ</t>
    </rPh>
    <rPh sb="2" eb="5">
      <t>ジギョウシャ</t>
    </rPh>
    <phoneticPr fontId="2"/>
  </si>
  <si>
    <t>広告費</t>
    <rPh sb="0" eb="3">
      <t>コウコクヒ</t>
    </rPh>
    <phoneticPr fontId="2"/>
  </si>
  <si>
    <r>
      <t>代表</t>
    </r>
    <r>
      <rPr>
        <sz val="12"/>
        <color theme="1"/>
        <rFont val="Yu Gothic"/>
        <family val="3"/>
        <charset val="128"/>
        <scheme val="minor"/>
      </rPr>
      <t>事業者</t>
    </r>
    <r>
      <rPr>
        <sz val="12"/>
        <color theme="1"/>
        <rFont val="Yu Gothic"/>
        <family val="2"/>
        <scheme val="minor"/>
      </rPr>
      <t>名</t>
    </r>
    <rPh sb="0" eb="2">
      <t>ダイヒョウ</t>
    </rPh>
    <rPh sb="2" eb="5">
      <t>ジギョウシャ</t>
    </rPh>
    <rPh sb="5" eb="6">
      <t>メイ</t>
    </rPh>
    <phoneticPr fontId="2"/>
  </si>
  <si>
    <r>
      <t>共同</t>
    </r>
    <r>
      <rPr>
        <sz val="12"/>
        <color theme="1"/>
        <rFont val="Yu Gothic"/>
        <family val="3"/>
        <charset val="128"/>
        <scheme val="minor"/>
      </rPr>
      <t>事業者</t>
    </r>
    <r>
      <rPr>
        <sz val="12"/>
        <color theme="1"/>
        <rFont val="Yu Gothic"/>
        <family val="2"/>
        <scheme val="minor"/>
      </rPr>
      <t>名①</t>
    </r>
    <rPh sb="0" eb="2">
      <t>キョウドウ</t>
    </rPh>
    <rPh sb="2" eb="5">
      <t>ジギョウシャ</t>
    </rPh>
    <rPh sb="5" eb="6">
      <t>メイ</t>
    </rPh>
    <phoneticPr fontId="2"/>
  </si>
  <si>
    <r>
      <t>共同</t>
    </r>
    <r>
      <rPr>
        <sz val="12"/>
        <color theme="1"/>
        <rFont val="Yu Gothic"/>
        <family val="3"/>
        <charset val="128"/>
        <scheme val="minor"/>
      </rPr>
      <t>事業者</t>
    </r>
    <r>
      <rPr>
        <sz val="12"/>
        <color theme="1"/>
        <rFont val="Yu Gothic"/>
        <family val="2"/>
        <scheme val="minor"/>
      </rPr>
      <t>名②</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</si>
  <si>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名③</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</si>
  <si>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名④</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</si>
  <si>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名⑤</t>
    </r>
    <rPh sb="0" eb="2">
      <t>キョウドウ</t>
    </rPh>
    <rPh sb="5" eb="6">
      <t>メイ</t>
    </rPh>
    <phoneticPr fontId="2"/>
  </si>
  <si>
    <t>チェック
(合計値)</t>
    <rPh sb="6" eb="9">
      <t>ゴウケイチ</t>
    </rPh>
    <phoneticPr fontId="2"/>
  </si>
  <si>
    <t>広告費</t>
  </si>
  <si>
    <t>システム構築・運営費</t>
  </si>
  <si>
    <t>その他経費</t>
  </si>
  <si>
    <t>リスキリング経費</t>
  </si>
  <si>
    <t>補助員人件費</t>
    <phoneticPr fontId="2"/>
  </si>
  <si>
    <t>謝金</t>
    <phoneticPr fontId="2"/>
  </si>
  <si>
    <t>人件費</t>
    <phoneticPr fontId="2"/>
  </si>
  <si>
    <t>合計</t>
    <rPh sb="0" eb="2">
      <t>ゴウケイ</t>
    </rPh>
    <phoneticPr fontId="2"/>
  </si>
  <si>
    <t>１／２</t>
    <phoneticPr fontId="2"/>
  </si>
  <si>
    <t>チェック
(人件費、謝金、補助員人件費)</t>
    <rPh sb="6" eb="9">
      <t>ジンケンヒ</t>
    </rPh>
    <rPh sb="10" eb="12">
      <t>シャキン</t>
    </rPh>
    <rPh sb="13" eb="16">
      <t>ホジョイン</t>
    </rPh>
    <rPh sb="16" eb="19">
      <t>ジンケンヒ</t>
    </rPh>
    <phoneticPr fontId="2"/>
  </si>
  <si>
    <t>補助金交付申請額(**)</t>
    <rPh sb="0" eb="5">
      <t>ホジョキンコウフ</t>
    </rPh>
    <rPh sb="5" eb="8">
      <t>シンセイガク</t>
    </rPh>
    <phoneticPr fontId="2"/>
  </si>
  <si>
    <t>NG番号</t>
    <rPh sb="2" eb="4">
      <t>バンゴウ</t>
    </rPh>
    <phoneticPr fontId="2"/>
  </si>
  <si>
    <t>対応いただきたいこと</t>
    <rPh sb="0" eb="2">
      <t>タイオウ</t>
    </rPh>
    <phoneticPr fontId="2"/>
  </si>
  <si>
    <t>NG1</t>
    <phoneticPr fontId="2"/>
  </si>
  <si>
    <t>NG2</t>
    <phoneticPr fontId="2"/>
  </si>
  <si>
    <t>NG3</t>
    <phoneticPr fontId="2"/>
  </si>
  <si>
    <t>NG4</t>
    <phoneticPr fontId="2"/>
  </si>
  <si>
    <t>NG6</t>
    <phoneticPr fontId="2"/>
  </si>
  <si>
    <t>NG5</t>
    <phoneticPr fontId="2"/>
  </si>
  <si>
    <t>NG7</t>
    <phoneticPr fontId="2"/>
  </si>
  <si>
    <t>チェック(補助対象経費の１／２または７／10以内)</t>
    <phoneticPr fontId="2"/>
  </si>
  <si>
    <t>(*)「リスキリング経費」は追加補助を含む額</t>
    <rPh sb="10" eb="12">
      <t>ケイヒ</t>
    </rPh>
    <rPh sb="14" eb="16">
      <t>ツイカ</t>
    </rPh>
    <rPh sb="16" eb="18">
      <t>ホジョ</t>
    </rPh>
    <rPh sb="19" eb="20">
      <t>フク</t>
    </rPh>
    <rPh sb="21" eb="22">
      <t>ガク</t>
    </rPh>
    <phoneticPr fontId="2"/>
  </si>
  <si>
    <t>(**)「人件費」「謝金」は追加補助を含む額</t>
    <rPh sb="5" eb="8">
      <t>ジンケンヒ</t>
    </rPh>
    <rPh sb="10" eb="12">
      <t>シャキン</t>
    </rPh>
    <rPh sb="14" eb="16">
      <t>ツイカ</t>
    </rPh>
    <rPh sb="16" eb="18">
      <t>ホジョ</t>
    </rPh>
    <rPh sb="19" eb="20">
      <t>フク</t>
    </rPh>
    <rPh sb="21" eb="22">
      <t>ガク</t>
    </rPh>
    <phoneticPr fontId="2"/>
  </si>
  <si>
    <t>シート全体チェック</t>
    <rPh sb="3" eb="5">
      <t>ゼンタイ</t>
    </rPh>
    <phoneticPr fontId="2"/>
  </si>
  <si>
    <t>※上記が「OK」になっていることをご確認の上、提出してください。</t>
    <rPh sb="1" eb="3">
      <t>ジョウキ</t>
    </rPh>
    <rPh sb="18" eb="20">
      <t>カクニン</t>
    </rPh>
    <rPh sb="21" eb="22">
      <t>ウエ</t>
    </rPh>
    <rPh sb="23" eb="25">
      <t>テイシュツ</t>
    </rPh>
    <phoneticPr fontId="2"/>
  </si>
  <si>
    <t>補助金の支払い額の算定(*)
※(d)以下である(c)</t>
    <rPh sb="0" eb="3">
      <t>ホジョキン</t>
    </rPh>
    <rPh sb="4" eb="6">
      <t>シハラ</t>
    </rPh>
    <rPh sb="7" eb="8">
      <t>ガク</t>
    </rPh>
    <rPh sb="9" eb="11">
      <t>サンテイ</t>
    </rPh>
    <rPh sb="19" eb="21">
      <t>イカ</t>
    </rPh>
    <phoneticPr fontId="2"/>
  </si>
  <si>
    <t>補助金の支払い額の振り分け</t>
    <rPh sb="0" eb="2">
      <t>ホジョ</t>
    </rPh>
    <rPh sb="2" eb="3">
      <t>キン</t>
    </rPh>
    <rPh sb="4" eb="6">
      <t>シハラ</t>
    </rPh>
    <rPh sb="7" eb="8">
      <t>ガク</t>
    </rPh>
    <rPh sb="9" eb="10">
      <t>フ</t>
    </rPh>
    <rPh sb="11" eb="12">
      <t>ワ</t>
    </rPh>
    <phoneticPr fontId="2"/>
  </si>
  <si>
    <t>補助金の支払い額
（合計）</t>
    <rPh sb="0" eb="2">
      <t>ホジョ</t>
    </rPh>
    <rPh sb="2" eb="3">
      <t>キン</t>
    </rPh>
    <rPh sb="4" eb="6">
      <t>シハラ</t>
    </rPh>
    <rPh sb="7" eb="8">
      <t>ガク</t>
    </rPh>
    <rPh sb="10" eb="12">
      <t>ゴウケイ</t>
    </rPh>
    <phoneticPr fontId="2"/>
  </si>
  <si>
    <t>補助金の支払い額</t>
    <phoneticPr fontId="2"/>
  </si>
  <si>
    <t>用語の定義</t>
    <rPh sb="0" eb="2">
      <t>ヨウゴ</t>
    </rPh>
    <rPh sb="3" eb="5">
      <t>テイギ</t>
    </rPh>
    <phoneticPr fontId="2"/>
  </si>
  <si>
    <t>補助事業に要する経費</t>
    <rPh sb="0" eb="4">
      <t>ホジョジギョウ</t>
    </rPh>
    <rPh sb="5" eb="6">
      <t>ヨウ</t>
    </rPh>
    <rPh sb="8" eb="10">
      <t>ケイヒ</t>
    </rPh>
    <phoneticPr fontId="2"/>
  </si>
  <si>
    <t>補助対象経費</t>
    <rPh sb="0" eb="6">
      <t>ホジョタイショウケイヒ</t>
    </rPh>
    <phoneticPr fontId="2"/>
  </si>
  <si>
    <t>補助金の支払い額</t>
    <rPh sb="0" eb="3">
      <t>ホジョキン</t>
    </rPh>
    <rPh sb="4" eb="6">
      <t>シハラ</t>
    </rPh>
    <rPh sb="7" eb="8">
      <t>ガク</t>
    </rPh>
    <phoneticPr fontId="2"/>
  </si>
  <si>
    <t>本補助事業を実施するために要する経費</t>
    <rPh sb="0" eb="5">
      <t>ホンホジョジギョウ</t>
    </rPh>
    <rPh sb="6" eb="8">
      <t>ジッシ</t>
    </rPh>
    <rPh sb="13" eb="14">
      <t>ヨウ</t>
    </rPh>
    <rPh sb="16" eb="18">
      <t>ケイヒ</t>
    </rPh>
    <phoneticPr fontId="2"/>
  </si>
  <si>
    <t>本補助事業で補助対象となる経費</t>
    <rPh sb="0" eb="5">
      <t>ホンホジョジギョウ</t>
    </rPh>
    <rPh sb="6" eb="10">
      <t>ホジョタイショウ</t>
    </rPh>
    <rPh sb="13" eb="15">
      <t>ケイヒ</t>
    </rPh>
    <phoneticPr fontId="2"/>
  </si>
  <si>
    <t>補助金の支払い額に、人件費及び謝金の追加補助を加えた交付を申請する額</t>
    <rPh sb="0" eb="3">
      <t>ホジョキン</t>
    </rPh>
    <rPh sb="4" eb="6">
      <t>シハラ</t>
    </rPh>
    <rPh sb="7" eb="8">
      <t>ガク</t>
    </rPh>
    <rPh sb="10" eb="13">
      <t>ジンケンヒ</t>
    </rPh>
    <rPh sb="13" eb="14">
      <t>オヨ</t>
    </rPh>
    <rPh sb="15" eb="17">
      <t>シャキン</t>
    </rPh>
    <rPh sb="18" eb="20">
      <t>ツイカ</t>
    </rPh>
    <rPh sb="20" eb="22">
      <t>ホジョ</t>
    </rPh>
    <rPh sb="23" eb="24">
      <t>クワ</t>
    </rPh>
    <rPh sb="26" eb="28">
      <t>コウフ</t>
    </rPh>
    <rPh sb="29" eb="31">
      <t>シンセイ</t>
    </rPh>
    <rPh sb="33" eb="34">
      <t>ガク</t>
    </rPh>
    <phoneticPr fontId="2"/>
  </si>
  <si>
    <t>成果目標（集客目標人数、支援開始人数、講座受講修了人数）をもとに算定した補助金の支払い額の設定と、補助対象経費に補助率を乗じた額から算定した、補助金の支払い額</t>
    <rPh sb="0" eb="2">
      <t>セイカ</t>
    </rPh>
    <rPh sb="2" eb="4">
      <t>モクヒョウ</t>
    </rPh>
    <rPh sb="5" eb="7">
      <t>シュウキャク</t>
    </rPh>
    <rPh sb="7" eb="9">
      <t>モクヒョウ</t>
    </rPh>
    <rPh sb="9" eb="11">
      <t>ニンズウ</t>
    </rPh>
    <rPh sb="12" eb="16">
      <t>シエンカイシ</t>
    </rPh>
    <rPh sb="16" eb="18">
      <t>ニンズウ</t>
    </rPh>
    <rPh sb="19" eb="23">
      <t>コウザジュコウ</t>
    </rPh>
    <rPh sb="23" eb="25">
      <t>シュウリョウ</t>
    </rPh>
    <rPh sb="25" eb="27">
      <t>ニンズウ</t>
    </rPh>
    <rPh sb="32" eb="34">
      <t>サンテイ</t>
    </rPh>
    <rPh sb="36" eb="39">
      <t>ホジョキン</t>
    </rPh>
    <rPh sb="40" eb="42">
      <t>シハラ</t>
    </rPh>
    <rPh sb="43" eb="44">
      <t>ガク</t>
    </rPh>
    <rPh sb="45" eb="47">
      <t>セッテイ</t>
    </rPh>
    <rPh sb="49" eb="53">
      <t>ホジョタイショウ</t>
    </rPh>
    <rPh sb="53" eb="55">
      <t>ケイヒ</t>
    </rPh>
    <rPh sb="56" eb="59">
      <t>ホジョリツ</t>
    </rPh>
    <rPh sb="60" eb="61">
      <t>ジョウ</t>
    </rPh>
    <rPh sb="63" eb="64">
      <t>ガク</t>
    </rPh>
    <rPh sb="66" eb="68">
      <t>サンテイ</t>
    </rPh>
    <rPh sb="71" eb="74">
      <t>ホジョキン</t>
    </rPh>
    <rPh sb="75" eb="77">
      <t>シハラ</t>
    </rPh>
    <rPh sb="78" eb="79">
      <t>ガク</t>
    </rPh>
    <phoneticPr fontId="2"/>
  </si>
  <si>
    <t>補助金の支払い額の設定(d)</t>
    <rPh sb="9" eb="11">
      <t>セッテイ</t>
    </rPh>
    <phoneticPr fontId="2"/>
  </si>
  <si>
    <t>補助金交付申請額</t>
    <rPh sb="0" eb="3">
      <t>ホジョキン</t>
    </rPh>
    <rPh sb="3" eb="8">
      <t>コウフシンセイガク</t>
    </rPh>
    <phoneticPr fontId="2"/>
  </si>
  <si>
    <t>&lt;補助金算定結果一覧&gt;</t>
    <rPh sb="1" eb="3">
      <t>ホジョ</t>
    </rPh>
    <rPh sb="3" eb="4">
      <t>キン</t>
    </rPh>
    <rPh sb="4" eb="6">
      <t>サンテイ</t>
    </rPh>
    <rPh sb="6" eb="8">
      <t>ケッカ</t>
    </rPh>
    <rPh sb="8" eb="10">
      <t>イチラン</t>
    </rPh>
    <phoneticPr fontId="2"/>
  </si>
  <si>
    <t>　※様式第１「４．補助事業に要する経費」に記載して下さい。</t>
    <rPh sb="2" eb="4">
      <t>ヨウシキ</t>
    </rPh>
    <rPh sb="4" eb="5">
      <t>ダイ</t>
    </rPh>
    <rPh sb="21" eb="23">
      <t>キサイ</t>
    </rPh>
    <rPh sb="25" eb="26">
      <t>クダ</t>
    </rPh>
    <phoneticPr fontId="2"/>
  </si>
  <si>
    <t>　※様式第１「５．補助対象経費」に記載して下さい。</t>
    <rPh sb="2" eb="4">
      <t>ヨウシキ</t>
    </rPh>
    <rPh sb="4" eb="5">
      <t>ダイ</t>
    </rPh>
    <rPh sb="17" eb="19">
      <t>キサイ</t>
    </rPh>
    <rPh sb="21" eb="22">
      <t>クダ</t>
    </rPh>
    <phoneticPr fontId="2"/>
  </si>
  <si>
    <t>補助金交付申請額</t>
    <rPh sb="0" eb="3">
      <t>ホジョキン</t>
    </rPh>
    <rPh sb="3" eb="7">
      <t>コウフシンセイ</t>
    </rPh>
    <rPh sb="7" eb="8">
      <t>ガク</t>
    </rPh>
    <phoneticPr fontId="2"/>
  </si>
  <si>
    <t>　※様式第１「６．補助金交付申請額」に記載して下さい。</t>
    <rPh sb="2" eb="4">
      <t>ヨウシキ</t>
    </rPh>
    <rPh sb="4" eb="5">
      <t>ダイ</t>
    </rPh>
    <rPh sb="19" eb="21">
      <t>キサイ</t>
    </rPh>
    <rPh sb="23" eb="24">
      <t>クダ</t>
    </rPh>
    <phoneticPr fontId="2"/>
  </si>
  <si>
    <t>事業者別</t>
    <rPh sb="0" eb="3">
      <t>ジギョウシャ</t>
    </rPh>
    <rPh sb="3" eb="4">
      <t>ベツ</t>
    </rPh>
    <phoneticPr fontId="2"/>
  </si>
  <si>
    <t>&lt;補助金算定&gt;</t>
    <rPh sb="1" eb="6">
      <t>ホジョキンサンテイ</t>
    </rPh>
    <phoneticPr fontId="2"/>
  </si>
  <si>
    <t>補助金交付申請額の振り分け</t>
    <rPh sb="0" eb="2">
      <t>ホジョ</t>
    </rPh>
    <rPh sb="2" eb="3">
      <t>キン</t>
    </rPh>
    <rPh sb="3" eb="7">
      <t>コウフシンセイ</t>
    </rPh>
    <rPh sb="7" eb="8">
      <t>ガク</t>
    </rPh>
    <rPh sb="9" eb="10">
      <t>フ</t>
    </rPh>
    <rPh sb="11" eb="12">
      <t>ワ</t>
    </rPh>
    <phoneticPr fontId="2"/>
  </si>
  <si>
    <t>補助金交付申請額
（合計）</t>
    <rPh sb="0" eb="2">
      <t>ホジョ</t>
    </rPh>
    <rPh sb="2" eb="3">
      <t>キン</t>
    </rPh>
    <rPh sb="3" eb="7">
      <t>コウフシンセイ</t>
    </rPh>
    <rPh sb="7" eb="8">
      <t>ガク</t>
    </rPh>
    <rPh sb="10" eb="12">
      <t>ゴウケイ</t>
    </rPh>
    <phoneticPr fontId="2"/>
  </si>
  <si>
    <t>補助申請経費（人件費、謝金、補助員人件費）（L列106行～108行）の合計額が、補助申請経費の合計額（K列106行～108行）と一致するように金額を修正してください。</t>
    <rPh sb="0" eb="6">
      <t>ホジョシンセイケイヒ</t>
    </rPh>
    <rPh sb="7" eb="10">
      <t>ジンケンヒ</t>
    </rPh>
    <rPh sb="11" eb="13">
      <t>シャキン</t>
    </rPh>
    <rPh sb="14" eb="20">
      <t>ホジョインジンケンヒ</t>
    </rPh>
    <rPh sb="35" eb="37">
      <t>ゴウケイ</t>
    </rPh>
    <rPh sb="37" eb="38">
      <t>ガク</t>
    </rPh>
    <rPh sb="40" eb="46">
      <t>ホジョシンセイケイヒ</t>
    </rPh>
    <rPh sb="47" eb="50">
      <t>ゴウケイガク</t>
    </rPh>
    <rPh sb="52" eb="53">
      <t>レツ</t>
    </rPh>
    <rPh sb="56" eb="57">
      <t>ギョウ</t>
    </rPh>
    <rPh sb="61" eb="62">
      <t>ギョウ</t>
    </rPh>
    <rPh sb="64" eb="66">
      <t>イッチ</t>
    </rPh>
    <rPh sb="71" eb="73">
      <t>キンガク</t>
    </rPh>
    <rPh sb="74" eb="76">
      <t>シュウセイ</t>
    </rPh>
    <phoneticPr fontId="2"/>
  </si>
  <si>
    <t>各事業者の人件費及び謝金について、事業者別の人件費及び謝金の振り分けした金額（E列～J列、121行～122行）が、事業者の補助対象経費（E列25行～101行のうち、人件費及び謝金）のそれぞれに１／２を乗じた額以下になるように修正してください。</t>
    <rPh sb="1" eb="4">
      <t>ジギョウシャ</t>
    </rPh>
    <rPh sb="5" eb="8">
      <t>ジンケンヒ</t>
    </rPh>
    <rPh sb="8" eb="9">
      <t>オヨ</t>
    </rPh>
    <rPh sb="10" eb="12">
      <t>シャキン</t>
    </rPh>
    <rPh sb="57" eb="60">
      <t>ジギョウシャ</t>
    </rPh>
    <rPh sb="61" eb="67">
      <t>ホジョタイショウケイヒ</t>
    </rPh>
    <rPh sb="82" eb="85">
      <t>ジンケンヒ</t>
    </rPh>
    <rPh sb="85" eb="86">
      <t>オヨ</t>
    </rPh>
    <rPh sb="87" eb="89">
      <t>シャキン</t>
    </rPh>
    <rPh sb="100" eb="101">
      <t>ジョウ</t>
    </rPh>
    <rPh sb="103" eb="104">
      <t>ガク</t>
    </rPh>
    <rPh sb="104" eb="106">
      <t>イカ</t>
    </rPh>
    <rPh sb="112" eb="114">
      <t>シュウセイ</t>
    </rPh>
    <phoneticPr fontId="2"/>
  </si>
  <si>
    <t>各事業者の補助員人件費、広告費、システム構築・運営費、その他諸経費、リスキリング経費について、事業者別の振り分けした金額（E列～J列、123行～127行）が、事業者の補助対象経費（E列25行～101行のうち、補助員人件費、広告費、システム構築・運営費、その他諸経費、リスキリング経費）のそれぞれに７／10を乗じた額以下になるように修正してください。</t>
    <rPh sb="104" eb="107">
      <t>ホジョイン</t>
    </rPh>
    <rPh sb="107" eb="110">
      <t>ジンケンヒ</t>
    </rPh>
    <rPh sb="111" eb="114">
      <t>コウコクヒ</t>
    </rPh>
    <rPh sb="119" eb="121">
      <t>コウチク</t>
    </rPh>
    <rPh sb="122" eb="125">
      <t>ウンエイヒ</t>
    </rPh>
    <rPh sb="128" eb="132">
      <t>タショケイヒ</t>
    </rPh>
    <rPh sb="139" eb="141">
      <t>ケイヒ</t>
    </rPh>
    <phoneticPr fontId="2"/>
  </si>
  <si>
    <t>※様式第2「（３）成果目標」の各合計人数から転記願います。</t>
    <phoneticPr fontId="2"/>
  </si>
  <si>
    <t>補助申請経費（謝金）（L列107行）が、補助率乗算後の補助対象経費(c)の謝金（G列107行）の金額以下かつ謝金の上限額(d)（J列107行目）以下になるように修正してください。また、補助申請経費（謝金）（L列107行）は内部計算の都合上、数式を用いずにご記入ください。</t>
    <rPh sb="0" eb="2">
      <t>ホジョ</t>
    </rPh>
    <rPh sb="2" eb="4">
      <t>シンセイ</t>
    </rPh>
    <rPh sb="4" eb="6">
      <t>ケイヒ</t>
    </rPh>
    <rPh sb="7" eb="9">
      <t>シャキン</t>
    </rPh>
    <rPh sb="12" eb="13">
      <t>レツ</t>
    </rPh>
    <rPh sb="16" eb="17">
      <t>ギョウ</t>
    </rPh>
    <rPh sb="20" eb="23">
      <t>ホジョリツ</t>
    </rPh>
    <rPh sb="23" eb="25">
      <t>ジョウザン</t>
    </rPh>
    <rPh sb="25" eb="26">
      <t>ゴ</t>
    </rPh>
    <rPh sb="27" eb="29">
      <t>ホジョ</t>
    </rPh>
    <rPh sb="29" eb="31">
      <t>タイショウ</t>
    </rPh>
    <rPh sb="31" eb="33">
      <t>ケイヒ</t>
    </rPh>
    <rPh sb="37" eb="39">
      <t>シャキン</t>
    </rPh>
    <rPh sb="41" eb="42">
      <t>レツ</t>
    </rPh>
    <rPh sb="45" eb="46">
      <t>ギョウ</t>
    </rPh>
    <rPh sb="48" eb="50">
      <t>キンガク</t>
    </rPh>
    <rPh sb="50" eb="52">
      <t>イカ</t>
    </rPh>
    <rPh sb="54" eb="56">
      <t>シャキン</t>
    </rPh>
    <rPh sb="57" eb="60">
      <t>ジョウゲンガク</t>
    </rPh>
    <rPh sb="65" eb="66">
      <t>レツ</t>
    </rPh>
    <rPh sb="69" eb="71">
      <t>ギョウメ</t>
    </rPh>
    <rPh sb="72" eb="74">
      <t>イカ</t>
    </rPh>
    <rPh sb="80" eb="82">
      <t>シュウセイ</t>
    </rPh>
    <phoneticPr fontId="2"/>
  </si>
  <si>
    <t>補助申請経費（人件費）（L列106行）が、補助率乗算後の補助対象経費(c)の人件費（G列106行）の金額以下になるように修正してください。また、補助申請経費（人件費）（L列106行）は内部計算の都合上、数式を用いずにご記入ください。</t>
    <rPh sb="0" eb="2">
      <t>ホジョ</t>
    </rPh>
    <rPh sb="2" eb="4">
      <t>シンセイ</t>
    </rPh>
    <rPh sb="4" eb="6">
      <t>ケイヒ</t>
    </rPh>
    <rPh sb="7" eb="10">
      <t>ジンケンヒ</t>
    </rPh>
    <rPh sb="13" eb="14">
      <t>レツ</t>
    </rPh>
    <rPh sb="17" eb="18">
      <t>ギョウ</t>
    </rPh>
    <rPh sb="21" eb="24">
      <t>ホジョリツ</t>
    </rPh>
    <rPh sb="24" eb="26">
      <t>ジョウザン</t>
    </rPh>
    <rPh sb="26" eb="27">
      <t>ゴ</t>
    </rPh>
    <rPh sb="28" eb="30">
      <t>ホジョ</t>
    </rPh>
    <rPh sb="30" eb="32">
      <t>タイショウ</t>
    </rPh>
    <rPh sb="32" eb="34">
      <t>ケイヒ</t>
    </rPh>
    <rPh sb="38" eb="41">
      <t>ジンケンヒ</t>
    </rPh>
    <rPh sb="43" eb="44">
      <t>レツ</t>
    </rPh>
    <rPh sb="47" eb="48">
      <t>ギョウ</t>
    </rPh>
    <rPh sb="50" eb="52">
      <t>キンガク</t>
    </rPh>
    <rPh sb="52" eb="54">
      <t>イカ</t>
    </rPh>
    <rPh sb="60" eb="62">
      <t>シュウセイ</t>
    </rPh>
    <rPh sb="103" eb="104">
      <t>モチ</t>
    </rPh>
    <rPh sb="109" eb="111">
      <t>キニュウ</t>
    </rPh>
    <phoneticPr fontId="2"/>
  </si>
  <si>
    <t>補助申請経費（補助員人件費）（L列108行）が、補助率乗算後の補助対象経費(c)の補助員人件費（G列108行）の金額以下になるように修正してください。また、補助申請経費（補助員人件費）（L列108行）は内部計算の都合上、数式を用いずにご記入ください。</t>
    <rPh sb="0" eb="2">
      <t>ホジョ</t>
    </rPh>
    <rPh sb="2" eb="4">
      <t>シンセイ</t>
    </rPh>
    <rPh sb="4" eb="6">
      <t>ケイヒ</t>
    </rPh>
    <rPh sb="7" eb="10">
      <t>ホジョイン</t>
    </rPh>
    <rPh sb="10" eb="13">
      <t>ジンケンヒ</t>
    </rPh>
    <rPh sb="16" eb="17">
      <t>レツ</t>
    </rPh>
    <rPh sb="20" eb="21">
      <t>ギョウ</t>
    </rPh>
    <rPh sb="24" eb="27">
      <t>ホジョリツ</t>
    </rPh>
    <rPh sb="27" eb="29">
      <t>ジョウザン</t>
    </rPh>
    <rPh sb="29" eb="30">
      <t>ゴ</t>
    </rPh>
    <rPh sb="31" eb="33">
      <t>ホジョ</t>
    </rPh>
    <rPh sb="33" eb="35">
      <t>タイショウ</t>
    </rPh>
    <rPh sb="35" eb="37">
      <t>ケイヒ</t>
    </rPh>
    <rPh sb="41" eb="44">
      <t>ホジョイン</t>
    </rPh>
    <rPh sb="42" eb="45">
      <t>ジンケンヒ</t>
    </rPh>
    <rPh sb="47" eb="48">
      <t>レツ</t>
    </rPh>
    <rPh sb="49" eb="50">
      <t>レツ</t>
    </rPh>
    <rPh sb="53" eb="54">
      <t>ギョウ</t>
    </rPh>
    <rPh sb="54" eb="56">
      <t>キンガク</t>
    </rPh>
    <rPh sb="56" eb="58">
      <t>イカ</t>
    </rPh>
    <rPh sb="58" eb="60">
      <t>イカ</t>
    </rPh>
    <rPh sb="64" eb="66">
      <t>シュウセイ</t>
    </rPh>
    <rPh sb="66" eb="68">
      <t>シュウセイ</t>
    </rPh>
    <phoneticPr fontId="2"/>
  </si>
  <si>
    <t>各経費について、補助申請経費の合計額（D列121行～128行）と事業者別の合計額（E列～J列121行～128行）が一致するように修正してください。また、事業者別の合計額（E列～J列121行～128行）は内部計算の都合上、数式を用いずにご記入ください。1円ズレによってNG6・NG7が解消されない場合には、該当する事業者の費目を▲1円してください。</t>
    <rPh sb="8" eb="14">
      <t>ホジョシンセイケイヒ</t>
    </rPh>
    <rPh sb="15" eb="18">
      <t>ゴウケイガク</t>
    </rPh>
    <rPh sb="20" eb="21">
      <t>レツ</t>
    </rPh>
    <rPh sb="24" eb="25">
      <t>ギョウ</t>
    </rPh>
    <rPh sb="29" eb="30">
      <t>ギョウ</t>
    </rPh>
    <rPh sb="32" eb="35">
      <t>ジギョウシャ</t>
    </rPh>
    <rPh sb="35" eb="36">
      <t>ベツ</t>
    </rPh>
    <rPh sb="37" eb="40">
      <t>ゴウケイガク</t>
    </rPh>
    <rPh sb="42" eb="43">
      <t>レツ</t>
    </rPh>
    <rPh sb="45" eb="46">
      <t>レツ</t>
    </rPh>
    <rPh sb="57" eb="59">
      <t>イッチ</t>
    </rPh>
    <rPh sb="64" eb="66">
      <t>シュウセイ</t>
    </rPh>
    <rPh sb="126" eb="127">
      <t>エン</t>
    </rPh>
    <rPh sb="141" eb="143">
      <t>カイショウ</t>
    </rPh>
    <rPh sb="147" eb="149">
      <t>バアイ</t>
    </rPh>
    <rPh sb="152" eb="154">
      <t>ガイトウ</t>
    </rPh>
    <rPh sb="156" eb="159">
      <t>ジギョウシャ</t>
    </rPh>
    <rPh sb="160" eb="162">
      <t>ヒモク</t>
    </rPh>
    <rPh sb="165" eb="166">
      <t>エン</t>
    </rPh>
    <phoneticPr fontId="2"/>
  </si>
  <si>
    <r>
      <t>11_Ver.</t>
    </r>
    <r>
      <rPr>
        <sz val="12"/>
        <color theme="2" tint="-9.9978637043366805E-2"/>
        <rFont val="Yu Gothic"/>
        <family val="3"/>
        <charset val="128"/>
        <scheme val="minor"/>
      </rPr>
      <t>4</t>
    </r>
    <r>
      <rPr>
        <sz val="12"/>
        <color theme="0" tint="-0.14999847407452621"/>
        <rFont val="Yu Gothic"/>
        <family val="2"/>
        <scheme val="minor"/>
      </rPr>
      <t>.0</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</si>
</sst>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36">
    <font>
      <sz val="11"/>
      <color theme="1"/>
      <name val="Yu Gothic"/>
      <family val="2"/>
      <scheme val="minor"/>
    </font>
    <font>
      <sz val="10"/>
      <color theme="1"/>
      <name val="ＭＳ ゴシック"/>
      <family val="3"/>
      <charset val="128"/>
    </font>
    <font>
      <sz val="6"/>
      <name val="Yu Gothic"/>
      <family val="3"/>
      <charset val="128"/>
      <scheme val="minor"/>
    </font>
    <font>
      <sz val="10"/>
      <color theme="1"/>
      <name val="Yu Gothic"/>
      <family val="2"/>
      <scheme val="minor"/>
    </font>
    <font>
      <sz val="10"/>
      <name val="ＭＳ 明朝"/>
      <family val="1"/>
      <charset val="128"/>
    </font>
    <font>
      <sz val="10"/>
      <color theme="1"/>
      <name val="ＭＳ 明朝"/>
      <family val="1"/>
      <charset val="128"/>
    </font>
    <font>
      <sz val="9"/>
      <color theme="1"/>
      <name val="Century"/>
      <family val="1"/>
    </font>
    <font>
      <sz val="9"/>
      <color theme="1"/>
      <name val="ＭＳ ゴシック"/>
      <family val="1"/>
      <charset val="128"/>
    </font>
    <font>
      <b/>
      <sz val="14"/>
      <color rgb="FF00B050"/>
      <name val="ＭＳ 明朝"/>
      <family val="1"/>
      <charset val="128"/>
    </font>
    <font>
      <b/>
      <sz val="14"/>
      <color theme="1"/>
      <name val="ＭＳ 明朝"/>
      <family val="1"/>
      <charset val="128"/>
    </font>
    <font>
      <sz val="12"/>
      <color theme="1"/>
      <name val="Yu Gothic"/>
      <family val="2"/>
      <scheme val="minor"/>
    </font>
    <font>
      <sz val="12"/>
      <color theme="1"/>
      <name val="ＭＳ 明朝"/>
      <family val="1"/>
      <charset val="128"/>
    </font>
    <font>
      <sz val="12"/>
      <color theme="1"/>
      <name val="Yu Gothic"/>
      <family val="3"/>
      <charset val="128"/>
      <scheme val="minor"/>
    </font>
    <font>
      <b/>
      <sz val="10"/>
      <color theme="1"/>
      <name val="Yu Gothic"/>
      <family val="3"/>
      <charset val="128"/>
      <scheme val="minor"/>
    </font>
    <font>
      <sz val="10"/>
      <name val="Yu Gothic"/>
      <family val="3"/>
      <charset val="128"/>
      <scheme val="minor"/>
    </font>
    <font>
      <b/>
      <sz val="12"/>
      <color theme="1"/>
      <name val="ＭＳ 明朝"/>
      <family val="1"/>
      <charset val="128"/>
    </font>
    <font>
      <sz val="11"/>
      <color theme="1"/>
      <name val="ＭＳ 明朝"/>
      <family val="1"/>
      <charset val="128"/>
    </font>
    <font>
      <sz val="11"/>
      <color theme="1"/>
      <name val="Yu Gothic"/>
      <family val="2"/>
      <scheme val="minor"/>
    </font>
    <font>
      <sz val="14"/>
      <color theme="1"/>
      <name val="ＭＳ 明朝"/>
      <family val="1"/>
      <charset val="128"/>
    </font>
    <font>
      <b/>
      <sz val="10"/>
      <color rgb="FFFF0000"/>
      <name val="Yu Gothic"/>
      <family val="3"/>
      <charset val="128"/>
      <scheme val="minor"/>
    </font>
    <font>
      <b/>
      <sz val="11"/>
      <color theme="1"/>
      <name val="Yu Gothic"/>
      <family val="3"/>
      <charset val="128"/>
      <scheme val="minor"/>
    </font>
    <font>
      <b/>
      <sz val="16"/>
      <color theme="1"/>
      <name val="Yu Gothic"/>
      <family val="3"/>
      <charset val="128"/>
      <scheme val="minor"/>
    </font>
    <font>
      <b/>
      <sz val="14"/>
      <color theme="1"/>
      <name val="Yu Gothic"/>
      <family val="3"/>
      <charset val="128"/>
      <scheme val="minor"/>
    </font>
    <font>
      <sz val="8"/>
      <color theme="1"/>
      <name val="ＭＳ 明朝"/>
      <family val="1"/>
      <charset val="128"/>
    </font>
    <font>
      <sz val="14"/>
      <color theme="1"/>
      <name val="Yu Gothic"/>
      <family val="2"/>
      <scheme val="minor"/>
    </font>
    <font>
      <sz val="14"/>
      <color theme="1"/>
      <name val="Yu Gothic UI"/>
      <family val="3"/>
      <charset val="128"/>
    </font>
    <font>
      <sz val="11"/>
      <color rgb="FFFF0000"/>
      <name val="Yu Gothic"/>
      <family val="2"/>
      <scheme val="minor"/>
    </font>
    <font>
      <sz val="11"/>
      <color rgb="FFFF0000"/>
      <name val="Yu Gothic"/>
      <family val="3"/>
      <charset val="128"/>
      <scheme val="minor"/>
    </font>
    <font>
      <sz val="10"/>
      <name val="Yu Gothic"/>
      <family val="2"/>
      <scheme val="minor"/>
    </font>
    <font>
      <sz val="12"/>
      <color theme="0" tint="-0.14999847407452621"/>
      <name val="Yu Gothic"/>
      <family val="2"/>
      <scheme val="minor"/>
    </font>
    <font>
      <sz val="10"/>
      <color theme="0"/>
      <name val="ＭＳ 明朝"/>
      <family val="1"/>
      <charset val="128"/>
    </font>
    <font>
      <sz val="10"/>
      <color theme="1"/>
      <name val="Yu Gothic"/>
      <family val="3"/>
      <charset val="128"/>
      <scheme val="minor"/>
    </font>
    <font>
      <sz val="10"/>
      <color theme="0"/>
      <name val="Yu Gothic"/>
      <family val="3"/>
      <charset val="128"/>
      <scheme val="minor"/>
    </font>
    <font>
      <sz val="17"/>
      <color theme="1"/>
      <name val="Yu Gothic UI"/>
      <family val="3"/>
      <charset val="128"/>
    </font>
    <font>
      <sz val="9"/>
      <color theme="1"/>
      <name val="ＭＳ 明朝"/>
      <family val="1"/>
      <charset val="128"/>
    </font>
    <font>
      <sz val="12"/>
      <color theme="2" tint="-9.9978637043366805E-2"/>
      <name val="Yu Gothic"/>
      <family val="3"/>
      <charset val="128"/>
      <scheme val="minor"/>
    </font>
  </fonts>
  <fills count="6">
    <fill>
      <patternFill patternType="none"/>
    </fill>
    <fill>
      <patternFill patternType="gray125"/>
    </fill>
    <fill>
      <patternFill patternType="solid">
        <fgColor theme="0"/>
        <bgColor indexed="64"/>
      </patternFill>
    </fill>
    <fill>
      <patternFill patternType="solid">
        <fgColor indexed="41"/>
        <bgColor indexed="64"/>
      </patternFill>
    </fill>
    <fill>
      <patternFill patternType="solid">
        <fgColor indexed="43"/>
        <bgColor indexed="64"/>
      </patternFill>
    </fill>
    <fill>
      <patternFill patternType="solid">
        <fgColor rgb="FFFFFF9A"/>
        <bgColor indexed="64"/>
      </patternFill>
    </fill>
  </fills>
  <borders count="52">
    <border>
      <left/>
      <right/>
      <top/>
      <bottom/>
      <diagonal/>
    </border>
    <border>
      <left/>
      <right style="medium">
        <color rgb="FF000000"/>
      </right>
      <top style="medium">
        <color rgb="FF000000"/>
      </top>
      <bottom/>
      <diagonal/>
    </border>
    <border>
      <left/>
      <right style="medium">
        <color rgb="FF000000"/>
      </right>
      <top/>
      <bottom style="medium">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medium">
        <color indexed="64"/>
      </left>
      <right style="medium">
        <color indexed="64"/>
      </right>
      <top style="medium">
        <color indexed="64"/>
      </top>
      <bottom style="medium">
        <color indexed="64"/>
      </bottom>
      <diagonal style="thin">
        <color indexed="64"/>
      </diagonal>
    </border>
    <border diagonalDown="1">
      <left style="medium">
        <color indexed="64"/>
      </left>
      <right style="medium">
        <color indexed="64"/>
      </right>
      <top style="medium">
        <color indexed="64"/>
      </top>
      <bottom style="medium">
        <color indexed="64"/>
      </bottom>
      <diagonal style="thin">
        <color indexed="64"/>
      </diagonal>
    </border>
    <border>
      <left style="medium">
        <color rgb="FF000000"/>
      </left>
      <right style="medium">
        <color rgb="FF000000"/>
      </right>
      <top/>
      <bottom style="medium">
        <color rgb="FF000000"/>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medium">
        <color indexed="64"/>
      </left>
      <right style="thin">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38" fontId="17" fillId="0" borderId="0" applyFont="0" applyFill="0" applyBorder="0" applyAlignment="0" applyProtection="0">
      <alignment vertical="center"/>
    </xf>
  </cellStyleXfs>
  <cellXfs count="154">
    <xf numFmtId="0" fontId="0" fillId="0" borderId="0" xfId="0"/>
    <xf numFmtId="176" fontId="4" fillId="4" borderId="5" xfId="0" applyNumberFormat="1" applyFont="1" applyFill="1" applyBorder="1" applyAlignment="1" applyProtection="1">
      <alignment vertical="center" shrinkToFit="1"/>
      <protection locked="0"/>
    </xf>
    <xf numFmtId="0" fontId="1" fillId="0" borderId="6" xfId="0" applyFont="1" applyBorder="1" applyAlignment="1">
      <alignment horizontal="justify" vertical="center" wrapText="1"/>
    </xf>
    <xf numFmtId="0" fontId="1" fillId="0" borderId="13" xfId="0" applyFont="1" applyBorder="1" applyAlignment="1">
      <alignment horizontal="justify" vertical="center" wrapText="1"/>
    </xf>
    <xf numFmtId="0" fontId="6" fillId="0" borderId="0" xfId="0" applyFont="1" applyAlignment="1">
      <alignment vertical="center"/>
    </xf>
    <xf numFmtId="0" fontId="1" fillId="0" borderId="0" xfId="0" applyFont="1" applyAlignment="1">
      <alignment horizontal="justify" vertical="center" wrapText="1"/>
    </xf>
    <xf numFmtId="0" fontId="3" fillId="0" borderId="0" xfId="0" applyFont="1" applyAlignment="1">
      <alignmen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0" borderId="11" xfId="0" applyFont="1" applyBorder="1" applyAlignment="1">
      <alignment horizontal="center" vertical="center" wrapText="1"/>
    </xf>
    <xf numFmtId="0" fontId="5" fillId="0" borderId="0" xfId="0" applyFont="1" applyAlignment="1">
      <alignment vertical="center"/>
    </xf>
    <xf numFmtId="0" fontId="5" fillId="0" borderId="10" xfId="0" applyFont="1" applyBorder="1" applyAlignment="1">
      <alignment vertical="center"/>
    </xf>
    <xf numFmtId="0" fontId="5" fillId="0" borderId="5" xfId="0" applyFont="1" applyBorder="1" applyAlignment="1">
      <alignment horizontal="center" vertical="center" wrapText="1"/>
    </xf>
    <xf numFmtId="0" fontId="5" fillId="0" borderId="5" xfId="0" applyFont="1" applyBorder="1" applyAlignment="1">
      <alignment horizontal="center" vertical="center"/>
    </xf>
    <xf numFmtId="0" fontId="5" fillId="0" borderId="5" xfId="0" applyFont="1" applyBorder="1" applyAlignment="1">
      <alignment vertical="center"/>
    </xf>
    <xf numFmtId="176" fontId="5" fillId="0" borderId="5" xfId="0" applyNumberFormat="1" applyFont="1" applyBorder="1" applyAlignment="1">
      <alignment horizontal="right" vertical="center"/>
    </xf>
    <xf numFmtId="56" fontId="5" fillId="0" borderId="5" xfId="0" quotePrefix="1" applyNumberFormat="1" applyFont="1" applyBorder="1" applyAlignment="1">
      <alignment horizontal="center" vertical="center"/>
    </xf>
    <xf numFmtId="176" fontId="8" fillId="0" borderId="5" xfId="0" applyNumberFormat="1" applyFont="1" applyBorder="1" applyAlignment="1">
      <alignment horizontal="right" vertical="center"/>
    </xf>
    <xf numFmtId="176" fontId="9" fillId="0" borderId="9" xfId="0" applyNumberFormat="1" applyFont="1" applyBorder="1" applyAlignment="1">
      <alignment vertical="center"/>
    </xf>
    <xf numFmtId="0" fontId="9" fillId="0" borderId="9" xfId="0" applyFont="1" applyBorder="1" applyAlignment="1">
      <alignment horizontal="center" vertical="center"/>
    </xf>
    <xf numFmtId="176" fontId="5" fillId="0" borderId="17" xfId="0" applyNumberFormat="1" applyFont="1" applyBorder="1" applyAlignment="1">
      <alignment vertical="center"/>
    </xf>
    <xf numFmtId="176" fontId="5" fillId="0" borderId="18" xfId="0" applyNumberFormat="1" applyFont="1" applyBorder="1" applyAlignment="1">
      <alignment vertical="center"/>
    </xf>
    <xf numFmtId="0" fontId="5" fillId="0" borderId="14" xfId="0" applyFont="1" applyBorder="1" applyAlignment="1">
      <alignment vertical="center"/>
    </xf>
    <xf numFmtId="0" fontId="5" fillId="0" borderId="15" xfId="0" applyFont="1" applyBorder="1" applyAlignment="1">
      <alignment vertical="center"/>
    </xf>
    <xf numFmtId="0" fontId="0" fillId="0" borderId="0" xfId="0" applyAlignment="1">
      <alignment vertical="center"/>
    </xf>
    <xf numFmtId="0" fontId="3"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3" fillId="0" borderId="21" xfId="0" applyFont="1" applyBorder="1" applyAlignment="1">
      <alignment vertical="center"/>
    </xf>
    <xf numFmtId="0" fontId="9" fillId="0" borderId="5" xfId="0" applyFont="1" applyBorder="1" applyAlignment="1">
      <alignment horizontal="center" vertical="center"/>
    </xf>
    <xf numFmtId="0" fontId="13" fillId="0" borderId="0" xfId="0" applyFont="1" applyAlignment="1">
      <alignment vertical="center"/>
    </xf>
    <xf numFmtId="0" fontId="5" fillId="0" borderId="13" xfId="0" applyFont="1" applyBorder="1" applyAlignment="1">
      <alignment vertical="center"/>
    </xf>
    <xf numFmtId="176" fontId="5" fillId="0" borderId="25" xfId="0" applyNumberFormat="1" applyFont="1" applyBorder="1" applyAlignment="1">
      <alignment vertical="center"/>
    </xf>
    <xf numFmtId="0" fontId="3" fillId="0" borderId="12" xfId="0" applyFont="1" applyBorder="1" applyAlignment="1">
      <alignment horizontal="center" vertical="center"/>
    </xf>
    <xf numFmtId="176" fontId="14" fillId="0" borderId="24" xfId="0" applyNumberFormat="1" applyFont="1" applyBorder="1" applyAlignment="1">
      <alignment horizontal="center" vertical="center" shrinkToFit="1"/>
    </xf>
    <xf numFmtId="0" fontId="5" fillId="0" borderId="26" xfId="0" applyFont="1" applyBorder="1" applyAlignment="1">
      <alignment vertical="center" wrapText="1"/>
    </xf>
    <xf numFmtId="0" fontId="5" fillId="0" borderId="13" xfId="0" applyFont="1" applyBorder="1" applyAlignment="1">
      <alignment horizontal="left" vertical="center" wrapText="1"/>
    </xf>
    <xf numFmtId="0" fontId="5" fillId="0" borderId="25" xfId="0" applyFont="1" applyBorder="1" applyAlignment="1">
      <alignment horizontal="left" vertical="center" wrapText="1"/>
    </xf>
    <xf numFmtId="0" fontId="5" fillId="0" borderId="6" xfId="0" applyFont="1" applyBorder="1" applyAlignment="1">
      <alignment vertical="center"/>
    </xf>
    <xf numFmtId="0" fontId="3" fillId="0" borderId="5" xfId="0" applyFont="1" applyBorder="1" applyAlignment="1">
      <alignment horizontal="center" vertical="center"/>
    </xf>
    <xf numFmtId="176" fontId="4" fillId="0" borderId="20" xfId="0" applyNumberFormat="1" applyFont="1" applyBorder="1" applyAlignment="1">
      <alignment vertical="center" shrinkToFit="1"/>
    </xf>
    <xf numFmtId="38" fontId="9" fillId="0" borderId="9" xfId="1" applyFont="1" applyBorder="1" applyAlignment="1" applyProtection="1">
      <alignment horizontal="center" vertical="center"/>
    </xf>
    <xf numFmtId="176" fontId="18" fillId="0" borderId="5" xfId="0" applyNumberFormat="1" applyFont="1" applyBorder="1" applyAlignment="1">
      <alignment horizontal="right" vertical="center"/>
    </xf>
    <xf numFmtId="176" fontId="5" fillId="0" borderId="29" xfId="0" applyNumberFormat="1" applyFont="1" applyBorder="1" applyAlignment="1">
      <alignment vertical="center"/>
    </xf>
    <xf numFmtId="0" fontId="19" fillId="0" borderId="27" xfId="0" applyFont="1" applyBorder="1" applyAlignment="1">
      <alignment horizontal="center" vertical="center"/>
    </xf>
    <xf numFmtId="0" fontId="19" fillId="0" borderId="19" xfId="0" applyFont="1" applyBorder="1" applyAlignment="1">
      <alignment horizontal="center" vertical="center"/>
    </xf>
    <xf numFmtId="0" fontId="19" fillId="0" borderId="20" xfId="0" applyFont="1" applyBorder="1" applyAlignment="1">
      <alignment horizontal="center" vertical="center"/>
    </xf>
    <xf numFmtId="0" fontId="5" fillId="0" borderId="16" xfId="0" applyFont="1" applyBorder="1" applyAlignment="1">
      <alignment horizontal="center" vertical="center" wrapText="1"/>
    </xf>
    <xf numFmtId="0" fontId="21" fillId="0" borderId="8" xfId="0" applyFont="1" applyBorder="1" applyAlignment="1">
      <alignment horizontal="center" vertical="center"/>
    </xf>
    <xf numFmtId="0" fontId="22" fillId="0" borderId="0" xfId="0" applyFont="1" applyAlignment="1">
      <alignment vertical="center"/>
    </xf>
    <xf numFmtId="0" fontId="5" fillId="0" borderId="22" xfId="0" applyFont="1" applyBorder="1" applyAlignment="1">
      <alignment vertical="center"/>
    </xf>
    <xf numFmtId="0" fontId="5" fillId="0" borderId="24" xfId="0" applyFont="1" applyBorder="1" applyAlignment="1">
      <alignment vertical="center"/>
    </xf>
    <xf numFmtId="176" fontId="4" fillId="0" borderId="5" xfId="0" applyNumberFormat="1" applyFont="1" applyBorder="1" applyAlignment="1">
      <alignment vertical="center" shrinkToFit="1"/>
    </xf>
    <xf numFmtId="176" fontId="4" fillId="2" borderId="5" xfId="0" applyNumberFormat="1" applyFont="1" applyFill="1" applyBorder="1" applyAlignment="1">
      <alignment vertical="center" shrinkToFit="1"/>
    </xf>
    <xf numFmtId="0" fontId="16" fillId="0" borderId="14" xfId="0" applyFont="1" applyBorder="1" applyAlignment="1">
      <alignment vertical="center" wrapText="1"/>
    </xf>
    <xf numFmtId="0" fontId="16" fillId="0" borderId="14" xfId="0" applyFont="1" applyBorder="1" applyAlignment="1">
      <alignment vertical="center"/>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7" xfId="0" applyFont="1" applyBorder="1" applyAlignment="1">
      <alignment horizontal="center" vertical="center"/>
    </xf>
    <xf numFmtId="0" fontId="3" fillId="0" borderId="19" xfId="0" applyFont="1" applyBorder="1" applyAlignment="1">
      <alignment horizontal="center" vertical="center"/>
    </xf>
    <xf numFmtId="0" fontId="3" fillId="0" borderId="28" xfId="0" applyFont="1" applyBorder="1" applyAlignment="1">
      <alignment horizontal="center" vertical="center"/>
    </xf>
    <xf numFmtId="0" fontId="24" fillId="0" borderId="0" xfId="0" applyFont="1" applyAlignment="1">
      <alignment vertical="center"/>
    </xf>
    <xf numFmtId="0" fontId="25" fillId="0" borderId="44" xfId="0" applyFont="1" applyBorder="1" applyAlignment="1">
      <alignment horizontal="center" vertical="center" wrapText="1"/>
    </xf>
    <xf numFmtId="0" fontId="25" fillId="0" borderId="17" xfId="0" applyFont="1" applyBorder="1" applyAlignment="1">
      <alignment vertical="center"/>
    </xf>
    <xf numFmtId="0" fontId="25" fillId="0" borderId="36" xfId="0" applyFont="1" applyBorder="1" applyAlignment="1">
      <alignment vertical="center"/>
    </xf>
    <xf numFmtId="0" fontId="25" fillId="0" borderId="45" xfId="0" applyFont="1" applyBorder="1" applyAlignment="1">
      <alignment vertical="center"/>
    </xf>
    <xf numFmtId="0" fontId="26" fillId="0" borderId="0" xfId="0" applyFont="1" applyAlignment="1">
      <alignment vertical="center"/>
    </xf>
    <xf numFmtId="0" fontId="25" fillId="0" borderId="46" xfId="0" applyFont="1" applyBorder="1" applyAlignment="1">
      <alignment vertical="center"/>
    </xf>
    <xf numFmtId="0" fontId="25" fillId="0" borderId="47" xfId="0" applyFont="1" applyBorder="1" applyAlignment="1">
      <alignment vertical="center"/>
    </xf>
    <xf numFmtId="0" fontId="25" fillId="0" borderId="48" xfId="0" applyFont="1" applyBorder="1" applyAlignment="1">
      <alignment vertical="center"/>
    </xf>
    <xf numFmtId="0" fontId="27" fillId="0" borderId="0" xfId="0" applyFont="1" applyAlignment="1">
      <alignment vertical="center"/>
    </xf>
    <xf numFmtId="0" fontId="25" fillId="0" borderId="49" xfId="0" applyFont="1" applyBorder="1" applyAlignment="1">
      <alignment horizontal="center" vertical="center"/>
    </xf>
    <xf numFmtId="0" fontId="25" fillId="0" borderId="50" xfId="0" applyFont="1" applyBorder="1" applyAlignment="1">
      <alignment vertical="center"/>
    </xf>
    <xf numFmtId="0" fontId="25" fillId="0" borderId="49" xfId="0" applyFont="1" applyBorder="1" applyAlignment="1">
      <alignment vertical="center"/>
    </xf>
    <xf numFmtId="0" fontId="25" fillId="0" borderId="51" xfId="0" applyFont="1" applyBorder="1" applyAlignment="1">
      <alignment vertical="center"/>
    </xf>
    <xf numFmtId="176" fontId="8" fillId="0" borderId="18" xfId="0" applyNumberFormat="1" applyFont="1" applyBorder="1" applyAlignment="1">
      <alignment vertical="center"/>
    </xf>
    <xf numFmtId="176" fontId="8" fillId="0" borderId="20" xfId="0" applyNumberFormat="1" applyFont="1" applyBorder="1" applyAlignment="1">
      <alignment vertical="center" shrinkToFit="1"/>
    </xf>
    <xf numFmtId="0" fontId="5" fillId="0" borderId="14" xfId="0" applyFont="1" applyBorder="1" applyAlignment="1">
      <alignment vertical="center" wrapText="1"/>
    </xf>
    <xf numFmtId="176" fontId="4" fillId="0" borderId="27" xfId="0" applyNumberFormat="1" applyFont="1" applyBorder="1" applyAlignment="1">
      <alignment vertical="center" shrinkToFit="1"/>
    </xf>
    <xf numFmtId="176" fontId="4" fillId="0" borderId="19" xfId="0" applyNumberFormat="1" applyFont="1" applyBorder="1" applyAlignment="1">
      <alignment vertical="center" shrinkToFit="1"/>
    </xf>
    <xf numFmtId="176" fontId="4" fillId="5" borderId="22" xfId="0" applyNumberFormat="1" applyFont="1" applyFill="1" applyBorder="1" applyAlignment="1" applyProtection="1">
      <alignment vertical="center"/>
      <protection locked="0"/>
    </xf>
    <xf numFmtId="176" fontId="4" fillId="4" borderId="27" xfId="0" applyNumberFormat="1" applyFont="1" applyFill="1" applyBorder="1" applyAlignment="1" applyProtection="1">
      <alignment vertical="center" shrinkToFit="1"/>
      <protection locked="0"/>
    </xf>
    <xf numFmtId="176" fontId="4" fillId="5" borderId="27" xfId="0" applyNumberFormat="1" applyFont="1" applyFill="1" applyBorder="1" applyAlignment="1" applyProtection="1">
      <alignment vertical="center" shrinkToFit="1"/>
      <protection locked="0"/>
    </xf>
    <xf numFmtId="176" fontId="4" fillId="4" borderId="19" xfId="0" applyNumberFormat="1" applyFont="1" applyFill="1" applyBorder="1" applyAlignment="1" applyProtection="1">
      <alignment vertical="center" shrinkToFit="1"/>
      <protection locked="0"/>
    </xf>
    <xf numFmtId="176" fontId="4" fillId="4" borderId="20" xfId="0" applyNumberFormat="1" applyFont="1" applyFill="1" applyBorder="1" applyAlignment="1" applyProtection="1">
      <alignment vertical="center" shrinkToFit="1"/>
      <protection locked="0"/>
    </xf>
    <xf numFmtId="0" fontId="29" fillId="0" borderId="0" xfId="0" applyFont="1" applyAlignment="1">
      <alignment vertical="center"/>
    </xf>
    <xf numFmtId="0" fontId="30" fillId="0" borderId="0" xfId="0" applyFont="1" applyAlignment="1">
      <alignment vertical="center"/>
    </xf>
    <xf numFmtId="0" fontId="31" fillId="0" borderId="0" xfId="0" applyFont="1" applyAlignment="1">
      <alignment vertical="center"/>
    </xf>
    <xf numFmtId="0" fontId="32" fillId="0" borderId="0" xfId="0" applyFont="1" applyAlignment="1">
      <alignment vertical="center"/>
    </xf>
    <xf numFmtId="0" fontId="20" fillId="0" borderId="39" xfId="0" applyFont="1" applyBorder="1" applyAlignment="1">
      <alignment horizontal="center" vertical="center"/>
    </xf>
    <xf numFmtId="0" fontId="25" fillId="0" borderId="17" xfId="0" applyFont="1" applyBorder="1" applyAlignment="1">
      <alignment horizontal="left" vertical="center" shrinkToFit="1"/>
    </xf>
    <xf numFmtId="0" fontId="25" fillId="0" borderId="45" xfId="0" applyFont="1" applyBorder="1" applyAlignment="1">
      <alignment horizontal="left" vertical="center" shrinkToFi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4" fillId="3" borderId="6" xfId="0" applyFont="1" applyFill="1" applyBorder="1" applyAlignment="1" applyProtection="1">
      <alignment vertical="center" shrinkToFit="1"/>
      <protection locked="0"/>
    </xf>
    <xf numFmtId="0" fontId="28" fillId="0" borderId="7" xfId="0" applyFont="1" applyBorder="1" applyAlignment="1" applyProtection="1">
      <alignment vertical="center" shrinkToFit="1"/>
      <protection locked="0"/>
    </xf>
    <xf numFmtId="0" fontId="28" fillId="0" borderId="8" xfId="0" applyFont="1" applyBorder="1" applyAlignment="1" applyProtection="1">
      <alignment vertical="center" shrinkToFit="1"/>
      <protection locked="0"/>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5" fillId="0" borderId="6" xfId="0" applyFont="1" applyBorder="1" applyAlignment="1">
      <alignment horizontal="left" vertical="center" wrapText="1"/>
    </xf>
    <xf numFmtId="0" fontId="5" fillId="0" borderId="8" xfId="0" applyFont="1" applyBorder="1" applyAlignment="1">
      <alignment horizontal="left" vertical="center" wrapText="1"/>
    </xf>
    <xf numFmtId="0" fontId="0" fillId="0" borderId="8" xfId="0" applyBorder="1" applyAlignment="1">
      <alignment horizontal="center" vertical="center"/>
    </xf>
    <xf numFmtId="176" fontId="5" fillId="0" borderId="22" xfId="0" applyNumberFormat="1" applyFont="1" applyBorder="1" applyAlignment="1">
      <alignment horizontal="right" vertical="center"/>
    </xf>
    <xf numFmtId="0" fontId="0" fillId="0" borderId="23" xfId="0" applyBorder="1" applyAlignment="1">
      <alignment horizontal="right" vertical="center"/>
    </xf>
    <xf numFmtId="0" fontId="0" fillId="0" borderId="24" xfId="0" applyBorder="1" applyAlignment="1">
      <alignment horizontal="right" vertical="center"/>
    </xf>
    <xf numFmtId="176" fontId="5" fillId="0" borderId="6" xfId="0" applyNumberFormat="1" applyFont="1" applyBorder="1" applyAlignment="1">
      <alignment horizontal="right" vertical="center"/>
    </xf>
    <xf numFmtId="0" fontId="0" fillId="0" borderId="8" xfId="0" applyBorder="1" applyAlignment="1">
      <alignment horizontal="right" vertical="center"/>
    </xf>
    <xf numFmtId="177" fontId="5" fillId="0" borderId="22" xfId="0" quotePrefix="1" applyNumberFormat="1" applyFont="1" applyBorder="1" applyAlignment="1">
      <alignment horizontal="right" vertical="center"/>
    </xf>
    <xf numFmtId="177" fontId="5" fillId="0" borderId="23" xfId="0" quotePrefix="1" applyNumberFormat="1" applyFont="1" applyBorder="1" applyAlignment="1">
      <alignment horizontal="right" vertical="center"/>
    </xf>
    <xf numFmtId="177" fontId="5" fillId="0" borderId="24" xfId="0" quotePrefix="1" applyNumberFormat="1" applyFont="1" applyBorder="1" applyAlignment="1">
      <alignment horizontal="right" vertical="center"/>
    </xf>
    <xf numFmtId="0" fontId="34" fillId="0" borderId="33" xfId="0" applyFont="1" applyBorder="1" applyAlignment="1">
      <alignment horizontal="left" vertical="center" wrapText="1"/>
    </xf>
    <xf numFmtId="0" fontId="34" fillId="0" borderId="34" xfId="0" applyFont="1" applyBorder="1" applyAlignment="1">
      <alignment horizontal="left" vertical="center" wrapText="1"/>
    </xf>
    <xf numFmtId="0" fontId="34" fillId="0" borderId="30" xfId="0" applyFont="1" applyBorder="1" applyAlignment="1">
      <alignment horizontal="left" vertical="center" wrapText="1"/>
    </xf>
    <xf numFmtId="0" fontId="5" fillId="0" borderId="35" xfId="0" applyFont="1" applyBorder="1" applyAlignment="1">
      <alignment horizontal="left" vertical="center" wrapText="1"/>
    </xf>
    <xf numFmtId="0" fontId="5" fillId="0" borderId="36" xfId="0" applyFont="1" applyBorder="1" applyAlignment="1">
      <alignment horizontal="left" vertical="center" wrapText="1"/>
    </xf>
    <xf numFmtId="0" fontId="5" fillId="0" borderId="31" xfId="0" applyFont="1" applyBorder="1" applyAlignment="1">
      <alignment horizontal="left" vertical="center" wrapText="1"/>
    </xf>
    <xf numFmtId="0" fontId="23" fillId="0" borderId="37" xfId="0" applyFont="1" applyBorder="1" applyAlignment="1">
      <alignment horizontal="left" vertical="center" wrapText="1"/>
    </xf>
    <xf numFmtId="0" fontId="23" fillId="0" borderId="38" xfId="0" applyFont="1" applyBorder="1" applyAlignment="1">
      <alignment horizontal="left" vertical="center" wrapText="1"/>
    </xf>
    <xf numFmtId="0" fontId="23" fillId="0" borderId="32" xfId="0" applyFont="1" applyBorder="1" applyAlignment="1">
      <alignment horizontal="left"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5" fillId="0" borderId="33" xfId="0" applyFont="1" applyBorder="1" applyAlignment="1">
      <alignment horizontal="left" vertical="center" wrapText="1"/>
    </xf>
    <xf numFmtId="0" fontId="5" fillId="0" borderId="30" xfId="0" applyFont="1" applyBorder="1" applyAlignment="1">
      <alignment horizontal="left" vertical="center" wrapText="1"/>
    </xf>
    <xf numFmtId="0" fontId="34" fillId="0" borderId="35" xfId="0" applyFont="1" applyBorder="1" applyAlignment="1">
      <alignment horizontal="left" vertical="center" wrapText="1"/>
    </xf>
    <xf numFmtId="0" fontId="34" fillId="0" borderId="31" xfId="0" applyFont="1" applyBorder="1" applyAlignment="1">
      <alignment horizontal="left" vertical="center" wrapText="1"/>
    </xf>
    <xf numFmtId="0" fontId="23" fillId="0" borderId="35" xfId="0" applyFont="1" applyBorder="1" applyAlignment="1">
      <alignment horizontal="left" vertical="center" wrapText="1"/>
    </xf>
    <xf numFmtId="0" fontId="23" fillId="0" borderId="31" xfId="0" applyFont="1" applyBorder="1" applyAlignment="1">
      <alignment horizontal="left" vertical="center" wrapText="1"/>
    </xf>
    <xf numFmtId="0" fontId="34" fillId="0" borderId="37" xfId="0" applyFont="1" applyBorder="1" applyAlignment="1">
      <alignment horizontal="left" vertical="center" wrapText="1"/>
    </xf>
    <xf numFmtId="0" fontId="34" fillId="0" borderId="32" xfId="0" applyFont="1" applyBorder="1" applyAlignment="1">
      <alignment horizontal="left" vertical="center" wrapText="1"/>
    </xf>
    <xf numFmtId="0" fontId="5" fillId="0" borderId="7" xfId="0" applyFont="1" applyBorder="1" applyAlignment="1">
      <alignment horizontal="left" vertical="center"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13" xfId="0" applyFont="1" applyBorder="1" applyAlignment="1">
      <alignment horizontal="center" vertical="center"/>
    </xf>
    <xf numFmtId="0" fontId="5" fillId="0" borderId="25" xfId="0" applyFont="1" applyBorder="1" applyAlignment="1">
      <alignment horizontal="center" vertical="center"/>
    </xf>
    <xf numFmtId="0" fontId="5" fillId="0" borderId="43" xfId="0" applyFont="1" applyBorder="1" applyAlignment="1">
      <alignment horizontal="center" vertical="center"/>
    </xf>
    <xf numFmtId="177" fontId="33" fillId="0" borderId="17" xfId="0" applyNumberFormat="1" applyFont="1" applyBorder="1" applyAlignment="1">
      <alignment horizontal="right" vertical="center" shrinkToFit="1"/>
    </xf>
    <xf numFmtId="177" fontId="33" fillId="0" borderId="45" xfId="0" applyNumberFormat="1" applyFont="1" applyBorder="1" applyAlignment="1">
      <alignment horizontal="right" vertical="center" shrinkToFit="1"/>
    </xf>
    <xf numFmtId="177" fontId="33" fillId="0" borderId="17" xfId="1" applyNumberFormat="1" applyFont="1" applyBorder="1" applyAlignment="1" applyProtection="1">
      <alignment horizontal="right" vertical="center" shrinkToFit="1"/>
    </xf>
    <xf numFmtId="177" fontId="33" fillId="0" borderId="45" xfId="1" applyNumberFormat="1" applyFont="1" applyBorder="1" applyAlignment="1" applyProtection="1">
      <alignment horizontal="right" vertical="center" shrinkToFit="1"/>
    </xf>
  </cellXfs>
  <cellStyles count="2">
    <cellStyle name="桁区切り" xfId="1" builtinId="6"/>
    <cellStyle name="標準" xfId="0" builtinId="0"/>
  </cellStyles>
  <dxfs count="12">
    <dxf>
      <font>
        <b/>
        <i val="0"/>
        <color rgb="FFFF0000"/>
      </font>
    </dxf>
    <dxf>
      <font>
        <b/>
        <i val="0"/>
        <color rgb="FFFF0000"/>
      </font>
    </dxf>
    <dxf>
      <font>
        <b/>
        <i val="0"/>
        <color rgb="FFFF0000"/>
      </font>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strike val="0"/>
        <color rgb="FFFF0000"/>
      </font>
      <fill>
        <patternFill>
          <bgColor theme="5" tint="0.59996337778862885"/>
        </patternFill>
      </fill>
    </dxf>
    <dxf>
      <font>
        <b/>
        <i val="0"/>
        <color theme="9" tint="-0.24994659260841701"/>
      </font>
      <fill>
        <patternFill>
          <bgColor theme="9"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FF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S147"/>
  <sheetViews>
    <sheetView showGridLines="0" tabSelected="1" zoomScale="70" zoomScaleNormal="70" workbookViewId="0">
      <selection activeCell="D19" sqref="D19"/>
    </sheetView>
  </sheetViews>
  <sheetFormatPr defaultColWidth="8.625" defaultRowHeight="16.5"/>
  <cols>
    <col min="1" max="1" width="2.875" style="25" customWidth="1"/>
    <col min="2" max="2" width="3.75" style="25" customWidth="1"/>
    <col min="3" max="3" width="23.875" style="25" customWidth="1"/>
    <col min="4" max="5" width="20.625" style="25" customWidth="1"/>
    <col min="6" max="6" width="20.125" style="25" customWidth="1"/>
    <col min="7" max="9" width="20.625" style="25" customWidth="1"/>
    <col min="10" max="10" width="20.75" style="25" customWidth="1"/>
    <col min="11" max="11" width="20.5" style="25" customWidth="1"/>
    <col min="12" max="15" width="20.625" style="25" customWidth="1"/>
    <col min="16" max="16" width="8.625" style="25"/>
    <col min="17" max="17" width="15.125" style="25" customWidth="1"/>
    <col min="18" max="18" width="51.125" style="25" customWidth="1"/>
    <col min="19" max="19" width="48.625" style="25" customWidth="1"/>
    <col min="20" max="16384" width="8.625" style="25"/>
  </cols>
  <sheetData>
    <row r="1" spans="1:9" s="24" customFormat="1" ht="19.5">
      <c r="A1" s="87" t="s">
        <v>95</v>
      </c>
    </row>
    <row r="2" spans="1:9" s="24" customFormat="1" ht="24">
      <c r="B2" s="49" t="s">
        <v>78</v>
      </c>
    </row>
    <row r="3" spans="1:9" s="24" customFormat="1" ht="18.75"/>
    <row r="4" spans="1:9" s="24" customFormat="1" ht="40.5">
      <c r="C4" s="64" t="s">
        <v>16</v>
      </c>
      <c r="D4" s="65" t="s">
        <v>12</v>
      </c>
      <c r="E4" s="66"/>
      <c r="F4" s="67"/>
      <c r="G4" s="152">
        <f ca="1">IF($H$14="OK",$D$113,"シート全体チェックがNGです。")</f>
        <v>0</v>
      </c>
      <c r="H4" s="153"/>
      <c r="I4" s="68" t="s">
        <v>79</v>
      </c>
    </row>
    <row r="5" spans="1:9" s="24" customFormat="1" ht="25.5">
      <c r="C5" s="64" t="s">
        <v>22</v>
      </c>
      <c r="D5" s="69" t="s">
        <v>12</v>
      </c>
      <c r="E5" s="70"/>
      <c r="F5" s="71"/>
      <c r="G5" s="152">
        <f ca="1">IF($H$14="OK",$E$113,"シート全体チェックがNGです。")</f>
        <v>0</v>
      </c>
      <c r="H5" s="153"/>
      <c r="I5" s="72" t="s">
        <v>80</v>
      </c>
    </row>
    <row r="6" spans="1:9" s="24" customFormat="1" ht="25.5">
      <c r="C6" s="73" t="s">
        <v>81</v>
      </c>
      <c r="D6" s="69" t="s">
        <v>12</v>
      </c>
      <c r="E6" s="70"/>
      <c r="F6" s="71"/>
      <c r="G6" s="152">
        <f ca="1">IF($H$14="OK",MIN($M$113,$D$147),"シート全体チェックがNGです。")</f>
        <v>0</v>
      </c>
      <c r="H6" s="153"/>
      <c r="I6" s="72" t="s">
        <v>82</v>
      </c>
    </row>
    <row r="7" spans="1:9" s="24" customFormat="1" ht="25.5">
      <c r="C7" s="74"/>
      <c r="D7" s="75" t="s">
        <v>83</v>
      </c>
      <c r="E7" s="92" t="str">
        <f>IF(D25="","N/A",D25)</f>
        <v>N/A</v>
      </c>
      <c r="F7" s="93"/>
      <c r="G7" s="152" t="str">
        <f ca="1">IF(AND($D$25="",COUNT($D$29:$E$35)&gt;0),"代表事業者名を記入して下さい。",IF($H$14="OK",IF($E$7="N/A","",$E$147),"シート全体チェックがNGです。"))</f>
        <v/>
      </c>
      <c r="H7" s="153"/>
      <c r="I7" s="72" t="str">
        <f ca="1">IF(G7="シート全体チェックがNGです。","",IF(G7="","","　※様式第２「２．補助事業の収支予算」の（イ）収入のリスキリングを通じたキャリアアップ支援事業費補助金の欄に記載して下さい。"))</f>
        <v/>
      </c>
    </row>
    <row r="8" spans="1:9" s="24" customFormat="1" ht="25.5">
      <c r="C8" s="74"/>
      <c r="D8" s="74"/>
      <c r="E8" s="92" t="str">
        <f>IF(D38="","N/A",D38)</f>
        <v>N/A</v>
      </c>
      <c r="F8" s="93"/>
      <c r="G8" s="152" t="str">
        <f ca="1">IF(AND($D$38="",COUNT($D$42:$E$48)&gt;0),"共同事業者名①を記入して下さい。",IF($H$14="OK",IF($E$8="N/A","",$F$147),"シート全体チェックがNGです。"))</f>
        <v/>
      </c>
      <c r="H8" s="153"/>
      <c r="I8" s="72" t="str">
        <f t="shared" ref="I8:I12" ca="1" si="0">IF(G8="シート全体チェックがNGです。","",IF(G8="","","　※様式第２「２．補助事業の収支予算」の（イ）収入のリスキリングを通じたキャリアアップ支援事業費補助金の欄に記載して下さい。"))</f>
        <v/>
      </c>
    </row>
    <row r="9" spans="1:9" s="24" customFormat="1" ht="25.5">
      <c r="C9" s="74"/>
      <c r="D9" s="74"/>
      <c r="E9" s="92" t="str">
        <f>IF(D51="","N/A",D51)</f>
        <v>N/A</v>
      </c>
      <c r="F9" s="93"/>
      <c r="G9" s="150" t="str">
        <f ca="1">IF(AND($D$51="",COUNT($D$55:$E$61)&gt;0),"共同事業者名②を記入して下さい。",IF($H$14="OK",IF($E$9="N/A","",$G$147),"シート全体チェックがNGです。"))</f>
        <v/>
      </c>
      <c r="H9" s="151"/>
      <c r="I9" s="72" t="str">
        <f t="shared" ca="1" si="0"/>
        <v/>
      </c>
    </row>
    <row r="10" spans="1:9" s="24" customFormat="1" ht="25.5">
      <c r="C10" s="74"/>
      <c r="D10" s="74"/>
      <c r="E10" s="92" t="str">
        <f>IF(D64="","N/A",D64)</f>
        <v>N/A</v>
      </c>
      <c r="F10" s="93"/>
      <c r="G10" s="150" t="str">
        <f ca="1">IF(AND($D$64="",COUNT($D$68:$E$74)&gt;0),"共同事業者名③を記入して下さい。",IF($H$14="OK",IF($E$10="N/A","",$H$147),"シート全体チェックがNGです。"))</f>
        <v/>
      </c>
      <c r="H10" s="151"/>
      <c r="I10" s="72" t="str">
        <f t="shared" ca="1" si="0"/>
        <v/>
      </c>
    </row>
    <row r="11" spans="1:9" s="24" customFormat="1" ht="25.5">
      <c r="C11" s="74"/>
      <c r="D11" s="74"/>
      <c r="E11" s="92" t="str">
        <f>IF(D77="","N/A",D77)</f>
        <v>N/A</v>
      </c>
      <c r="F11" s="93"/>
      <c r="G11" s="150" t="str">
        <f ca="1">IF(AND($D$77="",COUNT($D$81:$E$87)&gt;0),"共同事業者名④を記入して下さい。",IF($H$14="OK",IF($E$11="N/A","",$I$147),"シート全体チェックがNGです。"))</f>
        <v/>
      </c>
      <c r="H11" s="151"/>
      <c r="I11" s="72" t="str">
        <f t="shared" ca="1" si="0"/>
        <v/>
      </c>
    </row>
    <row r="12" spans="1:9" s="24" customFormat="1" ht="25.5">
      <c r="C12" s="76"/>
      <c r="D12" s="76"/>
      <c r="E12" s="92" t="str">
        <f>IF(D90="","N/A",D90)</f>
        <v>N/A</v>
      </c>
      <c r="F12" s="93"/>
      <c r="G12" s="150" t="str">
        <f ca="1">IF(AND($D$90="",COUNT($D$94:$E$100)&gt;0),"共同事業者名⑤を記入して下さい。",IF($H$14="OK",IF($E$12="N/A","",$J$147),"シート全体チェックがNGです。"))</f>
        <v/>
      </c>
      <c r="H12" s="151"/>
      <c r="I12" s="72" t="str">
        <f t="shared" ca="1" si="0"/>
        <v/>
      </c>
    </row>
    <row r="13" spans="1:9" s="24" customFormat="1" ht="24.75" thickBot="1">
      <c r="A13" s="63"/>
    </row>
    <row r="14" spans="1:9" s="24" customFormat="1" ht="33.75" customHeight="1" thickBot="1">
      <c r="B14" s="49" t="s">
        <v>84</v>
      </c>
      <c r="G14" s="91" t="s">
        <v>62</v>
      </c>
      <c r="H14" s="48" t="str">
        <f ca="1">IF((COUNTIF($E$130:$J$136,"NG*")+COUNTIF($K$121:$K$127,"NG*")+COUNTIF($N$106:$O$108,"NG*"))&gt;0,"NG","OK")</f>
        <v>OK</v>
      </c>
    </row>
    <row r="15" spans="1:9" s="24" customFormat="1" ht="5.25" customHeight="1"/>
    <row r="16" spans="1:9" s="24" customFormat="1" ht="18.75">
      <c r="C16" s="24" t="s">
        <v>18</v>
      </c>
      <c r="G16" s="24" t="s">
        <v>63</v>
      </c>
    </row>
    <row r="17" spans="1:12" s="24" customFormat="1" ht="18.75">
      <c r="C17" s="24" t="s">
        <v>90</v>
      </c>
    </row>
    <row r="18" spans="1:12" s="24" customFormat="1" ht="19.5" thickBot="1"/>
    <row r="19" spans="1:12" s="24" customFormat="1" ht="19.5" thickBot="1">
      <c r="C19" s="2" t="s">
        <v>23</v>
      </c>
      <c r="D19" s="1"/>
      <c r="E19" s="24" t="s">
        <v>15</v>
      </c>
    </row>
    <row r="20" spans="1:12" s="24" customFormat="1" ht="19.5" thickBot="1">
      <c r="C20" s="3" t="s">
        <v>13</v>
      </c>
      <c r="D20" s="1"/>
      <c r="E20" s="24" t="s">
        <v>15</v>
      </c>
    </row>
    <row r="21" spans="1:12" s="24" customFormat="1" ht="19.5" thickBot="1">
      <c r="C21" s="3" t="s">
        <v>14</v>
      </c>
      <c r="D21" s="1"/>
      <c r="E21" s="24" t="s">
        <v>15</v>
      </c>
    </row>
    <row r="22" spans="1:12" s="24" customFormat="1" ht="18.75">
      <c r="C22" s="4"/>
    </row>
    <row r="23" spans="1:12" s="24" customFormat="1" ht="18.75">
      <c r="C23" s="5"/>
    </row>
    <row r="24" spans="1:12" ht="18" customHeight="1" thickBot="1">
      <c r="A24" s="24"/>
      <c r="J24" s="6"/>
    </row>
    <row r="25" spans="1:12" ht="20.25" thickBot="1">
      <c r="A25" s="24"/>
      <c r="B25" s="26" t="s">
        <v>32</v>
      </c>
      <c r="D25" s="96"/>
      <c r="E25" s="97"/>
      <c r="F25" s="98"/>
      <c r="J25" s="6"/>
    </row>
    <row r="26" spans="1:12" ht="19.5" thickBot="1">
      <c r="A26" s="24"/>
      <c r="J26" s="6"/>
    </row>
    <row r="27" spans="1:12" ht="17.25" customHeight="1">
      <c r="A27" s="24"/>
      <c r="C27" s="94"/>
      <c r="D27" s="7" t="s">
        <v>0</v>
      </c>
      <c r="E27" s="99" t="s">
        <v>22</v>
      </c>
      <c r="F27" s="99" t="s">
        <v>67</v>
      </c>
      <c r="H27" s="144" t="s">
        <v>68</v>
      </c>
      <c r="I27" s="145"/>
      <c r="J27" s="145"/>
      <c r="K27" s="145"/>
      <c r="L27" s="146"/>
    </row>
    <row r="28" spans="1:12" ht="17.25" customHeight="1" thickBot="1">
      <c r="A28" s="24"/>
      <c r="C28" s="95"/>
      <c r="D28" s="8" t="s">
        <v>3</v>
      </c>
      <c r="E28" s="100"/>
      <c r="F28" s="100"/>
      <c r="H28" s="147"/>
      <c r="I28" s="148"/>
      <c r="J28" s="148"/>
      <c r="K28" s="148"/>
      <c r="L28" s="149"/>
    </row>
    <row r="29" spans="1:12" ht="24.95" customHeight="1" thickBot="1">
      <c r="A29" s="24"/>
      <c r="C29" s="9" t="s">
        <v>5</v>
      </c>
      <c r="D29" s="1"/>
      <c r="E29" s="1"/>
      <c r="F29" s="53">
        <f>E121</f>
        <v>0</v>
      </c>
      <c r="H29" s="50" t="s">
        <v>69</v>
      </c>
      <c r="I29" s="141" t="s">
        <v>72</v>
      </c>
      <c r="J29" s="142"/>
      <c r="K29" s="142"/>
      <c r="L29" s="143"/>
    </row>
    <row r="30" spans="1:12" ht="24.95" customHeight="1" thickBot="1">
      <c r="A30" s="24"/>
      <c r="C30" s="9" t="s">
        <v>6</v>
      </c>
      <c r="D30" s="1"/>
      <c r="E30" s="1"/>
      <c r="F30" s="53">
        <f>E122</f>
        <v>0</v>
      </c>
      <c r="H30" s="14" t="s">
        <v>70</v>
      </c>
      <c r="I30" s="141" t="s">
        <v>73</v>
      </c>
      <c r="J30" s="142"/>
      <c r="K30" s="142"/>
      <c r="L30" s="143"/>
    </row>
    <row r="31" spans="1:12" ht="24.95" customHeight="1" thickBot="1">
      <c r="A31" s="24"/>
      <c r="C31" s="9" t="s">
        <v>10</v>
      </c>
      <c r="D31" s="1"/>
      <c r="E31" s="1"/>
      <c r="F31" s="53">
        <f>E123</f>
        <v>0</v>
      </c>
      <c r="H31" s="14" t="s">
        <v>71</v>
      </c>
      <c r="I31" s="106" t="s">
        <v>75</v>
      </c>
      <c r="J31" s="140"/>
      <c r="K31" s="140"/>
      <c r="L31" s="107"/>
    </row>
    <row r="32" spans="1:12" ht="24.95" customHeight="1" thickBot="1">
      <c r="A32" s="24"/>
      <c r="C32" s="9" t="s">
        <v>31</v>
      </c>
      <c r="D32" s="1"/>
      <c r="E32" s="1"/>
      <c r="F32" s="53">
        <f t="shared" ref="F32:F33" si="1">E124</f>
        <v>0</v>
      </c>
      <c r="H32" s="51" t="s">
        <v>77</v>
      </c>
      <c r="I32" s="141" t="s">
        <v>74</v>
      </c>
      <c r="J32" s="142"/>
      <c r="K32" s="142"/>
      <c r="L32" s="143"/>
    </row>
    <row r="33" spans="1:6" ht="24.95" customHeight="1" thickBot="1">
      <c r="A33" s="24"/>
      <c r="C33" s="9" t="s">
        <v>7</v>
      </c>
      <c r="D33" s="1"/>
      <c r="E33" s="1"/>
      <c r="F33" s="53">
        <f t="shared" si="1"/>
        <v>0</v>
      </c>
    </row>
    <row r="34" spans="1:6" ht="24.95" customHeight="1" thickBot="1">
      <c r="A34" s="24"/>
      <c r="C34" s="9" t="s">
        <v>8</v>
      </c>
      <c r="D34" s="1"/>
      <c r="E34" s="1"/>
      <c r="F34" s="53">
        <f>E126</f>
        <v>0</v>
      </c>
    </row>
    <row r="35" spans="1:6" ht="24.95" customHeight="1" thickBot="1">
      <c r="A35" s="24"/>
      <c r="C35" s="9" t="s">
        <v>9</v>
      </c>
      <c r="D35" s="1"/>
      <c r="E35" s="1"/>
      <c r="F35" s="53">
        <f>E127</f>
        <v>0</v>
      </c>
    </row>
    <row r="36" spans="1:6" ht="24.6" customHeight="1" thickBot="1">
      <c r="C36" s="9" t="s">
        <v>4</v>
      </c>
      <c r="D36" s="52">
        <f>SUM(D29:D35)</f>
        <v>0</v>
      </c>
      <c r="E36" s="52">
        <f>SUM(E29:E35)</f>
        <v>0</v>
      </c>
      <c r="F36" s="53">
        <f>SUM(F29:F35)</f>
        <v>0</v>
      </c>
    </row>
    <row r="37" spans="1:6" ht="17.25" thickBot="1"/>
    <row r="38" spans="1:6" ht="20.25" thickBot="1">
      <c r="B38" s="26" t="s">
        <v>33</v>
      </c>
      <c r="D38" s="96"/>
      <c r="E38" s="97"/>
      <c r="F38" s="98"/>
    </row>
    <row r="39" spans="1:6" ht="17.25" thickBot="1"/>
    <row r="40" spans="1:6" ht="16.5" customHeight="1">
      <c r="C40" s="94"/>
      <c r="D40" s="7" t="s">
        <v>0</v>
      </c>
      <c r="E40" s="99" t="s">
        <v>22</v>
      </c>
      <c r="F40" s="99" t="s">
        <v>67</v>
      </c>
    </row>
    <row r="41" spans="1:6" ht="17.25" thickBot="1">
      <c r="C41" s="95"/>
      <c r="D41" s="8" t="s">
        <v>3</v>
      </c>
      <c r="E41" s="100"/>
      <c r="F41" s="100"/>
    </row>
    <row r="42" spans="1:6" ht="24.95" customHeight="1" thickBot="1">
      <c r="C42" s="9" t="s">
        <v>5</v>
      </c>
      <c r="D42" s="1"/>
      <c r="E42" s="1"/>
      <c r="F42" s="53">
        <f>F121</f>
        <v>0</v>
      </c>
    </row>
    <row r="43" spans="1:6" ht="24.95" customHeight="1" thickBot="1">
      <c r="C43" s="9" t="s">
        <v>6</v>
      </c>
      <c r="D43" s="1"/>
      <c r="E43" s="1"/>
      <c r="F43" s="53">
        <f>F122</f>
        <v>0</v>
      </c>
    </row>
    <row r="44" spans="1:6" ht="24.95" customHeight="1" thickBot="1">
      <c r="C44" s="9" t="s">
        <v>10</v>
      </c>
      <c r="D44" s="1"/>
      <c r="E44" s="1"/>
      <c r="F44" s="53">
        <f t="shared" ref="F44:F47" si="2">F123</f>
        <v>0</v>
      </c>
    </row>
    <row r="45" spans="1:6" ht="24.95" customHeight="1" thickBot="1">
      <c r="C45" s="9" t="s">
        <v>31</v>
      </c>
      <c r="D45" s="1"/>
      <c r="E45" s="1"/>
      <c r="F45" s="53">
        <f t="shared" si="2"/>
        <v>0</v>
      </c>
    </row>
    <row r="46" spans="1:6" ht="24.95" customHeight="1" thickBot="1">
      <c r="C46" s="9" t="s">
        <v>7</v>
      </c>
      <c r="D46" s="1"/>
      <c r="E46" s="1"/>
      <c r="F46" s="53">
        <f t="shared" si="2"/>
        <v>0</v>
      </c>
    </row>
    <row r="47" spans="1:6" ht="24.95" customHeight="1" thickBot="1">
      <c r="C47" s="9" t="s">
        <v>8</v>
      </c>
      <c r="D47" s="1"/>
      <c r="E47" s="1"/>
      <c r="F47" s="53">
        <f t="shared" si="2"/>
        <v>0</v>
      </c>
    </row>
    <row r="48" spans="1:6" ht="24.95" customHeight="1" thickBot="1">
      <c r="C48" s="9" t="s">
        <v>9</v>
      </c>
      <c r="D48" s="1"/>
      <c r="E48" s="1"/>
      <c r="F48" s="53">
        <f>F127</f>
        <v>0</v>
      </c>
    </row>
    <row r="49" spans="2:6" ht="24.6" customHeight="1" thickBot="1">
      <c r="C49" s="9" t="s">
        <v>4</v>
      </c>
      <c r="D49" s="52">
        <f>SUM(D42:D48)</f>
        <v>0</v>
      </c>
      <c r="E49" s="52">
        <f>SUM(E42:E48)</f>
        <v>0</v>
      </c>
      <c r="F49" s="53">
        <f>SUM(F42:F48)</f>
        <v>0</v>
      </c>
    </row>
    <row r="50" spans="2:6" ht="17.25" thickBot="1"/>
    <row r="51" spans="2:6" ht="20.25" thickBot="1">
      <c r="B51" s="26" t="s">
        <v>34</v>
      </c>
      <c r="D51" s="96"/>
      <c r="E51" s="97"/>
      <c r="F51" s="98"/>
    </row>
    <row r="52" spans="2:6" ht="17.25" thickBot="1"/>
    <row r="53" spans="2:6" ht="16.5" customHeight="1">
      <c r="C53" s="94"/>
      <c r="D53" s="7" t="s">
        <v>0</v>
      </c>
      <c r="E53" s="99" t="s">
        <v>22</v>
      </c>
      <c r="F53" s="99" t="s">
        <v>67</v>
      </c>
    </row>
    <row r="54" spans="2:6" ht="17.25" thickBot="1">
      <c r="C54" s="95"/>
      <c r="D54" s="8" t="s">
        <v>3</v>
      </c>
      <c r="E54" s="100"/>
      <c r="F54" s="100"/>
    </row>
    <row r="55" spans="2:6" ht="24.95" customHeight="1" thickBot="1">
      <c r="C55" s="9" t="s">
        <v>5</v>
      </c>
      <c r="D55" s="1"/>
      <c r="E55" s="1"/>
      <c r="F55" s="53">
        <f>G121</f>
        <v>0</v>
      </c>
    </row>
    <row r="56" spans="2:6" ht="24.95" customHeight="1" thickBot="1">
      <c r="C56" s="9" t="s">
        <v>6</v>
      </c>
      <c r="D56" s="1"/>
      <c r="E56" s="1"/>
      <c r="F56" s="53">
        <f t="shared" ref="F56:F61" si="3">G122</f>
        <v>0</v>
      </c>
    </row>
    <row r="57" spans="2:6" ht="24.95" customHeight="1" thickBot="1">
      <c r="C57" s="9" t="s">
        <v>10</v>
      </c>
      <c r="D57" s="1"/>
      <c r="E57" s="1"/>
      <c r="F57" s="53">
        <f t="shared" si="3"/>
        <v>0</v>
      </c>
    </row>
    <row r="58" spans="2:6" ht="24.95" customHeight="1" thickBot="1">
      <c r="C58" s="9" t="s">
        <v>31</v>
      </c>
      <c r="D58" s="1"/>
      <c r="E58" s="1"/>
      <c r="F58" s="53">
        <f t="shared" si="3"/>
        <v>0</v>
      </c>
    </row>
    <row r="59" spans="2:6" ht="24.95" customHeight="1" thickBot="1">
      <c r="C59" s="9" t="s">
        <v>7</v>
      </c>
      <c r="D59" s="1"/>
      <c r="E59" s="1"/>
      <c r="F59" s="53">
        <f t="shared" si="3"/>
        <v>0</v>
      </c>
    </row>
    <row r="60" spans="2:6" ht="24.95" customHeight="1" thickBot="1">
      <c r="C60" s="9" t="s">
        <v>8</v>
      </c>
      <c r="D60" s="1"/>
      <c r="E60" s="1"/>
      <c r="F60" s="53">
        <f>G126</f>
        <v>0</v>
      </c>
    </row>
    <row r="61" spans="2:6" ht="24.95" customHeight="1" thickBot="1">
      <c r="C61" s="9" t="s">
        <v>9</v>
      </c>
      <c r="D61" s="1"/>
      <c r="E61" s="1"/>
      <c r="F61" s="53">
        <f t="shared" si="3"/>
        <v>0</v>
      </c>
    </row>
    <row r="62" spans="2:6" ht="24.95" customHeight="1" thickBot="1">
      <c r="C62" s="9" t="s">
        <v>4</v>
      </c>
      <c r="D62" s="52">
        <f>SUM(D55:D61)</f>
        <v>0</v>
      </c>
      <c r="E62" s="52">
        <f>SUM(E55:E61)</f>
        <v>0</v>
      </c>
      <c r="F62" s="53">
        <f>SUM(F55:F61)</f>
        <v>0</v>
      </c>
    </row>
    <row r="63" spans="2:6" ht="17.25" thickBot="1"/>
    <row r="64" spans="2:6" ht="20.25" thickBot="1">
      <c r="B64" s="26" t="s">
        <v>35</v>
      </c>
      <c r="D64" s="96"/>
      <c r="E64" s="97"/>
      <c r="F64" s="98"/>
    </row>
    <row r="65" spans="2:6" ht="17.25" thickBot="1"/>
    <row r="66" spans="2:6" ht="16.5" customHeight="1">
      <c r="C66" s="94"/>
      <c r="D66" s="7" t="s">
        <v>0</v>
      </c>
      <c r="E66" s="99" t="s">
        <v>22</v>
      </c>
      <c r="F66" s="99" t="s">
        <v>67</v>
      </c>
    </row>
    <row r="67" spans="2:6" ht="17.25" thickBot="1">
      <c r="C67" s="95"/>
      <c r="D67" s="8" t="s">
        <v>3</v>
      </c>
      <c r="E67" s="100"/>
      <c r="F67" s="100"/>
    </row>
    <row r="68" spans="2:6" ht="24.95" customHeight="1" thickBot="1">
      <c r="C68" s="9" t="s">
        <v>5</v>
      </c>
      <c r="D68" s="1"/>
      <c r="E68" s="1"/>
      <c r="F68" s="53">
        <f>H121</f>
        <v>0</v>
      </c>
    </row>
    <row r="69" spans="2:6" ht="24.95" customHeight="1" thickBot="1">
      <c r="C69" s="9" t="s">
        <v>6</v>
      </c>
      <c r="D69" s="1"/>
      <c r="E69" s="1"/>
      <c r="F69" s="53">
        <f t="shared" ref="F69:F74" si="4">H122</f>
        <v>0</v>
      </c>
    </row>
    <row r="70" spans="2:6" ht="24.95" customHeight="1" thickBot="1">
      <c r="C70" s="9" t="s">
        <v>10</v>
      </c>
      <c r="D70" s="1"/>
      <c r="E70" s="1"/>
      <c r="F70" s="53">
        <f>H123</f>
        <v>0</v>
      </c>
    </row>
    <row r="71" spans="2:6" ht="24.95" customHeight="1" thickBot="1">
      <c r="C71" s="9" t="s">
        <v>31</v>
      </c>
      <c r="D71" s="1"/>
      <c r="E71" s="1"/>
      <c r="F71" s="53">
        <f t="shared" si="4"/>
        <v>0</v>
      </c>
    </row>
    <row r="72" spans="2:6" ht="24.95" customHeight="1" thickBot="1">
      <c r="C72" s="9" t="s">
        <v>7</v>
      </c>
      <c r="D72" s="1"/>
      <c r="E72" s="1"/>
      <c r="F72" s="53">
        <f>H125</f>
        <v>0</v>
      </c>
    </row>
    <row r="73" spans="2:6" ht="24.95" customHeight="1" thickBot="1">
      <c r="C73" s="9" t="s">
        <v>8</v>
      </c>
      <c r="D73" s="1"/>
      <c r="E73" s="1"/>
      <c r="F73" s="53">
        <f t="shared" si="4"/>
        <v>0</v>
      </c>
    </row>
    <row r="74" spans="2:6" ht="24.95" customHeight="1" thickBot="1">
      <c r="C74" s="9" t="s">
        <v>9</v>
      </c>
      <c r="D74" s="1"/>
      <c r="E74" s="1"/>
      <c r="F74" s="53">
        <f t="shared" si="4"/>
        <v>0</v>
      </c>
    </row>
    <row r="75" spans="2:6" ht="24.95" customHeight="1" thickBot="1">
      <c r="C75" s="9" t="s">
        <v>4</v>
      </c>
      <c r="D75" s="52">
        <f>SUM(D68:D74)</f>
        <v>0</v>
      </c>
      <c r="E75" s="52">
        <f>SUM(E68:E74)</f>
        <v>0</v>
      </c>
      <c r="F75" s="53">
        <f>SUM(F68:F74)</f>
        <v>0</v>
      </c>
    </row>
    <row r="76" spans="2:6" ht="17.25" thickBot="1"/>
    <row r="77" spans="2:6" ht="20.25" thickBot="1">
      <c r="B77" s="26" t="s">
        <v>36</v>
      </c>
      <c r="D77" s="96"/>
      <c r="E77" s="97"/>
      <c r="F77" s="98"/>
    </row>
    <row r="78" spans="2:6" ht="17.25" thickBot="1"/>
    <row r="79" spans="2:6" ht="16.5" customHeight="1">
      <c r="C79" s="94"/>
      <c r="D79" s="7" t="s">
        <v>0</v>
      </c>
      <c r="E79" s="99" t="s">
        <v>22</v>
      </c>
      <c r="F79" s="99" t="s">
        <v>67</v>
      </c>
    </row>
    <row r="80" spans="2:6" ht="17.25" thickBot="1">
      <c r="C80" s="95"/>
      <c r="D80" s="8" t="s">
        <v>3</v>
      </c>
      <c r="E80" s="100"/>
      <c r="F80" s="100"/>
    </row>
    <row r="81" spans="2:6" ht="24.95" customHeight="1" thickBot="1">
      <c r="C81" s="9" t="s">
        <v>5</v>
      </c>
      <c r="D81" s="1"/>
      <c r="E81" s="1"/>
      <c r="F81" s="53">
        <f>I121</f>
        <v>0</v>
      </c>
    </row>
    <row r="82" spans="2:6" ht="24.95" customHeight="1" thickBot="1">
      <c r="C82" s="9" t="s">
        <v>6</v>
      </c>
      <c r="D82" s="1"/>
      <c r="E82" s="1"/>
      <c r="F82" s="53">
        <f t="shared" ref="F82:F87" si="5">I122</f>
        <v>0</v>
      </c>
    </row>
    <row r="83" spans="2:6" ht="24.95" customHeight="1" thickBot="1">
      <c r="C83" s="9" t="s">
        <v>10</v>
      </c>
      <c r="D83" s="1"/>
      <c r="E83" s="1"/>
      <c r="F83" s="53">
        <f t="shared" si="5"/>
        <v>0</v>
      </c>
    </row>
    <row r="84" spans="2:6" ht="24.95" customHeight="1" thickBot="1">
      <c r="C84" s="9" t="s">
        <v>31</v>
      </c>
      <c r="D84" s="1"/>
      <c r="E84" s="1"/>
      <c r="F84" s="53">
        <f t="shared" si="5"/>
        <v>0</v>
      </c>
    </row>
    <row r="85" spans="2:6" ht="24.95" customHeight="1" thickBot="1">
      <c r="C85" s="9" t="s">
        <v>7</v>
      </c>
      <c r="D85" s="1"/>
      <c r="E85" s="1"/>
      <c r="F85" s="53">
        <f t="shared" si="5"/>
        <v>0</v>
      </c>
    </row>
    <row r="86" spans="2:6" ht="24.95" customHeight="1" thickBot="1">
      <c r="C86" s="9" t="s">
        <v>8</v>
      </c>
      <c r="D86" s="1"/>
      <c r="E86" s="1"/>
      <c r="F86" s="53">
        <f t="shared" si="5"/>
        <v>0</v>
      </c>
    </row>
    <row r="87" spans="2:6" ht="24.95" customHeight="1" thickBot="1">
      <c r="C87" s="9" t="s">
        <v>9</v>
      </c>
      <c r="D87" s="1"/>
      <c r="E87" s="1"/>
      <c r="F87" s="53">
        <f t="shared" si="5"/>
        <v>0</v>
      </c>
    </row>
    <row r="88" spans="2:6" ht="24.95" customHeight="1" thickBot="1">
      <c r="C88" s="9" t="s">
        <v>4</v>
      </c>
      <c r="D88" s="52">
        <f>SUM(D81:D87)</f>
        <v>0</v>
      </c>
      <c r="E88" s="52">
        <f>SUM(E81:E87)</f>
        <v>0</v>
      </c>
      <c r="F88" s="53">
        <f>SUM(F81:F87)</f>
        <v>0</v>
      </c>
    </row>
    <row r="89" spans="2:6" ht="17.25" thickBot="1"/>
    <row r="90" spans="2:6" ht="20.25" thickBot="1">
      <c r="B90" s="26" t="s">
        <v>37</v>
      </c>
      <c r="D90" s="96"/>
      <c r="E90" s="97"/>
      <c r="F90" s="98"/>
    </row>
    <row r="91" spans="2:6" ht="17.25" thickBot="1"/>
    <row r="92" spans="2:6">
      <c r="C92" s="94"/>
      <c r="D92" s="7" t="s">
        <v>0</v>
      </c>
      <c r="E92" s="99" t="s">
        <v>22</v>
      </c>
      <c r="F92" s="99" t="s">
        <v>67</v>
      </c>
    </row>
    <row r="93" spans="2:6" ht="17.25" thickBot="1">
      <c r="C93" s="95"/>
      <c r="D93" s="8" t="s">
        <v>3</v>
      </c>
      <c r="E93" s="100"/>
      <c r="F93" s="100"/>
    </row>
    <row r="94" spans="2:6" ht="24.6" customHeight="1" thickBot="1">
      <c r="C94" s="9" t="s">
        <v>5</v>
      </c>
      <c r="D94" s="1"/>
      <c r="E94" s="1"/>
      <c r="F94" s="53">
        <f>J121</f>
        <v>0</v>
      </c>
    </row>
    <row r="95" spans="2:6" ht="24.6" customHeight="1" thickBot="1">
      <c r="C95" s="9" t="s">
        <v>6</v>
      </c>
      <c r="D95" s="1"/>
      <c r="E95" s="1"/>
      <c r="F95" s="53">
        <f t="shared" ref="F95:F100" si="6">J122</f>
        <v>0</v>
      </c>
    </row>
    <row r="96" spans="2:6" ht="24.6" customHeight="1" thickBot="1">
      <c r="C96" s="9" t="s">
        <v>10</v>
      </c>
      <c r="D96" s="1"/>
      <c r="E96" s="1"/>
      <c r="F96" s="53">
        <f t="shared" si="6"/>
        <v>0</v>
      </c>
    </row>
    <row r="97" spans="1:19" ht="24.6" customHeight="1" thickBot="1">
      <c r="C97" s="9" t="s">
        <v>31</v>
      </c>
      <c r="D97" s="1"/>
      <c r="E97" s="1"/>
      <c r="F97" s="53">
        <f t="shared" si="6"/>
        <v>0</v>
      </c>
    </row>
    <row r="98" spans="1:19" ht="24.6" customHeight="1" thickBot="1">
      <c r="C98" s="9" t="s">
        <v>7</v>
      </c>
      <c r="D98" s="1"/>
      <c r="E98" s="1"/>
      <c r="F98" s="53">
        <f t="shared" si="6"/>
        <v>0</v>
      </c>
    </row>
    <row r="99" spans="1:19" ht="24.6" customHeight="1" thickBot="1">
      <c r="C99" s="9" t="s">
        <v>8</v>
      </c>
      <c r="D99" s="1"/>
      <c r="E99" s="1"/>
      <c r="F99" s="53">
        <f t="shared" si="6"/>
        <v>0</v>
      </c>
    </row>
    <row r="100" spans="1:19" ht="22.5" customHeight="1" thickBot="1">
      <c r="C100" s="9" t="s">
        <v>9</v>
      </c>
      <c r="D100" s="1"/>
      <c r="E100" s="1"/>
      <c r="F100" s="53">
        <f t="shared" si="6"/>
        <v>0</v>
      </c>
    </row>
    <row r="101" spans="1:19" ht="24.6" customHeight="1" thickBot="1">
      <c r="C101" s="9" t="s">
        <v>4</v>
      </c>
      <c r="D101" s="52">
        <f>SUM(D94:D100)</f>
        <v>0</v>
      </c>
      <c r="E101" s="52">
        <f>SUM(E94:E100)</f>
        <v>0</v>
      </c>
      <c r="F101" s="53">
        <f>SUM(F94:F100)</f>
        <v>0</v>
      </c>
    </row>
    <row r="104" spans="1:19" s="10" customFormat="1" ht="17.25" thickBot="1">
      <c r="A104" s="25"/>
      <c r="B104" s="27" t="s">
        <v>1</v>
      </c>
    </row>
    <row r="105" spans="1:19" s="10" customFormat="1" ht="45.75" customHeight="1" thickBot="1">
      <c r="A105" s="25"/>
      <c r="C105" s="11"/>
      <c r="D105" s="12" t="s">
        <v>16</v>
      </c>
      <c r="E105" s="12" t="s">
        <v>19</v>
      </c>
      <c r="F105" s="13" t="s">
        <v>20</v>
      </c>
      <c r="G105" s="101" t="s">
        <v>21</v>
      </c>
      <c r="H105" s="108"/>
      <c r="I105" s="101" t="s">
        <v>76</v>
      </c>
      <c r="J105" s="102"/>
      <c r="K105" s="101" t="s">
        <v>64</v>
      </c>
      <c r="L105" s="102"/>
      <c r="M105" s="12" t="s">
        <v>49</v>
      </c>
      <c r="N105" s="12" t="s">
        <v>38</v>
      </c>
      <c r="O105" s="12" t="s">
        <v>48</v>
      </c>
    </row>
    <row r="106" spans="1:19" s="10" customFormat="1" ht="27.95" customHeight="1" thickBot="1">
      <c r="A106" s="25"/>
      <c r="C106" s="14" t="s">
        <v>5</v>
      </c>
      <c r="D106" s="15">
        <f>SUM(D29,D42,D55,D68,D81,D94)</f>
        <v>0</v>
      </c>
      <c r="E106" s="15">
        <f>SUM(E29,E42,E55,E68,E81,E94)</f>
        <v>0</v>
      </c>
      <c r="F106" s="16" t="s">
        <v>47</v>
      </c>
      <c r="G106" s="15">
        <f>ROUNDDOWN(E106*0.5,0)</f>
        <v>0</v>
      </c>
      <c r="H106" s="114">
        <f>SUM(G106:G108)</f>
        <v>0</v>
      </c>
      <c r="I106" s="109">
        <f>100000*補助金算定!$D$20</f>
        <v>0</v>
      </c>
      <c r="J106" s="19"/>
      <c r="K106" s="109">
        <f>IF(H106&lt;I106,IF(G107&lt;J107,H106,G106+J107+G108),I106)</f>
        <v>0</v>
      </c>
      <c r="L106" s="82"/>
      <c r="M106" s="109">
        <f>ROUNDDOWN(L106*(70/50),0)+ROUNDDOWN(L107*(70/50),0)+L108</f>
        <v>0</v>
      </c>
      <c r="N106" s="129" t="str">
        <f>IF(K106=SUM(L106:L108),"OK","NG1")</f>
        <v>OK</v>
      </c>
      <c r="O106" s="58" t="str">
        <f ca="1">IF(COUNTIFS(P106,"=*"),"NG2",IF(L106&lt;=G106,"OK","NG2"))</f>
        <v>OK</v>
      </c>
      <c r="P106" s="88" t="e">
        <f ca="1">_xlfn.FORMULATEXT(L106)</f>
        <v>#N/A</v>
      </c>
    </row>
    <row r="107" spans="1:19" s="10" customFormat="1" ht="27.95" customHeight="1" thickBot="1">
      <c r="A107" s="25"/>
      <c r="C107" s="14" t="s">
        <v>6</v>
      </c>
      <c r="D107" s="15">
        <f t="shared" ref="D107:D112" si="7">SUM(D30,D43,D56,D69,D82,D95)</f>
        <v>0</v>
      </c>
      <c r="E107" s="15">
        <f t="shared" ref="E107:E112" si="8">SUM(E30,E43,E56,E69,E82,E95)</f>
        <v>0</v>
      </c>
      <c r="F107" s="16" t="s">
        <v>47</v>
      </c>
      <c r="G107" s="15">
        <f>ROUNDDOWN(E107*0.5,0)</f>
        <v>0</v>
      </c>
      <c r="H107" s="115"/>
      <c r="I107" s="110"/>
      <c r="J107" s="15">
        <f>$D$20*7500*8</f>
        <v>0</v>
      </c>
      <c r="K107" s="110"/>
      <c r="L107" s="82"/>
      <c r="M107" s="110"/>
      <c r="N107" s="130"/>
      <c r="O107" s="39" t="str">
        <f ca="1">IF(COUNTIFS(P107,"=*"),"NG3",IF(L107&lt;=MIN(G107,J107),"OK","NG3"))</f>
        <v>OK</v>
      </c>
      <c r="P107" s="88" t="e">
        <f t="shared" ref="P107:P108" ca="1" si="9">_xlfn.FORMULATEXT(L107)</f>
        <v>#N/A</v>
      </c>
    </row>
    <row r="108" spans="1:19" s="10" customFormat="1" ht="27.95" customHeight="1" thickBot="1">
      <c r="A108" s="25"/>
      <c r="C108" s="14" t="s">
        <v>10</v>
      </c>
      <c r="D108" s="15">
        <f t="shared" si="7"/>
        <v>0</v>
      </c>
      <c r="E108" s="15">
        <f t="shared" si="8"/>
        <v>0</v>
      </c>
      <c r="F108" s="16" t="s">
        <v>24</v>
      </c>
      <c r="G108" s="15">
        <f>ROUNDDOWN(E108*0.7,0)</f>
        <v>0</v>
      </c>
      <c r="H108" s="116"/>
      <c r="I108" s="111"/>
      <c r="J108" s="41"/>
      <c r="K108" s="111"/>
      <c r="L108" s="82"/>
      <c r="M108" s="111"/>
      <c r="N108" s="131"/>
      <c r="O108" s="59" t="str">
        <f ca="1">IF(COUNTIFS(P108,"=*"),"NG4",IF(L108&lt;=G108,"OK","NG4"))</f>
        <v>OK</v>
      </c>
      <c r="P108" s="88" t="e">
        <f t="shared" ca="1" si="9"/>
        <v>#N/A</v>
      </c>
    </row>
    <row r="109" spans="1:19" s="10" customFormat="1" ht="27.95" customHeight="1" thickBot="1">
      <c r="A109" s="25"/>
      <c r="C109" s="14" t="s">
        <v>31</v>
      </c>
      <c r="D109" s="15">
        <f t="shared" si="7"/>
        <v>0</v>
      </c>
      <c r="E109" s="15">
        <f t="shared" si="8"/>
        <v>0</v>
      </c>
      <c r="F109" s="16" t="s">
        <v>11</v>
      </c>
      <c r="G109" s="112">
        <f>ROUNDDOWN(E109*0.7,0)</f>
        <v>0</v>
      </c>
      <c r="H109" s="113"/>
      <c r="I109" s="15">
        <f>25000*補助金算定!$D$19</f>
        <v>0</v>
      </c>
      <c r="J109" s="19"/>
      <c r="K109" s="15">
        <f>IF(G109&lt;I109,G109,I109)</f>
        <v>0</v>
      </c>
      <c r="L109" s="19"/>
      <c r="M109" s="15">
        <f>IF(I109&lt;K109,I109,K109)</f>
        <v>0</v>
      </c>
      <c r="Q109" s="56" t="s">
        <v>50</v>
      </c>
      <c r="R109" s="126" t="s">
        <v>51</v>
      </c>
      <c r="S109" s="128"/>
    </row>
    <row r="110" spans="1:19" s="10" customFormat="1" ht="27.95" customHeight="1" thickBot="1">
      <c r="A110" s="25"/>
      <c r="C110" s="14" t="s">
        <v>7</v>
      </c>
      <c r="D110" s="15">
        <f t="shared" si="7"/>
        <v>0</v>
      </c>
      <c r="E110" s="15">
        <f t="shared" si="8"/>
        <v>0</v>
      </c>
      <c r="F110" s="16" t="s">
        <v>11</v>
      </c>
      <c r="G110" s="112">
        <f>ROUNDDOWN(E110*0.7,0)</f>
        <v>0</v>
      </c>
      <c r="H110" s="113"/>
      <c r="I110" s="15">
        <f>IF(補助金算定!D19&lt;&gt;"",IF(補助金算定!D19&gt;=20000,70000000,IF(補助金算定!D19&gt;=10000,50000000,IF(補助金算定!D19&gt;=5000,30000000,IF(補助金算定!D19&gt;=1000,10000000,IF(補助金算定!D19&gt;=500,5000000,IF(補助金算定!D19&gt;=100,2000000,1000000)))))),0)</f>
        <v>0</v>
      </c>
      <c r="J110" s="19"/>
      <c r="K110" s="15">
        <f>IF(G110&lt;I110,G110,I110)</f>
        <v>0</v>
      </c>
      <c r="L110" s="19"/>
      <c r="M110" s="15">
        <f>IF(I110&lt;K110,I110,K110)</f>
        <v>0</v>
      </c>
      <c r="Q110" s="44" t="s">
        <v>52</v>
      </c>
      <c r="R110" s="132" t="s">
        <v>87</v>
      </c>
      <c r="S110" s="133"/>
    </row>
    <row r="111" spans="1:19" s="10" customFormat="1" ht="27.95" customHeight="1" thickBot="1">
      <c r="A111" s="25"/>
      <c r="C111" s="14" t="s">
        <v>8</v>
      </c>
      <c r="D111" s="15">
        <f t="shared" si="7"/>
        <v>0</v>
      </c>
      <c r="E111" s="15">
        <f t="shared" si="8"/>
        <v>0</v>
      </c>
      <c r="F111" s="16" t="s">
        <v>11</v>
      </c>
      <c r="G111" s="112">
        <f>ROUNDDOWN(E111*0.7,0)</f>
        <v>0</v>
      </c>
      <c r="H111" s="113"/>
      <c r="I111" s="15">
        <f>10000*補助金算定!D20</f>
        <v>0</v>
      </c>
      <c r="J111" s="19"/>
      <c r="K111" s="15">
        <f>IF(G111&lt;I111,G111,I111)</f>
        <v>0</v>
      </c>
      <c r="L111" s="19"/>
      <c r="M111" s="15">
        <f>IF(I111&lt;K111,I111,K111)</f>
        <v>0</v>
      </c>
      <c r="Q111" s="45" t="s">
        <v>53</v>
      </c>
      <c r="R111" s="134" t="s">
        <v>92</v>
      </c>
      <c r="S111" s="135"/>
    </row>
    <row r="112" spans="1:19" s="10" customFormat="1" ht="27.95" customHeight="1" thickBot="1">
      <c r="A112" s="25"/>
      <c r="C112" s="14" t="s">
        <v>9</v>
      </c>
      <c r="D112" s="15">
        <f t="shared" si="7"/>
        <v>0</v>
      </c>
      <c r="E112" s="15">
        <f t="shared" si="8"/>
        <v>0</v>
      </c>
      <c r="F112" s="16" t="s">
        <v>17</v>
      </c>
      <c r="G112" s="112">
        <f>ROUNDDOWN(E112*0.7,0)</f>
        <v>0</v>
      </c>
      <c r="H112" s="113"/>
      <c r="I112" s="15">
        <f>560000*補助金算定!D21</f>
        <v>0</v>
      </c>
      <c r="J112" s="19"/>
      <c r="K112" s="15">
        <f>IF(G112&lt;I112,G112,I112)</f>
        <v>0</v>
      </c>
      <c r="L112" s="19"/>
      <c r="M112" s="15">
        <f>IF(I112&lt;K112,I112,K112)</f>
        <v>0</v>
      </c>
      <c r="Q112" s="45" t="s">
        <v>54</v>
      </c>
      <c r="R112" s="136" t="s">
        <v>91</v>
      </c>
      <c r="S112" s="137"/>
    </row>
    <row r="113" spans="1:19" s="10" customFormat="1" ht="27.95" customHeight="1" thickBot="1">
      <c r="A113" s="25"/>
      <c r="C113" s="29" t="s">
        <v>12</v>
      </c>
      <c r="D113" s="17">
        <f>SUM(D106:D112)</f>
        <v>0</v>
      </c>
      <c r="E113" s="17">
        <f>SUM(E106:E112)</f>
        <v>0</v>
      </c>
      <c r="F113" s="18"/>
      <c r="G113" s="19"/>
      <c r="H113" s="18"/>
      <c r="I113" s="19"/>
      <c r="J113" s="19"/>
      <c r="K113" s="42">
        <f>SUM(K106:K112)</f>
        <v>0</v>
      </c>
      <c r="L113" s="19"/>
      <c r="M113" s="17">
        <f>SUM(M106:M112)</f>
        <v>0</v>
      </c>
      <c r="Q113" s="46" t="s">
        <v>55</v>
      </c>
      <c r="R113" s="138" t="s">
        <v>93</v>
      </c>
      <c r="S113" s="139"/>
    </row>
    <row r="114" spans="1:19">
      <c r="B114" s="25" t="s">
        <v>2</v>
      </c>
      <c r="K114" s="30" t="s">
        <v>60</v>
      </c>
      <c r="M114" s="30" t="s">
        <v>61</v>
      </c>
    </row>
    <row r="115" spans="1:19" s="24" customFormat="1" ht="18.75">
      <c r="A115" s="25"/>
    </row>
    <row r="116" spans="1:19" s="24" customFormat="1" ht="18.75">
      <c r="A116" s="10"/>
    </row>
    <row r="117" spans="1:19">
      <c r="A117" s="10"/>
    </row>
    <row r="118" spans="1:19">
      <c r="A118" s="10"/>
    </row>
    <row r="119" spans="1:19" ht="20.25" thickBot="1">
      <c r="A119" s="10"/>
      <c r="B119" s="26" t="s">
        <v>65</v>
      </c>
    </row>
    <row r="120" spans="1:19" ht="27.75" customHeight="1" thickBot="1">
      <c r="A120" s="10"/>
      <c r="C120" s="28"/>
      <c r="D120" s="47" t="s">
        <v>66</v>
      </c>
      <c r="E120" s="56" t="s">
        <v>25</v>
      </c>
      <c r="F120" s="13" t="s">
        <v>26</v>
      </c>
      <c r="G120" s="13" t="s">
        <v>27</v>
      </c>
      <c r="H120" s="13" t="s">
        <v>28</v>
      </c>
      <c r="I120" s="13" t="s">
        <v>29</v>
      </c>
      <c r="J120" s="57" t="s">
        <v>30</v>
      </c>
      <c r="K120" s="12" t="s">
        <v>38</v>
      </c>
      <c r="L120" s="89"/>
      <c r="M120" s="89"/>
      <c r="N120" s="89"/>
      <c r="O120" s="89"/>
      <c r="P120" s="89"/>
      <c r="Q120" s="89"/>
    </row>
    <row r="121" spans="1:19" ht="27.75" customHeight="1">
      <c r="A121" s="10"/>
      <c r="C121" s="35" t="s">
        <v>5</v>
      </c>
      <c r="D121" s="43">
        <f t="shared" ref="D121:D123" si="10">L106</f>
        <v>0</v>
      </c>
      <c r="E121" s="83"/>
      <c r="F121" s="83"/>
      <c r="G121" s="83"/>
      <c r="H121" s="83"/>
      <c r="I121" s="84"/>
      <c r="J121" s="83"/>
      <c r="K121" s="60" t="str">
        <f ca="1">IF(OR(COUNTIFS(L121,"=*")&gt;0,COUNTIFS(M121,"=*")&gt;0,COUNTIFS(N121,"=*")&gt;0,COUNTIFS(O121,"=*")&gt;0,COUNTIFS(P121,"=*")&gt;0,COUNTIFS(Q121,"=*")&gt;0),"NG5",IF((D121-SUM(E121:J121))&gt;=0,IF((D121-SUM(E121:J121))&lt;=COUNT(E121:J121),"OK","NG5"),"NG5"))</f>
        <v>OK</v>
      </c>
      <c r="L121" s="90" t="e">
        <f ca="1">_xlfn.FORMULATEXT(E121)</f>
        <v>#N/A</v>
      </c>
      <c r="M121" s="90" t="e">
        <f ca="1">_xlfn.FORMULATEXT(F121)</f>
        <v>#N/A</v>
      </c>
      <c r="N121" s="90" t="e">
        <f t="shared" ref="N121:Q122" ca="1" si="11">_xlfn.FORMULATEXT(G121)</f>
        <v>#N/A</v>
      </c>
      <c r="O121" s="90" t="e">
        <f t="shared" ca="1" si="11"/>
        <v>#N/A</v>
      </c>
      <c r="P121" s="90" t="e">
        <f t="shared" ca="1" si="11"/>
        <v>#N/A</v>
      </c>
      <c r="Q121" s="90" t="e">
        <f t="shared" ca="1" si="11"/>
        <v>#N/A</v>
      </c>
    </row>
    <row r="122" spans="1:19" ht="27.75" customHeight="1">
      <c r="A122" s="10"/>
      <c r="C122" s="54" t="s">
        <v>44</v>
      </c>
      <c r="D122" s="20">
        <f t="shared" si="10"/>
        <v>0</v>
      </c>
      <c r="E122" s="85"/>
      <c r="F122" s="85"/>
      <c r="G122" s="85"/>
      <c r="H122" s="85"/>
      <c r="I122" s="85"/>
      <c r="J122" s="85"/>
      <c r="K122" s="61" t="str">
        <f t="shared" ref="K122:K127" ca="1" si="12">IF(OR(COUNTIFS(L122,"=*")&gt;0,COUNTIFS(M122,"=*")&gt;0,COUNTIFS(N122,"=*")&gt;0,COUNTIFS(O122,"=*")&gt;0,COUNTIFS(P122,"=*")&gt;0,COUNTIFS(Q122,"=*")&gt;0),"NG5",IF((D122-SUM(E122:J122))&gt;=0,IF((D122-SUM(E122:J122))&lt;=COUNT(E122:J122),"OK","NG5"),"NG5"))</f>
        <v>OK</v>
      </c>
      <c r="L122" s="90" t="e">
        <f ca="1">_xlfn.FORMULATEXT(E122)</f>
        <v>#N/A</v>
      </c>
      <c r="M122" s="90" t="e">
        <f ca="1">_xlfn.FORMULATEXT(F122)</f>
        <v>#N/A</v>
      </c>
      <c r="N122" s="90" t="e">
        <f t="shared" ca="1" si="11"/>
        <v>#N/A</v>
      </c>
      <c r="O122" s="90" t="e">
        <f t="shared" ca="1" si="11"/>
        <v>#N/A</v>
      </c>
      <c r="P122" s="90" t="e">
        <f t="shared" ca="1" si="11"/>
        <v>#N/A</v>
      </c>
      <c r="Q122" s="90" t="e">
        <f t="shared" ca="1" si="11"/>
        <v>#N/A</v>
      </c>
    </row>
    <row r="123" spans="1:19" ht="27.75" customHeight="1">
      <c r="A123" s="10"/>
      <c r="C123" s="55" t="s">
        <v>43</v>
      </c>
      <c r="D123" s="20">
        <f t="shared" si="10"/>
        <v>0</v>
      </c>
      <c r="E123" s="85"/>
      <c r="F123" s="85"/>
      <c r="G123" s="85"/>
      <c r="H123" s="85"/>
      <c r="I123" s="85"/>
      <c r="J123" s="85"/>
      <c r="K123" s="61" t="str">
        <f t="shared" ca="1" si="12"/>
        <v>OK</v>
      </c>
      <c r="L123" s="90" t="e">
        <f t="shared" ref="L123:L127" ca="1" si="13">_xlfn.FORMULATEXT(E123)</f>
        <v>#N/A</v>
      </c>
      <c r="M123" s="90" t="e">
        <f t="shared" ref="M123:M127" ca="1" si="14">_xlfn.FORMULATEXT(F123)</f>
        <v>#N/A</v>
      </c>
      <c r="N123" s="90" t="e">
        <f t="shared" ref="N123:N127" ca="1" si="15">_xlfn.FORMULATEXT(G123)</f>
        <v>#N/A</v>
      </c>
      <c r="O123" s="90" t="e">
        <f t="shared" ref="O123:O127" ca="1" si="16">_xlfn.FORMULATEXT(H123)</f>
        <v>#N/A</v>
      </c>
      <c r="P123" s="90" t="e">
        <f t="shared" ref="P123:P127" ca="1" si="17">_xlfn.FORMULATEXT(I123)</f>
        <v>#N/A</v>
      </c>
      <c r="Q123" s="90" t="e">
        <f t="shared" ref="Q123:Q127" ca="1" si="18">_xlfn.FORMULATEXT(J123)</f>
        <v>#N/A</v>
      </c>
    </row>
    <row r="124" spans="1:19" ht="27.75" customHeight="1">
      <c r="A124" s="10"/>
      <c r="C124" s="22" t="str">
        <f t="shared" ref="C124:C127" si="19">C109</f>
        <v>広告費</v>
      </c>
      <c r="D124" s="20">
        <f>K109</f>
        <v>0</v>
      </c>
      <c r="E124" s="85"/>
      <c r="F124" s="85"/>
      <c r="G124" s="85"/>
      <c r="H124" s="85"/>
      <c r="I124" s="85"/>
      <c r="J124" s="85"/>
      <c r="K124" s="61" t="str">
        <f t="shared" ca="1" si="12"/>
        <v>OK</v>
      </c>
      <c r="L124" s="90" t="e">
        <f t="shared" ca="1" si="13"/>
        <v>#N/A</v>
      </c>
      <c r="M124" s="90" t="e">
        <f t="shared" ca="1" si="14"/>
        <v>#N/A</v>
      </c>
      <c r="N124" s="90" t="e">
        <f t="shared" ca="1" si="15"/>
        <v>#N/A</v>
      </c>
      <c r="O124" s="90" t="e">
        <f t="shared" ca="1" si="16"/>
        <v>#N/A</v>
      </c>
      <c r="P124" s="90" t="e">
        <f t="shared" ca="1" si="17"/>
        <v>#N/A</v>
      </c>
      <c r="Q124" s="90" t="e">
        <f t="shared" ca="1" si="18"/>
        <v>#N/A</v>
      </c>
    </row>
    <row r="125" spans="1:19" ht="27.75" customHeight="1">
      <c r="A125" s="10"/>
      <c r="C125" s="22" t="str">
        <f t="shared" si="19"/>
        <v>システム構築・運営費</v>
      </c>
      <c r="D125" s="20">
        <f>K110</f>
        <v>0</v>
      </c>
      <c r="E125" s="85"/>
      <c r="F125" s="85"/>
      <c r="G125" s="85"/>
      <c r="H125" s="85"/>
      <c r="I125" s="85"/>
      <c r="J125" s="85"/>
      <c r="K125" s="61" t="str">
        <f t="shared" ca="1" si="12"/>
        <v>OK</v>
      </c>
      <c r="L125" s="90" t="e">
        <f t="shared" ca="1" si="13"/>
        <v>#N/A</v>
      </c>
      <c r="M125" s="90" t="e">
        <f t="shared" ca="1" si="14"/>
        <v>#N/A</v>
      </c>
      <c r="N125" s="90" t="e">
        <f t="shared" ca="1" si="15"/>
        <v>#N/A</v>
      </c>
      <c r="O125" s="90" t="e">
        <f t="shared" ca="1" si="16"/>
        <v>#N/A</v>
      </c>
      <c r="P125" s="90" t="e">
        <f t="shared" ca="1" si="17"/>
        <v>#N/A</v>
      </c>
      <c r="Q125" s="90" t="e">
        <f t="shared" ca="1" si="18"/>
        <v>#N/A</v>
      </c>
    </row>
    <row r="126" spans="1:19" ht="27.75" customHeight="1">
      <c r="C126" s="22" t="str">
        <f t="shared" si="19"/>
        <v>その他経費</v>
      </c>
      <c r="D126" s="20">
        <f>K111</f>
        <v>0</v>
      </c>
      <c r="E126" s="85"/>
      <c r="F126" s="85"/>
      <c r="G126" s="85"/>
      <c r="H126" s="85"/>
      <c r="I126" s="85"/>
      <c r="J126" s="85"/>
      <c r="K126" s="61" t="str">
        <f t="shared" ca="1" si="12"/>
        <v>OK</v>
      </c>
      <c r="L126" s="90" t="e">
        <f t="shared" ca="1" si="13"/>
        <v>#N/A</v>
      </c>
      <c r="M126" s="90" t="e">
        <f t="shared" ca="1" si="14"/>
        <v>#N/A</v>
      </c>
      <c r="N126" s="90" t="e">
        <f t="shared" ca="1" si="15"/>
        <v>#N/A</v>
      </c>
      <c r="O126" s="90" t="e">
        <f t="shared" ca="1" si="16"/>
        <v>#N/A</v>
      </c>
      <c r="P126" s="90" t="e">
        <f t="shared" ca="1" si="17"/>
        <v>#N/A</v>
      </c>
      <c r="Q126" s="90" t="e">
        <f t="shared" ca="1" si="18"/>
        <v>#N/A</v>
      </c>
    </row>
    <row r="127" spans="1:19" ht="27.75" customHeight="1" thickBot="1">
      <c r="A127" s="24"/>
      <c r="C127" s="23" t="str">
        <f t="shared" si="19"/>
        <v>リスキリング経費</v>
      </c>
      <c r="D127" s="21">
        <f>K112</f>
        <v>0</v>
      </c>
      <c r="E127" s="86"/>
      <c r="F127" s="86"/>
      <c r="G127" s="86"/>
      <c r="H127" s="86"/>
      <c r="I127" s="86"/>
      <c r="J127" s="86"/>
      <c r="K127" s="62" t="str">
        <f t="shared" ca="1" si="12"/>
        <v>OK</v>
      </c>
      <c r="L127" s="90" t="e">
        <f t="shared" ca="1" si="13"/>
        <v>#N/A</v>
      </c>
      <c r="M127" s="90" t="e">
        <f t="shared" ca="1" si="14"/>
        <v>#N/A</v>
      </c>
      <c r="N127" s="90" t="e">
        <f t="shared" ca="1" si="15"/>
        <v>#N/A</v>
      </c>
      <c r="O127" s="90" t="e">
        <f t="shared" ca="1" si="16"/>
        <v>#N/A</v>
      </c>
      <c r="P127" s="90" t="e">
        <f t="shared" ca="1" si="17"/>
        <v>#N/A</v>
      </c>
      <c r="Q127" s="90" t="e">
        <f t="shared" ca="1" si="18"/>
        <v>#N/A</v>
      </c>
    </row>
    <row r="128" spans="1:19" ht="27.75" customHeight="1" thickBot="1">
      <c r="A128" s="24"/>
      <c r="C128" s="38" t="s">
        <v>46</v>
      </c>
      <c r="D128" s="21">
        <f t="shared" ref="D128:J128" si="20">SUM(D121:D127)</f>
        <v>0</v>
      </c>
      <c r="E128" s="40">
        <f t="shared" si="20"/>
        <v>0</v>
      </c>
      <c r="F128" s="40">
        <f t="shared" si="20"/>
        <v>0</v>
      </c>
      <c r="G128" s="40">
        <f t="shared" si="20"/>
        <v>0</v>
      </c>
      <c r="H128" s="40">
        <f t="shared" si="20"/>
        <v>0</v>
      </c>
      <c r="I128" s="40">
        <f t="shared" si="20"/>
        <v>0</v>
      </c>
      <c r="J128" s="40">
        <f t="shared" si="20"/>
        <v>0</v>
      </c>
      <c r="K128" s="39"/>
      <c r="L128" s="89"/>
      <c r="M128" s="89"/>
      <c r="N128" s="89"/>
      <c r="O128" s="89"/>
      <c r="P128" s="89"/>
      <c r="Q128" s="89"/>
    </row>
    <row r="129" spans="2:18" ht="27.75" customHeight="1" thickBot="1">
      <c r="C129" s="103" t="s">
        <v>59</v>
      </c>
      <c r="D129" s="104"/>
      <c r="E129" s="104"/>
      <c r="F129" s="104"/>
      <c r="G129" s="104"/>
      <c r="H129" s="104"/>
      <c r="I129" s="104"/>
      <c r="J129" s="105"/>
      <c r="K129" s="33"/>
    </row>
    <row r="130" spans="2:18" ht="27.75" customHeight="1" thickBot="1">
      <c r="C130" s="106" t="s">
        <v>45</v>
      </c>
      <c r="D130" s="107"/>
      <c r="E130" s="34" t="str">
        <f>IF($D$25&lt;&gt;"",IF(E121&lt;=E29*0.5,"OK","NG6"),"")</f>
        <v/>
      </c>
      <c r="F130" s="34" t="str">
        <f>IF($D$38&lt;&gt;"",IF(F121&lt;=E42*0.5,"OK","NG6"),"")</f>
        <v/>
      </c>
      <c r="G130" s="34" t="str">
        <f>IF($D$51&lt;&gt;"",IF(G121&lt;=E55*0.5,"OK","NG6"),"")</f>
        <v/>
      </c>
      <c r="H130" s="34" t="str">
        <f>IF($D$64&lt;&gt;"",IF(H121&lt;=E68*0.5,"OK","NG6"),"")</f>
        <v/>
      </c>
      <c r="I130" s="34" t="str">
        <f>IF($D$77&lt;&gt;"",IF(I121&lt;=E81*0.5,"OK","NG6"),"")</f>
        <v/>
      </c>
      <c r="J130" s="34" t="str">
        <f>IF($D$90&lt;&gt;"",IF(J121&lt;=E94*0.5,"OK","NG6"),"")</f>
        <v/>
      </c>
      <c r="K130" s="10"/>
    </row>
    <row r="131" spans="2:18" ht="27.75" customHeight="1" thickBot="1">
      <c r="C131" s="36" t="s">
        <v>44</v>
      </c>
      <c r="D131" s="37"/>
      <c r="E131" s="34" t="str">
        <f>IF($D$25&lt;&gt;"",IF(E122&lt;=E30*0.5,"OK","NG6"),"")</f>
        <v/>
      </c>
      <c r="F131" s="34" t="str">
        <f>IF($D$38&lt;&gt;"",IF(F122&lt;=E43*0.5,"OK","NG6"),"")</f>
        <v/>
      </c>
      <c r="G131" s="34" t="str">
        <f>IF($D$51&lt;&gt;"",IF(G122&lt;=E56*0.5,"OK","NG6"),"")</f>
        <v/>
      </c>
      <c r="H131" s="34" t="str">
        <f>IF($D$64&lt;&gt;"",IF(H122&lt;=E69*0.5,"OK","NG6"),"")</f>
        <v/>
      </c>
      <c r="I131" s="34" t="str">
        <f>IF($D$77&lt;&gt;"",IF(I122&lt;=E82*0.5,"OK","NG6"),"")</f>
        <v/>
      </c>
      <c r="J131" s="34" t="str">
        <f>IF($D$90&lt;&gt;"",IF(J122&lt;=E95*0.5,"OK","NG6"),"")</f>
        <v/>
      </c>
      <c r="K131" s="33"/>
    </row>
    <row r="132" spans="2:18" ht="27.75" customHeight="1" thickBot="1">
      <c r="C132" s="36" t="s">
        <v>43</v>
      </c>
      <c r="D132" s="37"/>
      <c r="E132" s="34" t="str">
        <f>IF($D$25&lt;&gt;"",IF(E123&lt;=E31*0.7,"OK","NG7"),"")</f>
        <v/>
      </c>
      <c r="F132" s="34" t="str">
        <f>IF($D$38&lt;&gt;"",IF(F123&lt;=E44*0.7,"OK","NG7"),"")</f>
        <v/>
      </c>
      <c r="G132" s="34" t="str">
        <f>IF($D$51&lt;&gt;"",IF(G123&lt;=E57*0.7,"OK","NG7"),"")</f>
        <v/>
      </c>
      <c r="H132" s="34" t="str">
        <f>IF($D$64&lt;&gt;"",IF(H123&lt;=E70*0.7,"OK","NG7"),"")</f>
        <v/>
      </c>
      <c r="I132" s="34" t="str">
        <f>IF($D$77&lt;&gt;"",IF(I123&lt;=E83*0.7,"OK","NG7"),"")</f>
        <v/>
      </c>
      <c r="J132" s="34" t="str">
        <f>IF($D$90&lt;&gt;"",IF(J123&lt;=E96*0.7,"OK","NG7"),"")</f>
        <v/>
      </c>
      <c r="K132" s="33"/>
    </row>
    <row r="133" spans="2:18" ht="27.75" customHeight="1" thickBot="1">
      <c r="C133" s="31" t="s">
        <v>39</v>
      </c>
      <c r="D133" s="32"/>
      <c r="E133" s="34" t="str">
        <f>IF($D$25&lt;&gt;"",IF(E124&lt;=E32*0.7,"OK","NG7"),"")</f>
        <v/>
      </c>
      <c r="F133" s="34" t="str">
        <f>IF($D$38&lt;&gt;"",IF(F124&lt;=E45*0.7,"OK","NG7"),"")</f>
        <v/>
      </c>
      <c r="G133" s="34" t="str">
        <f>IF($D$51&lt;&gt;"",IF(G124&lt;=E58*0.7,"OK","NG7"),"")</f>
        <v/>
      </c>
      <c r="H133" s="34" t="str">
        <f>IF($D$64&lt;&gt;"",IF(H124&lt;=E71*0.7,"OK","NG7"),"")</f>
        <v/>
      </c>
      <c r="I133" s="34" t="str">
        <f>IF($D$77&lt;&gt;"",IF(I124&lt;=E84*0.7,"OK","NG7"),"")</f>
        <v/>
      </c>
      <c r="J133" s="34" t="str">
        <f>IF($D$90&lt;&gt;"",IF(J124&lt;=E97*0.7,"OK","NG7"),"")</f>
        <v/>
      </c>
      <c r="K133" s="33"/>
      <c r="L133" s="56" t="s">
        <v>50</v>
      </c>
      <c r="M133" s="126" t="s">
        <v>51</v>
      </c>
      <c r="N133" s="127"/>
      <c r="O133" s="127"/>
      <c r="P133" s="127"/>
      <c r="Q133" s="127"/>
      <c r="R133" s="128"/>
    </row>
    <row r="134" spans="2:18" ht="27.75" customHeight="1" thickBot="1">
      <c r="C134" s="31" t="s">
        <v>40</v>
      </c>
      <c r="D134" s="32"/>
      <c r="E134" s="34" t="str">
        <f>IF($D$25&lt;&gt;"",IF(E125&lt;=E33*0.7,"OK","NG7"),"")</f>
        <v/>
      </c>
      <c r="F134" s="34" t="str">
        <f>IF($D$38&lt;&gt;"",IF(F125&lt;=E46*0.7,"OK","NG7"),"")</f>
        <v/>
      </c>
      <c r="G134" s="34" t="str">
        <f>IF($D$51&lt;&gt;"",IF(G125&lt;=E59*0.7,"OK","NG7"),"")</f>
        <v/>
      </c>
      <c r="H134" s="34" t="str">
        <f>IF($D$64&lt;&gt;"",IF(H125&lt;=E72*0.7,"OK","NG7"),"")</f>
        <v/>
      </c>
      <c r="I134" s="34" t="str">
        <f>IF($D$77&lt;&gt;"",IF(I125&lt;=E85*0.7,"OK","NG7"),"")</f>
        <v/>
      </c>
      <c r="J134" s="34" t="str">
        <f>IF($D$90&lt;&gt;"",IF(J125&lt;=E98*0.7,"OK","NG7"),"")</f>
        <v/>
      </c>
      <c r="K134" s="33"/>
      <c r="L134" s="44" t="s">
        <v>57</v>
      </c>
      <c r="M134" s="117" t="s">
        <v>94</v>
      </c>
      <c r="N134" s="118"/>
      <c r="O134" s="118"/>
      <c r="P134" s="118"/>
      <c r="Q134" s="118"/>
      <c r="R134" s="119"/>
    </row>
    <row r="135" spans="2:18" ht="27.75" customHeight="1" thickBot="1">
      <c r="C135" s="31" t="s">
        <v>41</v>
      </c>
      <c r="D135" s="32"/>
      <c r="E135" s="34" t="str">
        <f>IF($D$25&lt;&gt;"",IF(E126&lt;=E34*0.7,"OK","NG7"),"")</f>
        <v/>
      </c>
      <c r="F135" s="34" t="str">
        <f>IF($D$38&lt;&gt;"",IF(F126&lt;=E47*0.7,"OK","NG7"),"")</f>
        <v/>
      </c>
      <c r="G135" s="34" t="str">
        <f>IF($D$51&lt;&gt;"",IF(G126&lt;=E60*0.7,"OK","NG7"),"")</f>
        <v/>
      </c>
      <c r="H135" s="34" t="str">
        <f>IF($D$64&lt;&gt;"",IF(H126&lt;=E73*0.7,"OK","NG7"),"")</f>
        <v/>
      </c>
      <c r="I135" s="34" t="str">
        <f>IF($D$77&lt;&gt;"",IF(I126&lt;=E86*0.7,"OK","NG7"),"")</f>
        <v/>
      </c>
      <c r="J135" s="34" t="str">
        <f>IF($D$90&lt;&gt;"",IF(J126&lt;=E99*0.7,"OK","NG7"),"")</f>
        <v/>
      </c>
      <c r="K135" s="33"/>
      <c r="L135" s="45" t="s">
        <v>56</v>
      </c>
      <c r="M135" s="120" t="s">
        <v>88</v>
      </c>
      <c r="N135" s="121"/>
      <c r="O135" s="121"/>
      <c r="P135" s="121"/>
      <c r="Q135" s="121"/>
      <c r="R135" s="122"/>
    </row>
    <row r="136" spans="2:18" ht="33" customHeight="1" thickBot="1">
      <c r="C136" s="31" t="s">
        <v>42</v>
      </c>
      <c r="D136" s="32"/>
      <c r="E136" s="34" t="str">
        <f>IF($D$25&lt;&gt;"",IF(E127&lt;=E35*0.7,"OK","NG7"),"")</f>
        <v/>
      </c>
      <c r="F136" s="34" t="str">
        <f>IF($D$38&lt;&gt;"",IF(F127&lt;=E48*0.7,"OK","NG7"),"")</f>
        <v/>
      </c>
      <c r="G136" s="34" t="str">
        <f>IF($D$51&lt;&gt;"",IF(G127&lt;=E61*0.7,"OK","NG7"),"")</f>
        <v/>
      </c>
      <c r="H136" s="34" t="str">
        <f>IF($D$64&lt;&gt;"",IF(H127&lt;=E74*0.7,"OK","NG7"),"")</f>
        <v/>
      </c>
      <c r="I136" s="34" t="str">
        <f>IF($D$77&lt;&gt;"",IF(I127&lt;=E87*0.7,"OK","NG7"),"")</f>
        <v/>
      </c>
      <c r="J136" s="34" t="str">
        <f>IF($D$90&lt;&gt;"",IF(J127&lt;=E100*0.7,"OK","NG7"),"")</f>
        <v/>
      </c>
      <c r="K136" s="33"/>
      <c r="L136" s="46" t="s">
        <v>58</v>
      </c>
      <c r="M136" s="123" t="s">
        <v>89</v>
      </c>
      <c r="N136" s="124"/>
      <c r="O136" s="124"/>
      <c r="P136" s="124"/>
      <c r="Q136" s="124"/>
      <c r="R136" s="125"/>
    </row>
    <row r="137" spans="2:18" ht="28.5" customHeight="1"/>
    <row r="138" spans="2:18" ht="20.25" thickBot="1">
      <c r="B138" s="26" t="s">
        <v>85</v>
      </c>
    </row>
    <row r="139" spans="2:18" ht="27.75" customHeight="1" thickBot="1">
      <c r="C139" s="28"/>
      <c r="D139" s="47" t="s">
        <v>86</v>
      </c>
      <c r="E139" s="56" t="s">
        <v>25</v>
      </c>
      <c r="F139" s="13" t="s">
        <v>26</v>
      </c>
      <c r="G139" s="13" t="s">
        <v>27</v>
      </c>
      <c r="H139" s="13" t="s">
        <v>28</v>
      </c>
      <c r="I139" s="13" t="s">
        <v>29</v>
      </c>
      <c r="J139" s="57" t="s">
        <v>30</v>
      </c>
    </row>
    <row r="140" spans="2:18" ht="27.75" customHeight="1">
      <c r="C140" s="35" t="str">
        <f>C106</f>
        <v>人件費</v>
      </c>
      <c r="D140" s="43">
        <f>SUM(E140:J140)</f>
        <v>0</v>
      </c>
      <c r="E140" s="80" t="str">
        <f t="shared" ref="E140:G141" si="21">IF(E121="","",ROUNDDOWN(E121*70/50,0))</f>
        <v/>
      </c>
      <c r="F140" s="80" t="str">
        <f t="shared" si="21"/>
        <v/>
      </c>
      <c r="G140" s="80" t="str">
        <f t="shared" si="21"/>
        <v/>
      </c>
      <c r="H140" s="80" t="str">
        <f t="shared" ref="H140:J141" si="22">IF(H121="","",ROUNDDOWN(H121*70/50,0))</f>
        <v/>
      </c>
      <c r="I140" s="80" t="str">
        <f t="shared" si="22"/>
        <v/>
      </c>
      <c r="J140" s="80" t="str">
        <f t="shared" si="22"/>
        <v/>
      </c>
      <c r="K140" s="10"/>
      <c r="L140" s="10"/>
    </row>
    <row r="141" spans="2:18" ht="27.75" customHeight="1">
      <c r="C141" s="79" t="str">
        <f t="shared" ref="C141:C146" si="23">C107</f>
        <v>謝金</v>
      </c>
      <c r="D141" s="20">
        <f t="shared" ref="D141:D146" si="24">SUM(E141:J141)</f>
        <v>0</v>
      </c>
      <c r="E141" s="81" t="str">
        <f t="shared" si="21"/>
        <v/>
      </c>
      <c r="F141" s="81" t="str">
        <f t="shared" si="21"/>
        <v/>
      </c>
      <c r="G141" s="81" t="str">
        <f t="shared" si="21"/>
        <v/>
      </c>
      <c r="H141" s="81" t="str">
        <f t="shared" si="22"/>
        <v/>
      </c>
      <c r="I141" s="81" t="str">
        <f t="shared" si="22"/>
        <v/>
      </c>
      <c r="J141" s="81" t="str">
        <f t="shared" si="22"/>
        <v/>
      </c>
    </row>
    <row r="142" spans="2:18" ht="27.75" customHeight="1">
      <c r="C142" s="22" t="str">
        <f t="shared" si="23"/>
        <v>補助員人件費</v>
      </c>
      <c r="D142" s="20">
        <f t="shared" si="24"/>
        <v>0</v>
      </c>
      <c r="E142" s="81" t="str">
        <f t="shared" ref="E142:F146" si="25">IF(E123="","",E123)</f>
        <v/>
      </c>
      <c r="F142" s="81" t="str">
        <f t="shared" si="25"/>
        <v/>
      </c>
      <c r="G142" s="81" t="str">
        <f t="shared" ref="G142:J142" si="26">IF(G123="","",G123)</f>
        <v/>
      </c>
      <c r="H142" s="81" t="str">
        <f t="shared" si="26"/>
        <v/>
      </c>
      <c r="I142" s="81" t="str">
        <f t="shared" si="26"/>
        <v/>
      </c>
      <c r="J142" s="81" t="str">
        <f t="shared" si="26"/>
        <v/>
      </c>
    </row>
    <row r="143" spans="2:18" ht="27.75" customHeight="1">
      <c r="C143" s="22" t="str">
        <f t="shared" si="23"/>
        <v>広告費</v>
      </c>
      <c r="D143" s="20">
        <f t="shared" si="24"/>
        <v>0</v>
      </c>
      <c r="E143" s="81" t="str">
        <f t="shared" si="25"/>
        <v/>
      </c>
      <c r="F143" s="81" t="str">
        <f t="shared" si="25"/>
        <v/>
      </c>
      <c r="G143" s="81" t="str">
        <f t="shared" ref="G143:J146" si="27">IF(G124="","",G124)</f>
        <v/>
      </c>
      <c r="H143" s="81" t="str">
        <f t="shared" si="27"/>
        <v/>
      </c>
      <c r="I143" s="81" t="str">
        <f t="shared" si="27"/>
        <v/>
      </c>
      <c r="J143" s="81" t="str">
        <f t="shared" si="27"/>
        <v/>
      </c>
    </row>
    <row r="144" spans="2:18" ht="27.75" customHeight="1">
      <c r="C144" s="22" t="str">
        <f t="shared" si="23"/>
        <v>システム構築・運営費</v>
      </c>
      <c r="D144" s="20">
        <f t="shared" si="24"/>
        <v>0</v>
      </c>
      <c r="E144" s="81" t="str">
        <f t="shared" si="25"/>
        <v/>
      </c>
      <c r="F144" s="81" t="str">
        <f t="shared" si="25"/>
        <v/>
      </c>
      <c r="G144" s="81" t="str">
        <f t="shared" si="27"/>
        <v/>
      </c>
      <c r="H144" s="81" t="str">
        <f t="shared" si="27"/>
        <v/>
      </c>
      <c r="I144" s="81" t="str">
        <f t="shared" si="27"/>
        <v/>
      </c>
      <c r="J144" s="81" t="str">
        <f t="shared" si="27"/>
        <v/>
      </c>
    </row>
    <row r="145" spans="3:10" ht="27.75" customHeight="1">
      <c r="C145" s="22" t="str">
        <f t="shared" si="23"/>
        <v>その他経費</v>
      </c>
      <c r="D145" s="20">
        <f t="shared" si="24"/>
        <v>0</v>
      </c>
      <c r="E145" s="81" t="str">
        <f t="shared" si="25"/>
        <v/>
      </c>
      <c r="F145" s="81" t="str">
        <f t="shared" si="25"/>
        <v/>
      </c>
      <c r="G145" s="81" t="str">
        <f t="shared" si="27"/>
        <v/>
      </c>
      <c r="H145" s="81" t="str">
        <f t="shared" si="27"/>
        <v/>
      </c>
      <c r="I145" s="81" t="str">
        <f t="shared" si="27"/>
        <v/>
      </c>
      <c r="J145" s="81" t="str">
        <f t="shared" si="27"/>
        <v/>
      </c>
    </row>
    <row r="146" spans="3:10" ht="27.75" customHeight="1" thickBot="1">
      <c r="C146" s="23" t="str">
        <f t="shared" si="23"/>
        <v>リスキリング経費</v>
      </c>
      <c r="D146" s="21">
        <f t="shared" si="24"/>
        <v>0</v>
      </c>
      <c r="E146" s="40" t="str">
        <f t="shared" si="25"/>
        <v/>
      </c>
      <c r="F146" s="40" t="str">
        <f t="shared" si="25"/>
        <v/>
      </c>
      <c r="G146" s="40" t="str">
        <f t="shared" si="27"/>
        <v/>
      </c>
      <c r="H146" s="40" t="str">
        <f t="shared" si="27"/>
        <v/>
      </c>
      <c r="I146" s="40" t="str">
        <f t="shared" si="27"/>
        <v/>
      </c>
      <c r="J146" s="40" t="str">
        <f t="shared" si="27"/>
        <v/>
      </c>
    </row>
    <row r="147" spans="3:10" ht="27.75" customHeight="1" thickBot="1">
      <c r="C147" s="38" t="s">
        <v>12</v>
      </c>
      <c r="D147" s="77">
        <f>SUM(D140:D146)</f>
        <v>0</v>
      </c>
      <c r="E147" s="78">
        <f>SUM(E140:E146)</f>
        <v>0</v>
      </c>
      <c r="F147" s="78">
        <f t="shared" ref="F147:J147" si="28">SUM(F140:F146)</f>
        <v>0</v>
      </c>
      <c r="G147" s="78">
        <f t="shared" si="28"/>
        <v>0</v>
      </c>
      <c r="H147" s="78">
        <f t="shared" si="28"/>
        <v>0</v>
      </c>
      <c r="I147" s="78">
        <f t="shared" si="28"/>
        <v>0</v>
      </c>
      <c r="J147" s="78">
        <f t="shared" si="28"/>
        <v>0</v>
      </c>
    </row>
  </sheetData>
  <sheetProtection algorithmName="SHA-512" hashValue="+iBUjsLC+tm1R42bkvyAEUDAs2itK9Rl9u7pimgd4FvA8e1uOrwsFlfCHb5LCCRPdw5MsoT25GRUI7ce34nfOg==" saltValue="LOuGCjCR57PZyDk/9DMJww==" spinCount="100000" sheet="1" selectLockedCells="1"/>
  <mergeCells count="67">
    <mergeCell ref="G9:H9"/>
    <mergeCell ref="G10:H10"/>
    <mergeCell ref="G11:H11"/>
    <mergeCell ref="G12:H12"/>
    <mergeCell ref="G4:H4"/>
    <mergeCell ref="G5:H5"/>
    <mergeCell ref="G6:H6"/>
    <mergeCell ref="G7:H7"/>
    <mergeCell ref="G8:H8"/>
    <mergeCell ref="I31:L31"/>
    <mergeCell ref="I32:L32"/>
    <mergeCell ref="H27:L28"/>
    <mergeCell ref="I29:L29"/>
    <mergeCell ref="I30:L30"/>
    <mergeCell ref="M134:R134"/>
    <mergeCell ref="M135:R135"/>
    <mergeCell ref="M136:R136"/>
    <mergeCell ref="M133:R133"/>
    <mergeCell ref="N106:N108"/>
    <mergeCell ref="M106:M108"/>
    <mergeCell ref="R110:S110"/>
    <mergeCell ref="R111:S111"/>
    <mergeCell ref="R112:S112"/>
    <mergeCell ref="R113:S113"/>
    <mergeCell ref="R109:S109"/>
    <mergeCell ref="K105:L105"/>
    <mergeCell ref="I105:J105"/>
    <mergeCell ref="C129:J129"/>
    <mergeCell ref="C130:D130"/>
    <mergeCell ref="G105:H105"/>
    <mergeCell ref="K106:K108"/>
    <mergeCell ref="I106:I108"/>
    <mergeCell ref="G111:H111"/>
    <mergeCell ref="G112:H112"/>
    <mergeCell ref="H106:H108"/>
    <mergeCell ref="G109:H109"/>
    <mergeCell ref="G110:H110"/>
    <mergeCell ref="D90:F90"/>
    <mergeCell ref="C92:C93"/>
    <mergeCell ref="E92:E93"/>
    <mergeCell ref="E66:E67"/>
    <mergeCell ref="C79:C80"/>
    <mergeCell ref="C66:C67"/>
    <mergeCell ref="E79:E80"/>
    <mergeCell ref="D77:F77"/>
    <mergeCell ref="F66:F67"/>
    <mergeCell ref="F79:F80"/>
    <mergeCell ref="F92:F93"/>
    <mergeCell ref="C27:C28"/>
    <mergeCell ref="D25:F25"/>
    <mergeCell ref="D38:F38"/>
    <mergeCell ref="E27:E28"/>
    <mergeCell ref="D64:F64"/>
    <mergeCell ref="C40:C41"/>
    <mergeCell ref="E40:E41"/>
    <mergeCell ref="C53:C54"/>
    <mergeCell ref="E53:E54"/>
    <mergeCell ref="D51:F51"/>
    <mergeCell ref="F27:F28"/>
    <mergeCell ref="F40:F41"/>
    <mergeCell ref="F53:F54"/>
    <mergeCell ref="E7:F7"/>
    <mergeCell ref="E12:F12"/>
    <mergeCell ref="E11:F11"/>
    <mergeCell ref="E10:F10"/>
    <mergeCell ref="E9:F9"/>
    <mergeCell ref="E8:F8"/>
  </mergeCells>
  <phoneticPr fontId="2"/>
  <conditionalFormatting sqref="G4:H12">
    <cfRule type="cellIs" dxfId="11" priority="7" operator="equal">
      <formula>"シート全体チェックがNGです。"</formula>
    </cfRule>
  </conditionalFormatting>
  <conditionalFormatting sqref="H14">
    <cfRule type="expression" dxfId="10" priority="10">
      <formula>$H$14="OK"</formula>
    </cfRule>
    <cfRule type="expression" dxfId="9" priority="11">
      <formula>$H$14="NG"</formula>
    </cfRule>
  </conditionalFormatting>
  <conditionalFormatting sqref="G7:H7">
    <cfRule type="cellIs" dxfId="8" priority="6" operator="equal">
      <formula>"代表事業者名を記入して下さい。"</formula>
    </cfRule>
  </conditionalFormatting>
  <conditionalFormatting sqref="G8:H8">
    <cfRule type="cellIs" dxfId="7" priority="5" operator="equal">
      <formula>"共同事業者名①を記入して下さい。"</formula>
    </cfRule>
  </conditionalFormatting>
  <conditionalFormatting sqref="G9:H9">
    <cfRule type="cellIs" dxfId="6" priority="4" operator="equal">
      <formula>"共同事業者名②を記入して下さい。"</formula>
    </cfRule>
  </conditionalFormatting>
  <conditionalFormatting sqref="G10:H10">
    <cfRule type="cellIs" dxfId="5" priority="3" operator="equal">
      <formula>"共同事業者名③を記入して下さい。"</formula>
    </cfRule>
  </conditionalFormatting>
  <conditionalFormatting sqref="G11:H11">
    <cfRule type="cellIs" dxfId="4" priority="2" operator="equal">
      <formula>"共同事業者名④を記入して下さい。"</formula>
    </cfRule>
  </conditionalFormatting>
  <conditionalFormatting sqref="G12:H12">
    <cfRule type="cellIs" dxfId="3" priority="1" operator="equal">
      <formula>"共同事業者名⑤を記入して下さい。"</formula>
    </cfRule>
  </conditionalFormatting>
  <dataValidations xWindow="284" yWindow="607" count="5">
    <dataValidation type="decimal" imeMode="off" operator="greaterThanOrEqual" allowBlank="1" showInputMessage="1" showErrorMessage="1" errorTitle="入力が正しくありません" error="数字を入力してください（「㎡」「個」などの単位は右のセルに分けて入力してください）" prompt="数字を入力してください" sqref="D75:E75 D62:E62 D101:E101 D88:E88 D49:E49" xr:uid="{0EA998BC-F5EB-4009-9902-7D1316683EE5}">
      <formula1>1</formula1>
    </dataValidation>
    <dataValidation imeMode="on" allowBlank="1" showInputMessage="1" showErrorMessage="1" sqref="D38 D51 D64 D77 D90 D25" xr:uid="{1290BF0E-417C-4318-870F-A0F805BC9B5D}"/>
    <dataValidation type="whole" operator="greaterThanOrEqual" allowBlank="1" showInputMessage="1" showErrorMessage="1" errorTitle="入力が正しくありません" error="整数を入力してください" prompt="0以上の整数を入力してください" sqref="E121:J127 L106:L108" xr:uid="{707EB988-DD0E-4C2E-9BDE-8F7664EF4B04}">
      <formula1>0</formula1>
    </dataValidation>
    <dataValidation type="whole" operator="greaterThanOrEqual" allowBlank="1" showInputMessage="1" showErrorMessage="1" errorTitle="入力が正しくありません " error="1以上の整数を入力してください" prompt="1以上の整数を入力してください" sqref="D19:D21" xr:uid="{A2101926-7FB0-4683-8A29-BEC72AD509AB}">
      <formula1>1</formula1>
    </dataValidation>
    <dataValidation type="whole" operator="greaterThanOrEqual" allowBlank="1" showInputMessage="1" showErrorMessage="1" errorTitle="入力が正しくありません" error="整数を入力してください" sqref="D29:E35 D42:E48 D55:E61 D68:E74 D81:E87 D94:E100" xr:uid="{7FCC6FC9-DE0B-485B-8B5D-3F07BCB54D5B}">
      <formula1>0</formula1>
    </dataValidation>
  </dataValidations>
  <pageMargins left="0.7" right="0.7" top="0.75" bottom="0.75" header="0.3" footer="0.3"/>
  <pageSetup paperSize="9" scale="44" fitToHeight="0" orientation="portrait" verticalDpi="0" r:id="rId1"/>
  <extLst>
    <ext xmlns:x14="http://schemas.microsoft.com/office/spreadsheetml/2009/9/main" uri="{78C0D931-6437-407d-A8EE-F0AAD7539E65}">
      <x14:conditionalFormattings>
        <x14:conditionalFormatting xmlns:xm="http://schemas.microsoft.com/office/excel/2006/main">
          <x14:cfRule type="containsText" priority="18" operator="containsText" id="{AD696137-8782-4327-934F-0FBA81B7DE15}">
            <xm:f>NOT(ISERROR(SEARCH("NG",E130)))</xm:f>
            <xm:f>"NG"</xm:f>
            <x14:dxf>
              <font>
                <b/>
                <i val="0"/>
                <color rgb="FFFF0000"/>
              </font>
            </x14:dxf>
          </x14:cfRule>
          <xm:sqref>E130:J136</xm:sqref>
        </x14:conditionalFormatting>
        <x14:conditionalFormatting xmlns:xm="http://schemas.microsoft.com/office/excel/2006/main">
          <x14:cfRule type="containsText" priority="8" operator="containsText" id="{85F32071-4F5E-46F4-B303-DE061E003E2B}">
            <xm:f>NOT(ISERROR(SEARCH("NG",K121)))</xm:f>
            <xm:f>"NG"</xm:f>
            <x14:dxf>
              <font>
                <b/>
                <i val="0"/>
                <color rgb="FFFF0000"/>
              </font>
            </x14:dxf>
          </x14:cfRule>
          <xm:sqref>K121:K128</xm:sqref>
        </x14:conditionalFormatting>
        <x14:conditionalFormatting xmlns:xm="http://schemas.microsoft.com/office/excel/2006/main">
          <x14:cfRule type="containsText" priority="12" operator="containsText" id="{9D29CFF9-CF5D-484D-A420-5B474E24ECF1}">
            <xm:f>NOT(ISERROR(SEARCH("NG",N106)))</xm:f>
            <xm:f>"NG"</xm:f>
            <x14:dxf>
              <font>
                <b/>
                <i val="0"/>
                <color rgb="FFFF0000"/>
              </font>
            </x14:dxf>
          </x14:cfRule>
          <xm:sqref>N106:O108</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補助金算定</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2022-03-24T11:44:59Z</dcterms:created>
  <dcterms:modified xsi:type="dcterms:W3CDTF">2024-03-01T05:59:09Z</dcterms:modified>
</cp:coreProperties>
</file>