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4.xml" ContentType="application/vnd.openxmlformats-officedocument.spreadsheetml.table+xml"/>
  <Override PartName="/xl/drawings/drawing18.xml" ContentType="application/vnd.openxmlformats-officedocument.drawing+xml"/>
  <Override PartName="/xl/tables/table5.xml" ContentType="application/vnd.openxmlformats-officedocument.spreadsheetml.table+xml"/>
  <Override PartName="/xl/drawings/drawing19.xml" ContentType="application/vnd.openxmlformats-officedocument.drawing+xml"/>
  <Override PartName="/xl/drawings/drawing20.xml" ContentType="application/vnd.openxmlformats-officedocument.drawing+xml"/>
  <Override PartName="/xl/tables/table6.xml" ContentType="application/vnd.openxmlformats-officedocument.spreadsheetml.table+xml"/>
  <Override PartName="/xl/drawings/drawing21.xml" ContentType="application/vnd.openxmlformats-officedocument.drawing+xml"/>
  <Override PartName="/xl/drawings/drawing22.xml" ContentType="application/vnd.openxmlformats-officedocument.drawing+xml"/>
  <Override PartName="/xl/tables/table7.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26.xml" ContentType="application/vnd.openxmlformats-officedocument.drawing+xml"/>
  <Override PartName="/xl/tables/table10.xml" ContentType="application/vnd.openxmlformats-officedocument.spreadsheetml.tabl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tables/table11.xml" ContentType="application/vnd.openxmlformats-officedocument.spreadsheetml.table+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tables/table12.xml" ContentType="application/vnd.openxmlformats-officedocument.spreadsheetml.table+xml"/>
  <Override PartName="/xl/drawings/drawing35.xml" ContentType="application/vnd.openxmlformats-officedocument.drawing+xml"/>
  <Override PartName="/xl/tables/table13.xml" ContentType="application/vnd.openxmlformats-officedocument.spreadsheetml.table+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64011"/>
  <bookViews>
    <workbookView xWindow="0" yWindow="0" windowWidth="14860" windowHeight="3580" tabRatio="739"/>
  </bookViews>
  <sheets>
    <sheet name="表紙" sheetId="1" r:id="rId1"/>
    <sheet name="1-2.実施計画、事業実施場所" sheetId="51" r:id="rId2"/>
    <sheet name="3-5.補助金・公社利用状況、受賞歴" sheetId="3" r:id="rId3"/>
    <sheet name="6.役員・株主名簿" sheetId="4" r:id="rId4"/>
    <sheet name="7.助成事業の計画①" sheetId="5" r:id="rId5"/>
    <sheet name="7.助成事業の計画②" sheetId="6" r:id="rId6"/>
    <sheet name="8.達成目標（新規性・優秀性）" sheetId="8" r:id="rId7"/>
    <sheet name="9.技術的課題と解決方法（製品）" sheetId="9" r:id="rId8"/>
    <sheet name="10.ステップアップ目標（新規性・優秀性）" sheetId="31" r:id="rId9"/>
    <sheet name="11.事業化に向けた課題と解決方法 (サービス)" sheetId="32" r:id="rId10"/>
    <sheet name="12.開発体制" sheetId="10" r:id="rId11"/>
    <sheet name="13.市場性" sheetId="7" r:id="rId12"/>
    <sheet name="14.フロー・スケジュール" sheetId="11" r:id="rId13"/>
    <sheet name="15.産業財産権の確認" sheetId="12" r:id="rId14"/>
    <sheet name="16-17.安全性確保への取り組み、専門用語の解説" sheetId="43" r:id="rId15"/>
    <sheet name="18.資金計画" sheetId="13" r:id="rId16"/>
    <sheet name="19-(1).原材料・副資材費" sheetId="14" r:id="rId17"/>
    <sheet name="19-(2).機械装置・工具器具備品費" sheetId="15" r:id="rId18"/>
    <sheet name="19-(2)-2機械装置・工具器具購入計画" sheetId="16" r:id="rId19"/>
    <sheet name="19-(3).委託・外注費" sheetId="17" r:id="rId20"/>
    <sheet name="19-(3)-2.委託・外注計画書" sheetId="18" r:id="rId21"/>
    <sheet name="19-(4).産業財産権出願・導入費" sheetId="19" r:id="rId22"/>
    <sheet name="19-(5).専門家指導費" sheetId="35" r:id="rId23"/>
    <sheet name="19-(5)-2.専門家指導の計画" sheetId="45" r:id="rId24"/>
    <sheet name="19-(6).直接人件費" sheetId="21" r:id="rId25"/>
    <sheet name="19-(7).規格認証・登録費" sheetId="36" r:id="rId26"/>
    <sheet name="19-(7)-2.規格認証・登録計画書" sheetId="44" r:id="rId27"/>
    <sheet name="19-(8).展示会等参加費" sheetId="28" r:id="rId28"/>
    <sheet name="19-(9).広告宣伝費" sheetId="48" r:id="rId29"/>
    <sheet name="19-(10).機械装置・工具器具備品費" sheetId="49" r:id="rId30"/>
    <sheet name="19-(10)-2.機械装置・工具器具備品購入計画 " sheetId="38" r:id="rId31"/>
    <sheet name="19-(11).店舗新装・改装工事費" sheetId="39" r:id="rId32"/>
    <sheet name="19-(11)-2.店舗新装・改装工事計画書" sheetId="41" r:id="rId33"/>
    <sheet name="19-(12).店舗賃借料" sheetId="24" r:id="rId34"/>
    <sheet name="19-(13).委託・外注費" sheetId="46" r:id="rId35"/>
    <sheet name="19-(13)-2.委託・外注計画書" sheetId="47" r:id="rId36"/>
    <sheet name="19-(14).その他" sheetId="42" r:id="rId37"/>
  </sheets>
  <definedNames>
    <definedName name="__xlchart.v1.0" hidden="1">#REF!</definedName>
    <definedName name="__xlchart.v1.1" hidden="1">#REF!</definedName>
    <definedName name="__xlchart.v1.2" hidden="1">#REF!</definedName>
    <definedName name="__xlchart.v1.3" hidden="1">#REF!</definedName>
    <definedName name="__xlchart.v1.4" hidden="1">#REF!</definedName>
    <definedName name="__xlchart.v1.5" hidden="1">#REF!</definedName>
    <definedName name="__xlchart.v1.6" hidden="1">#REF!</definedName>
    <definedName name="__xlchart.v1.7" hidden="1">#REF!</definedName>
    <definedName name="_9．資金支出明細" localSheetId="1">#REF!</definedName>
    <definedName name="_9．資金支出明細">#REF!</definedName>
    <definedName name="_xlnm.Print_Area" localSheetId="8">'10.ステップアップ目標（新規性・優秀性）'!$A$1:$R$13</definedName>
    <definedName name="_xlnm.Print_Area" localSheetId="9">'11.事業化に向けた課題と解決方法 (サービス)'!$A$1:$V$12</definedName>
    <definedName name="_xlnm.Print_Area" localSheetId="10">'12.開発体制'!$A$1:$S$66</definedName>
    <definedName name="_xlnm.Print_Area" localSheetId="1">'1-2.実施計画、事業実施場所'!$A$1:$S$34</definedName>
    <definedName name="_xlnm.Print_Area" localSheetId="11">'13.市場性'!$A$1:$T$65</definedName>
    <definedName name="_xlnm.Print_Area" localSheetId="12">'14.フロー・スケジュール'!$A$1:$X$58</definedName>
    <definedName name="_xlnm.Print_Area" localSheetId="13">'15.産業財産権の確認'!$A$1:$R$14</definedName>
    <definedName name="_xlnm.Print_Area" localSheetId="14">'16-17.安全性確保への取り組み、専門用語の解説'!$A$1:$R$30</definedName>
    <definedName name="_xlnm.Print_Area" localSheetId="15">'18.資金計画'!$A$1:$G$56</definedName>
    <definedName name="_xlnm.Print_Area" localSheetId="16">'19-(1).原材料・副資材費'!$A$1:$J$26</definedName>
    <definedName name="_xlnm.Print_Area" localSheetId="29">'19-(10).機械装置・工具器具備品費'!$A$1:$K$25</definedName>
    <definedName name="_xlnm.Print_Area" localSheetId="30">'19-(10)-2.機械装置・工具器具備品購入計画 '!$A$1:$AS$40</definedName>
    <definedName name="_xlnm.Print_Area" localSheetId="31">'19-(11).店舗新装・改装工事費'!$A$1:$H$24</definedName>
    <definedName name="_xlnm.Print_Area" localSheetId="32">'19-(11)-2.店舗新装・改装工事計画書'!$A$1:$AK$30</definedName>
    <definedName name="_xlnm.Print_Area" localSheetId="33">'19-(12).店舗賃借料'!$A$1:$H$8</definedName>
    <definedName name="_xlnm.Print_Area" localSheetId="34">'19-(13).委託・外注費'!$A$1:$H$23</definedName>
    <definedName name="_xlnm.Print_Area" localSheetId="35">'19-(13)-2.委託・外注計画書'!$A$1:$AI$32</definedName>
    <definedName name="_xlnm.Print_Area" localSheetId="36">'19-(14).その他'!$A$1:$K$9</definedName>
    <definedName name="_xlnm.Print_Area" localSheetId="17">'19-(2).機械装置・工具器具備品費'!$A$1:$K$25</definedName>
    <definedName name="_xlnm.Print_Area" localSheetId="18">'19-(2)-2機械装置・工具器具購入計画'!$A$1:$AS$40</definedName>
    <definedName name="_xlnm.Print_Area" localSheetId="19">'19-(3).委託・外注費'!$A$1:$H$24</definedName>
    <definedName name="_xlnm.Print_Area" localSheetId="20">'19-(3)-2.委託・外注計画書'!$A$1:$AI$32</definedName>
    <definedName name="_xlnm.Print_Area" localSheetId="21">'19-(4).産業財産権出願・導入費'!$A$1:$H$15</definedName>
    <definedName name="_xlnm.Print_Area" localSheetId="22">'19-(5).専門家指導費'!$A$1:$I$16</definedName>
    <definedName name="_xlnm.Print_Area" localSheetId="23">'19-(5)-2.専門家指導の計画'!$A$1:$AI$30</definedName>
    <definedName name="_xlnm.Print_Area" localSheetId="24">'19-(6).直接人件費'!$A$1:$J$21</definedName>
    <definedName name="_xlnm.Print_Area" localSheetId="25">'19-(7).規格認証・登録費'!$A$1:$H$27</definedName>
    <definedName name="_xlnm.Print_Area" localSheetId="26">'19-(7)-2.規格認証・登録計画書'!$A$1:$AI$32</definedName>
    <definedName name="_xlnm.Print_Area" localSheetId="27">'19-(8).展示会等参加費'!$A$1:$K$11</definedName>
    <definedName name="_xlnm.Print_Area" localSheetId="28">'19-(9).広告宣伝費'!$A$1:$K$12</definedName>
    <definedName name="_xlnm.Print_Area" localSheetId="2">'3-5.補助金・公社利用状況、受賞歴'!$A$1:$F$32</definedName>
    <definedName name="_xlnm.Print_Area" localSheetId="3">'6.役員・株主名簿'!$A$1:$G$30</definedName>
    <definedName name="_xlnm.Print_Area" localSheetId="4">'7.助成事業の計画①'!$A$1:$S$39</definedName>
    <definedName name="_xlnm.Print_Area" localSheetId="5">'7.助成事業の計画②'!$A$1:$T$58</definedName>
    <definedName name="_xlnm.Print_Area" localSheetId="6">'8.達成目標（新規性・優秀性）'!$A$1:$R$28</definedName>
    <definedName name="_xlnm.Print_Area" localSheetId="7">'9.技術的課題と解決方法（製品）'!$A$1:$V$21</definedName>
    <definedName name="_xlnm.Print_Area" localSheetId="0">表紙!$A$1:$AE$52</definedName>
    <definedName name="ｚ">#REF!</definedName>
    <definedName name="サービス">#REF!</definedName>
    <definedName name="サービス業" localSheetId="1">'1-2.実施計画、事業実施場所'!$X$2:$X$28</definedName>
    <definedName name="サービス業">#REF!</definedName>
    <definedName name="卸売業" localSheetId="1">'1-2.実施計画、事業実施場所'!$W$2:$W$13</definedName>
    <definedName name="卸売業">#REF!</definedName>
    <definedName name="助成事業のフロー・スケジュール">#REF!</definedName>
    <definedName name="小売業" localSheetId="1">'1-2.実施計画、事業実施場所'!$Y$2:$Y$8</definedName>
    <definedName name="小売業">#REF!</definedName>
    <definedName name="製造業その他" localSheetId="1">'1-2.実施計画、事業実施場所'!$V$2:$V$60</definedName>
    <definedName name="製造業その他">#REF!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5" l="1"/>
  <c r="K42" i="1" l="1"/>
  <c r="K41" i="1"/>
  <c r="O65" i="10" l="1"/>
  <c r="I10" i="39" l="1"/>
  <c r="I11" i="39"/>
  <c r="I12" i="39"/>
  <c r="I13" i="39"/>
  <c r="I14" i="39"/>
  <c r="I15" i="39"/>
  <c r="I16" i="39"/>
  <c r="I17" i="39"/>
  <c r="I18" i="39"/>
  <c r="I19" i="39"/>
  <c r="I20" i="39"/>
  <c r="I21" i="39"/>
  <c r="I22" i="39"/>
  <c r="I23" i="39"/>
  <c r="I9" i="39"/>
  <c r="P15" i="48"/>
  <c r="P15" i="28"/>
  <c r="A18" i="6" l="1"/>
  <c r="L4" i="42" l="1"/>
  <c r="I6" i="46"/>
  <c r="I7" i="24"/>
  <c r="L8" i="49"/>
  <c r="I5" i="19"/>
  <c r="I7" i="17"/>
  <c r="F7" i="17"/>
  <c r="K9" i="14"/>
  <c r="L8" i="15"/>
  <c r="I8" i="15"/>
  <c r="H26" i="14"/>
  <c r="I26" i="14"/>
  <c r="I9" i="14"/>
  <c r="H9" i="14"/>
  <c r="D37" i="13"/>
  <c r="E65" i="10"/>
  <c r="S46" i="1"/>
  <c r="W46" i="1"/>
  <c r="O46" i="1"/>
  <c r="B22" i="1"/>
  <c r="V12" i="1"/>
  <c r="V11" i="1"/>
  <c r="S9" i="1"/>
  <c r="S6" i="1"/>
  <c r="F17" i="4"/>
  <c r="G5" i="4" s="1"/>
  <c r="H5" i="19" l="1"/>
  <c r="L5" i="42"/>
  <c r="I4" i="42"/>
  <c r="J4" i="42"/>
  <c r="F6" i="46"/>
  <c r="G6" i="46" s="1"/>
  <c r="I22" i="46"/>
  <c r="G22" i="46"/>
  <c r="F22" i="46"/>
  <c r="A22" i="46"/>
  <c r="I21" i="46"/>
  <c r="F21" i="46"/>
  <c r="G21" i="46" s="1"/>
  <c r="A21" i="46"/>
  <c r="I20" i="46"/>
  <c r="G20" i="46"/>
  <c r="F20" i="46"/>
  <c r="A20" i="46"/>
  <c r="I19" i="46"/>
  <c r="F19" i="46"/>
  <c r="G19" i="46" s="1"/>
  <c r="A19" i="46"/>
  <c r="I18" i="46"/>
  <c r="G18" i="46"/>
  <c r="F18" i="46"/>
  <c r="A18" i="46"/>
  <c r="I17" i="46"/>
  <c r="F17" i="46"/>
  <c r="G17" i="46" s="1"/>
  <c r="A17" i="46"/>
  <c r="I16" i="46"/>
  <c r="G16" i="46"/>
  <c r="F16" i="46"/>
  <c r="A16" i="46"/>
  <c r="I15" i="46"/>
  <c r="F15" i="46"/>
  <c r="G15" i="46" s="1"/>
  <c r="A15" i="46"/>
  <c r="I14" i="46"/>
  <c r="G14" i="46"/>
  <c r="F14" i="46"/>
  <c r="A14" i="46"/>
  <c r="I13" i="46"/>
  <c r="F13" i="46"/>
  <c r="G13" i="46" s="1"/>
  <c r="A13" i="46"/>
  <c r="I12" i="46"/>
  <c r="G12" i="46"/>
  <c r="F12" i="46"/>
  <c r="A12" i="46"/>
  <c r="I11" i="46"/>
  <c r="F11" i="46"/>
  <c r="G11" i="46" s="1"/>
  <c r="A11" i="46"/>
  <c r="I10" i="46"/>
  <c r="G10" i="46"/>
  <c r="F10" i="46"/>
  <c r="A10" i="46"/>
  <c r="I9" i="46"/>
  <c r="F9" i="46"/>
  <c r="G9" i="46" s="1"/>
  <c r="A9" i="46"/>
  <c r="I8" i="46"/>
  <c r="G8" i="46"/>
  <c r="F8" i="46"/>
  <c r="A8" i="46"/>
  <c r="I7" i="46"/>
  <c r="F7" i="46"/>
  <c r="G7" i="46" s="1"/>
  <c r="A7" i="46"/>
  <c r="A6" i="46"/>
  <c r="F7" i="24"/>
  <c r="G7" i="24" s="1"/>
  <c r="G8" i="24" s="1"/>
  <c r="G23" i="46" l="1"/>
  <c r="F23" i="46"/>
  <c r="F8" i="24"/>
  <c r="F9" i="39"/>
  <c r="G9" i="39" s="1"/>
  <c r="F23" i="39"/>
  <c r="F22" i="39"/>
  <c r="F21" i="39"/>
  <c r="F20" i="39"/>
  <c r="F19" i="39"/>
  <c r="F18" i="39"/>
  <c r="F17" i="39"/>
  <c r="F16" i="39"/>
  <c r="F15" i="39"/>
  <c r="F14" i="39"/>
  <c r="F13" i="39"/>
  <c r="F12" i="39"/>
  <c r="F11" i="39"/>
  <c r="F10" i="39"/>
  <c r="I8" i="49"/>
  <c r="J8" i="49" s="1"/>
  <c r="L24" i="49"/>
  <c r="I24" i="49"/>
  <c r="J24" i="49" s="1"/>
  <c r="A24" i="49"/>
  <c r="L23" i="49"/>
  <c r="I23" i="49"/>
  <c r="J23" i="49" s="1"/>
  <c r="A23" i="49"/>
  <c r="L22" i="49"/>
  <c r="I22" i="49"/>
  <c r="J22" i="49" s="1"/>
  <c r="A22" i="49"/>
  <c r="L21" i="49"/>
  <c r="I21" i="49"/>
  <c r="J21" i="49" s="1"/>
  <c r="A21" i="49"/>
  <c r="L20" i="49"/>
  <c r="I20" i="49"/>
  <c r="J20" i="49" s="1"/>
  <c r="A20" i="49"/>
  <c r="L19" i="49"/>
  <c r="I19" i="49"/>
  <c r="J19" i="49" s="1"/>
  <c r="A19" i="49"/>
  <c r="L18" i="49"/>
  <c r="I18" i="49"/>
  <c r="J18" i="49" s="1"/>
  <c r="A18" i="49"/>
  <c r="L17" i="49"/>
  <c r="I17" i="49"/>
  <c r="J17" i="49" s="1"/>
  <c r="A17" i="49"/>
  <c r="L16" i="49"/>
  <c r="I16" i="49"/>
  <c r="J16" i="49" s="1"/>
  <c r="A16" i="49"/>
  <c r="L15" i="49"/>
  <c r="I15" i="49"/>
  <c r="J15" i="49" s="1"/>
  <c r="A15" i="49"/>
  <c r="L14" i="49"/>
  <c r="I14" i="49"/>
  <c r="J14" i="49" s="1"/>
  <c r="A14" i="49"/>
  <c r="L13" i="49"/>
  <c r="I13" i="49"/>
  <c r="J13" i="49" s="1"/>
  <c r="A13" i="49"/>
  <c r="L12" i="49"/>
  <c r="I12" i="49"/>
  <c r="J12" i="49" s="1"/>
  <c r="A12" i="49"/>
  <c r="L11" i="49"/>
  <c r="I11" i="49"/>
  <c r="J11" i="49" s="1"/>
  <c r="A11" i="49"/>
  <c r="L10" i="49"/>
  <c r="I10" i="49"/>
  <c r="J10" i="49" s="1"/>
  <c r="A10" i="49"/>
  <c r="L9" i="49"/>
  <c r="I9" i="49"/>
  <c r="J9" i="49" s="1"/>
  <c r="A9" i="49"/>
  <c r="A8" i="49"/>
  <c r="J8" i="48"/>
  <c r="J9" i="48"/>
  <c r="J12" i="48" s="1"/>
  <c r="J10" i="48"/>
  <c r="J11" i="48"/>
  <c r="J7" i="48"/>
  <c r="I9" i="48"/>
  <c r="I8" i="48"/>
  <c r="I10" i="48"/>
  <c r="I11" i="48"/>
  <c r="I7" i="48"/>
  <c r="L11" i="48"/>
  <c r="L10" i="48"/>
  <c r="L9" i="48"/>
  <c r="L8" i="48"/>
  <c r="L7" i="48"/>
  <c r="J11" i="28"/>
  <c r="I11" i="28"/>
  <c r="J7" i="28"/>
  <c r="J8" i="28"/>
  <c r="J9" i="28"/>
  <c r="J10" i="28"/>
  <c r="J6" i="28"/>
  <c r="I8" i="28"/>
  <c r="I7" i="28"/>
  <c r="I9" i="28"/>
  <c r="I10" i="28"/>
  <c r="I6" i="28"/>
  <c r="G12" i="39" l="1"/>
  <c r="G19" i="39"/>
  <c r="G14" i="39"/>
  <c r="G20" i="39"/>
  <c r="G13" i="39"/>
  <c r="G15" i="39"/>
  <c r="G21" i="39"/>
  <c r="G22" i="39"/>
  <c r="G16" i="39"/>
  <c r="G23" i="39"/>
  <c r="G10" i="39"/>
  <c r="G24" i="39" s="1"/>
  <c r="G17" i="39"/>
  <c r="G11" i="39"/>
  <c r="G18" i="39"/>
  <c r="F24" i="39"/>
  <c r="I25" i="49"/>
  <c r="J25" i="49"/>
  <c r="I12" i="48"/>
  <c r="L6" i="28"/>
  <c r="L7" i="28"/>
  <c r="L8" i="28"/>
  <c r="L9" i="28"/>
  <c r="L10" i="28"/>
  <c r="A10" i="28" l="1"/>
  <c r="A9" i="28"/>
  <c r="A8" i="28"/>
  <c r="A7" i="28"/>
  <c r="A6" i="28"/>
  <c r="I11" i="36"/>
  <c r="I12" i="36"/>
  <c r="I13" i="36"/>
  <c r="I14" i="36"/>
  <c r="I15" i="36"/>
  <c r="I16" i="36"/>
  <c r="I17" i="36"/>
  <c r="I18" i="36"/>
  <c r="I19" i="36"/>
  <c r="I20" i="36"/>
  <c r="I21" i="36"/>
  <c r="I22" i="36"/>
  <c r="I23" i="36"/>
  <c r="I24" i="36"/>
  <c r="I25" i="36"/>
  <c r="I26" i="36"/>
  <c r="I10" i="36"/>
  <c r="F26" i="36"/>
  <c r="G26" i="36" s="1"/>
  <c r="F25" i="36"/>
  <c r="G25" i="36" s="1"/>
  <c r="F24" i="36"/>
  <c r="G24" i="36" s="1"/>
  <c r="G23" i="36"/>
  <c r="F23" i="36"/>
  <c r="F22" i="36"/>
  <c r="G22" i="36" s="1"/>
  <c r="G21" i="36"/>
  <c r="F21" i="36"/>
  <c r="F20" i="36"/>
  <c r="G20" i="36" s="1"/>
  <c r="G19" i="36"/>
  <c r="F19" i="36"/>
  <c r="F18" i="36"/>
  <c r="G18" i="36" s="1"/>
  <c r="F17" i="36"/>
  <c r="G17" i="36" s="1"/>
  <c r="F16" i="36"/>
  <c r="G16" i="36" s="1"/>
  <c r="G15" i="36"/>
  <c r="F15" i="36"/>
  <c r="F14" i="36"/>
  <c r="G14" i="36" s="1"/>
  <c r="G13" i="36"/>
  <c r="F13" i="36"/>
  <c r="F12" i="36"/>
  <c r="G12" i="36" s="1"/>
  <c r="F11" i="36"/>
  <c r="G11" i="36" s="1"/>
  <c r="F10" i="36"/>
  <c r="K6" i="21"/>
  <c r="K7" i="21"/>
  <c r="K8" i="21"/>
  <c r="K9" i="21"/>
  <c r="K10" i="21"/>
  <c r="K11" i="21"/>
  <c r="K12" i="21"/>
  <c r="K13" i="21"/>
  <c r="K14" i="21"/>
  <c r="K15" i="21"/>
  <c r="K16" i="21"/>
  <c r="K17" i="21"/>
  <c r="K18" i="21"/>
  <c r="K19" i="21"/>
  <c r="K20" i="21"/>
  <c r="J20" i="21"/>
  <c r="I20" i="21"/>
  <c r="A20" i="21"/>
  <c r="J19" i="21"/>
  <c r="I19" i="21"/>
  <c r="A19" i="21"/>
  <c r="J18" i="21"/>
  <c r="I18" i="21"/>
  <c r="A18" i="21"/>
  <c r="J17" i="21"/>
  <c r="I17" i="21"/>
  <c r="A17" i="21"/>
  <c r="J16" i="21"/>
  <c r="I16" i="21"/>
  <c r="A16" i="21"/>
  <c r="J15" i="21"/>
  <c r="I15" i="21"/>
  <c r="A15" i="21"/>
  <c r="J14" i="21"/>
  <c r="I14" i="21"/>
  <c r="A14" i="21"/>
  <c r="J13" i="21"/>
  <c r="I13" i="21"/>
  <c r="A13" i="21"/>
  <c r="J12" i="21"/>
  <c r="I12" i="21"/>
  <c r="A12" i="21"/>
  <c r="J11" i="21"/>
  <c r="I11" i="21"/>
  <c r="A11" i="21"/>
  <c r="J10" i="21"/>
  <c r="I10" i="21"/>
  <c r="A10" i="21"/>
  <c r="J9" i="21"/>
  <c r="I9" i="21"/>
  <c r="A9" i="21"/>
  <c r="J8" i="21"/>
  <c r="I8" i="21"/>
  <c r="A8" i="21"/>
  <c r="J7" i="21"/>
  <c r="I7" i="21"/>
  <c r="A7" i="21"/>
  <c r="J6" i="21"/>
  <c r="I6" i="21"/>
  <c r="A6" i="21"/>
  <c r="H8" i="35"/>
  <c r="A15" i="35"/>
  <c r="A14" i="35"/>
  <c r="A13" i="35"/>
  <c r="A12" i="35"/>
  <c r="A11" i="35"/>
  <c r="A10" i="35"/>
  <c r="A9" i="35"/>
  <c r="A8" i="35"/>
  <c r="A7" i="35"/>
  <c r="A6" i="35"/>
  <c r="J15" i="35"/>
  <c r="H15" i="35"/>
  <c r="I15" i="35" s="1"/>
  <c r="J14" i="35"/>
  <c r="I14" i="35"/>
  <c r="H14" i="35"/>
  <c r="J13" i="35"/>
  <c r="H13" i="35"/>
  <c r="I13" i="35" s="1"/>
  <c r="J12" i="35"/>
  <c r="H12" i="35"/>
  <c r="I12" i="35" s="1"/>
  <c r="J11" i="35"/>
  <c r="H11" i="35"/>
  <c r="I11" i="35" s="1"/>
  <c r="J10" i="35"/>
  <c r="H10" i="35"/>
  <c r="I10" i="35" s="1"/>
  <c r="J9" i="35"/>
  <c r="H9" i="35"/>
  <c r="I9" i="35" s="1"/>
  <c r="J8" i="35"/>
  <c r="I8" i="35"/>
  <c r="J7" i="35"/>
  <c r="H7" i="35"/>
  <c r="I7" i="35" s="1"/>
  <c r="J6" i="35"/>
  <c r="I6" i="35"/>
  <c r="H6" i="35"/>
  <c r="F27" i="36" l="1"/>
  <c r="G10" i="36"/>
  <c r="G27" i="36" s="1"/>
  <c r="I21" i="21"/>
  <c r="J21" i="21"/>
  <c r="H16" i="35"/>
  <c r="I16" i="35"/>
  <c r="I14" i="19"/>
  <c r="G14" i="19"/>
  <c r="H14" i="19" s="1"/>
  <c r="A14" i="19"/>
  <c r="I13" i="19"/>
  <c r="G13" i="19"/>
  <c r="H13" i="19" s="1"/>
  <c r="A13" i="19"/>
  <c r="I12" i="19"/>
  <c r="G12" i="19"/>
  <c r="H12" i="19" s="1"/>
  <c r="A12" i="19"/>
  <c r="I11" i="19"/>
  <c r="G11" i="19"/>
  <c r="H11" i="19" s="1"/>
  <c r="A11" i="19"/>
  <c r="I10" i="19"/>
  <c r="G10" i="19"/>
  <c r="H10" i="19" s="1"/>
  <c r="A10" i="19"/>
  <c r="I9" i="19"/>
  <c r="G9" i="19"/>
  <c r="H9" i="19" s="1"/>
  <c r="A9" i="19"/>
  <c r="I8" i="19"/>
  <c r="G8" i="19"/>
  <c r="H8" i="19" s="1"/>
  <c r="A8" i="19"/>
  <c r="I7" i="19"/>
  <c r="G7" i="19"/>
  <c r="H7" i="19" s="1"/>
  <c r="A7" i="19"/>
  <c r="I6" i="19"/>
  <c r="G6" i="19"/>
  <c r="H6" i="19" s="1"/>
  <c r="A6" i="19"/>
  <c r="G5" i="19"/>
  <c r="G15" i="19" s="1"/>
  <c r="A5" i="19"/>
  <c r="F24" i="17"/>
  <c r="I23" i="17"/>
  <c r="G23" i="17"/>
  <c r="F23" i="17"/>
  <c r="A23" i="17"/>
  <c r="I22" i="17"/>
  <c r="F22" i="17"/>
  <c r="G22" i="17" s="1"/>
  <c r="A22" i="17"/>
  <c r="I21" i="17"/>
  <c r="G21" i="17"/>
  <c r="F21" i="17"/>
  <c r="A21" i="17"/>
  <c r="I20" i="17"/>
  <c r="F20" i="17"/>
  <c r="G20" i="17" s="1"/>
  <c r="A20" i="17"/>
  <c r="I19" i="17"/>
  <c r="G19" i="17"/>
  <c r="F19" i="17"/>
  <c r="A19" i="17"/>
  <c r="I18" i="17"/>
  <c r="F18" i="17"/>
  <c r="G18" i="17" s="1"/>
  <c r="A18" i="17"/>
  <c r="I17" i="17"/>
  <c r="G17" i="17"/>
  <c r="F17" i="17"/>
  <c r="A17" i="17"/>
  <c r="I16" i="17"/>
  <c r="F16" i="17"/>
  <c r="G16" i="17" s="1"/>
  <c r="A16" i="17"/>
  <c r="I15" i="17"/>
  <c r="G15" i="17"/>
  <c r="F15" i="17"/>
  <c r="A15" i="17"/>
  <c r="I14" i="17"/>
  <c r="F14" i="17"/>
  <c r="G14" i="17" s="1"/>
  <c r="A14" i="17"/>
  <c r="I13" i="17"/>
  <c r="G13" i="17"/>
  <c r="F13" i="17"/>
  <c r="A13" i="17"/>
  <c r="I12" i="17"/>
  <c r="F12" i="17"/>
  <c r="G12" i="17" s="1"/>
  <c r="A12" i="17"/>
  <c r="I11" i="17"/>
  <c r="G11" i="17"/>
  <c r="F11" i="17"/>
  <c r="A11" i="17"/>
  <c r="I10" i="17"/>
  <c r="F10" i="17"/>
  <c r="G10" i="17" s="1"/>
  <c r="A10" i="17"/>
  <c r="I9" i="17"/>
  <c r="G9" i="17"/>
  <c r="F9" i="17"/>
  <c r="A9" i="17"/>
  <c r="I8" i="17"/>
  <c r="F8" i="17"/>
  <c r="G8" i="17" s="1"/>
  <c r="A8" i="17"/>
  <c r="G7" i="17"/>
  <c r="A7" i="17"/>
  <c r="J8" i="15"/>
  <c r="L24" i="15"/>
  <c r="J24" i="15"/>
  <c r="I24" i="15"/>
  <c r="A24" i="15"/>
  <c r="L23" i="15"/>
  <c r="I23" i="15"/>
  <c r="J23" i="15" s="1"/>
  <c r="A23" i="15"/>
  <c r="L22" i="15"/>
  <c r="J22" i="15"/>
  <c r="I22" i="15"/>
  <c r="A22" i="15"/>
  <c r="L21" i="15"/>
  <c r="I21" i="15"/>
  <c r="J21" i="15" s="1"/>
  <c r="A21" i="15"/>
  <c r="L20" i="15"/>
  <c r="J20" i="15"/>
  <c r="I20" i="15"/>
  <c r="A20" i="15"/>
  <c r="L19" i="15"/>
  <c r="I19" i="15"/>
  <c r="J19" i="15" s="1"/>
  <c r="A19" i="15"/>
  <c r="L18" i="15"/>
  <c r="J18" i="15"/>
  <c r="I18" i="15"/>
  <c r="A18" i="15"/>
  <c r="L17" i="15"/>
  <c r="I17" i="15"/>
  <c r="J17" i="15" s="1"/>
  <c r="A17" i="15"/>
  <c r="L16" i="15"/>
  <c r="J16" i="15"/>
  <c r="I16" i="15"/>
  <c r="A16" i="15"/>
  <c r="L15" i="15"/>
  <c r="I15" i="15"/>
  <c r="J15" i="15" s="1"/>
  <c r="A15" i="15"/>
  <c r="L14" i="15"/>
  <c r="J14" i="15"/>
  <c r="I14" i="15"/>
  <c r="A14" i="15"/>
  <c r="L13" i="15"/>
  <c r="I13" i="15"/>
  <c r="J13" i="15" s="1"/>
  <c r="A13" i="15"/>
  <c r="L12" i="15"/>
  <c r="J12" i="15"/>
  <c r="I12" i="15"/>
  <c r="A12" i="15"/>
  <c r="L11" i="15"/>
  <c r="I11" i="15"/>
  <c r="J11" i="15" s="1"/>
  <c r="A11" i="15"/>
  <c r="L10" i="15"/>
  <c r="J10" i="15"/>
  <c r="I10" i="15"/>
  <c r="A10" i="15"/>
  <c r="L9" i="15"/>
  <c r="I9" i="15"/>
  <c r="J9" i="15" s="1"/>
  <c r="A9" i="15"/>
  <c r="I25" i="15"/>
  <c r="A8" i="15"/>
  <c r="A9" i="14"/>
  <c r="A10" i="14"/>
  <c r="A11" i="14"/>
  <c r="A12" i="14"/>
  <c r="A13" i="14"/>
  <c r="A14" i="14"/>
  <c r="A15" i="14"/>
  <c r="A16" i="14"/>
  <c r="A17" i="14"/>
  <c r="A18" i="14"/>
  <c r="A19" i="14"/>
  <c r="A20" i="14"/>
  <c r="A21" i="14"/>
  <c r="A22" i="14"/>
  <c r="A23" i="14"/>
  <c r="A24" i="14"/>
  <c r="A25" i="14"/>
  <c r="K25" i="14"/>
  <c r="I25" i="14"/>
  <c r="H25" i="14"/>
  <c r="K24" i="14"/>
  <c r="H24" i="14"/>
  <c r="I24" i="14" s="1"/>
  <c r="K23" i="14"/>
  <c r="H23" i="14"/>
  <c r="I23" i="14" s="1"/>
  <c r="K22" i="14"/>
  <c r="H22" i="14"/>
  <c r="I22" i="14" s="1"/>
  <c r="K21" i="14"/>
  <c r="H21" i="14"/>
  <c r="I21" i="14" s="1"/>
  <c r="K20" i="14"/>
  <c r="H20" i="14"/>
  <c r="I20" i="14" s="1"/>
  <c r="K19" i="14"/>
  <c r="I19" i="14"/>
  <c r="H19" i="14"/>
  <c r="K18" i="14"/>
  <c r="H18" i="14"/>
  <c r="I18" i="14" s="1"/>
  <c r="K17" i="14"/>
  <c r="I17" i="14"/>
  <c r="H17" i="14"/>
  <c r="K16" i="14"/>
  <c r="H16" i="14"/>
  <c r="I16" i="14" s="1"/>
  <c r="K15" i="14"/>
  <c r="H15" i="14"/>
  <c r="I15" i="14" s="1"/>
  <c r="K14" i="14"/>
  <c r="H14" i="14"/>
  <c r="I14" i="14" s="1"/>
  <c r="K13" i="14"/>
  <c r="H13" i="14"/>
  <c r="I13" i="14" s="1"/>
  <c r="K12" i="14"/>
  <c r="H12" i="14"/>
  <c r="I12" i="14" s="1"/>
  <c r="K11" i="14"/>
  <c r="I11" i="14"/>
  <c r="H11" i="14"/>
  <c r="K10" i="14"/>
  <c r="H10" i="14"/>
  <c r="I10" i="14" s="1"/>
  <c r="H15" i="19" l="1"/>
  <c r="E10" i="13" s="1"/>
  <c r="G24" i="17"/>
  <c r="D9" i="13" s="1"/>
  <c r="J25" i="15"/>
  <c r="D8" i="13" s="1"/>
  <c r="D7" i="13"/>
  <c r="D26" i="13"/>
  <c r="E23" i="13"/>
  <c r="F23" i="13" s="1"/>
  <c r="E22" i="13"/>
  <c r="F22" i="13" s="1"/>
  <c r="E21" i="13"/>
  <c r="F21" i="13" s="1"/>
  <c r="D23" i="13"/>
  <c r="D22" i="13"/>
  <c r="D21" i="13"/>
  <c r="E20" i="13"/>
  <c r="F20" i="13" s="1"/>
  <c r="D20" i="13"/>
  <c r="E16" i="13"/>
  <c r="F16" i="13" s="1"/>
  <c r="E15" i="13"/>
  <c r="F15" i="13" s="1"/>
  <c r="D16" i="13"/>
  <c r="D15" i="13"/>
  <c r="E13" i="13"/>
  <c r="E12" i="13"/>
  <c r="E11" i="13"/>
  <c r="D13" i="13"/>
  <c r="D12" i="13"/>
  <c r="D11" i="13"/>
  <c r="E9" i="13"/>
  <c r="E8" i="13"/>
  <c r="E7" i="13"/>
  <c r="D10" i="13" l="1"/>
  <c r="D17" i="13"/>
  <c r="F13" i="13" l="1"/>
  <c r="F12" i="13"/>
  <c r="F11" i="13"/>
  <c r="F10" i="13"/>
  <c r="F9" i="13"/>
  <c r="F8" i="13"/>
  <c r="F7" i="13"/>
  <c r="J29" i="13" s="1"/>
  <c r="J35" i="13"/>
  <c r="E24" i="13"/>
  <c r="D24" i="13"/>
  <c r="D29" i="13" s="1"/>
  <c r="J33" i="13" s="1"/>
  <c r="F24" i="13"/>
  <c r="F17" i="13" l="1"/>
  <c r="D30" i="13"/>
  <c r="E17" i="13"/>
  <c r="E29" i="13" s="1"/>
  <c r="U35" i="7"/>
  <c r="U24" i="7"/>
  <c r="U2" i="7"/>
  <c r="U13" i="7"/>
  <c r="F29" i="13" l="1"/>
  <c r="K40" i="1"/>
  <c r="G16" i="4"/>
  <c r="A10" i="5"/>
  <c r="A4" i="5"/>
  <c r="J5" i="42" l="1"/>
  <c r="J6" i="42"/>
  <c r="J7" i="42"/>
  <c r="J8" i="42"/>
  <c r="I5" i="42"/>
  <c r="I6" i="42"/>
  <c r="I7" i="42"/>
  <c r="I8" i="42"/>
  <c r="A5" i="42"/>
  <c r="A6" i="42"/>
  <c r="A7" i="42"/>
  <c r="A8" i="42"/>
  <c r="A4" i="42"/>
  <c r="L8" i="42"/>
  <c r="L7" i="42"/>
  <c r="L6" i="42"/>
  <c r="J9" i="42" l="1"/>
  <c r="I9" i="42"/>
  <c r="A10" i="6" l="1"/>
  <c r="A33" i="5"/>
  <c r="A15" i="4"/>
  <c r="A14" i="4"/>
  <c r="A13" i="4"/>
  <c r="A12" i="4"/>
  <c r="A11" i="4"/>
  <c r="A10" i="4"/>
  <c r="A9" i="4"/>
  <c r="A8" i="4"/>
  <c r="A7" i="4"/>
  <c r="A6" i="4"/>
  <c r="A5" i="4"/>
  <c r="G7" i="4" l="1"/>
  <c r="G13" i="4"/>
  <c r="G12" i="4"/>
  <c r="G9" i="4"/>
  <c r="G8" i="4"/>
  <c r="G11" i="4"/>
  <c r="G15" i="4"/>
  <c r="G6" i="4"/>
  <c r="G10" i="4"/>
  <c r="G14" i="4"/>
  <c r="G17" i="4" l="1"/>
</calcChain>
</file>

<file path=xl/sharedStrings.xml><?xml version="1.0" encoding="utf-8"?>
<sst xmlns="http://schemas.openxmlformats.org/spreadsheetml/2006/main" count="1468" uniqueCount="783">
  <si>
    <t>様式第１号（第5条関係）</t>
    <phoneticPr fontId="5"/>
  </si>
  <si>
    <t>公社記入欄</t>
    <rPh sb="0" eb="2">
      <t>コウシャ</t>
    </rPh>
    <rPh sb="2" eb="4">
      <t>キニュウ</t>
    </rPh>
    <rPh sb="4" eb="5">
      <t>ラン</t>
    </rPh>
    <phoneticPr fontId="5"/>
  </si>
  <si>
    <t>受付番号</t>
    <rPh sb="0" eb="2">
      <t>ウケツケ</t>
    </rPh>
    <rPh sb="2" eb="4">
      <t>バンゴウ</t>
    </rPh>
    <phoneticPr fontId="5"/>
  </si>
  <si>
    <t>　公益財団法人東京都中小企業振興公社</t>
    <rPh sb="16" eb="18">
      <t>コウシャ</t>
    </rPh>
    <phoneticPr fontId="5"/>
  </si>
  <si>
    <t>受付日</t>
    <rPh sb="0" eb="3">
      <t>ウケツケビ</t>
    </rPh>
    <phoneticPr fontId="5"/>
  </si>
  <si>
    <t>　　　　　理　　事　　長　　殿</t>
    <phoneticPr fontId="5"/>
  </si>
  <si>
    <t>受付者</t>
    <rPh sb="0" eb="2">
      <t>ウケツケ</t>
    </rPh>
    <rPh sb="2" eb="3">
      <t>シャ</t>
    </rPh>
    <phoneticPr fontId="5"/>
  </si>
  <si>
    <t>本店登記
所在地</t>
    <rPh sb="0" eb="2">
      <t>ホンテン</t>
    </rPh>
    <rPh sb="2" eb="4">
      <t>トウキ</t>
    </rPh>
    <rPh sb="5" eb="8">
      <t>ショザイチ</t>
    </rPh>
    <phoneticPr fontId="2"/>
  </si>
  <si>
    <t>名称</t>
    <rPh sb="0" eb="2">
      <t>メイショウ</t>
    </rPh>
    <phoneticPr fontId="5"/>
  </si>
  <si>
    <t>代表者</t>
    <rPh sb="0" eb="3">
      <t>ダイヒョウシャ</t>
    </rPh>
    <phoneticPr fontId="5"/>
  </si>
  <si>
    <t>（役職）</t>
    <rPh sb="1" eb="3">
      <t>ヤクショク</t>
    </rPh>
    <phoneticPr fontId="5"/>
  </si>
  <si>
    <t>（氏名）</t>
    <rPh sb="1" eb="3">
      <t>シメイ</t>
    </rPh>
    <phoneticPr fontId="5"/>
  </si>
  <si>
    <t>下記のとおり助成事業を実施したいので、別紙の書類を添えて、助成金の交付を申請します。</t>
    <phoneticPr fontId="5"/>
  </si>
  <si>
    <t>記</t>
    <rPh sb="0" eb="1">
      <t>キ</t>
    </rPh>
    <phoneticPr fontId="5"/>
  </si>
  <si>
    <t>申請テーマ</t>
    <rPh sb="0" eb="2">
      <t>シンセイ</t>
    </rPh>
    <phoneticPr fontId="5"/>
  </si>
  <si>
    <r>
      <t>助成金交付申請額</t>
    </r>
    <r>
      <rPr>
        <sz val="10.5"/>
        <color theme="1"/>
        <rFont val="ＭＳ ゴシック"/>
        <family val="3"/>
        <charset val="128"/>
      </rPr>
      <t/>
    </r>
    <rPh sb="0" eb="2">
      <t>ジョセイ</t>
    </rPh>
    <rPh sb="2" eb="3">
      <t>キン</t>
    </rPh>
    <rPh sb="3" eb="5">
      <t>コウフ</t>
    </rPh>
    <rPh sb="5" eb="8">
      <t>シンセイガク</t>
    </rPh>
    <phoneticPr fontId="5"/>
  </si>
  <si>
    <t>＜開発・改良フェーズ＞</t>
    <rPh sb="1" eb="3">
      <t>カイハツ</t>
    </rPh>
    <rPh sb="4" eb="6">
      <t>カイリョウ</t>
    </rPh>
    <phoneticPr fontId="5"/>
  </si>
  <si>
    <t>円</t>
    <rPh sb="0" eb="1">
      <t>エン</t>
    </rPh>
    <phoneticPr fontId="5"/>
  </si>
  <si>
    <t>合　　計</t>
    <rPh sb="0" eb="1">
      <t>ア</t>
    </rPh>
    <rPh sb="3" eb="4">
      <t>ケイ</t>
    </rPh>
    <phoneticPr fontId="5"/>
  </si>
  <si>
    <t>助成事業完了予定日</t>
    <rPh sb="0" eb="2">
      <t>ジョセイ</t>
    </rPh>
    <rPh sb="2" eb="4">
      <t>ジギョウ</t>
    </rPh>
    <rPh sb="4" eb="6">
      <t>カンリョウ</t>
    </rPh>
    <rPh sb="6" eb="9">
      <t>ヨテイビ</t>
    </rPh>
    <phoneticPr fontId="5"/>
  </si>
  <si>
    <t>令和</t>
    <rPh sb="0" eb="2">
      <t>レイワ</t>
    </rPh>
    <phoneticPr fontId="2"/>
  </si>
  <si>
    <t>年</t>
    <rPh sb="0" eb="1">
      <t>ネン</t>
    </rPh>
    <phoneticPr fontId="2"/>
  </si>
  <si>
    <t>月</t>
    <rPh sb="0" eb="1">
      <t>ガツ</t>
    </rPh>
    <phoneticPr fontId="2"/>
  </si>
  <si>
    <t>日</t>
    <rPh sb="0" eb="1">
      <t>ニチ</t>
    </rPh>
    <phoneticPr fontId="2"/>
  </si>
  <si>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</si>
  <si>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</si>
  <si>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</si>
  <si>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</si>
  <si>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</si>
  <si>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</si>
  <si>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</si>
  <si>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</si>
  <si>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</si>
  <si>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</si>
  <si>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</si>
  <si>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</si>
  <si>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</si>
  <si>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</si>
  <si>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</si>
  <si>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</si>
  <si>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</si>
  <si>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72専門ｻｰﾋﾞｽ業（他に分類されないもの）</t>
  </si>
  <si>
    <t>76飲食店</t>
  </si>
  <si>
    <t>ＴＥＬ</t>
  </si>
  <si>
    <t>07職別工事業（設備工事業を除く）</t>
  </si>
  <si>
    <t>73広告業</t>
  </si>
  <si>
    <t>77持ち帰り・配達飲食ｻｰﾋﾞｽ業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</si>
  <si>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</si>
  <si>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</si>
  <si>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</si>
  <si>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</si>
  <si>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</si>
  <si>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</si>
  <si>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</si>
  <si>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</si>
  <si>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</si>
  <si>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</si>
  <si>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</si>
  <si>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</si>
  <si>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</si>
  <si>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82その他の教育・学習支援業</t>
  </si>
  <si>
    <t>15印刷・同関連業</t>
  </si>
  <si>
    <t>83医療業</t>
  </si>
  <si>
    <t>円</t>
    <rPh sb="0" eb="1">
      <t>エン</t>
    </rPh>
    <phoneticPr fontId="2"/>
  </si>
  <si>
    <t>16化学工業</t>
  </si>
  <si>
    <t>84保健衛生</t>
  </si>
  <si>
    <t>17石油製品・石炭製品製造業</t>
  </si>
  <si>
    <t>85社会保険・社会福祉・介護事業</t>
  </si>
  <si>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</si>
  <si>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</si>
  <si>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</si>
  <si>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</si>
  <si>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</si>
  <si>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</si>
  <si>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</si>
  <si>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22鉄鋼業</t>
  </si>
  <si>
    <t>91職業紹介・労働者派遣業</t>
  </si>
  <si>
    <t>23非鉄金属製造業</t>
  </si>
  <si>
    <t>92その他の事業サービス業</t>
  </si>
  <si>
    <t>売上高</t>
    <rPh sb="0" eb="2">
      <t>ウリアゲ</t>
    </rPh>
    <rPh sb="2" eb="3">
      <t>ダカ</t>
    </rPh>
    <phoneticPr fontId="2"/>
  </si>
  <si>
    <t>千円</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</si>
  <si>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</si>
  <si>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</si>
  <si>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</si>
  <si>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</si>
  <si>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</si>
  <si>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</si>
  <si>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</si>
  <si>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</si>
  <si>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</si>
  <si>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</si>
  <si>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</si>
  <si>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31輸送用機械器具製造業</t>
  </si>
  <si>
    <t>32その他の製造業</t>
  </si>
  <si>
    <t>駅</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</si>
  <si>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</si>
  <si>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</si>
  <si>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</si>
  <si>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</si>
  <si>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</si>
  <si>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</si>
  <si>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</si>
  <si>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</si>
  <si>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</si>
  <si>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</si>
  <si>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</si>
  <si>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</si>
  <si>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</si>
  <si>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</si>
  <si>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</si>
  <si>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</si>
  <si>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</si>
  <si>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</si>
  <si>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</si>
  <si>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</si>
  <si>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</si>
  <si>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</si>
  <si>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</si>
  <si>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</si>
  <si>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選択してください</t>
  </si>
  <si>
    <t>３．補助金・助成金の利用状況</t>
    <rPh sb="10" eb="12">
      <t>リヨウ</t>
    </rPh>
    <rPh sb="12" eb="14">
      <t>ジョウキョウ</t>
    </rPh>
    <phoneticPr fontId="2"/>
  </si>
  <si>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2"/>
  </si>
  <si>
    <t>申請
年度</t>
    <rPh sb="0" eb="1">
      <t>サル</t>
    </rPh>
    <rPh sb="1" eb="2">
      <t>ショウ</t>
    </rPh>
    <rPh sb="3" eb="4">
      <t>ネン</t>
    </rPh>
    <rPh sb="4" eb="5">
      <t>ド</t>
    </rPh>
    <phoneticPr fontId="2"/>
  </si>
  <si>
    <t>申 請 先</t>
    <rPh sb="0" eb="1">
      <t>サル</t>
    </rPh>
    <rPh sb="2" eb="3">
      <t>ショウ</t>
    </rPh>
    <rPh sb="4" eb="5">
      <t>サキ</t>
    </rPh>
    <phoneticPr fontId="2"/>
  </si>
  <si>
    <t>助 成 事 業 名</t>
    <rPh sb="0" eb="1">
      <t>スケ</t>
    </rPh>
    <rPh sb="2" eb="3">
      <t>シゲル</t>
    </rPh>
    <rPh sb="4" eb="5">
      <t>コト</t>
    </rPh>
    <rPh sb="6" eb="7">
      <t>ギョウ</t>
    </rPh>
    <rPh sb="8" eb="9">
      <t>メイ</t>
    </rPh>
    <phoneticPr fontId="2"/>
  </si>
  <si>
    <t>申 請 テ ー マ</t>
    <rPh sb="0" eb="1">
      <t>サル</t>
    </rPh>
    <rPh sb="2" eb="3">
      <t>ショウ</t>
    </rPh>
    <phoneticPr fontId="2"/>
  </si>
  <si>
    <t>助成金額（円）</t>
    <rPh sb="0" eb="2">
      <t>ジョセイ</t>
    </rPh>
    <rPh sb="2" eb="4">
      <t>キンガク</t>
    </rPh>
    <rPh sb="5" eb="6">
      <t>エン</t>
    </rPh>
    <phoneticPr fontId="2"/>
  </si>
  <si>
    <t>本助成事業の
テーマとの関連</t>
    <rPh sb="0" eb="1">
      <t>ホン</t>
    </rPh>
    <rPh sb="1" eb="3">
      <t>ジョセイ</t>
    </rPh>
    <rPh sb="3" eb="5">
      <t>ジギョウ</t>
    </rPh>
    <rPh sb="12" eb="14">
      <t>カンレン</t>
    </rPh>
    <phoneticPr fontId="2"/>
  </si>
  <si>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2"/>
  </si>
  <si>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2"/>
  </si>
  <si>
    <t>年度</t>
    <rPh sb="0" eb="1">
      <t>ネン</t>
    </rPh>
    <rPh sb="1" eb="2">
      <t>ド</t>
    </rPh>
    <phoneticPr fontId="2"/>
  </si>
  <si>
    <t>利　用　事　業</t>
    <rPh sb="0" eb="1">
      <t>リ</t>
    </rPh>
    <rPh sb="2" eb="3">
      <t>ヨウ</t>
    </rPh>
    <rPh sb="4" eb="5">
      <t>コト</t>
    </rPh>
    <rPh sb="6" eb="7">
      <t>ギョウ</t>
    </rPh>
    <phoneticPr fontId="2"/>
  </si>
  <si>
    <t>利用状況</t>
    <rPh sb="0" eb="2">
      <t>リヨウ</t>
    </rPh>
    <rPh sb="2" eb="4">
      <t>ジョウキョウ</t>
    </rPh>
    <phoneticPr fontId="2"/>
  </si>
  <si>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2"/>
  </si>
  <si>
    <t>団　体　名</t>
    <rPh sb="0" eb="1">
      <t>ダン</t>
    </rPh>
    <rPh sb="2" eb="3">
      <t>カラダ</t>
    </rPh>
    <rPh sb="4" eb="5">
      <t>メイ</t>
    </rPh>
    <phoneticPr fontId="2"/>
  </si>
  <si>
    <t>受　賞　名</t>
    <rPh sb="0" eb="1">
      <t>ウケ</t>
    </rPh>
    <rPh sb="2" eb="3">
      <t>ショウ</t>
    </rPh>
    <rPh sb="4" eb="5">
      <t>メイ</t>
    </rPh>
    <phoneticPr fontId="2"/>
  </si>
  <si>
    <t>対象製品・技術</t>
    <rPh sb="0" eb="2">
      <t>タイショウ</t>
    </rPh>
    <rPh sb="2" eb="4">
      <t>セイヒン</t>
    </rPh>
    <rPh sb="5" eb="7">
      <t>ギジュツ</t>
    </rPh>
    <phoneticPr fontId="2"/>
  </si>
  <si>
    <t>６．役員・株主名簿</t>
    <rPh sb="2" eb="4">
      <t>ヤクイン</t>
    </rPh>
    <rPh sb="5" eb="7">
      <t>カブヌシ</t>
    </rPh>
    <rPh sb="7" eb="9">
      <t>メイボ</t>
    </rPh>
    <phoneticPr fontId="2"/>
  </si>
  <si>
    <t>No.</t>
    <phoneticPr fontId="2"/>
  </si>
  <si>
    <t>氏　　　名</t>
    <phoneticPr fontId="2"/>
  </si>
  <si>
    <t>役　員</t>
    <phoneticPr fontId="2"/>
  </si>
  <si>
    <t>株　主</t>
    <phoneticPr fontId="2"/>
  </si>
  <si>
    <t>役職／申請事業者
との関係又は職業</t>
    <phoneticPr fontId="2"/>
  </si>
  <si>
    <t>持ち株数</t>
  </si>
  <si>
    <t>持ち株比率</t>
    <phoneticPr fontId="2"/>
  </si>
  <si>
    <t>-</t>
    <phoneticPr fontId="2"/>
  </si>
  <si>
    <t>その他の株主</t>
    <rPh sb="2" eb="3">
      <t>タ</t>
    </rPh>
    <rPh sb="4" eb="6">
      <t>カブヌシ</t>
    </rPh>
    <phoneticPr fontId="2"/>
  </si>
  <si>
    <t>合　　　計</t>
    <rPh sb="0" eb="1">
      <t>ア</t>
    </rPh>
    <rPh sb="4" eb="5">
      <t>ケイ</t>
    </rPh>
    <phoneticPr fontId="2"/>
  </si>
  <si>
    <t>「役員・株主名簿」が「履歴事項全部証明書」又は「確定申告書 別表二」と異なる理由</t>
    <rPh sb="6" eb="8">
      <t>メイボ</t>
    </rPh>
    <rPh sb="32" eb="33">
      <t>２</t>
    </rPh>
    <phoneticPr fontId="2"/>
  </si>
  <si>
    <t>企 業 名</t>
    <rPh sb="0" eb="1">
      <t>キ</t>
    </rPh>
    <rPh sb="2" eb="3">
      <t>ギョウ</t>
    </rPh>
    <rPh sb="4" eb="5">
      <t>メイ</t>
    </rPh>
    <phoneticPr fontId="2"/>
  </si>
  <si>
    <t>資本金額（円）</t>
    <rPh sb="0" eb="3">
      <t>シホンキン</t>
    </rPh>
    <rPh sb="3" eb="4">
      <t>ガク</t>
    </rPh>
    <rPh sb="5" eb="6">
      <t>エン</t>
    </rPh>
    <phoneticPr fontId="2"/>
  </si>
  <si>
    <t>従業員数（人）</t>
    <rPh sb="0" eb="3">
      <t>ジュウギョウイン</t>
    </rPh>
    <rPh sb="3" eb="4">
      <t>スウ</t>
    </rPh>
    <rPh sb="5" eb="6">
      <t>ニン</t>
    </rPh>
    <phoneticPr fontId="2"/>
  </si>
  <si>
    <t>業　　種</t>
    <rPh sb="0" eb="1">
      <t>ギョウ</t>
    </rPh>
    <rPh sb="3" eb="4">
      <t>タネ</t>
    </rPh>
    <phoneticPr fontId="2"/>
  </si>
  <si>
    <r>
      <t>　「</t>
    </r>
    <r>
      <rPr>
        <b/>
        <sz val="10.5"/>
        <rFont val="ＭＳ Ｐゴシック"/>
        <family val="3"/>
        <charset val="128"/>
      </rPr>
      <t>履歴事項全部証明書」に記載されている全役員</t>
    </r>
    <r>
      <rPr>
        <sz val="10.5"/>
        <rFont val="ＭＳ Ｐゴシック"/>
        <family val="3"/>
        <charset val="128"/>
      </rPr>
      <t>及び</t>
    </r>
    <r>
      <rPr>
        <b/>
        <sz val="10.5"/>
        <rFont val="ＭＳ Ｐゴシック"/>
        <family val="3"/>
        <charset val="128"/>
      </rPr>
      <t>持株比率が70％を超えるまでの全ての株主</t>
    </r>
    <r>
      <rPr>
        <sz val="10.5"/>
        <rFont val="ＭＳ Ｐゴシック"/>
        <family val="3"/>
        <charset val="128"/>
      </rPr>
      <t>を、</t>
    </r>
    <r>
      <rPr>
        <u/>
        <sz val="10.5"/>
        <rFont val="ＭＳ Ｐゴシック"/>
        <family val="3"/>
        <charset val="128"/>
      </rPr>
      <t>持ち株比率が多い順に</t>
    </r>
    <r>
      <rPr>
        <sz val="10.5"/>
        <rFont val="ＭＳ Ｐゴシック"/>
        <family val="3"/>
        <charset val="128"/>
      </rPr>
      <t>記入してください。
　それぞれの方が該当する</t>
    </r>
    <r>
      <rPr>
        <b/>
        <sz val="10.5"/>
        <rFont val="ＭＳ Ｐゴシック"/>
        <family val="3"/>
        <charset val="128"/>
      </rPr>
      <t>「役員・株主」欄に「○」</t>
    </r>
    <r>
      <rPr>
        <sz val="10.5"/>
        <rFont val="ＭＳ Ｐゴシック"/>
        <family val="3"/>
        <charset val="128"/>
      </rPr>
      <t>を、</t>
    </r>
    <r>
      <rPr>
        <b/>
        <sz val="10.5"/>
        <rFont val="ＭＳ Ｐゴシック"/>
        <family val="3"/>
        <charset val="128"/>
      </rPr>
      <t>「役職／申請事業者との関係又は職業」欄に役員は「役職」</t>
    </r>
    <r>
      <rPr>
        <sz val="10.5"/>
        <rFont val="ＭＳ Ｐゴシック"/>
        <family val="3"/>
        <charset val="128"/>
      </rPr>
      <t>、</t>
    </r>
    <r>
      <rPr>
        <b/>
        <sz val="10.5"/>
        <rFont val="ＭＳ Ｐゴシック"/>
        <family val="3"/>
        <charset val="128"/>
      </rPr>
      <t>それ以外の方は「申請事業者との関係又は職業」</t>
    </r>
    <r>
      <rPr>
        <sz val="10.5"/>
        <rFont val="ＭＳ Ｐゴシック"/>
        <family val="3"/>
        <charset val="128"/>
      </rPr>
      <t>を記入してください。
　なお、行は必要に応じて追加していただいて構いません。</t>
    </r>
    <rPh sb="21" eb="23">
      <t>ヤクイン</t>
    </rPh>
    <rPh sb="23" eb="24">
      <t>オヨ</t>
    </rPh>
    <rPh sb="25" eb="26">
      <t>モ</t>
    </rPh>
    <rPh sb="26" eb="27">
      <t>カブ</t>
    </rPh>
    <rPh sb="27" eb="29">
      <t>ヒリツ</t>
    </rPh>
    <rPh sb="34" eb="35">
      <t>コ</t>
    </rPh>
    <rPh sb="40" eb="41">
      <t>スベ</t>
    </rPh>
    <rPh sb="43" eb="45">
      <t>カブヌシ</t>
    </rPh>
    <rPh sb="47" eb="48">
      <t>モ</t>
    </rPh>
    <rPh sb="49" eb="50">
      <t>カブ</t>
    </rPh>
    <rPh sb="50" eb="52">
      <t>ヒリツ</t>
    </rPh>
    <rPh sb="53" eb="54">
      <t>オオ</t>
    </rPh>
    <rPh sb="55" eb="56">
      <t>ジュン</t>
    </rPh>
    <rPh sb="57" eb="59">
      <t>キニュウ</t>
    </rPh>
    <rPh sb="73" eb="74">
      <t>カタ</t>
    </rPh>
    <rPh sb="80" eb="82">
      <t>ヤクイン</t>
    </rPh>
    <rPh sb="83" eb="85">
      <t>カブヌシ</t>
    </rPh>
    <rPh sb="86" eb="87">
      <t>ラン</t>
    </rPh>
    <rPh sb="94" eb="96">
      <t>ヤクショク</t>
    </rPh>
    <rPh sb="111" eb="112">
      <t>ラン</t>
    </rPh>
    <rPh sb="113" eb="115">
      <t>ヤクイン</t>
    </rPh>
    <rPh sb="126" eb="127">
      <t>カタ</t>
    </rPh>
    <rPh sb="131" eb="133">
      <t>ジギョウ</t>
    </rPh>
    <rPh sb="133" eb="134">
      <t>シャ</t>
    </rPh>
    <rPh sb="144" eb="146">
      <t>キニュウ</t>
    </rPh>
    <rPh sb="158" eb="159">
      <t>ギョウ</t>
    </rPh>
    <rPh sb="160" eb="162">
      <t>ヒツヨウ</t>
    </rPh>
    <rPh sb="163" eb="164">
      <t>オウ</t>
    </rPh>
    <rPh sb="175" eb="176">
      <t>カマ</t>
    </rPh>
    <phoneticPr fontId="2"/>
  </si>
  <si>
    <r>
      <t>　上記「役員・株主名簿」の中で、募集要項に記載されている</t>
    </r>
    <r>
      <rPr>
        <b/>
        <sz val="10"/>
        <rFont val="ＭＳ Ｐゴシック"/>
        <family val="3"/>
        <charset val="128"/>
      </rPr>
      <t>大企業に該当する役員・株主</t>
    </r>
    <r>
      <rPr>
        <sz val="10"/>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2"/>
  </si>
  <si>
    <t>７．助成事業の計画</t>
    <rPh sb="2" eb="4">
      <t>ジョセイ</t>
    </rPh>
    <rPh sb="4" eb="6">
      <t>ジギョウ</t>
    </rPh>
    <rPh sb="7" eb="9">
      <t>ケイカク</t>
    </rPh>
    <phoneticPr fontId="5"/>
  </si>
  <si>
    <t>（１）申請テーマ</t>
    <rPh sb="3" eb="5">
      <t>シンセイ</t>
    </rPh>
    <phoneticPr fontId="5"/>
  </si>
  <si>
    <t>（30字以内）</t>
    <phoneticPr fontId="2"/>
  </si>
  <si>
    <t>製品等の名称</t>
    <rPh sb="0" eb="2">
      <t>セイヒン</t>
    </rPh>
    <rPh sb="2" eb="3">
      <t>トウ</t>
    </rPh>
    <rPh sb="4" eb="6">
      <t>メイショウ</t>
    </rPh>
    <phoneticPr fontId="5"/>
  </si>
  <si>
    <t>製品等の完成時期</t>
    <rPh sb="4" eb="6">
      <t>カンセイ</t>
    </rPh>
    <rPh sb="6" eb="8">
      <t>ジキ</t>
    </rPh>
    <phoneticPr fontId="5"/>
  </si>
  <si>
    <t>製品等の販売単価</t>
    <rPh sb="4" eb="6">
      <t>ハンバイ</t>
    </rPh>
    <rPh sb="6" eb="8">
      <t>タンカ</t>
    </rPh>
    <phoneticPr fontId="2"/>
  </si>
  <si>
    <t>これまでの販売実績</t>
    <rPh sb="5" eb="7">
      <t>ハンバイ</t>
    </rPh>
    <rPh sb="7" eb="9">
      <t>ジッセキ</t>
    </rPh>
    <phoneticPr fontId="2"/>
  </si>
  <si>
    <t>顧客名</t>
    <rPh sb="0" eb="2">
      <t>コキャク</t>
    </rPh>
    <rPh sb="2" eb="3">
      <t>メイ</t>
    </rPh>
    <phoneticPr fontId="2"/>
  </si>
  <si>
    <t>販売実績（累計販売台数・売上等）</t>
    <rPh sb="0" eb="2">
      <t>ハンバイ</t>
    </rPh>
    <rPh sb="2" eb="4">
      <t>ジッセキ</t>
    </rPh>
    <rPh sb="5" eb="7">
      <t>ルイケイ</t>
    </rPh>
    <rPh sb="7" eb="9">
      <t>ハンバイ</t>
    </rPh>
    <rPh sb="9" eb="11">
      <t>ダイスウ</t>
    </rPh>
    <rPh sb="12" eb="14">
      <t>ウリアゲ</t>
    </rPh>
    <rPh sb="14" eb="15">
      <t>トウ</t>
    </rPh>
    <phoneticPr fontId="2"/>
  </si>
  <si>
    <r>
      <t xml:space="preserve">製品等の概要
</t>
    </r>
    <r>
      <rPr>
        <sz val="10"/>
        <color theme="1"/>
        <rFont val="ＭＳ Ｐゴシック"/>
        <family val="3"/>
        <charset val="128"/>
      </rPr>
      <t>（200字以内）</t>
    </r>
    <rPh sb="0" eb="2">
      <t>セイヒン</t>
    </rPh>
    <rPh sb="2" eb="3">
      <t>トウ</t>
    </rPh>
    <rPh sb="4" eb="6">
      <t>ガイヨウ</t>
    </rPh>
    <rPh sb="11" eb="12">
      <t>ジ</t>
    </rPh>
    <rPh sb="12" eb="14">
      <t>イナイ</t>
    </rPh>
    <phoneticPr fontId="5"/>
  </si>
  <si>
    <t>（選択してください）</t>
  </si>
  <si>
    <t>（６）助成事業の実施内容・取組内容</t>
    <rPh sb="3" eb="7">
      <t>ジョセイジギョウ</t>
    </rPh>
    <rPh sb="8" eb="10">
      <t>ジッシ</t>
    </rPh>
    <rPh sb="13" eb="15">
      <t>トリクミ</t>
    </rPh>
    <rPh sb="15" eb="17">
      <t>ナイヨウ</t>
    </rPh>
    <phoneticPr fontId="2"/>
  </si>
  <si>
    <t>※新規性・優秀性を交えて、図・写真・文章等により、分かりやすく説明してください。</t>
    <rPh sb="1" eb="3">
      <t>シンキ</t>
    </rPh>
    <rPh sb="3" eb="4">
      <t>セイ</t>
    </rPh>
    <rPh sb="5" eb="7">
      <t>ユウシュウ</t>
    </rPh>
    <rPh sb="7" eb="8">
      <t>セイ</t>
    </rPh>
    <rPh sb="9" eb="10">
      <t>マジ</t>
    </rPh>
    <rPh sb="13" eb="14">
      <t>ズ</t>
    </rPh>
    <rPh sb="15" eb="17">
      <t>シャシン</t>
    </rPh>
    <rPh sb="18" eb="20">
      <t>ブンショウ</t>
    </rPh>
    <rPh sb="20" eb="21">
      <t>ナド</t>
    </rPh>
    <rPh sb="25" eb="26">
      <t>ワ</t>
    </rPh>
    <rPh sb="31" eb="33">
      <t>セツメイ</t>
    </rPh>
    <phoneticPr fontId="2"/>
  </si>
  <si>
    <t>図による説明</t>
    <rPh sb="0" eb="1">
      <t>ズ</t>
    </rPh>
    <rPh sb="4" eb="6">
      <t>セツメイ</t>
    </rPh>
    <phoneticPr fontId="2"/>
  </si>
  <si>
    <t>文章による説明</t>
    <rPh sb="0" eb="2">
      <t>ブンショウ</t>
    </rPh>
    <rPh sb="5" eb="7">
      <t>セツメイ</t>
    </rPh>
    <phoneticPr fontId="2"/>
  </si>
  <si>
    <t>数量
単位</t>
    <rPh sb="0" eb="2">
      <t>スウリョウ</t>
    </rPh>
    <rPh sb="3" eb="5">
      <t>タンイ</t>
    </rPh>
    <phoneticPr fontId="2"/>
  </si>
  <si>
    <r>
      <t xml:space="preserve">複数製作する場合の理由
</t>
    </r>
    <r>
      <rPr>
        <sz val="10"/>
        <color theme="1"/>
        <rFont val="ＭＳ Ｐゴシック"/>
        <family val="3"/>
        <charset val="128"/>
      </rPr>
      <t>※数量２以上の場合のみ記入</t>
    </r>
    <phoneticPr fontId="2"/>
  </si>
  <si>
    <t>初年度</t>
    <rPh sb="0" eb="3">
      <t>ショネンド</t>
    </rPh>
    <phoneticPr fontId="2"/>
  </si>
  <si>
    <t>２年目</t>
    <rPh sb="1" eb="3">
      <t>ネンメ</t>
    </rPh>
    <phoneticPr fontId="2"/>
  </si>
  <si>
    <t>３年目</t>
    <rPh sb="1" eb="3">
      <t>ネンメ</t>
    </rPh>
    <phoneticPr fontId="2"/>
  </si>
  <si>
    <t>営業損益</t>
    <rPh sb="0" eb="2">
      <t>エイギョウ</t>
    </rPh>
    <rPh sb="2" eb="4">
      <t>ソンエキ</t>
    </rPh>
    <phoneticPr fontId="2"/>
  </si>
  <si>
    <t>注意事項</t>
    <rPh sb="0" eb="2">
      <t>チュウイ</t>
    </rPh>
    <rPh sb="2" eb="4">
      <t>ジコウ</t>
    </rPh>
    <phoneticPr fontId="2"/>
  </si>
  <si>
    <t>目標
１</t>
    <rPh sb="0" eb="2">
      <t>モクヒョウ</t>
    </rPh>
    <phoneticPr fontId="2"/>
  </si>
  <si>
    <t>仕様書・要件定義書</t>
    <rPh sb="0" eb="3">
      <t>シヨウショ</t>
    </rPh>
    <rPh sb="4" eb="9">
      <t>ヨウケンテイギショ</t>
    </rPh>
    <phoneticPr fontId="2"/>
  </si>
  <si>
    <t>設計書</t>
    <rPh sb="0" eb="3">
      <t>セッケイショ</t>
    </rPh>
    <phoneticPr fontId="2"/>
  </si>
  <si>
    <t>ソースコード</t>
    <phoneticPr fontId="2"/>
  </si>
  <si>
    <t>写真・画面ｺﾋﾟｰ・動画</t>
    <phoneticPr fontId="2"/>
  </si>
  <si>
    <t>試験報告書</t>
    <rPh sb="0" eb="5">
      <t>シケンホウコクショ</t>
    </rPh>
    <phoneticPr fontId="2"/>
  </si>
  <si>
    <t>図面</t>
    <rPh sb="0" eb="2">
      <t>ズメン</t>
    </rPh>
    <phoneticPr fontId="2"/>
  </si>
  <si>
    <t>運用マニュアル</t>
    <rPh sb="0" eb="2">
      <t>ウンヨウ</t>
    </rPh>
    <phoneticPr fontId="2"/>
  </si>
  <si>
    <t>その他(　        　　　)</t>
    <rPh sb="2" eb="3">
      <t>タ</t>
    </rPh>
    <phoneticPr fontId="2"/>
  </si>
  <si>
    <t>目標
２</t>
    <rPh sb="0" eb="2">
      <t>モクヒョウ</t>
    </rPh>
    <phoneticPr fontId="2"/>
  </si>
  <si>
    <t>目標
３</t>
    <rPh sb="0" eb="2">
      <t>モクヒョウ</t>
    </rPh>
    <phoneticPr fontId="2"/>
  </si>
  <si>
    <r>
      <rPr>
        <b/>
        <sz val="14"/>
        <rFont val="ＭＳ Ｐゴシック"/>
        <family val="3"/>
        <charset val="128"/>
      </rPr>
      <t>達成の確認方法</t>
    </r>
    <r>
      <rPr>
        <b/>
        <sz val="11"/>
        <rFont val="ＭＳ Ｐゴシック"/>
        <family val="3"/>
        <charset val="128"/>
      </rPr>
      <t xml:space="preserve">
</t>
    </r>
    <r>
      <rPr>
        <sz val="11"/>
        <rFont val="ＭＳ Ｐゴシック"/>
        <family val="3"/>
        <charset val="128"/>
      </rPr>
      <t>（達成を確認するための試験・評価方法を規定し、
その内容を記入）</t>
    </r>
    <rPh sb="0" eb="2">
      <t>タッセイ</t>
    </rPh>
    <rPh sb="3" eb="5">
      <t>カクニン</t>
    </rPh>
    <rPh sb="5" eb="7">
      <t>ホウホウ</t>
    </rPh>
    <rPh sb="9" eb="11">
      <t>タッセイ</t>
    </rPh>
    <rPh sb="12" eb="14">
      <t>カクニン</t>
    </rPh>
    <rPh sb="19" eb="21">
      <t>シケン</t>
    </rPh>
    <rPh sb="22" eb="24">
      <t>ヒョウカ</t>
    </rPh>
    <rPh sb="24" eb="26">
      <t>ホウホウ</t>
    </rPh>
    <rPh sb="27" eb="29">
      <t>キテイ</t>
    </rPh>
    <rPh sb="34" eb="36">
      <t>ナイヨウ</t>
    </rPh>
    <rPh sb="37" eb="39">
      <t>キニュウ</t>
    </rPh>
    <phoneticPr fontId="2"/>
  </si>
  <si>
    <r>
      <t xml:space="preserve">証明文書
</t>
    </r>
    <r>
      <rPr>
        <sz val="8"/>
        <rFont val="ＭＳ Ｐゴシック"/>
        <family val="3"/>
        <charset val="128"/>
      </rPr>
      <t>(達成目標を証明する文書に○)</t>
    </r>
    <rPh sb="0" eb="4">
      <t>ショウメイブンショ</t>
    </rPh>
    <rPh sb="6" eb="8">
      <t>タッセイ</t>
    </rPh>
    <rPh sb="8" eb="10">
      <t>モクヒョウ</t>
    </rPh>
    <rPh sb="11" eb="13">
      <t>ショウメイ</t>
    </rPh>
    <rPh sb="15" eb="17">
      <t>ブンショ</t>
    </rPh>
    <phoneticPr fontId="2"/>
  </si>
  <si>
    <t>　</t>
  </si>
  <si>
    <t>技術的課題</t>
    <rPh sb="0" eb="3">
      <t>ギジュツテキ</t>
    </rPh>
    <rPh sb="3" eb="5">
      <t>カダイ</t>
    </rPh>
    <phoneticPr fontId="2"/>
  </si>
  <si>
    <t>解決方法</t>
    <rPh sb="0" eb="2">
      <t>カイケツ</t>
    </rPh>
    <rPh sb="2" eb="4">
      <t>ホウホウ</t>
    </rPh>
    <phoneticPr fontId="2"/>
  </si>
  <si>
    <t>（１）助成事業実施の社内外体制図、担当者の役割分担等</t>
    <rPh sb="3" eb="5">
      <t>ジョセイ</t>
    </rPh>
    <phoneticPr fontId="2"/>
  </si>
  <si>
    <t>氏名</t>
    <rPh sb="0" eb="2">
      <t>シメイ</t>
    </rPh>
    <phoneticPr fontId="2"/>
  </si>
  <si>
    <t>直近売上高</t>
    <rPh sb="0" eb="2">
      <t>チョッキン</t>
    </rPh>
    <phoneticPr fontId="2"/>
  </si>
  <si>
    <t>助成事業に要する経費</t>
    <phoneticPr fontId="2"/>
  </si>
  <si>
    <r>
      <rPr>
        <u/>
        <sz val="10"/>
        <rFont val="游ゴシック"/>
        <family val="3"/>
        <charset val="128"/>
        <scheme val="minor"/>
      </rPr>
      <t>「開発・改良フェーズ」の</t>
    </r>
    <r>
      <rPr>
        <sz val="10"/>
        <rFont val="游ゴシック"/>
        <family val="3"/>
        <charset val="128"/>
        <scheme val="minor"/>
      </rPr>
      <t xml:space="preserve">
完了予定日</t>
    </r>
    <rPh sb="1" eb="3">
      <t>カイハツ</t>
    </rPh>
    <rPh sb="4" eb="6">
      <t>カイリョウ</t>
    </rPh>
    <rPh sb="13" eb="15">
      <t>カンリョウ</t>
    </rPh>
    <rPh sb="15" eb="17">
      <t>ヨテイ</t>
    </rPh>
    <rPh sb="17" eb="18">
      <t>ビ</t>
    </rPh>
    <phoneticPr fontId="2"/>
  </si>
  <si>
    <t>市場投入時期（予定）</t>
    <rPh sb="0" eb="2">
      <t>シジョウ</t>
    </rPh>
    <rPh sb="2" eb="4">
      <t>トウニュウ</t>
    </rPh>
    <rPh sb="4" eb="6">
      <t>ジキ</t>
    </rPh>
    <rPh sb="7" eb="9">
      <t>ヨテイ</t>
    </rPh>
    <phoneticPr fontId="2"/>
  </si>
  <si>
    <t>月頃</t>
    <rPh sb="0" eb="1">
      <t>ガツ</t>
    </rPh>
    <rPh sb="1" eb="2">
      <t>ゴロ</t>
    </rPh>
    <phoneticPr fontId="2"/>
  </si>
  <si>
    <t>記載方法</t>
    <rPh sb="0" eb="2">
      <t>キサイ</t>
    </rPh>
    <rPh sb="2" eb="4">
      <t>ホウホウ</t>
    </rPh>
    <phoneticPr fontId="2"/>
  </si>
  <si>
    <t>№</t>
    <phoneticPr fontId="2"/>
  </si>
  <si>
    <t>具体的な作業項目</t>
    <rPh sb="0" eb="3">
      <t>グタイテキ</t>
    </rPh>
    <phoneticPr fontId="2"/>
  </si>
  <si>
    <t>経費番号</t>
    <rPh sb="0" eb="2">
      <t>ケイヒ</t>
    </rPh>
    <rPh sb="2" eb="4">
      <t>バンゴウ</t>
    </rPh>
    <phoneticPr fontId="2"/>
  </si>
  <si>
    <r>
      <t xml:space="preserve">（１）本助成事業に係る先行技術調査の実施
</t>
    </r>
    <r>
      <rPr>
        <sz val="10.5"/>
        <color theme="1"/>
        <rFont val="游ゴシック"/>
        <family val="3"/>
        <charset val="128"/>
        <scheme val="minor"/>
      </rPr>
      <t>※特許情報プラットフォームJ-PlatPat等により検索してください。</t>
    </r>
    <rPh sb="18" eb="20">
      <t>ジッシ</t>
    </rPh>
    <phoneticPr fontId="2"/>
  </si>
  <si>
    <t>（２）先行技術調査の結果（特許情報プラットフォームJ-PlatPat等により検索）</t>
    <rPh sb="3" eb="5">
      <t>センコウ</t>
    </rPh>
    <rPh sb="5" eb="7">
      <t>ギジュツ</t>
    </rPh>
    <rPh sb="7" eb="9">
      <t>チョウサ</t>
    </rPh>
    <rPh sb="10" eb="12">
      <t>ケッカ</t>
    </rPh>
    <rPh sb="13" eb="15">
      <t>トッキョ</t>
    </rPh>
    <rPh sb="15" eb="17">
      <t>ジョウホウ</t>
    </rPh>
    <rPh sb="34" eb="35">
      <t>トウ</t>
    </rPh>
    <rPh sb="38" eb="40">
      <t>ケンサク</t>
    </rPh>
    <phoneticPr fontId="2"/>
  </si>
  <si>
    <t>類似特許番号</t>
    <rPh sb="0" eb="2">
      <t>ルイジ</t>
    </rPh>
    <rPh sb="2" eb="4">
      <t>トッキョ</t>
    </rPh>
    <rPh sb="4" eb="6">
      <t>バンゴウ</t>
    </rPh>
    <phoneticPr fontId="2"/>
  </si>
  <si>
    <t>類似特許との
相違点</t>
    <rPh sb="0" eb="2">
      <t>ルイジ</t>
    </rPh>
    <rPh sb="2" eb="4">
      <t>トッキョ</t>
    </rPh>
    <rPh sb="7" eb="10">
      <t>ソウイテン</t>
    </rPh>
    <phoneticPr fontId="2"/>
  </si>
  <si>
    <t>（３）今回の開発又は改良に必要な産業財産権を出願又は保有しているか</t>
    <rPh sb="3" eb="5">
      <t>コンカイ</t>
    </rPh>
    <rPh sb="6" eb="8">
      <t>カイハツ</t>
    </rPh>
    <rPh sb="8" eb="9">
      <t>マタ</t>
    </rPh>
    <rPh sb="10" eb="12">
      <t>カイリョウ</t>
    </rPh>
    <rPh sb="13" eb="15">
      <t>ヒツヨウ</t>
    </rPh>
    <rPh sb="16" eb="18">
      <t>サンギョウ</t>
    </rPh>
    <rPh sb="18" eb="21">
      <t>ザイサンケン</t>
    </rPh>
    <rPh sb="22" eb="24">
      <t>シュツガン</t>
    </rPh>
    <rPh sb="24" eb="25">
      <t>マタ</t>
    </rPh>
    <rPh sb="26" eb="28">
      <t>ホユウ</t>
    </rPh>
    <phoneticPr fontId="2"/>
  </si>
  <si>
    <t>　　※ 「はい」と回答した場合、それはどのような権利か</t>
    <rPh sb="9" eb="11">
      <t>カイトウ</t>
    </rPh>
    <rPh sb="13" eb="15">
      <t>バアイ</t>
    </rPh>
    <rPh sb="24" eb="26">
      <t>ケンリ</t>
    </rPh>
    <phoneticPr fontId="2"/>
  </si>
  <si>
    <t>（４）今回の開発又は改良において、他者が保有する産業財産権の実施許諾を受ける予定か</t>
    <rPh sb="3" eb="5">
      <t>コンカイ</t>
    </rPh>
    <rPh sb="6" eb="8">
      <t>カイハツ</t>
    </rPh>
    <rPh sb="8" eb="9">
      <t>マタ</t>
    </rPh>
    <rPh sb="10" eb="12">
      <t>カイリョウ</t>
    </rPh>
    <rPh sb="30" eb="32">
      <t>ジッシ</t>
    </rPh>
    <rPh sb="32" eb="34">
      <t>キョダク</t>
    </rPh>
    <rPh sb="38" eb="40">
      <t>ヨテイ</t>
    </rPh>
    <phoneticPr fontId="2"/>
  </si>
  <si>
    <t>　　※　「はい」と回答した場合、それはどのような権利か</t>
    <rPh sb="9" eb="11">
      <t>カイトウ</t>
    </rPh>
    <rPh sb="13" eb="15">
      <t>バアイ</t>
    </rPh>
    <rPh sb="24" eb="26">
      <t>ケンリ</t>
    </rPh>
    <phoneticPr fontId="2"/>
  </si>
  <si>
    <t>（５）今回の開発又は改良（本助成事業）の成果を産業財産権として出願する予定か</t>
    <rPh sb="3" eb="5">
      <t>コンカイ</t>
    </rPh>
    <rPh sb="6" eb="8">
      <t>カイハツ</t>
    </rPh>
    <rPh sb="8" eb="9">
      <t>マタ</t>
    </rPh>
    <rPh sb="10" eb="12">
      <t>カイリョウ</t>
    </rPh>
    <rPh sb="13" eb="14">
      <t>ホン</t>
    </rPh>
    <rPh sb="14" eb="16">
      <t>ジョセイ</t>
    </rPh>
    <rPh sb="16" eb="18">
      <t>ジギョウ</t>
    </rPh>
    <rPh sb="20" eb="22">
      <t>セイカ</t>
    </rPh>
    <rPh sb="23" eb="25">
      <t>サンギョウ</t>
    </rPh>
    <rPh sb="25" eb="28">
      <t>ザイサンケン</t>
    </rPh>
    <rPh sb="31" eb="33">
      <t>シュツガン</t>
    </rPh>
    <rPh sb="35" eb="37">
      <t>ヨテイ</t>
    </rPh>
    <phoneticPr fontId="2"/>
  </si>
  <si>
    <t>（１）経費区分別内訳</t>
    <phoneticPr fontId="57"/>
  </si>
  <si>
    <t>経　費　区　分</t>
  </si>
  <si>
    <t>（１）－</t>
  </si>
  <si>
    <t>（２）－</t>
  </si>
  <si>
    <t>（３）－</t>
  </si>
  <si>
    <t>（４）－</t>
  </si>
  <si>
    <t>（５）－</t>
  </si>
  <si>
    <t>（６）－</t>
  </si>
  <si>
    <t>（７）－</t>
  </si>
  <si>
    <r>
      <t xml:space="preserve">その他助成対象外経費③　 </t>
    </r>
    <r>
      <rPr>
        <sz val="10"/>
        <rFont val="ＭＳ 明朝"/>
        <family val="1"/>
        <charset val="128"/>
      </rPr>
      <t/>
    </r>
    <phoneticPr fontId="57"/>
  </si>
  <si>
    <t>（2） 資金調達内訳</t>
    <phoneticPr fontId="57"/>
  </si>
  <si>
    <t>内 訳</t>
    <rPh sb="0" eb="1">
      <t>ナイ</t>
    </rPh>
    <rPh sb="2" eb="3">
      <t>ヤク</t>
    </rPh>
    <phoneticPr fontId="57"/>
  </si>
  <si>
    <t>資金調達金額</t>
    <rPh sb="1" eb="2">
      <t>キン</t>
    </rPh>
    <rPh sb="2" eb="3">
      <t>チョウ</t>
    </rPh>
    <phoneticPr fontId="57"/>
  </si>
  <si>
    <t>調達先（名称等）</t>
    <rPh sb="0" eb="3">
      <t>チョウタツサキ</t>
    </rPh>
    <rPh sb="4" eb="6">
      <t>メイショウ</t>
    </rPh>
    <rPh sb="6" eb="7">
      <t>ナド</t>
    </rPh>
    <phoneticPr fontId="57"/>
  </si>
  <si>
    <t>進捗状況等</t>
    <rPh sb="0" eb="2">
      <t>シンチョク</t>
    </rPh>
    <rPh sb="2" eb="4">
      <t>ジョウキョウ</t>
    </rPh>
    <rPh sb="4" eb="5">
      <t>ナド</t>
    </rPh>
    <phoneticPr fontId="57"/>
  </si>
  <si>
    <t>備考</t>
    <rPh sb="0" eb="2">
      <t>ビコウ</t>
    </rPh>
    <phoneticPr fontId="57"/>
  </si>
  <si>
    <r>
      <t>合　　　計 　　</t>
    </r>
    <r>
      <rPr>
        <sz val="11"/>
        <rFont val="ＭＳ 明朝"/>
        <family val="1"/>
        <charset val="128"/>
      </rPr>
      <t/>
    </r>
    <phoneticPr fontId="57"/>
  </si>
  <si>
    <t>（１）原材料・副資材費</t>
    <phoneticPr fontId="57"/>
  </si>
  <si>
    <t>（単位：円）</t>
    <rPh sb="1" eb="3">
      <t>タンイ</t>
    </rPh>
    <rPh sb="4" eb="5">
      <t>エン</t>
    </rPh>
    <phoneticPr fontId="57"/>
  </si>
  <si>
    <t>経費
番号</t>
    <rPh sb="0" eb="2">
      <t>ケイヒ</t>
    </rPh>
    <rPh sb="3" eb="4">
      <t>バン</t>
    </rPh>
    <rPh sb="4" eb="5">
      <t>ゴウ</t>
    </rPh>
    <phoneticPr fontId="57"/>
  </si>
  <si>
    <t>品　名</t>
    <rPh sb="0" eb="1">
      <t>ヒン</t>
    </rPh>
    <rPh sb="2" eb="3">
      <t>メイ</t>
    </rPh>
    <phoneticPr fontId="57"/>
  </si>
  <si>
    <t>仕　様</t>
    <rPh sb="0" eb="1">
      <t>ツコウ</t>
    </rPh>
    <rPh sb="2" eb="3">
      <t>サマ</t>
    </rPh>
    <phoneticPr fontId="57"/>
  </si>
  <si>
    <t>用　途</t>
    <rPh sb="0" eb="1">
      <t>ヨウ</t>
    </rPh>
    <rPh sb="2" eb="3">
      <t>ト</t>
    </rPh>
    <phoneticPr fontId="57"/>
  </si>
  <si>
    <t>数量
(A)</t>
    <rPh sb="0" eb="1">
      <t>カズ</t>
    </rPh>
    <rPh sb="1" eb="2">
      <t>リョウ</t>
    </rPh>
    <phoneticPr fontId="57"/>
  </si>
  <si>
    <t>単位</t>
    <rPh sb="0" eb="2">
      <t>タンイ</t>
    </rPh>
    <phoneticPr fontId="57"/>
  </si>
  <si>
    <t>単価
（税抜）
(B)</t>
    <rPh sb="0" eb="1">
      <t>タン</t>
    </rPh>
    <rPh sb="1" eb="2">
      <t>カ</t>
    </rPh>
    <phoneticPr fontId="57"/>
  </si>
  <si>
    <t>助成対象経費
（税抜）
(A)×(B)</t>
    <phoneticPr fontId="57"/>
  </si>
  <si>
    <t>助成事業に
要する経費
（税込）</t>
    <rPh sb="0" eb="2">
      <t>ジョセイ</t>
    </rPh>
    <rPh sb="2" eb="4">
      <t>ジギョウ</t>
    </rPh>
    <rPh sb="6" eb="7">
      <t>ヨウ</t>
    </rPh>
    <phoneticPr fontId="57"/>
  </si>
  <si>
    <t>購入先事業者名</t>
    <rPh sb="0" eb="2">
      <t>コウニュウ</t>
    </rPh>
    <rPh sb="2" eb="3">
      <t>サキ</t>
    </rPh>
    <rPh sb="3" eb="5">
      <t>ジギョウ</t>
    </rPh>
    <rPh sb="5" eb="6">
      <t>シャ</t>
    </rPh>
    <rPh sb="6" eb="7">
      <t>メイ</t>
    </rPh>
    <phoneticPr fontId="57"/>
  </si>
  <si>
    <t>列1</t>
    <phoneticPr fontId="57"/>
  </si>
  <si>
    <t>計</t>
    <rPh sb="0" eb="1">
      <t>ケイ</t>
    </rPh>
    <phoneticPr fontId="57"/>
  </si>
  <si>
    <t>品　名</t>
    <rPh sb="0" eb="1">
      <t>ヒン</t>
    </rPh>
    <rPh sb="2" eb="3">
      <t>メイ</t>
    </rPh>
    <phoneticPr fontId="2"/>
  </si>
  <si>
    <t>用　途</t>
    <rPh sb="0" eb="1">
      <t>ヨウ</t>
    </rPh>
    <rPh sb="2" eb="3">
      <t>ト</t>
    </rPh>
    <phoneticPr fontId="2"/>
  </si>
  <si>
    <t>調達
方法</t>
    <rPh sb="0" eb="2">
      <t>チョウタツ</t>
    </rPh>
    <rPh sb="3" eb="5">
      <t>ホウホウ</t>
    </rPh>
    <phoneticPr fontId="2"/>
  </si>
  <si>
    <t>数量
(A)</t>
    <rPh sb="0" eb="2">
      <t>スウリョウマタ2</t>
    </rPh>
    <phoneticPr fontId="2"/>
  </si>
  <si>
    <t>単位</t>
    <rPh sb="0" eb="2">
      <t>タンイ</t>
    </rPh>
    <phoneticPr fontId="2"/>
  </si>
  <si>
    <t>購入単価
又は
ﾘｰｽ･ﾚﾝﾀﾙ料
合計（税抜）
(B)</t>
    <rPh sb="0" eb="2">
      <t>コウニュウ</t>
    </rPh>
    <rPh sb="2" eb="4">
      <t>タンカ</t>
    </rPh>
    <rPh sb="5" eb="6">
      <t>マタ</t>
    </rPh>
    <rPh sb="16" eb="17">
      <t>リョウ</t>
    </rPh>
    <rPh sb="18" eb="20">
      <t>ゴウケイ</t>
    </rPh>
    <rPh sb="21" eb="23">
      <t>ゼイヌキ</t>
    </rPh>
    <phoneticPr fontId="2"/>
  </si>
  <si>
    <t>助成対象
経費
（税抜）
(A)×(B）</t>
    <phoneticPr fontId="57"/>
  </si>
  <si>
    <t>助成事業に
要する経費
（税込）</t>
    <rPh sb="0" eb="2">
      <t>ジョセイ</t>
    </rPh>
    <rPh sb="2" eb="4">
      <t>ジギョウ</t>
    </rPh>
    <rPh sb="6" eb="7">
      <t>ヨウ</t>
    </rPh>
    <rPh sb="9" eb="11">
      <t>ケイヒ</t>
    </rPh>
    <rPh sb="13" eb="15">
      <t>ゼイコミ</t>
    </rPh>
    <phoneticPr fontId="2"/>
  </si>
  <si>
    <t>購入先又は
ﾘｰｽ･ﾚﾝﾀﾙ先
事業者名</t>
    <rPh sb="0" eb="2">
      <t>コウニュウ</t>
    </rPh>
    <rPh sb="2" eb="3">
      <t>サキ</t>
    </rPh>
    <rPh sb="3" eb="4">
      <t>マタ</t>
    </rPh>
    <rPh sb="16" eb="18">
      <t>ジギョウ</t>
    </rPh>
    <rPh sb="18" eb="19">
      <t>シャ</t>
    </rPh>
    <rPh sb="19" eb="20">
      <t>メイ</t>
    </rPh>
    <phoneticPr fontId="57"/>
  </si>
  <si>
    <t>列1</t>
  </si>
  <si>
    <t>計</t>
    <rPh sb="0" eb="1">
      <t>ケイ</t>
    </rPh>
    <phoneticPr fontId="2"/>
  </si>
  <si>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7"/>
  </si>
  <si>
    <t>経費
番号</t>
    <rPh sb="3" eb="5">
      <t>バンゴウ</t>
    </rPh>
    <phoneticPr fontId="57"/>
  </si>
  <si>
    <t>機-</t>
    <rPh sb="0" eb="1">
      <t>キ</t>
    </rPh>
    <phoneticPr fontId="57"/>
  </si>
  <si>
    <t>購入品名</t>
    <rPh sb="0" eb="2">
      <t>コウニュウ</t>
    </rPh>
    <rPh sb="2" eb="4">
      <t>ヒンメイ</t>
    </rPh>
    <phoneticPr fontId="57"/>
  </si>
  <si>
    <t>規　　格
（ﾒｰｶｰ、
型番等）</t>
    <rPh sb="0" eb="1">
      <t>タダシ</t>
    </rPh>
    <rPh sb="3" eb="4">
      <t>カク</t>
    </rPh>
    <rPh sb="12" eb="14">
      <t>カタバン</t>
    </rPh>
    <rPh sb="14" eb="15">
      <t>トウ</t>
    </rPh>
    <phoneticPr fontId="57"/>
  </si>
  <si>
    <t>設置場所所在地</t>
    <rPh sb="4" eb="7">
      <t>ショザイチ</t>
    </rPh>
    <phoneticPr fontId="57"/>
  </si>
  <si>
    <t>購入先</t>
    <rPh sb="0" eb="2">
      <t>コウニュウ</t>
    </rPh>
    <rPh sb="2" eb="3">
      <t>サキ</t>
    </rPh>
    <phoneticPr fontId="57"/>
  </si>
  <si>
    <t>事業者名</t>
    <rPh sb="0" eb="2">
      <t>ジギョウ</t>
    </rPh>
    <rPh sb="2" eb="3">
      <t>シャ</t>
    </rPh>
    <rPh sb="3" eb="4">
      <t>メイ</t>
    </rPh>
    <phoneticPr fontId="57"/>
  </si>
  <si>
    <t>代表者名</t>
    <rPh sb="0" eb="3">
      <t>ダイヒョウシャ</t>
    </rPh>
    <rPh sb="3" eb="4">
      <t>メイ</t>
    </rPh>
    <phoneticPr fontId="57"/>
  </si>
  <si>
    <t>電　　話</t>
    <rPh sb="0" eb="1">
      <t>デン</t>
    </rPh>
    <rPh sb="3" eb="4">
      <t>ハナシ</t>
    </rPh>
    <phoneticPr fontId="57"/>
  </si>
  <si>
    <t>所 在 地</t>
    <rPh sb="0" eb="1">
      <t>ショ</t>
    </rPh>
    <rPh sb="2" eb="3">
      <t>ザイ</t>
    </rPh>
    <rPh sb="4" eb="5">
      <t>チ</t>
    </rPh>
    <phoneticPr fontId="57"/>
  </si>
  <si>
    <t>担当部署</t>
    <rPh sb="0" eb="2">
      <t>タントウ</t>
    </rPh>
    <rPh sb="2" eb="4">
      <t>ブショ</t>
    </rPh>
    <phoneticPr fontId="57"/>
  </si>
  <si>
    <t>担当者名</t>
    <rPh sb="0" eb="3">
      <t>タントウシャ</t>
    </rPh>
    <rPh sb="3" eb="4">
      <t>メイ</t>
    </rPh>
    <phoneticPr fontId="57"/>
  </si>
  <si>
    <t>購入予定時期</t>
    <rPh sb="0" eb="2">
      <t>コウニュウ</t>
    </rPh>
    <rPh sb="2" eb="3">
      <t>ヨ</t>
    </rPh>
    <rPh sb="3" eb="4">
      <t>サダム</t>
    </rPh>
    <rPh sb="4" eb="6">
      <t>ジキ</t>
    </rPh>
    <phoneticPr fontId="57"/>
  </si>
  <si>
    <t>（和暦）令和</t>
    <rPh sb="4" eb="6">
      <t>レイワ</t>
    </rPh>
    <phoneticPr fontId="57"/>
  </si>
  <si>
    <t>年</t>
    <rPh sb="0" eb="1">
      <t>ネン</t>
    </rPh>
    <phoneticPr fontId="57"/>
  </si>
  <si>
    <t>月</t>
    <rPh sb="0" eb="1">
      <t>ツキ</t>
    </rPh>
    <phoneticPr fontId="57"/>
  </si>
  <si>
    <t>契約金額</t>
    <rPh sb="0" eb="2">
      <t>ケイヤク</t>
    </rPh>
    <rPh sb="2" eb="4">
      <t>キンガク</t>
    </rPh>
    <phoneticPr fontId="57"/>
  </si>
  <si>
    <t>円（税込）</t>
    <rPh sb="0" eb="1">
      <t>エン</t>
    </rPh>
    <rPh sb="2" eb="4">
      <t>ゼイコミ</t>
    </rPh>
    <phoneticPr fontId="57"/>
  </si>
  <si>
    <t>購入が必要な理由
（リース・レンタルしない理由）</t>
    <rPh sb="0" eb="2">
      <t>コウニュウ</t>
    </rPh>
    <rPh sb="3" eb="5">
      <t>ヒツヨウ</t>
    </rPh>
    <rPh sb="6" eb="8">
      <t>リユウ</t>
    </rPh>
    <rPh sb="21" eb="23">
      <t>リユウ</t>
    </rPh>
    <phoneticPr fontId="57"/>
  </si>
  <si>
    <t>１者目</t>
    <rPh sb="1" eb="2">
      <t>シャ</t>
    </rPh>
    <rPh sb="2" eb="3">
      <t>メ</t>
    </rPh>
    <phoneticPr fontId="57"/>
  </si>
  <si>
    <t>２者目</t>
    <rPh sb="1" eb="2">
      <t>シャ</t>
    </rPh>
    <rPh sb="2" eb="3">
      <t>メ</t>
    </rPh>
    <phoneticPr fontId="57"/>
  </si>
  <si>
    <t>２者入手困難な理由</t>
    <rPh sb="1" eb="2">
      <t>シャ</t>
    </rPh>
    <rPh sb="2" eb="4">
      <t>ニュウシュ</t>
    </rPh>
    <rPh sb="4" eb="6">
      <t>コンナン</t>
    </rPh>
    <rPh sb="7" eb="9">
      <t>リユウ</t>
    </rPh>
    <phoneticPr fontId="57"/>
  </si>
  <si>
    <t>助成対象経費
（税抜）
(A)×(B）</t>
    <phoneticPr fontId="57"/>
  </si>
  <si>
    <t xml:space="preserve">委託先事業者名／
専門家所属・氏名   </t>
    <rPh sb="0" eb="2">
      <t>イタク</t>
    </rPh>
    <rPh sb="3" eb="5">
      <t>ジギョウ</t>
    </rPh>
    <rPh sb="5" eb="6">
      <t>シャ</t>
    </rPh>
    <rPh sb="6" eb="7">
      <t>ギョウシャ</t>
    </rPh>
    <rPh sb="9" eb="12">
      <t>センモンカ</t>
    </rPh>
    <rPh sb="15" eb="17">
      <t>シメイ</t>
    </rPh>
    <phoneticPr fontId="57"/>
  </si>
  <si>
    <t>担当者名</t>
    <rPh sb="0" eb="2">
      <t>タントウ</t>
    </rPh>
    <rPh sb="2" eb="3">
      <t>シャ</t>
    </rPh>
    <rPh sb="3" eb="4">
      <t>メイ</t>
    </rPh>
    <phoneticPr fontId="2"/>
  </si>
  <si>
    <t>契約期間</t>
    <rPh sb="0" eb="2">
      <t>ケイヤク</t>
    </rPh>
    <rPh sb="2" eb="4">
      <t>キカン</t>
    </rPh>
    <phoneticPr fontId="57"/>
  </si>
  <si>
    <t>月</t>
  </si>
  <si>
    <t>～</t>
    <phoneticPr fontId="57"/>
  </si>
  <si>
    <t>円（税込）</t>
    <rPh sb="0" eb="1">
      <t>エン</t>
    </rPh>
    <phoneticPr fontId="2"/>
  </si>
  <si>
    <t>納品予定物、成果物</t>
    <rPh sb="0" eb="2">
      <t>ノウヒン</t>
    </rPh>
    <rPh sb="2" eb="4">
      <t>ヨテイ</t>
    </rPh>
    <rPh sb="4" eb="5">
      <t>ブツ</t>
    </rPh>
    <rPh sb="6" eb="9">
      <t>セイカブツ</t>
    </rPh>
    <phoneticPr fontId="57"/>
  </si>
  <si>
    <t>円（税込）</t>
    <rPh sb="0" eb="1">
      <t>エン</t>
    </rPh>
    <rPh sb="2" eb="4">
      <t>ゼイコミ</t>
    </rPh>
    <phoneticPr fontId="2"/>
  </si>
  <si>
    <t>（４）産業財産権出願・導入費</t>
    <rPh sb="3" eb="5">
      <t>サンギョウ</t>
    </rPh>
    <rPh sb="5" eb="8">
      <t>ザイサンケン</t>
    </rPh>
    <rPh sb="8" eb="10">
      <t>シュツガン</t>
    </rPh>
    <rPh sb="11" eb="13">
      <t>ドウニュウ</t>
    </rPh>
    <rPh sb="13" eb="14">
      <t>ヒ</t>
    </rPh>
    <phoneticPr fontId="57"/>
  </si>
  <si>
    <t>内容</t>
    <rPh sb="0" eb="2">
      <t>ナイヨウ</t>
    </rPh>
    <phoneticPr fontId="2"/>
  </si>
  <si>
    <t>単価
（税抜）</t>
    <rPh sb="0" eb="1">
      <t>タン</t>
    </rPh>
    <rPh sb="1" eb="2">
      <t>カ</t>
    </rPh>
    <phoneticPr fontId="57"/>
  </si>
  <si>
    <t>助成対象経費
（税抜）</t>
    <phoneticPr fontId="57"/>
  </si>
  <si>
    <t>列2</t>
  </si>
  <si>
    <t>従事者氏名</t>
    <rPh sb="0" eb="3">
      <t>ジュウジシャ</t>
    </rPh>
    <rPh sb="3" eb="4">
      <t>シ</t>
    </rPh>
    <rPh sb="4" eb="5">
      <t>メイ</t>
    </rPh>
    <phoneticPr fontId="57"/>
  </si>
  <si>
    <t>所属・役職</t>
    <rPh sb="0" eb="1">
      <t>ショ</t>
    </rPh>
    <rPh sb="1" eb="2">
      <t>ゾク</t>
    </rPh>
    <rPh sb="3" eb="4">
      <t>ヤク</t>
    </rPh>
    <rPh sb="4" eb="5">
      <t>ショク</t>
    </rPh>
    <phoneticPr fontId="57"/>
  </si>
  <si>
    <t>従事内容</t>
    <rPh sb="0" eb="2">
      <t>ジュウジ</t>
    </rPh>
    <rPh sb="2" eb="4">
      <t>ナイヨウ</t>
    </rPh>
    <phoneticPr fontId="57"/>
  </si>
  <si>
    <t>従事時間
(A)</t>
    <rPh sb="0" eb="2">
      <t>ジュウジ</t>
    </rPh>
    <rPh sb="2" eb="4">
      <t>ジカン</t>
    </rPh>
    <phoneticPr fontId="57"/>
  </si>
  <si>
    <t>助成対象経費
(A)×(B)</t>
    <phoneticPr fontId="57"/>
  </si>
  <si>
    <t>助成事業に
要する経費</t>
    <rPh sb="0" eb="2">
      <t>ジョセイ</t>
    </rPh>
    <rPh sb="2" eb="4">
      <t>ジギョウ</t>
    </rPh>
    <rPh sb="6" eb="7">
      <t>ヨウ</t>
    </rPh>
    <phoneticPr fontId="57"/>
  </si>
  <si>
    <t>数量
(A)</t>
    <rPh sb="0" eb="2">
      <t>スウリョウ</t>
    </rPh>
    <phoneticPr fontId="2"/>
  </si>
  <si>
    <t>所在地</t>
    <rPh sb="0" eb="1">
      <t>ショ</t>
    </rPh>
    <rPh sb="1" eb="2">
      <t>ザイ</t>
    </rPh>
    <rPh sb="2" eb="3">
      <t>チ</t>
    </rPh>
    <phoneticPr fontId="57"/>
  </si>
  <si>
    <t>事業内容</t>
    <rPh sb="0" eb="2">
      <t>ジギョウ</t>
    </rPh>
    <rPh sb="2" eb="4">
      <t>ナイヨウ</t>
    </rPh>
    <phoneticPr fontId="57"/>
  </si>
  <si>
    <t>選定理由</t>
    <rPh sb="0" eb="2">
      <t>センテイ</t>
    </rPh>
    <rPh sb="2" eb="4">
      <t>リユウ</t>
    </rPh>
    <phoneticPr fontId="57"/>
  </si>
  <si>
    <t xml:space="preserve">支払先   </t>
    <rPh sb="0" eb="2">
      <t>シハライ</t>
    </rPh>
    <rPh sb="2" eb="3">
      <t>サキ</t>
    </rPh>
    <phoneticPr fontId="57"/>
  </si>
  <si>
    <t>掲載媒体又は支払先</t>
    <rPh sb="0" eb="2">
      <t>ケイサイ</t>
    </rPh>
    <rPh sb="2" eb="4">
      <t>バイタイ</t>
    </rPh>
    <rPh sb="4" eb="5">
      <t>マタ</t>
    </rPh>
    <rPh sb="6" eb="8">
      <t>シハライ</t>
    </rPh>
    <rPh sb="8" eb="9">
      <t>サキ</t>
    </rPh>
    <phoneticPr fontId="57"/>
  </si>
  <si>
    <t>※　採択時には一般公開される場合があります</t>
    <rPh sb="2" eb="5">
      <t>サイタクジ</t>
    </rPh>
    <rPh sb="7" eb="11">
      <t>イッパンコウカイ</t>
    </rPh>
    <rPh sb="14" eb="16">
      <t>バアイ</t>
    </rPh>
    <phoneticPr fontId="2"/>
  </si>
  <si>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</si>
  <si>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</si>
  <si>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t>（３）開発又は改良の経緯、動機、目的（～800字程度）</t>
    <rPh sb="3" eb="5">
      <t>カイハツ</t>
    </rPh>
    <rPh sb="5" eb="6">
      <t>マタ</t>
    </rPh>
    <rPh sb="7" eb="9">
      <t>カイリョウ</t>
    </rPh>
    <rPh sb="10" eb="12">
      <t>ケイイ</t>
    </rPh>
    <rPh sb="16" eb="18">
      <t>モクテキ</t>
    </rPh>
    <rPh sb="24" eb="26">
      <t>テイド</t>
    </rPh>
    <phoneticPr fontId="2"/>
  </si>
  <si>
    <t>（２）助成事業において開発又は改良する製品・サービス</t>
    <rPh sb="3" eb="7">
      <t>ジョセイジギョウ</t>
    </rPh>
    <rPh sb="11" eb="13">
      <t>カイハツ</t>
    </rPh>
    <rPh sb="13" eb="14">
      <t>マタ</t>
    </rPh>
    <rPh sb="15" eb="17">
      <t>カイリョウ</t>
    </rPh>
    <rPh sb="19" eb="21">
      <t>セイヒン</t>
    </rPh>
    <phoneticPr fontId="5"/>
  </si>
  <si>
    <t>製品・サービスの
名称（予定）</t>
    <rPh sb="0" eb="2">
      <t>セイヒン</t>
    </rPh>
    <rPh sb="9" eb="11">
      <t>メイショウ</t>
    </rPh>
    <rPh sb="12" eb="14">
      <t>ヨテイ</t>
    </rPh>
    <phoneticPr fontId="5"/>
  </si>
  <si>
    <r>
      <rPr>
        <sz val="11"/>
        <rFont val="ＭＳ Ｐゴシック"/>
        <family val="3"/>
        <charset val="128"/>
      </rPr>
      <t>製品・サービスの
概要（200字以内）</t>
    </r>
    <r>
      <rPr>
        <sz val="10"/>
        <rFont val="ＭＳ Ｐゴシック"/>
        <family val="3"/>
        <charset val="128"/>
      </rPr>
      <t xml:space="preserve">
</t>
    </r>
    <rPh sb="9" eb="11">
      <t>ガイヨウ</t>
    </rPh>
    <rPh sb="15" eb="16">
      <t>ジ</t>
    </rPh>
    <rPh sb="16" eb="18">
      <t>イナイ</t>
    </rPh>
    <phoneticPr fontId="5"/>
  </si>
  <si>
    <r>
      <t>（４）</t>
    </r>
    <r>
      <rPr>
        <b/>
        <u/>
        <sz val="11"/>
        <color theme="1"/>
        <rFont val="ＭＳ Ｐゴシック"/>
        <family val="3"/>
        <charset val="128"/>
      </rPr>
      <t>改良前</t>
    </r>
    <r>
      <rPr>
        <b/>
        <sz val="11"/>
        <color theme="1"/>
        <rFont val="ＭＳ Ｐゴシック"/>
        <family val="3"/>
        <charset val="128"/>
      </rPr>
      <t>製品・サービスの内容　</t>
    </r>
    <r>
      <rPr>
        <b/>
        <sz val="10"/>
        <color rgb="FFFF0000"/>
        <rFont val="ＭＳ Ｐゴシック"/>
        <family val="3"/>
        <charset val="128"/>
      </rPr>
      <t>※上記（２）の種別にて、「改良」を選択した場合のみ記入してください。</t>
    </r>
    <rPh sb="3" eb="5">
      <t>カイリョウ</t>
    </rPh>
    <rPh sb="5" eb="6">
      <t>マエ</t>
    </rPh>
    <rPh sb="6" eb="8">
      <t>セイヒン</t>
    </rPh>
    <rPh sb="14" eb="16">
      <t>ナイヨウ</t>
    </rPh>
    <rPh sb="18" eb="20">
      <t>ジョウキ</t>
    </rPh>
    <rPh sb="24" eb="26">
      <t>シュベツ</t>
    </rPh>
    <rPh sb="30" eb="32">
      <t>カイリョウ</t>
    </rPh>
    <rPh sb="34" eb="36">
      <t>センタク</t>
    </rPh>
    <rPh sb="38" eb="40">
      <t>バアイ</t>
    </rPh>
    <rPh sb="42" eb="44">
      <t>キニュウ</t>
    </rPh>
    <phoneticPr fontId="5"/>
  </si>
  <si>
    <t>事業（製品・サービス）の全体像</t>
    <rPh sb="0" eb="2">
      <t>ジギョウ</t>
    </rPh>
    <rPh sb="3" eb="5">
      <t>セイヒン</t>
    </rPh>
    <rPh sb="12" eb="15">
      <t>ゼンタイゾウ</t>
    </rPh>
    <phoneticPr fontId="2"/>
  </si>
  <si>
    <t>機能</t>
    <rPh sb="0" eb="2">
      <t>キノウ</t>
    </rPh>
    <phoneticPr fontId="2"/>
  </si>
  <si>
    <t>性能</t>
    <rPh sb="0" eb="2">
      <t>セイノウ</t>
    </rPh>
    <phoneticPr fontId="2"/>
  </si>
  <si>
    <r>
      <t xml:space="preserve">達成目標
</t>
    </r>
    <r>
      <rPr>
        <sz val="12"/>
        <rFont val="ＭＳ Ｐゴシック"/>
        <family val="3"/>
        <charset val="128"/>
      </rPr>
      <t>（数値目標は「性能」欄に記入）</t>
    </r>
    <rPh sb="0" eb="2">
      <t>タッセイ</t>
    </rPh>
    <rPh sb="2" eb="4">
      <t>モクヒョウ</t>
    </rPh>
    <phoneticPr fontId="2"/>
  </si>
  <si>
    <t>創出する新ビジネスの種別（製品・サービス）</t>
    <rPh sb="0" eb="2">
      <t>ソウシュツ</t>
    </rPh>
    <rPh sb="4" eb="5">
      <t>シン</t>
    </rPh>
    <rPh sb="10" eb="12">
      <t>シュベツ</t>
    </rPh>
    <rPh sb="13" eb="15">
      <t>セイヒン</t>
    </rPh>
    <phoneticPr fontId="5"/>
  </si>
  <si>
    <t>取組み内容の種別（新規開発・改良）</t>
    <rPh sb="0" eb="2">
      <t>トリク</t>
    </rPh>
    <rPh sb="3" eb="5">
      <t>ナイヨウ</t>
    </rPh>
    <rPh sb="6" eb="8">
      <t>シュベツ</t>
    </rPh>
    <rPh sb="9" eb="11">
      <t>シンキ</t>
    </rPh>
    <rPh sb="11" eb="13">
      <t>カイハツ</t>
    </rPh>
    <rPh sb="14" eb="16">
      <t>カイリョウ</t>
    </rPh>
    <phoneticPr fontId="5"/>
  </si>
  <si>
    <t>１０．ステップアップ目標</t>
    <rPh sb="10" eb="12">
      <t>モクヒョウ</t>
    </rPh>
    <phoneticPr fontId="2"/>
  </si>
  <si>
    <t>ステップアップ目標</t>
    <rPh sb="7" eb="9">
      <t>モクヒョウ</t>
    </rPh>
    <phoneticPr fontId="2"/>
  </si>
  <si>
    <t>事業化に向けた課題</t>
    <rPh sb="0" eb="3">
      <t>ジギョウカ</t>
    </rPh>
    <rPh sb="4" eb="5">
      <t>ム</t>
    </rPh>
    <rPh sb="7" eb="9">
      <t>カダイ</t>
    </rPh>
    <phoneticPr fontId="2"/>
  </si>
  <si>
    <t>（２）経営者（代表取締役）の経歴</t>
    <rPh sb="3" eb="6">
      <t>ケイエイシャ</t>
    </rPh>
    <rPh sb="7" eb="9">
      <t>ダイヒョウ</t>
    </rPh>
    <rPh sb="9" eb="12">
      <t>トリシマリヤク</t>
    </rPh>
    <rPh sb="14" eb="16">
      <t>ケイレキ</t>
    </rPh>
    <phoneticPr fontId="2"/>
  </si>
  <si>
    <t>在籍年数</t>
    <rPh sb="0" eb="4">
      <t>ザイセキネンスウ</t>
    </rPh>
    <phoneticPr fontId="2"/>
  </si>
  <si>
    <t>役職</t>
    <rPh sb="0" eb="2">
      <t>ヤクショク</t>
    </rPh>
    <phoneticPr fontId="2"/>
  </si>
  <si>
    <t>所属部署</t>
    <rPh sb="0" eb="4">
      <t>ショゾクブショ</t>
    </rPh>
    <phoneticPr fontId="2"/>
  </si>
  <si>
    <t>技術面での得意分野</t>
    <rPh sb="0" eb="3">
      <t>ギジュツメン</t>
    </rPh>
    <rPh sb="5" eb="9">
      <t>トクイブンヤ</t>
    </rPh>
    <phoneticPr fontId="2"/>
  </si>
  <si>
    <t>研究開発等の経歴</t>
    <rPh sb="0" eb="4">
      <t>ケンキュウカイハツ</t>
    </rPh>
    <rPh sb="4" eb="5">
      <t>ナド</t>
    </rPh>
    <rPh sb="6" eb="8">
      <t>ケイレキ</t>
    </rPh>
    <phoneticPr fontId="2"/>
  </si>
  <si>
    <t>（１）ターゲット・想定顧客</t>
    <rPh sb="9" eb="11">
      <t>ソウテイ</t>
    </rPh>
    <rPh sb="11" eb="13">
      <t>コキャク</t>
    </rPh>
    <phoneticPr fontId="2"/>
  </si>
  <si>
    <t>（３）競合する製品・サービス及び競合企業の動向・特徴など</t>
    <rPh sb="3" eb="5">
      <t>キョウゴウ</t>
    </rPh>
    <rPh sb="7" eb="9">
      <t>セイヒン</t>
    </rPh>
    <rPh sb="14" eb="15">
      <t>オヨ</t>
    </rPh>
    <rPh sb="16" eb="18">
      <t>キョウゴウ</t>
    </rPh>
    <rPh sb="18" eb="20">
      <t>キギョウ</t>
    </rPh>
    <rPh sb="21" eb="23">
      <t>ドウコウ</t>
    </rPh>
    <rPh sb="24" eb="26">
      <t>トクチョウ</t>
    </rPh>
    <phoneticPr fontId="2"/>
  </si>
  <si>
    <t>（２）ターゲット市場の動向・規模・特徴など</t>
    <rPh sb="8" eb="10">
      <t>シジョウ</t>
    </rPh>
    <rPh sb="11" eb="13">
      <t>ドウコウ</t>
    </rPh>
    <rPh sb="14" eb="16">
      <t>キボ</t>
    </rPh>
    <rPh sb="17" eb="19">
      <t>トクチョウ</t>
    </rPh>
    <phoneticPr fontId="2"/>
  </si>
  <si>
    <t>（４）事業化へ向けた営業・プロモーションの方法</t>
    <rPh sb="3" eb="6">
      <t>ジギョウカ</t>
    </rPh>
    <rPh sb="7" eb="8">
      <t>ム</t>
    </rPh>
    <rPh sb="10" eb="12">
      <t>エイギョウ</t>
    </rPh>
    <rPh sb="21" eb="23">
      <t>ホウホウ</t>
    </rPh>
    <phoneticPr fontId="2"/>
  </si>
  <si>
    <t>令和６年</t>
    <rPh sb="0" eb="2">
      <t>レイワ</t>
    </rPh>
    <rPh sb="3" eb="4">
      <t>ネン</t>
    </rPh>
    <phoneticPr fontId="2"/>
  </si>
  <si>
    <t>令和７年</t>
    <rPh sb="0" eb="2">
      <t>レイワ</t>
    </rPh>
    <rPh sb="3" eb="4">
      <t>ネン</t>
    </rPh>
    <phoneticPr fontId="2"/>
  </si>
  <si>
    <t>事業終了予定日</t>
    <rPh sb="0" eb="7">
      <t>ジギョウシュウリョウヨテイビ</t>
    </rPh>
    <phoneticPr fontId="2"/>
  </si>
  <si>
    <t>(1)原材料・副資材費</t>
  </si>
  <si>
    <t>(3)委託・外注費</t>
  </si>
  <si>
    <t>(4)産業財産権出願・導入費</t>
  </si>
  <si>
    <t>(5)専門家指導費</t>
  </si>
  <si>
    <t>(6)直接人件費</t>
  </si>
  <si>
    <t>助成事業に要する経費　</t>
    <phoneticPr fontId="57"/>
  </si>
  <si>
    <t>助成金交付申請額</t>
    <rPh sb="0" eb="3">
      <t>ジョセイキン</t>
    </rPh>
    <rPh sb="3" eb="5">
      <t>コウフ</t>
    </rPh>
    <rPh sb="5" eb="7">
      <t>シンセイ</t>
    </rPh>
    <rPh sb="7" eb="8">
      <t>ガク</t>
    </rPh>
    <phoneticPr fontId="57"/>
  </si>
  <si>
    <t>　自　己　資　金</t>
  </si>
  <si>
    <t>　銀 行 借 入 金</t>
  </si>
  <si>
    <t>　役 員 借 入 金</t>
  </si>
  <si>
    <t>ﾘｰｽ・
ﾚﾝﾀﾙ
期間（月）</t>
    <rPh sb="10" eb="12">
      <t>キカン</t>
    </rPh>
    <rPh sb="13" eb="14">
      <t>ツキ</t>
    </rPh>
    <phoneticPr fontId="2"/>
  </si>
  <si>
    <t>（３）-2 委託・外注計画書</t>
    <rPh sb="6" eb="8">
      <t>イタク</t>
    </rPh>
    <rPh sb="9" eb="11">
      <t>ガイチュウ</t>
    </rPh>
    <rPh sb="11" eb="14">
      <t>ケイカクショ</t>
    </rPh>
    <phoneticPr fontId="57"/>
  </si>
  <si>
    <r>
      <t>　「</t>
    </r>
    <r>
      <rPr>
        <b/>
        <sz val="10"/>
        <rFont val="ＭＳ Ｐゴシック"/>
        <family val="3"/>
        <charset val="128"/>
      </rPr>
      <t>（３）委託・外注費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8" eb="10">
      <t>ガイチュウ</t>
    </rPh>
    <rPh sb="20" eb="22">
      <t>ケイヒ</t>
    </rPh>
    <rPh sb="26" eb="28">
      <t>キニュウ</t>
    </rPh>
    <phoneticPr fontId="57"/>
  </si>
  <si>
    <t>委託・外注内容</t>
    <rPh sb="0" eb="2">
      <t>イタク</t>
    </rPh>
    <rPh sb="3" eb="5">
      <t>ガイチュウ</t>
    </rPh>
    <rPh sb="5" eb="7">
      <t>ナイヨウ</t>
    </rPh>
    <phoneticPr fontId="57"/>
  </si>
  <si>
    <t>選定理由／
委託・外注が必要な理由</t>
    <rPh sb="0" eb="2">
      <t>センテイ</t>
    </rPh>
    <rPh sb="2" eb="4">
      <t>リユウ</t>
    </rPh>
    <rPh sb="6" eb="8">
      <t>イタク</t>
    </rPh>
    <rPh sb="9" eb="11">
      <t>ガイチュウ</t>
    </rPh>
    <rPh sb="12" eb="14">
      <t>ヒツヨウ</t>
    </rPh>
    <rPh sb="15" eb="17">
      <t>リユウ</t>
    </rPh>
    <phoneticPr fontId="57"/>
  </si>
  <si>
    <t>(5) 専門家指導費</t>
    <rPh sb="4" eb="7">
      <t>センモンカ</t>
    </rPh>
    <rPh sb="7" eb="9">
      <t>シドウ</t>
    </rPh>
    <rPh sb="9" eb="10">
      <t>ヒ</t>
    </rPh>
    <phoneticPr fontId="57"/>
  </si>
  <si>
    <t>指導者名
（所属）</t>
    <rPh sb="0" eb="3">
      <t>シドウシャ</t>
    </rPh>
    <rPh sb="3" eb="4">
      <t>メイ</t>
    </rPh>
    <rPh sb="6" eb="8">
      <t>ショゾク</t>
    </rPh>
    <phoneticPr fontId="2"/>
  </si>
  <si>
    <t>専門分野</t>
    <rPh sb="0" eb="2">
      <t>センモン</t>
    </rPh>
    <rPh sb="2" eb="4">
      <t>ブンヤ</t>
    </rPh>
    <phoneticPr fontId="2"/>
  </si>
  <si>
    <t>保有資格・経験</t>
    <rPh sb="0" eb="2">
      <t>ホユウ</t>
    </rPh>
    <rPh sb="2" eb="4">
      <t>シカク</t>
    </rPh>
    <rPh sb="5" eb="7">
      <t>ケイケン</t>
    </rPh>
    <phoneticPr fontId="2"/>
  </si>
  <si>
    <t>指導内容</t>
    <rPh sb="0" eb="2">
      <t>シドウ</t>
    </rPh>
    <rPh sb="2" eb="4">
      <t>ナイヨウ</t>
    </rPh>
    <phoneticPr fontId="2"/>
  </si>
  <si>
    <t>指導
日数
(A)</t>
    <rPh sb="0" eb="2">
      <t>シドウ</t>
    </rPh>
    <rPh sb="3" eb="5">
      <t>ニッスウ</t>
    </rPh>
    <phoneticPr fontId="2"/>
  </si>
  <si>
    <t>単価(B)
(税抜)</t>
    <rPh sb="0" eb="2">
      <t>タンカ</t>
    </rPh>
    <rPh sb="7" eb="9">
      <t>ゼイヌキ</t>
    </rPh>
    <phoneticPr fontId="2"/>
  </si>
  <si>
    <t>令和</t>
    <rPh sb="0" eb="2">
      <t>レイワ</t>
    </rPh>
    <phoneticPr fontId="57"/>
  </si>
  <si>
    <t>契約予定金額</t>
    <rPh sb="0" eb="2">
      <t>ケイヤク</t>
    </rPh>
    <rPh sb="2" eb="4">
      <t>ヨテイ</t>
    </rPh>
    <rPh sb="4" eb="6">
      <t>キンガク</t>
    </rPh>
    <phoneticPr fontId="57"/>
  </si>
  <si>
    <t>報酬月額（給与等）</t>
  </si>
  <si>
    <t>人件費単価（時給）</t>
  </si>
  <si>
    <t>130,000～138,000</t>
  </si>
  <si>
    <t>138,000～146,000</t>
  </si>
  <si>
    <t>146,000～155,000</t>
  </si>
  <si>
    <t>155,000～165,000</t>
  </si>
  <si>
    <t>165,000～175,000</t>
  </si>
  <si>
    <t>175,000～185,000</t>
  </si>
  <si>
    <t>185,000～195,000</t>
  </si>
  <si>
    <t>195,000～210,000</t>
  </si>
  <si>
    <t>210,000～230,000</t>
  </si>
  <si>
    <t>230,000～250,000</t>
  </si>
  <si>
    <t>250,000～270,000</t>
  </si>
  <si>
    <t>270,000～290,000</t>
  </si>
  <si>
    <t>290,000～310,000</t>
  </si>
  <si>
    <t>310,000～330,000</t>
  </si>
  <si>
    <t>330,000～350,000</t>
  </si>
  <si>
    <t>350,000～370,000</t>
  </si>
  <si>
    <t>370,000～395,000</t>
  </si>
  <si>
    <t>395,000～425,000</t>
  </si>
  <si>
    <t>425,000～455,000</t>
  </si>
  <si>
    <t>455,000～485,000</t>
  </si>
  <si>
    <t>485,000～515,000</t>
  </si>
  <si>
    <t>515,000～545,000</t>
  </si>
  <si>
    <t>545,000～575,000</t>
  </si>
  <si>
    <t>575,000～605,000</t>
  </si>
  <si>
    <t>605,000～</t>
  </si>
  <si>
    <t>（７）規格認証・登録費</t>
    <rPh sb="3" eb="7">
      <t>キカクニンショウ</t>
    </rPh>
    <rPh sb="8" eb="11">
      <t>トウロクヒ</t>
    </rPh>
    <phoneticPr fontId="57"/>
  </si>
  <si>
    <t>内容</t>
    <rPh sb="0" eb="2">
      <t>ナイヨウ</t>
    </rPh>
    <phoneticPr fontId="57"/>
  </si>
  <si>
    <t>【開発・改良フェーズ：開発・改良費】</t>
    <rPh sb="11" eb="13">
      <t>カイハツ</t>
    </rPh>
    <rPh sb="14" eb="17">
      <t>カイリョウヒ</t>
    </rPh>
    <phoneticPr fontId="2"/>
  </si>
  <si>
    <t>計</t>
  </si>
  <si>
    <t>電　　　話</t>
    <rPh sb="0" eb="1">
      <t>デン</t>
    </rPh>
    <rPh sb="4" eb="5">
      <t>ハナシ</t>
    </rPh>
    <phoneticPr fontId="2"/>
  </si>
  <si>
    <t>工-</t>
    <rPh sb="0" eb="1">
      <t>コウ</t>
    </rPh>
    <phoneticPr fontId="2"/>
  </si>
  <si>
    <t>予定工事期間</t>
    <rPh sb="0" eb="6">
      <t>ヨテイコウジキカン</t>
    </rPh>
    <phoneticPr fontId="57"/>
  </si>
  <si>
    <t>契約予定日</t>
    <rPh sb="0" eb="5">
      <t>ケイヤクヨテイビ</t>
    </rPh>
    <phoneticPr fontId="2"/>
  </si>
  <si>
    <t>工事発注先企業の
事業内容</t>
    <rPh sb="0" eb="4">
      <t>コウジハッチュウ</t>
    </rPh>
    <rPh sb="4" eb="5">
      <t>サキ</t>
    </rPh>
    <rPh sb="5" eb="7">
      <t>キギョウ</t>
    </rPh>
    <rPh sb="9" eb="11">
      <t>ジギョウ</t>
    </rPh>
    <rPh sb="11" eb="13">
      <t>ナイヨウ</t>
    </rPh>
    <phoneticPr fontId="57"/>
  </si>
  <si>
    <t>工事内容</t>
    <rPh sb="0" eb="4">
      <t>コウジナイヨウ</t>
    </rPh>
    <phoneticPr fontId="57"/>
  </si>
  <si>
    <t>交付申請する月数
(B)</t>
    <rPh sb="0" eb="4">
      <t>コウフシンセイ</t>
    </rPh>
    <rPh sb="6" eb="8">
      <t>ツキスウ</t>
    </rPh>
    <phoneticPr fontId="57"/>
  </si>
  <si>
    <t>物件所有者
（賃貸の場合は貸主）</t>
    <rPh sb="0" eb="5">
      <t>ブッケンショユウシャ</t>
    </rPh>
    <rPh sb="7" eb="9">
      <t>チンタイ</t>
    </rPh>
    <rPh sb="10" eb="12">
      <t>バアイ</t>
    </rPh>
    <rPh sb="13" eb="15">
      <t>カシヌシ</t>
    </rPh>
    <phoneticPr fontId="57"/>
  </si>
  <si>
    <r>
      <t xml:space="preserve">有効性の検証方法
</t>
    </r>
    <r>
      <rPr>
        <sz val="12"/>
        <rFont val="ＭＳ Ｐゴシック"/>
        <family val="3"/>
        <charset val="128"/>
      </rPr>
      <t>（達成を確認するための試験・評価方法を規定し、
その内容を記入）</t>
    </r>
    <rPh sb="0" eb="3">
      <t>ユウコウセイ</t>
    </rPh>
    <rPh sb="4" eb="6">
      <t>ケンショウ</t>
    </rPh>
    <rPh sb="6" eb="8">
      <t>ホウホウ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</si>
  <si>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</si>
  <si>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</si>
  <si>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</si>
  <si>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</si>
  <si>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</si>
  <si>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</si>
  <si>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</si>
  <si>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</si>
  <si>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</si>
  <si>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</si>
  <si>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（11）店舗新装・改装工事費</t>
    <rPh sb="4" eb="8">
      <t>テンポシンソウ</t>
    </rPh>
    <rPh sb="9" eb="14">
      <t>カイソウコウジヒ</t>
    </rPh>
    <phoneticPr fontId="57"/>
  </si>
  <si>
    <t>（11）- 2店舗新装・改装工事計画書</t>
    <rPh sb="7" eb="11">
      <t>テンポシンソウ</t>
    </rPh>
    <rPh sb="12" eb="14">
      <t>カイソウ</t>
    </rPh>
    <rPh sb="14" eb="16">
      <t>コウジ</t>
    </rPh>
    <rPh sb="16" eb="18">
      <t>ケイカク</t>
    </rPh>
    <rPh sb="18" eb="19">
      <t>ショ</t>
    </rPh>
    <phoneticPr fontId="57"/>
  </si>
  <si>
    <t>8．達成目標</t>
    <rPh sb="2" eb="4">
      <t>タッセイ</t>
    </rPh>
    <rPh sb="4" eb="6">
      <t>モクヒョウ</t>
    </rPh>
    <phoneticPr fontId="2"/>
  </si>
  <si>
    <t>12．実施体制</t>
    <rPh sb="3" eb="5">
      <t>ジッシ</t>
    </rPh>
    <rPh sb="5" eb="7">
      <t>タイセイ</t>
    </rPh>
    <phoneticPr fontId="5"/>
  </si>
  <si>
    <t>13．市場のニーズ</t>
    <rPh sb="3" eb="5">
      <t>シジョウ</t>
    </rPh>
    <phoneticPr fontId="5"/>
  </si>
  <si>
    <t>（４）売上規模と助成事業規模の比較</t>
    <rPh sb="3" eb="5">
      <t>ウリアゲ</t>
    </rPh>
    <phoneticPr fontId="2"/>
  </si>
  <si>
    <t>（３）助成事業の主担当者</t>
    <rPh sb="3" eb="5">
      <t>ジョセイ</t>
    </rPh>
    <phoneticPr fontId="2"/>
  </si>
  <si>
    <t>助成対象経費
(A)×(B)
(税抜)</t>
    <rPh sb="0" eb="2">
      <t>ジョセイ</t>
    </rPh>
    <rPh sb="2" eb="4">
      <t>タイショウ</t>
    </rPh>
    <rPh sb="4" eb="6">
      <t>ケイヒ</t>
    </rPh>
    <rPh sb="16" eb="18">
      <t>ゼイヌキ</t>
    </rPh>
    <phoneticPr fontId="2"/>
  </si>
  <si>
    <t>助成事業に
要する経費
（税込）</t>
    <phoneticPr fontId="57"/>
  </si>
  <si>
    <t>事業者名</t>
    <rPh sb="0" eb="3">
      <t>ジギョウシャ</t>
    </rPh>
    <rPh sb="3" eb="4">
      <t>メイ</t>
    </rPh>
    <phoneticPr fontId="2"/>
  </si>
  <si>
    <t>１者目</t>
    <rPh sb="1" eb="2">
      <t>シャ</t>
    </rPh>
    <rPh sb="2" eb="3">
      <t>メ</t>
    </rPh>
    <phoneticPr fontId="2"/>
  </si>
  <si>
    <t>２者目</t>
    <rPh sb="1" eb="2">
      <t>シャ</t>
    </rPh>
    <rPh sb="2" eb="3">
      <t>メ</t>
    </rPh>
    <phoneticPr fontId="2"/>
  </si>
  <si>
    <r>
      <t>見積金額</t>
    </r>
    <r>
      <rPr>
        <sz val="9"/>
        <rFont val="ＭＳ Ｐゴシック"/>
        <family val="3"/>
        <charset val="128"/>
      </rPr>
      <t xml:space="preserve">
（</t>
    </r>
    <r>
      <rPr>
        <b/>
        <u/>
        <sz val="9"/>
        <rFont val="ＭＳ Ｐゴシック"/>
        <family val="3"/>
        <charset val="128"/>
      </rPr>
      <t>１件あたりの単価が税抜100万円以上</t>
    </r>
    <r>
      <rPr>
        <u/>
        <sz val="9"/>
        <rFont val="ＭＳ Ｐゴシック"/>
        <family val="3"/>
        <charset val="128"/>
      </rPr>
      <t>の場合は</t>
    </r>
    <r>
      <rPr>
        <b/>
        <u/>
        <sz val="9"/>
        <rFont val="ＭＳ Ｐゴシック"/>
        <family val="3"/>
        <charset val="128"/>
      </rPr>
      <t>原則２者以上</t>
    </r>
    <r>
      <rPr>
        <sz val="9"/>
        <rFont val="ＭＳ Ｐゴシック"/>
        <family val="3"/>
        <charset val="128"/>
      </rPr>
      <t>）</t>
    </r>
    <rPh sb="0" eb="2">
      <t>ミツモリ</t>
    </rPh>
    <rPh sb="2" eb="4">
      <t>キンガク</t>
    </rPh>
    <rPh sb="31" eb="32">
      <t>シャ</t>
    </rPh>
    <phoneticPr fontId="57"/>
  </si>
  <si>
    <t>経費
番号</t>
    <rPh sb="0" eb="1">
      <t>ヘ</t>
    </rPh>
    <rPh sb="1" eb="2">
      <t>ヒ</t>
    </rPh>
    <rPh sb="3" eb="4">
      <t>バン</t>
    </rPh>
    <rPh sb="4" eb="5">
      <t>ゴウ</t>
    </rPh>
    <phoneticPr fontId="57"/>
  </si>
  <si>
    <t>２者入手困難な理由</t>
    <rPh sb="1" eb="2">
      <t>シャ</t>
    </rPh>
    <rPh sb="2" eb="4">
      <t>ニュウシュ</t>
    </rPh>
    <rPh sb="4" eb="6">
      <t>コンナン</t>
    </rPh>
    <rPh sb="7" eb="9">
      <t>リユウ</t>
    </rPh>
    <phoneticPr fontId="2"/>
  </si>
  <si>
    <t>（５）開発又は改良要素の説明（新規性・優秀性を記入してください。）
　　　※新規性・優秀性の根拠となる資料がある場合は補足資料として添付してください。</t>
    <rPh sb="3" eb="5">
      <t>カイハツ</t>
    </rPh>
    <rPh sb="5" eb="6">
      <t>マタ</t>
    </rPh>
    <rPh sb="7" eb="9">
      <t>カイリョウ</t>
    </rPh>
    <rPh sb="9" eb="11">
      <t>ヨウソ</t>
    </rPh>
    <rPh sb="12" eb="14">
      <t>セツメイ</t>
    </rPh>
    <rPh sb="15" eb="18">
      <t>シンキセイ</t>
    </rPh>
    <rPh sb="19" eb="22">
      <t>ユウシュウセイ</t>
    </rPh>
    <rPh sb="23" eb="25">
      <t>キニュウ</t>
    </rPh>
    <rPh sb="38" eb="41">
      <t>シンキセイ</t>
    </rPh>
    <rPh sb="42" eb="45">
      <t>ユウシュウセイ</t>
    </rPh>
    <rPh sb="46" eb="48">
      <t>コンキョ</t>
    </rPh>
    <rPh sb="51" eb="53">
      <t>シリョウ</t>
    </rPh>
    <rPh sb="56" eb="58">
      <t>バアイ</t>
    </rPh>
    <rPh sb="59" eb="63">
      <t>ホソクシリョウ</t>
    </rPh>
    <rPh sb="66" eb="68">
      <t>テンプ</t>
    </rPh>
    <phoneticPr fontId="5"/>
  </si>
  <si>
    <t>新規性の根拠を示す補足資料</t>
    <rPh sb="0" eb="3">
      <t>シンキセイ</t>
    </rPh>
    <rPh sb="4" eb="6">
      <t>コンキョ</t>
    </rPh>
    <rPh sb="7" eb="8">
      <t>シメ</t>
    </rPh>
    <rPh sb="9" eb="13">
      <t>ホソクシリョウ</t>
    </rPh>
    <phoneticPr fontId="2"/>
  </si>
  <si>
    <t>優秀性の根拠を示す補足資料</t>
    <rPh sb="0" eb="3">
      <t>ユウシュウセイ</t>
    </rPh>
    <rPh sb="4" eb="6">
      <t>コンキョ</t>
    </rPh>
    <rPh sb="7" eb="8">
      <t>シメ</t>
    </rPh>
    <rPh sb="9" eb="13">
      <t>ホソクシリョウ</t>
    </rPh>
    <phoneticPr fontId="2"/>
  </si>
  <si>
    <t>14．フロー・スケジュール</t>
    <phoneticPr fontId="2"/>
  </si>
  <si>
    <t>15．産業財産権（特許権、実用新案権、意匠権、商標権）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2"/>
  </si>
  <si>
    <t>（５）助成事業終了後の収益計画</t>
    <rPh sb="3" eb="7">
      <t>ジョセイジギョウ</t>
    </rPh>
    <rPh sb="7" eb="9">
      <t>シュウリョウ</t>
    </rPh>
    <rPh sb="9" eb="10">
      <t>ゴ</t>
    </rPh>
    <rPh sb="11" eb="15">
      <t>シュウエキケイカク</t>
    </rPh>
    <phoneticPr fontId="2"/>
  </si>
  <si>
    <r>
      <t>②　</t>
    </r>
    <r>
      <rPr>
        <b/>
        <u/>
        <sz val="11"/>
        <color theme="1"/>
        <rFont val="ＭＳ Ｐゴシック"/>
        <family val="3"/>
        <charset val="128"/>
      </rPr>
      <t>既存事業等を含む全体の収益計画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キソンジギョウ</t>
    </rPh>
    <rPh sb="6" eb="7">
      <t>ナド</t>
    </rPh>
    <rPh sb="8" eb="9">
      <t>フク</t>
    </rPh>
    <rPh sb="10" eb="12">
      <t>ゼンタイ</t>
    </rPh>
    <rPh sb="13" eb="17">
      <t>シュウエキケイカク</t>
    </rPh>
    <rPh sb="24" eb="26">
      <t>スウジ</t>
    </rPh>
    <rPh sb="28" eb="30">
      <t>ニュウリョク</t>
    </rPh>
    <phoneticPr fontId="2"/>
  </si>
  <si>
    <r>
      <t>①　</t>
    </r>
    <r>
      <rPr>
        <b/>
        <u/>
        <sz val="11"/>
        <color theme="1"/>
        <rFont val="ＭＳ Ｐゴシック"/>
        <family val="3"/>
        <charset val="128"/>
      </rPr>
      <t>助成事業の収益計画</t>
    </r>
    <r>
      <rPr>
        <b/>
        <sz val="11"/>
        <color theme="1"/>
        <rFont val="ＭＳ Ｐゴシック"/>
        <family val="3"/>
        <charset val="128"/>
      </rPr>
      <t xml:space="preserve">
  　 </t>
    </r>
    <r>
      <rPr>
        <b/>
        <sz val="10"/>
        <color theme="1"/>
        <rFont val="ＭＳ Ｐゴシック"/>
        <family val="3"/>
        <charset val="128"/>
      </rPr>
      <t>※数字のみ入力してください</t>
    </r>
    <rPh sb="2" eb="6">
      <t>ジョセイジギョウ</t>
    </rPh>
    <rPh sb="7" eb="11">
      <t>シュウエキケイカク</t>
    </rPh>
    <rPh sb="17" eb="19">
      <t>スウジ</t>
    </rPh>
    <rPh sb="21" eb="23">
      <t>ニュウリョク</t>
    </rPh>
    <phoneticPr fontId="2"/>
  </si>
  <si>
    <t>③　売上高の算出根拠　※価格×数量等の具体的な算式を用いて記入してください
　　※（５）①に記入した「助成事業で開発・改良した製品・サービスの売上高」の根拠を記入してください</t>
    <rPh sb="2" eb="4">
      <t>ウリアゲ</t>
    </rPh>
    <rPh sb="4" eb="5">
      <t>ダカ</t>
    </rPh>
    <rPh sb="6" eb="8">
      <t>サンシュツ</t>
    </rPh>
    <rPh sb="8" eb="10">
      <t>コンキョ</t>
    </rPh>
    <rPh sb="12" eb="14">
      <t>カカク</t>
    </rPh>
    <rPh sb="15" eb="17">
      <t>スウリョウ</t>
    </rPh>
    <rPh sb="17" eb="18">
      <t>トウ</t>
    </rPh>
    <rPh sb="19" eb="22">
      <t>グタイテキ</t>
    </rPh>
    <rPh sb="23" eb="25">
      <t>サンシキ</t>
    </rPh>
    <rPh sb="26" eb="27">
      <t>モチ</t>
    </rPh>
    <rPh sb="29" eb="31">
      <t>キニュウ</t>
    </rPh>
    <rPh sb="46" eb="48">
      <t>キニュウ</t>
    </rPh>
    <rPh sb="51" eb="55">
      <t>ジョセイジギョウ</t>
    </rPh>
    <rPh sb="56" eb="58">
      <t>カイハツ</t>
    </rPh>
    <rPh sb="59" eb="61">
      <t>カイリョウ</t>
    </rPh>
    <rPh sb="63" eb="65">
      <t>セイヒン</t>
    </rPh>
    <rPh sb="71" eb="74">
      <t>ウリアゲダカ</t>
    </rPh>
    <rPh sb="76" eb="78">
      <t>コンキョ</t>
    </rPh>
    <rPh sb="79" eb="81">
      <t>キニュウ</t>
    </rPh>
    <phoneticPr fontId="2"/>
  </si>
  <si>
    <t>（7）-2 規格認証・登録計画書</t>
    <rPh sb="6" eb="10">
      <t>キカクニンショウ</t>
    </rPh>
    <rPh sb="11" eb="13">
      <t>トウロク</t>
    </rPh>
    <rPh sb="13" eb="16">
      <t>ケイカクショ</t>
    </rPh>
    <phoneticPr fontId="57"/>
  </si>
  <si>
    <r>
      <t>　「</t>
    </r>
    <r>
      <rPr>
        <b/>
        <sz val="10"/>
        <rFont val="ＭＳ Ｐゴシック"/>
        <family val="3"/>
        <charset val="128"/>
      </rPr>
      <t>（7）規格認証・登録費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5" eb="9">
      <t>キカクニンショウ</t>
    </rPh>
    <rPh sb="10" eb="12">
      <t>トウロク</t>
    </rPh>
    <rPh sb="12" eb="13">
      <t>ヒ</t>
    </rPh>
    <rPh sb="22" eb="24">
      <t>ケイヒ</t>
    </rPh>
    <rPh sb="28" eb="30">
      <t>キニュウ</t>
    </rPh>
    <phoneticPr fontId="57"/>
  </si>
  <si>
    <t>納品される成果物</t>
    <rPh sb="0" eb="2">
      <t>ノウヒン</t>
    </rPh>
    <rPh sb="5" eb="8">
      <t>セイカブツ</t>
    </rPh>
    <phoneticPr fontId="57"/>
  </si>
  <si>
    <t>依頼内容</t>
    <rPh sb="0" eb="2">
      <t>イライ</t>
    </rPh>
    <rPh sb="2" eb="4">
      <t>ナイヨウ</t>
    </rPh>
    <phoneticPr fontId="57"/>
  </si>
  <si>
    <t>（２）機械装置・工具器具備品費</t>
    <rPh sb="3" eb="5">
      <t>キカイ</t>
    </rPh>
    <rPh sb="5" eb="7">
      <t>ソウチ</t>
    </rPh>
    <rPh sb="8" eb="10">
      <t>コウグ</t>
    </rPh>
    <rPh sb="10" eb="12">
      <t>キグ</t>
    </rPh>
    <rPh sb="12" eb="14">
      <t>ビヒン</t>
    </rPh>
    <rPh sb="14" eb="15">
      <t>ヒ</t>
    </rPh>
    <phoneticPr fontId="57"/>
  </si>
  <si>
    <t>（２）-2機械装置・工具器具備品購入計画書</t>
    <rPh sb="5" eb="7">
      <t>キカイ</t>
    </rPh>
    <rPh sb="7" eb="9">
      <t>ソウチ</t>
    </rPh>
    <rPh sb="10" eb="12">
      <t>コウグ</t>
    </rPh>
    <rPh sb="12" eb="14">
      <t>キグ</t>
    </rPh>
    <rPh sb="14" eb="16">
      <t>ビヒン</t>
    </rPh>
    <rPh sb="16" eb="18">
      <t>コウニュウ</t>
    </rPh>
    <rPh sb="18" eb="21">
      <t>ケイカクショ</t>
    </rPh>
    <phoneticPr fontId="57"/>
  </si>
  <si>
    <t>依頼先事業者名</t>
    <rPh sb="0" eb="3">
      <t>イライサキ</t>
    </rPh>
    <rPh sb="3" eb="6">
      <t>ジギョウシャ</t>
    </rPh>
    <rPh sb="6" eb="7">
      <t>メイ</t>
    </rPh>
    <phoneticPr fontId="57"/>
  </si>
  <si>
    <t>（10）-2機械装置・工具器具備品購入計画書</t>
    <rPh sb="6" eb="8">
      <t>キカイ</t>
    </rPh>
    <rPh sb="8" eb="10">
      <t>ソウチ</t>
    </rPh>
    <rPh sb="11" eb="13">
      <t>コウグ</t>
    </rPh>
    <rPh sb="13" eb="15">
      <t>キグ</t>
    </rPh>
    <rPh sb="15" eb="17">
      <t>ビヒン</t>
    </rPh>
    <rPh sb="17" eb="19">
      <t>コウニュウ</t>
    </rPh>
    <rPh sb="19" eb="22">
      <t>ケイカクショ</t>
    </rPh>
    <phoneticPr fontId="57"/>
  </si>
  <si>
    <t>上記委託先は、自企業と資本関係、役員または従業員の兼務、自企業の代表者３親等以内の親族による経営ではない。</t>
    <rPh sb="2" eb="4">
      <t>イタク</t>
    </rPh>
    <rPh sb="7" eb="10">
      <t>ジキギョウ</t>
    </rPh>
    <rPh sb="28" eb="31">
      <t>ジキギョウ</t>
    </rPh>
    <phoneticPr fontId="2"/>
  </si>
  <si>
    <t>経費名</t>
    <rPh sb="0" eb="2">
      <t>ケイヒ</t>
    </rPh>
    <rPh sb="2" eb="3">
      <t>メイ</t>
    </rPh>
    <phoneticPr fontId="2"/>
  </si>
  <si>
    <r>
      <rPr>
        <b/>
        <sz val="11"/>
        <color theme="1"/>
        <rFont val="游ゴシック"/>
        <family val="3"/>
        <charset val="128"/>
        <scheme val="minor"/>
      </rPr>
      <t>11．事業化に向けた課題と解決方法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※「10．ステップアップ目標」に記載した目標内容に対応させて記入してください</t>
    </r>
    <rPh sb="3" eb="6">
      <t>ジギョウカ</t>
    </rPh>
    <rPh sb="7" eb="8">
      <t>ム</t>
    </rPh>
    <rPh sb="10" eb="12">
      <t>カダイ</t>
    </rPh>
    <rPh sb="13" eb="15">
      <t>カイケツ</t>
    </rPh>
    <rPh sb="15" eb="17">
      <t>ホウホウ</t>
    </rPh>
    <rPh sb="31" eb="33">
      <t>モクヒョウ</t>
    </rPh>
    <phoneticPr fontId="2"/>
  </si>
  <si>
    <r>
      <rPr>
        <b/>
        <sz val="11"/>
        <color theme="1"/>
        <rFont val="游ゴシック"/>
        <family val="3"/>
        <charset val="128"/>
        <scheme val="minor"/>
      </rPr>
      <t>9．技術的課題と解決方法</t>
    </r>
    <r>
      <rPr>
        <b/>
        <sz val="12"/>
        <color theme="1"/>
        <rFont val="游ゴシック"/>
        <family val="3"/>
        <charset val="128"/>
        <scheme val="minor"/>
      </rPr>
      <t>　</t>
    </r>
    <r>
      <rPr>
        <sz val="11"/>
        <color theme="1"/>
        <rFont val="游ゴシック"/>
        <family val="3"/>
        <charset val="128"/>
        <scheme val="minor"/>
      </rPr>
      <t>　</t>
    </r>
    <r>
      <rPr>
        <sz val="10"/>
        <color theme="1"/>
        <rFont val="游ゴシック"/>
        <family val="3"/>
        <charset val="128"/>
        <scheme val="minor"/>
      </rPr>
      <t>※「8．達成目標」に記載した目標内容に対応させて記入してください</t>
    </r>
    <rPh sb="2" eb="5">
      <t>ギジュツテキ</t>
    </rPh>
    <rPh sb="5" eb="7">
      <t>カダイ</t>
    </rPh>
    <rPh sb="8" eb="10">
      <t>カイケツ</t>
    </rPh>
    <rPh sb="10" eb="12">
      <t>ホウホウ</t>
    </rPh>
    <rPh sb="38" eb="40">
      <t>キニュウ</t>
    </rPh>
    <phoneticPr fontId="2"/>
  </si>
  <si>
    <t>専門家氏名</t>
    <rPh sb="0" eb="3">
      <t>センモンカ</t>
    </rPh>
    <rPh sb="3" eb="5">
      <t>シメイ</t>
    </rPh>
    <phoneticPr fontId="57"/>
  </si>
  <si>
    <t>事業内容／
経歴・実績</t>
    <rPh sb="0" eb="2">
      <t>ジギョウ</t>
    </rPh>
    <rPh sb="2" eb="4">
      <t>ナイヨウ</t>
    </rPh>
    <rPh sb="6" eb="8">
      <t>ケイレキ</t>
    </rPh>
    <rPh sb="9" eb="11">
      <t>ジッセキ</t>
    </rPh>
    <phoneticPr fontId="57"/>
  </si>
  <si>
    <t>指導内容</t>
    <rPh sb="0" eb="4">
      <t>シドウナイヨウ</t>
    </rPh>
    <phoneticPr fontId="57"/>
  </si>
  <si>
    <t>選定理由／
専門家指導が必要な理由</t>
    <rPh sb="0" eb="2">
      <t>センテイ</t>
    </rPh>
    <rPh sb="2" eb="4">
      <t>リユウ</t>
    </rPh>
    <rPh sb="6" eb="9">
      <t>センモンカ</t>
    </rPh>
    <rPh sb="9" eb="11">
      <t>シドウ</t>
    </rPh>
    <rPh sb="12" eb="14">
      <t>ヒツヨウ</t>
    </rPh>
    <rPh sb="15" eb="17">
      <t>リユウ</t>
    </rPh>
    <phoneticPr fontId="57"/>
  </si>
  <si>
    <t>（５）-2 専門家指導計画書</t>
    <rPh sb="6" eb="11">
      <t>センモンカシドウ</t>
    </rPh>
    <rPh sb="11" eb="14">
      <t>ケイカクショ</t>
    </rPh>
    <phoneticPr fontId="57"/>
  </si>
  <si>
    <r>
      <t>①</t>
    </r>
    <r>
      <rPr>
        <b/>
        <u/>
        <sz val="12"/>
        <color theme="1"/>
        <rFont val="ＭＳ Ｐゴシック"/>
        <family val="3"/>
        <charset val="128"/>
      </rPr>
      <t>申請書提出後、達成目標の変更はできません</t>
    </r>
    <r>
      <rPr>
        <sz val="12"/>
        <color theme="1"/>
        <rFont val="ＭＳ Ｐゴシック"/>
        <family val="3"/>
        <charset val="128"/>
      </rPr>
      <t>。
②達成目標に記載した全ての内容について</t>
    </r>
    <r>
      <rPr>
        <b/>
        <u/>
        <sz val="12"/>
        <color theme="1"/>
        <rFont val="ＭＳ Ｐゴシック"/>
        <family val="3"/>
        <charset val="128"/>
      </rPr>
      <t>達成したことを公社が確認できなかった場合は、事業完了とならず、助成金は交付されません</t>
    </r>
    <r>
      <rPr>
        <sz val="12"/>
        <color theme="1"/>
        <rFont val="ＭＳ Ｐゴシック"/>
        <family val="3"/>
        <charset val="128"/>
      </rPr>
      <t>。
③</t>
    </r>
    <r>
      <rPr>
        <b/>
        <u/>
        <sz val="12"/>
        <color theme="1"/>
        <rFont val="ＭＳ Ｐゴシック"/>
        <family val="3"/>
        <charset val="128"/>
      </rPr>
      <t>７（５）に記載した新規性、優秀性から特長的な機能や性能を関連付けて、目標１～３のうち、１つ以上（最大３つまで）</t>
    </r>
    <r>
      <rPr>
        <sz val="12"/>
        <color theme="1"/>
        <rFont val="ＭＳ Ｐゴシック"/>
        <family val="3"/>
        <charset val="128"/>
      </rPr>
      <t>「達成目標」として記入してください。
　　※特長的な機能…「備わっている働きや能力」について助成事業期間内で検証可能な内容を
　　　　　　　　　　　　 　　具体的に記載してください。
　　※特長的な性能…「機能を具体的に表す数値や指標」を用いて定量的に記載してください。
　　　　　　　　　　　　　　（数値目標については「○○程度」という表現は避け、「○○以上」又は
　　　　　　　　　　　　　　「○○以下」等と到達を明確に判断できるものに設定してください。）
④達成目標は審査・検査の評価要素であるため、</t>
    </r>
    <r>
      <rPr>
        <b/>
        <u/>
        <sz val="12"/>
        <color theme="1"/>
        <rFont val="ＭＳ Ｐゴシック"/>
        <family val="3"/>
        <charset val="128"/>
      </rPr>
      <t>第三者がその内容を客観的に確認できるように記入してください</t>
    </r>
    <r>
      <rPr>
        <sz val="12"/>
        <color theme="1"/>
        <rFont val="ＭＳ Ｐゴシック"/>
        <family val="3"/>
        <charset val="128"/>
      </rPr>
      <t xml:space="preserve">。
</t>
    </r>
    <r>
      <rPr>
        <sz val="12"/>
        <color rgb="FFFF0000"/>
        <rFont val="ＭＳ Ｐゴシック"/>
        <family val="3"/>
        <charset val="128"/>
      </rPr>
      <t xml:space="preserve">※７（２）で創出する新ビジネスの種別として「製品の開発・改良」若しくは「製品とサービスの複合的な開発・改良」を選択された方のみご記入下さい。（「サービスの開発・改良」を選択された方は１０．ステップアップ目標　へお進みください）
</t>
    </r>
    <r>
      <rPr>
        <b/>
        <sz val="12"/>
        <color rgb="FFFF0000"/>
        <rFont val="ＭＳ Ｐゴシック"/>
        <family val="3"/>
        <charset val="128"/>
      </rPr>
      <t>※「製品とサービスの複合的な開発・改良」を選択された方は、</t>
    </r>
    <r>
      <rPr>
        <b/>
        <u/>
        <sz val="12"/>
        <color rgb="FFFF0000"/>
        <rFont val="ＭＳ Ｐゴシック"/>
        <family val="3"/>
        <charset val="128"/>
      </rPr>
      <t>８．達成目標、及び10.ステップアップ目標の両方の記入が必要</t>
    </r>
    <r>
      <rPr>
        <b/>
        <sz val="12"/>
        <color rgb="FFFF0000"/>
        <rFont val="ＭＳ Ｐゴシック"/>
        <family val="3"/>
        <charset val="128"/>
      </rPr>
      <t>です。</t>
    </r>
    <rPh sb="30" eb="32">
      <t>キサイ</t>
    </rPh>
    <rPh sb="94" eb="96">
      <t>キサイ</t>
    </rPh>
    <rPh sb="107" eb="110">
      <t>トクチョウテキ</t>
    </rPh>
    <rPh sb="117" eb="120">
      <t>カンレンツ</t>
    </rPh>
    <rPh sb="123" eb="125">
      <t>モクヒョウ</t>
    </rPh>
    <rPh sb="134" eb="136">
      <t>イジョウ</t>
    </rPh>
    <rPh sb="137" eb="139">
      <t>サイダイ</t>
    </rPh>
    <rPh sb="167" eb="170">
      <t>トクチョウテキ</t>
    </rPh>
    <rPh sb="241" eb="244">
      <t>トクチョウテキ</t>
    </rPh>
    <rPh sb="256" eb="257">
      <t>アラワ</t>
    </rPh>
    <rPh sb="258" eb="260">
      <t>スウチ</t>
    </rPh>
    <rPh sb="261" eb="263">
      <t>シヒョウ</t>
    </rPh>
    <rPh sb="297" eb="299">
      <t>スウチ</t>
    </rPh>
    <rPh sb="299" eb="301">
      <t>モクヒョウ</t>
    </rPh>
    <rPh sb="309" eb="311">
      <t>テイド</t>
    </rPh>
    <rPh sb="315" eb="317">
      <t>ヒョウゲン</t>
    </rPh>
    <rPh sb="318" eb="319">
      <t>サ</t>
    </rPh>
    <rPh sb="324" eb="326">
      <t>イジョウ</t>
    </rPh>
    <rPh sb="327" eb="328">
      <t>マタ</t>
    </rPh>
    <rPh sb="350" eb="351">
      <t>トウ</t>
    </rPh>
    <rPh sb="352" eb="354">
      <t>トウタツ</t>
    </rPh>
    <rPh sb="355" eb="357">
      <t>メイカク</t>
    </rPh>
    <rPh sb="358" eb="360">
      <t>ハンダン</t>
    </rPh>
    <rPh sb="366" eb="368">
      <t>セッテイ</t>
    </rPh>
    <rPh sb="438" eb="440">
      <t>ソウシュツ</t>
    </rPh>
    <rPh sb="442" eb="443">
      <t>シン</t>
    </rPh>
    <rPh sb="448" eb="450">
      <t>シュベツ</t>
    </rPh>
    <rPh sb="454" eb="456">
      <t>セイヒン</t>
    </rPh>
    <rPh sb="457" eb="459">
      <t>カイハツ</t>
    </rPh>
    <rPh sb="460" eb="462">
      <t>カイリョウ</t>
    </rPh>
    <rPh sb="463" eb="464">
      <t>モ</t>
    </rPh>
    <rPh sb="468" eb="470">
      <t>セイヒン</t>
    </rPh>
    <rPh sb="476" eb="479">
      <t>フクゴウテキ</t>
    </rPh>
    <rPh sb="480" eb="482">
      <t>カイハツ</t>
    </rPh>
    <rPh sb="483" eb="485">
      <t>カイリョウ</t>
    </rPh>
    <rPh sb="487" eb="489">
      <t>センタク</t>
    </rPh>
    <rPh sb="492" eb="493">
      <t>カタ</t>
    </rPh>
    <rPh sb="496" eb="498">
      <t>キニュウ</t>
    </rPh>
    <rPh sb="498" eb="499">
      <t>クダ</t>
    </rPh>
    <rPh sb="509" eb="511">
      <t>カイハツ</t>
    </rPh>
    <rPh sb="512" eb="514">
      <t>カイリョウ</t>
    </rPh>
    <rPh sb="516" eb="518">
      <t>センタク</t>
    </rPh>
    <rPh sb="521" eb="522">
      <t>カタ</t>
    </rPh>
    <rPh sb="533" eb="535">
      <t>モクヒョウ</t>
    </rPh>
    <rPh sb="538" eb="539">
      <t>スス</t>
    </rPh>
    <rPh sb="549" eb="551">
      <t>セイヒン</t>
    </rPh>
    <rPh sb="557" eb="560">
      <t>フクゴウテキ</t>
    </rPh>
    <rPh sb="561" eb="563">
      <t>カイハツ</t>
    </rPh>
    <rPh sb="564" eb="566">
      <t>カイリョウ</t>
    </rPh>
    <rPh sb="568" eb="570">
      <t>センタク</t>
    </rPh>
    <rPh sb="573" eb="574">
      <t>カタ</t>
    </rPh>
    <rPh sb="578" eb="582">
      <t>タッセイモクヒョウ</t>
    </rPh>
    <rPh sb="583" eb="584">
      <t>オヨ</t>
    </rPh>
    <rPh sb="595" eb="597">
      <t>モクヒョウ</t>
    </rPh>
    <rPh sb="598" eb="600">
      <t>リョウホウ</t>
    </rPh>
    <rPh sb="601" eb="603">
      <t>キニュウ</t>
    </rPh>
    <rPh sb="604" eb="606">
      <t>ヒツヨウ</t>
    </rPh>
    <phoneticPr fontId="2"/>
  </si>
  <si>
    <t xml:space="preserve"> (14)その他助成対象外経費</t>
    <rPh sb="7" eb="8">
      <t>タ</t>
    </rPh>
    <rPh sb="8" eb="10">
      <t>ジョセイ</t>
    </rPh>
    <rPh sb="10" eb="12">
      <t>タイショウ</t>
    </rPh>
    <rPh sb="12" eb="13">
      <t>ガイ</t>
    </rPh>
    <rPh sb="13" eb="15">
      <t>ケイヒ</t>
    </rPh>
    <phoneticPr fontId="2"/>
  </si>
  <si>
    <t>（1３）-2 委託・外注計画書</t>
    <rPh sb="7" eb="9">
      <t>イタク</t>
    </rPh>
    <rPh sb="10" eb="12">
      <t>ガイチュウ</t>
    </rPh>
    <rPh sb="12" eb="15">
      <t>ケイカクショ</t>
    </rPh>
    <phoneticPr fontId="57"/>
  </si>
  <si>
    <r>
      <t>　「</t>
    </r>
    <r>
      <rPr>
        <b/>
        <sz val="10"/>
        <rFont val="ＭＳ Ｐゴシック"/>
        <family val="3"/>
        <charset val="128"/>
      </rPr>
      <t>（1３）委託・外注費</t>
    </r>
    <r>
      <rPr>
        <sz val="10"/>
        <rFont val="ＭＳ Ｐゴシック"/>
        <family val="3"/>
        <charset val="128"/>
      </rPr>
      <t>」に計上した</t>
    </r>
    <r>
      <rPr>
        <b/>
        <u/>
        <sz val="10"/>
        <rFont val="ＭＳ Ｐゴシック"/>
        <family val="3"/>
        <charset val="128"/>
      </rPr>
      <t>全ての経費</t>
    </r>
    <r>
      <rPr>
        <u/>
        <sz val="10"/>
        <rFont val="ＭＳ Ｐゴシック"/>
        <family val="3"/>
        <charset val="128"/>
      </rPr>
      <t>について記入してください。</t>
    </r>
    <rPh sb="9" eb="11">
      <t>ガイチュウ</t>
    </rPh>
    <rPh sb="21" eb="23">
      <t>ケイヒ</t>
    </rPh>
    <rPh sb="27" eb="29">
      <t>キニュウ</t>
    </rPh>
    <phoneticPr fontId="57"/>
  </si>
  <si>
    <t>令和</t>
  </si>
  <si>
    <t>支援テーマ</t>
    <rPh sb="0" eb="2">
      <t>シエン</t>
    </rPh>
    <phoneticPr fontId="2"/>
  </si>
  <si>
    <t>高齢者本人向けビジネス</t>
    <rPh sb="0" eb="3">
      <t>コウレイシャ</t>
    </rPh>
    <rPh sb="3" eb="6">
      <t>ホンニンム</t>
    </rPh>
    <phoneticPr fontId="2"/>
  </si>
  <si>
    <t>高齢者とその家族・親族向けビジネス</t>
    <rPh sb="0" eb="3">
      <t>コウレイシャ</t>
    </rPh>
    <rPh sb="6" eb="8">
      <t>カゾク</t>
    </rPh>
    <rPh sb="9" eb="11">
      <t>シンゾク</t>
    </rPh>
    <rPh sb="11" eb="12">
      <t>ム</t>
    </rPh>
    <phoneticPr fontId="2"/>
  </si>
  <si>
    <t>高齢者と地域社会等とのつながりに関するビジネス</t>
    <rPh sb="0" eb="3">
      <t>コウレイシャ</t>
    </rPh>
    <rPh sb="4" eb="8">
      <t>チイキシャカイ</t>
    </rPh>
    <rPh sb="8" eb="9">
      <t>トウ</t>
    </rPh>
    <rPh sb="16" eb="17">
      <t>カン</t>
    </rPh>
    <phoneticPr fontId="2"/>
  </si>
  <si>
    <t>就労に関する高齢者向けビジネス</t>
    <rPh sb="0" eb="2">
      <t>シュウロウ</t>
    </rPh>
    <rPh sb="3" eb="4">
      <t>カン</t>
    </rPh>
    <rPh sb="6" eb="9">
      <t>コウレイシャ</t>
    </rPh>
    <rPh sb="9" eb="10">
      <t>ム</t>
    </rPh>
    <phoneticPr fontId="2"/>
  </si>
  <si>
    <t>サポートが必要な高齢者向けビジネス</t>
    <rPh sb="5" eb="7">
      <t>ヒツヨウ</t>
    </rPh>
    <rPh sb="8" eb="11">
      <t>コウレイシャ</t>
    </rPh>
    <rPh sb="11" eb="12">
      <t>ム</t>
    </rPh>
    <phoneticPr fontId="2"/>
  </si>
  <si>
    <t>その他いずれにも該当しない高齢者向けビジネス</t>
    <rPh sb="2" eb="3">
      <t>タ</t>
    </rPh>
    <phoneticPr fontId="2"/>
  </si>
  <si>
    <r>
      <t>生活の</t>
    </r>
    <r>
      <rPr>
        <b/>
        <u/>
        <sz val="10.5"/>
        <rFont val="ＭＳ Ｐゴシック"/>
        <family val="3"/>
        <charset val="128"/>
      </rPr>
      <t>質の向上</t>
    </r>
    <r>
      <rPr>
        <sz val="10.5"/>
        <rFont val="ＭＳ Ｐゴシック"/>
        <family val="3"/>
        <charset val="128"/>
      </rPr>
      <t>を目的とするビジネス</t>
    </r>
    <rPh sb="0" eb="2">
      <t>セイカツ</t>
    </rPh>
    <rPh sb="3" eb="4">
      <t>シツ</t>
    </rPh>
    <rPh sb="5" eb="7">
      <t>コウジョウ</t>
    </rPh>
    <rPh sb="8" eb="10">
      <t>モクテキ</t>
    </rPh>
    <phoneticPr fontId="2"/>
  </si>
  <si>
    <r>
      <t>生活の</t>
    </r>
    <r>
      <rPr>
        <b/>
        <u/>
        <sz val="10.5"/>
        <rFont val="ＭＳ Ｐゴシック"/>
        <family val="3"/>
        <charset val="128"/>
      </rPr>
      <t>維持・低下防止</t>
    </r>
    <r>
      <rPr>
        <sz val="10.5"/>
        <rFont val="ＭＳ Ｐゴシック"/>
        <family val="3"/>
        <charset val="128"/>
      </rPr>
      <t>を目的とする
ビジネス</t>
    </r>
    <rPh sb="0" eb="2">
      <t>セイカツ</t>
    </rPh>
    <rPh sb="3" eb="5">
      <t>イジ</t>
    </rPh>
    <rPh sb="6" eb="8">
      <t>テイカ</t>
    </rPh>
    <rPh sb="8" eb="10">
      <t>ボウシ</t>
    </rPh>
    <rPh sb="11" eb="13">
      <t>モクテキ</t>
    </rPh>
    <phoneticPr fontId="2"/>
  </si>
  <si>
    <t>該当するテーマ（複数選択可）</t>
    <rPh sb="0" eb="2">
      <t>ガイトウ</t>
    </rPh>
    <rPh sb="8" eb="10">
      <t>フクスウ</t>
    </rPh>
    <rPh sb="10" eb="12">
      <t>センタク</t>
    </rPh>
    <rPh sb="12" eb="13">
      <t>カ</t>
    </rPh>
    <phoneticPr fontId="5"/>
  </si>
  <si>
    <r>
      <t>①助成事業で開発・改良するサービスについて、どのような新規性・優秀性を持たせるかを「ステップアップ目標」として記入してください。
②</t>
    </r>
    <r>
      <rPr>
        <b/>
        <u/>
        <sz val="12"/>
        <color theme="1"/>
        <rFont val="ＭＳ Ｐゴシック"/>
        <family val="3"/>
        <charset val="128"/>
      </rPr>
      <t>申請書提出後、ステップアップ目標の変更はできません</t>
    </r>
    <r>
      <rPr>
        <sz val="12"/>
        <color theme="1"/>
        <rFont val="ＭＳ Ｐゴシック"/>
        <family val="3"/>
        <charset val="128"/>
      </rPr>
      <t>。
③ステップアップ目標に記載した全ての内容について</t>
    </r>
    <r>
      <rPr>
        <b/>
        <u/>
        <sz val="12"/>
        <color theme="1"/>
        <rFont val="ＭＳ Ｐゴシック"/>
        <family val="3"/>
        <charset val="128"/>
      </rPr>
      <t>達成したことを公社が確認できなかった場合は、事業完了とならず、助成金は交付されません</t>
    </r>
    <r>
      <rPr>
        <sz val="12"/>
        <color theme="1"/>
        <rFont val="ＭＳ Ｐゴシック"/>
        <family val="3"/>
        <charset val="128"/>
      </rPr>
      <t>。</t>
    </r>
    <r>
      <rPr>
        <sz val="12"/>
        <color rgb="FFFF0000"/>
        <rFont val="ＭＳ Ｐゴシック"/>
        <family val="3"/>
        <charset val="128"/>
      </rPr>
      <t xml:space="preserve">
</t>
    </r>
    <r>
      <rPr>
        <sz val="12"/>
        <rFont val="ＭＳ Ｐゴシック"/>
        <family val="3"/>
        <charset val="128"/>
      </rPr>
      <t>④ステップアップ目標の設定にあたっては、７（５）に記載した新規性、優秀性から特長的な機能を関連付けて、目標１～３のうち、１つ以上（最大３つまで）記入してください。また、設定したステップアップ目標について、効果の検証・モニタリングなど有効性の検証を行う場合は「有効性の検証方法」として記入してください。
　　※特長的な機能…「備わっている働きや能力」について助成事業期間内で検証可能な内容を
　　　　　　　　　　　　 　　具体的に記載してください。</t>
    </r>
    <r>
      <rPr>
        <sz val="12"/>
        <color theme="1"/>
        <rFont val="ＭＳ Ｐゴシック"/>
        <family val="3"/>
        <charset val="128"/>
      </rPr>
      <t xml:space="preserve">
⑤ステップアップ目標は審査・検査の評価要素であるため、</t>
    </r>
    <r>
      <rPr>
        <b/>
        <u/>
        <sz val="12"/>
        <color theme="1"/>
        <rFont val="ＭＳ Ｐゴシック"/>
        <family val="3"/>
        <charset val="128"/>
      </rPr>
      <t>第三者がその内容を客観的に確認できるように記入してください</t>
    </r>
    <r>
      <rPr>
        <sz val="12"/>
        <color theme="1"/>
        <rFont val="ＭＳ Ｐゴシック"/>
        <family val="3"/>
        <charset val="128"/>
      </rPr>
      <t xml:space="preserve">。
</t>
    </r>
    <r>
      <rPr>
        <sz val="12"/>
        <color rgb="FFFF0000"/>
        <rFont val="ＭＳ Ｐゴシック"/>
        <family val="3"/>
        <charset val="128"/>
      </rPr>
      <t xml:space="preserve">※７（２）で創出する新ビジネスの種別として「サービスの開発・改良」若しくは「製品とサービスの複合的な開発・改良」を選択された方のみご記入下さい。（「製品の開発・改良」を選択された方は記入不要です）
</t>
    </r>
    <r>
      <rPr>
        <b/>
        <sz val="12"/>
        <color rgb="FFFF0000"/>
        <rFont val="ＭＳ Ｐゴシック"/>
        <family val="3"/>
        <charset val="128"/>
      </rPr>
      <t>※「製品とサービスの複合的な開発・改良」を選択された方は、</t>
    </r>
    <r>
      <rPr>
        <b/>
        <u/>
        <sz val="12"/>
        <color rgb="FFFF0000"/>
        <rFont val="ＭＳ Ｐゴシック"/>
        <family val="3"/>
        <charset val="128"/>
      </rPr>
      <t>８．達成目標、及び10.ステップアップ目標の両方の記入が必要</t>
    </r>
    <r>
      <rPr>
        <b/>
        <sz val="12"/>
        <color rgb="FFFF0000"/>
        <rFont val="ＭＳ Ｐゴシック"/>
        <family val="3"/>
        <charset val="128"/>
      </rPr>
      <t>です。</t>
    </r>
    <rPh sb="106" eb="108">
      <t>キサイ</t>
    </rPh>
    <rPh sb="455" eb="457">
      <t>ソウシュツ</t>
    </rPh>
    <rPh sb="459" eb="460">
      <t>シン</t>
    </rPh>
    <rPh sb="465" eb="467">
      <t>シュベツ</t>
    </rPh>
    <rPh sb="476" eb="478">
      <t>カイハツ</t>
    </rPh>
    <rPh sb="479" eb="481">
      <t>カイリョウ</t>
    </rPh>
    <rPh sb="506" eb="508">
      <t>センタク</t>
    </rPh>
    <rPh sb="511" eb="512">
      <t>カタ</t>
    </rPh>
    <rPh sb="515" eb="517">
      <t>キニュウ</t>
    </rPh>
    <rPh sb="517" eb="518">
      <t>クダ</t>
    </rPh>
    <rPh sb="533" eb="535">
      <t>センタク</t>
    </rPh>
    <rPh sb="538" eb="539">
      <t>カタ</t>
    </rPh>
    <rPh sb="540" eb="544">
      <t>キニュウフヨウ</t>
    </rPh>
    <phoneticPr fontId="2"/>
  </si>
  <si>
    <t>※　交付決定予定日（令和６年３月１日）から１年９か月以内に事業を完了させて下さい。</t>
    <rPh sb="2" eb="6">
      <t>コウフケッテイ</t>
    </rPh>
    <rPh sb="6" eb="9">
      <t>ヨテイビ</t>
    </rPh>
    <rPh sb="10" eb="12">
      <t>レイワ</t>
    </rPh>
    <rPh sb="13" eb="14">
      <t>ネン</t>
    </rPh>
    <rPh sb="15" eb="16">
      <t>ガツ</t>
    </rPh>
    <rPh sb="17" eb="18">
      <t>ニチ</t>
    </rPh>
    <rPh sb="22" eb="23">
      <t>ネン</t>
    </rPh>
    <rPh sb="25" eb="26">
      <t>ゲツ</t>
    </rPh>
    <rPh sb="26" eb="28">
      <t>イナイ</t>
    </rPh>
    <rPh sb="29" eb="31">
      <t>ジギョウ</t>
    </rPh>
    <rPh sb="32" eb="34">
      <t>カンリョウ</t>
    </rPh>
    <rPh sb="37" eb="38">
      <t>クダ</t>
    </rPh>
    <phoneticPr fontId="2"/>
  </si>
  <si>
    <t>（基準日：令和５年１１月１日現在）</t>
    <phoneticPr fontId="2"/>
  </si>
  <si>
    <t>※令和７年１１月３０日以前</t>
    <rPh sb="1" eb="3">
      <t>レイワ</t>
    </rPh>
    <rPh sb="4" eb="5">
      <t>ネン</t>
    </rPh>
    <rPh sb="7" eb="8">
      <t>ガツ</t>
    </rPh>
    <rPh sb="10" eb="11">
      <t>ニチ</t>
    </rPh>
    <rPh sb="11" eb="13">
      <t>イゼン</t>
    </rPh>
    <phoneticPr fontId="2"/>
  </si>
  <si>
    <r>
      <t>　 基準日（令和５年１１月１日）から過去５年間における国・地方公共団体等（公社含む）の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sz val="10.5"/>
        <rFont val="ＭＳ Ｐゴシック"/>
        <family val="3"/>
        <charset val="128"/>
      </rPr>
      <t>受給済</t>
    </r>
    <r>
      <rPr>
        <sz val="10.5"/>
        <rFont val="ＭＳ Ｐゴシック"/>
        <family val="3"/>
        <charset val="128"/>
      </rPr>
      <t>の補助・助成事業について、</t>
    </r>
    <r>
      <rPr>
        <u/>
        <sz val="10.5"/>
        <rFont val="ＭＳ Ｐゴシック"/>
        <family val="3"/>
        <charset val="128"/>
      </rPr>
      <t>直近のものから順に</t>
    </r>
    <r>
      <rPr>
        <sz val="10.5"/>
        <rFont val="ＭＳ Ｐゴシック"/>
        <family val="3"/>
        <charset val="128"/>
      </rPr>
      <t>記入してください。</t>
    </r>
    <rPh sb="2" eb="4">
      <t>キジュン</t>
    </rPh>
    <rPh sb="4" eb="5">
      <t>ビ</t>
    </rPh>
    <rPh sb="6" eb="8">
      <t>レイワ</t>
    </rPh>
    <rPh sb="9" eb="10">
      <t>ネン</t>
    </rPh>
    <rPh sb="12" eb="13">
      <t>ガツ</t>
    </rPh>
    <rPh sb="14" eb="15">
      <t>ニチ</t>
    </rPh>
    <rPh sb="18" eb="20">
      <t>カコ</t>
    </rPh>
    <rPh sb="21" eb="23">
      <t>ネンカン</t>
    </rPh>
    <rPh sb="43" eb="45">
      <t>セイヒン</t>
    </rPh>
    <rPh sb="50" eb="52">
      <t>カイハツ</t>
    </rPh>
    <rPh sb="53" eb="55">
      <t>ソウギョウ</t>
    </rPh>
    <rPh sb="56" eb="58">
      <t>セツビ</t>
    </rPh>
    <rPh sb="58" eb="60">
      <t>トウシ</t>
    </rPh>
    <rPh sb="61" eb="63">
      <t>ハンロ</t>
    </rPh>
    <rPh sb="63" eb="66">
      <t>カイタクナド</t>
    </rPh>
    <rPh sb="67" eb="70">
      <t>ホジョキン</t>
    </rPh>
    <rPh sb="71" eb="73">
      <t>ジョセイ</t>
    </rPh>
    <rPh sb="73" eb="74">
      <t>キン</t>
    </rPh>
    <rPh sb="78" eb="80">
      <t>ジュキュウ</t>
    </rPh>
    <rPh sb="80" eb="81">
      <t>スミ</t>
    </rPh>
    <rPh sb="82" eb="84">
      <t>ホジョ</t>
    </rPh>
    <rPh sb="85" eb="87">
      <t>ジョセイ</t>
    </rPh>
    <rPh sb="87" eb="89">
      <t>ジギョウ</t>
    </rPh>
    <rPh sb="94" eb="96">
      <t>チョッキン</t>
    </rPh>
    <rPh sb="101" eb="102">
      <t>ジュン</t>
    </rPh>
    <rPh sb="103" eb="105">
      <t>キニュウ</t>
    </rPh>
    <phoneticPr fontId="2"/>
  </si>
  <si>
    <r>
      <t>　 基準日（令和５年１１月１日）時点で、国・地方公共団体等（公社含む）の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16" eb="18">
      <t>ジテン</t>
    </rPh>
    <rPh sb="36" eb="38">
      <t>セイヒン</t>
    </rPh>
    <rPh sb="43" eb="45">
      <t>カイハツ</t>
    </rPh>
    <rPh sb="46" eb="48">
      <t>ソウギョウ</t>
    </rPh>
    <rPh sb="49" eb="51">
      <t>セツビ</t>
    </rPh>
    <rPh sb="51" eb="53">
      <t>トウシ</t>
    </rPh>
    <rPh sb="54" eb="56">
      <t>ハンロ</t>
    </rPh>
    <rPh sb="56" eb="59">
      <t>カイタクナド</t>
    </rPh>
    <rPh sb="60" eb="63">
      <t>ホジョキン</t>
    </rPh>
    <rPh sb="64" eb="66">
      <t>ジョセイ</t>
    </rPh>
    <rPh sb="66" eb="67">
      <t>キン</t>
    </rPh>
    <rPh sb="71" eb="74">
      <t>ジッシチュウ</t>
    </rPh>
    <rPh sb="74" eb="75">
      <t>オヨ</t>
    </rPh>
    <rPh sb="76" eb="79">
      <t>シンセイチュウ</t>
    </rPh>
    <rPh sb="79" eb="80">
      <t>マタ</t>
    </rPh>
    <rPh sb="81" eb="83">
      <t>シンセイ</t>
    </rPh>
    <rPh sb="83" eb="85">
      <t>ヨテイ</t>
    </rPh>
    <rPh sb="86" eb="88">
      <t>ホジョ</t>
    </rPh>
    <rPh sb="89" eb="91">
      <t>ジョセイ</t>
    </rPh>
    <rPh sb="91" eb="93">
      <t>ジギョウ</t>
    </rPh>
    <rPh sb="98" eb="100">
      <t>チョッキン</t>
    </rPh>
    <rPh sb="105" eb="106">
      <t>ジュン</t>
    </rPh>
    <phoneticPr fontId="2"/>
  </si>
  <si>
    <r>
      <t>　基準日（令和５年１１月１日）から過去３年間における</t>
    </r>
    <r>
      <rPr>
        <b/>
        <sz val="10.5"/>
        <rFont val="ＭＳ Ｐゴシック"/>
        <family val="3"/>
        <charset val="128"/>
      </rPr>
      <t>東京都及び公社事業の利用状況（</t>
    </r>
    <r>
      <rPr>
        <b/>
        <u/>
        <sz val="10.5"/>
        <rFont val="ＭＳ Ｐゴシック"/>
        <family val="3"/>
        <charset val="128"/>
      </rPr>
      <t>補助金・助成金以外</t>
    </r>
    <r>
      <rPr>
        <b/>
        <sz val="10.5"/>
        <rFont val="ＭＳ Ｐゴシック"/>
        <family val="3"/>
        <charset val="128"/>
      </rPr>
      <t>）</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1" eb="4">
      <t>キジュンビ</t>
    </rPh>
    <rPh sb="17" eb="19">
      <t>カコ</t>
    </rPh>
    <rPh sb="20" eb="22">
      <t>ネンカン</t>
    </rPh>
    <rPh sb="26" eb="28">
      <t>トウキョウ</t>
    </rPh>
    <rPh sb="28" eb="29">
      <t>ト</t>
    </rPh>
    <rPh sb="29" eb="30">
      <t>オヨ</t>
    </rPh>
    <rPh sb="31" eb="33">
      <t>コウシャ</t>
    </rPh>
    <rPh sb="33" eb="35">
      <t>ジギョウ</t>
    </rPh>
    <rPh sb="36" eb="38">
      <t>リヨウ</t>
    </rPh>
    <rPh sb="38" eb="40">
      <t>ジョウキョウ</t>
    </rPh>
    <rPh sb="41" eb="44">
      <t>ホジョキン</t>
    </rPh>
    <rPh sb="45" eb="48">
      <t>ジョセイキン</t>
    </rPh>
    <rPh sb="48" eb="50">
      <t>イガイ</t>
    </rPh>
    <rPh sb="55" eb="57">
      <t>チョッキン</t>
    </rPh>
    <rPh sb="62" eb="63">
      <t>ジュン</t>
    </rPh>
    <phoneticPr fontId="2"/>
  </si>
  <si>
    <r>
      <t>　基準日（令和５年１１月１日）から過去５年間における</t>
    </r>
    <r>
      <rPr>
        <b/>
        <sz val="10.5"/>
        <rFont val="ＭＳ Ｐゴシック"/>
        <family val="3"/>
        <charset val="128"/>
      </rPr>
      <t>東京都その他団体での受賞歴</t>
    </r>
    <r>
      <rPr>
        <sz val="10.5"/>
        <rFont val="ＭＳ Ｐゴシック"/>
        <family val="3"/>
        <charset val="128"/>
      </rPr>
      <t>について直近のものから順に記入してください。</t>
    </r>
    <rPh sb="1" eb="3">
      <t>キジュン</t>
    </rPh>
    <rPh sb="17" eb="19">
      <t>カコ</t>
    </rPh>
    <rPh sb="20" eb="22">
      <t>ネンカン</t>
    </rPh>
    <rPh sb="26" eb="28">
      <t>トウキョウ</t>
    </rPh>
    <rPh sb="28" eb="29">
      <t>ト</t>
    </rPh>
    <rPh sb="31" eb="32">
      <t>ホカ</t>
    </rPh>
    <rPh sb="32" eb="34">
      <t>ダンタイ</t>
    </rPh>
    <rPh sb="36" eb="38">
      <t>ジュショウ</t>
    </rPh>
    <rPh sb="38" eb="39">
      <t>レキ</t>
    </rPh>
    <rPh sb="43" eb="45">
      <t>チョッキン</t>
    </rPh>
    <rPh sb="50" eb="51">
      <t>ジュン</t>
    </rPh>
    <phoneticPr fontId="2"/>
  </si>
  <si>
    <t>＜設備投資・事業環境整備フェーズ＞</t>
    <rPh sb="1" eb="5">
      <t>セツビトウシ</t>
    </rPh>
    <rPh sb="6" eb="8">
      <t>ジギョウ</t>
    </rPh>
    <rPh sb="8" eb="10">
      <t>カンキョウ</t>
    </rPh>
    <rPh sb="10" eb="12">
      <t>セイビ</t>
    </rPh>
    <phoneticPr fontId="5"/>
  </si>
  <si>
    <t>【設備投資・事業環境整備フェーズ】</t>
    <rPh sb="1" eb="5">
      <t>セツビトウシ</t>
    </rPh>
    <rPh sb="6" eb="8">
      <t>ジギョウ</t>
    </rPh>
    <rPh sb="8" eb="10">
      <t>カンキョウ</t>
    </rPh>
    <rPh sb="10" eb="12">
      <t>セイビ</t>
    </rPh>
    <phoneticPr fontId="2"/>
  </si>
  <si>
    <t>（10）機械装置・工具器具備品費</t>
    <rPh sb="4" eb="6">
      <t>キカイ</t>
    </rPh>
    <rPh sb="6" eb="8">
      <t>ソウチ</t>
    </rPh>
    <rPh sb="9" eb="11">
      <t>コウグ</t>
    </rPh>
    <rPh sb="11" eb="13">
      <t>キグ</t>
    </rPh>
    <rPh sb="13" eb="15">
      <t>ビヒン</t>
    </rPh>
    <rPh sb="15" eb="16">
      <t>ヒ</t>
    </rPh>
    <phoneticPr fontId="57"/>
  </si>
  <si>
    <t>　・　具体的な作業項目、資金支出明細の番号（原－１、機－１、人－１等）を記入してください。
　・　各作業項目の開始から終了期間を表示してください。
　　　　「○」：自企業で実施
　　　　「●」：委託先等で実施
　・　本助成事業の全体像が分かるよう、経費が発生しない作業も記入してください。
　※「開発・改良フェーズ」「設備投資・事業環境整備フェーズ」のフロー・スケジュールをあわせて記入してください。</t>
    <rPh sb="3" eb="6">
      <t>グタイテキ</t>
    </rPh>
    <rPh sb="7" eb="9">
      <t>サギョウ</t>
    </rPh>
    <rPh sb="9" eb="11">
      <t>コウモク</t>
    </rPh>
    <rPh sb="12" eb="14">
      <t>シキン</t>
    </rPh>
    <rPh sb="14" eb="16">
      <t>シシュツ</t>
    </rPh>
    <rPh sb="16" eb="18">
      <t>メイサイ</t>
    </rPh>
    <rPh sb="19" eb="21">
      <t>バンゴウ</t>
    </rPh>
    <rPh sb="22" eb="23">
      <t>ゲン</t>
    </rPh>
    <rPh sb="26" eb="27">
      <t>キ</t>
    </rPh>
    <rPh sb="30" eb="31">
      <t>ジン</t>
    </rPh>
    <rPh sb="33" eb="34">
      <t>ナド</t>
    </rPh>
    <rPh sb="36" eb="38">
      <t>キニュウ</t>
    </rPh>
    <rPh sb="83" eb="85">
      <t>キギョウ</t>
    </rPh>
    <rPh sb="108" eb="109">
      <t>ホン</t>
    </rPh>
    <rPh sb="109" eb="111">
      <t>ジョセイ</t>
    </rPh>
    <rPh sb="111" eb="113">
      <t>ジギョウ</t>
    </rPh>
    <rPh sb="114" eb="117">
      <t>ゼンタイゾウ</t>
    </rPh>
    <rPh sb="118" eb="119">
      <t>ワ</t>
    </rPh>
    <rPh sb="124" eb="126">
      <t>ケイヒ</t>
    </rPh>
    <rPh sb="127" eb="129">
      <t>ハッセイ</t>
    </rPh>
    <rPh sb="132" eb="134">
      <t>サギョウ</t>
    </rPh>
    <rPh sb="135" eb="137">
      <t>キニュウ</t>
    </rPh>
    <rPh sb="149" eb="151">
      <t>カイハツ</t>
    </rPh>
    <rPh sb="152" eb="154">
      <t>カイリョウ</t>
    </rPh>
    <rPh sb="160" eb="164">
      <t>セツビトウシ</t>
    </rPh>
    <rPh sb="169" eb="171">
      <t>セイビ</t>
    </rPh>
    <rPh sb="192" eb="194">
      <t>キニュウ</t>
    </rPh>
    <phoneticPr fontId="2"/>
  </si>
  <si>
    <t>該当するテーマに「〇」</t>
    <rPh sb="0" eb="2">
      <t>ガイトウ</t>
    </rPh>
    <phoneticPr fontId="2"/>
  </si>
  <si>
    <t>試作段階／販売開始</t>
    <rPh sb="0" eb="2">
      <t>シサク</t>
    </rPh>
    <rPh sb="2" eb="4">
      <t>ダンカイ</t>
    </rPh>
    <rPh sb="5" eb="7">
      <t>ハンバイ</t>
    </rPh>
    <rPh sb="7" eb="9">
      <t>カイシ</t>
    </rPh>
    <phoneticPr fontId="5"/>
  </si>
  <si>
    <r>
      <t>（７）助成事業完了時の試作（製品・サービス）の数量　</t>
    </r>
    <r>
      <rPr>
        <sz val="11"/>
        <rFont val="ＭＳ Ｐゴシック"/>
        <family val="3"/>
        <charset val="128"/>
      </rPr>
      <t>※必要最小限の数量を記入してください。「一式」は不可です。</t>
    </r>
    <rPh sb="3" eb="5">
      <t>ジョセイ</t>
    </rPh>
    <rPh sb="5" eb="7">
      <t>ジギョウ</t>
    </rPh>
    <rPh sb="7" eb="9">
      <t>カンリョウ</t>
    </rPh>
    <rPh sb="9" eb="10">
      <t>ジ</t>
    </rPh>
    <rPh sb="11" eb="13">
      <t>シサク</t>
    </rPh>
    <rPh sb="14" eb="16">
      <t>セイヒン</t>
    </rPh>
    <rPh sb="23" eb="25">
      <t>スウリョウ</t>
    </rPh>
    <rPh sb="29" eb="32">
      <t>サイショウゲン</t>
    </rPh>
    <rPh sb="46" eb="48">
      <t>イッシキ</t>
    </rPh>
    <rPh sb="50" eb="52">
      <t>フカ</t>
    </rPh>
    <phoneticPr fontId="2"/>
  </si>
  <si>
    <t>デジタルデバイド対策に関する高齢者向けビジネス</t>
    <rPh sb="8" eb="10">
      <t>タイサク</t>
    </rPh>
    <rPh sb="11" eb="12">
      <t>カン</t>
    </rPh>
    <rPh sb="14" eb="17">
      <t>コウレイシャ</t>
    </rPh>
    <rPh sb="17" eb="18">
      <t>ム</t>
    </rPh>
    <phoneticPr fontId="2"/>
  </si>
  <si>
    <t>実　　　　施　　　　計　　　　画</t>
    <rPh sb="0" eb="1">
      <t>ミノル</t>
    </rPh>
    <rPh sb="5" eb="6">
      <t>シ</t>
    </rPh>
    <rPh sb="10" eb="11">
      <t>ケイ</t>
    </rPh>
    <rPh sb="15" eb="16">
      <t>ガ</t>
    </rPh>
    <phoneticPr fontId="2"/>
  </si>
  <si>
    <t>製造業その他</t>
    <rPh sb="0" eb="3">
      <t>セイゾウギョウ</t>
    </rPh>
    <rPh sb="5" eb="6">
      <t>ホカ</t>
    </rPh>
    <phoneticPr fontId="5"/>
  </si>
  <si>
    <t>卸売業</t>
    <rPh sb="0" eb="3">
      <t>オロシウリギョウ</t>
    </rPh>
    <phoneticPr fontId="5"/>
  </si>
  <si>
    <t>サービス業</t>
    <rPh sb="4" eb="5">
      <t>ギョウ</t>
    </rPh>
    <phoneticPr fontId="5"/>
  </si>
  <si>
    <t>小売業</t>
    <rPh sb="0" eb="3">
      <t>コウリギョウ</t>
    </rPh>
    <phoneticPr fontId="5"/>
  </si>
  <si>
    <t>１．申請事業者の概要</t>
    <rPh sb="2" eb="4">
      <t>シンセイ</t>
    </rPh>
    <rPh sb="4" eb="6">
      <t>ジギョウ</t>
    </rPh>
    <rPh sb="6" eb="7">
      <t>シャ</t>
    </rPh>
    <rPh sb="8" eb="10">
      <t>ガイヨウ</t>
    </rPh>
    <phoneticPr fontId="2"/>
  </si>
  <si>
    <t>（基準日：令和５年11月１日）</t>
    <phoneticPr fontId="2"/>
  </si>
  <si>
    <r>
      <t>39情報サービス業　</t>
    </r>
    <r>
      <rPr>
        <b/>
        <sz val="12.5"/>
        <rFont val="ＭＳ Ｐゴシック"/>
        <family val="3"/>
        <charset val="128"/>
      </rPr>
      <t>※ソフトウェア業、情報処理・提供サービス業除く</t>
    </r>
    <phoneticPr fontId="2"/>
  </si>
  <si>
    <t>フリガナ</t>
    <phoneticPr fontId="2"/>
  </si>
  <si>
    <t>代表者</t>
    <rPh sb="0" eb="1">
      <t>ダイ</t>
    </rPh>
    <rPh sb="1" eb="2">
      <t>ヒョウ</t>
    </rPh>
    <rPh sb="2" eb="3">
      <t>モノ</t>
    </rPh>
    <phoneticPr fontId="2"/>
  </si>
  <si>
    <r>
      <t>41映像・音声・文字情報制作業　</t>
    </r>
    <r>
      <rPr>
        <b/>
        <sz val="12.5"/>
        <color rgb="FFFF0000"/>
        <rFont val="ＭＳ Ｐゴシック"/>
        <family val="3"/>
        <charset val="128"/>
      </rPr>
      <t>※新聞業、出版業を除く</t>
    </r>
    <phoneticPr fontId="2"/>
  </si>
  <si>
    <t>名　　称</t>
    <rPh sb="0" eb="1">
      <t>ナ</t>
    </rPh>
    <rPh sb="3" eb="4">
      <t>ショウ</t>
    </rPh>
    <phoneticPr fontId="2"/>
  </si>
  <si>
    <t>氏　　名</t>
    <rPh sb="0" eb="1">
      <t>シ</t>
    </rPh>
    <rPh sb="3" eb="4">
      <t>メイ</t>
    </rPh>
    <phoneticPr fontId="2"/>
  </si>
  <si>
    <r>
      <t>69不動産賃貸業・管理業　</t>
    </r>
    <r>
      <rPr>
        <b/>
        <sz val="12.5"/>
        <color rgb="FFFF0000"/>
        <rFont val="ＭＳ Ｐゴシック"/>
        <family val="3"/>
        <charset val="128"/>
      </rPr>
      <t>※駐車場業のみ</t>
    </r>
    <phoneticPr fontId="2"/>
  </si>
  <si>
    <t>組織形態
（基準日時点）</t>
    <rPh sb="0" eb="2">
      <t>ソシキ</t>
    </rPh>
    <rPh sb="2" eb="4">
      <t>ケイタイ</t>
    </rPh>
    <rPh sb="6" eb="9">
      <t>キジュンビ</t>
    </rPh>
    <rPh sb="9" eb="11">
      <t>ジテン</t>
    </rPh>
    <phoneticPr fontId="2"/>
  </si>
  <si>
    <t>役　　職</t>
    <rPh sb="0" eb="1">
      <t>ヤク</t>
    </rPh>
    <rPh sb="3" eb="4">
      <t>ショク</t>
    </rPh>
    <phoneticPr fontId="2"/>
  </si>
  <si>
    <t>本　　　店
所　在　地</t>
    <rPh sb="0" eb="1">
      <t>ホン</t>
    </rPh>
    <rPh sb="4" eb="5">
      <t>ミセ</t>
    </rPh>
    <rPh sb="6" eb="7">
      <t>ショ</t>
    </rPh>
    <rPh sb="8" eb="9">
      <t>ザイ</t>
    </rPh>
    <rPh sb="10" eb="11">
      <t>チ</t>
    </rPh>
    <phoneticPr fontId="2"/>
  </si>
  <si>
    <t>〒</t>
    <phoneticPr fontId="2"/>
  </si>
  <si>
    <t>06総合工事業</t>
    <rPh sb="2" eb="4">
      <t>ソウゴウ</t>
    </rPh>
    <rPh sb="4" eb="7">
      <t>コウジギョウ</t>
    </rPh>
    <phoneticPr fontId="2"/>
  </si>
  <si>
    <t>55その他の卸売業</t>
    <rPh sb="4" eb="5">
      <t>タ</t>
    </rPh>
    <rPh sb="6" eb="9">
      <t>オロシウリギョウ</t>
    </rPh>
    <phoneticPr fontId="2"/>
  </si>
  <si>
    <t>ＵＲＬ</t>
    <phoneticPr fontId="2"/>
  </si>
  <si>
    <t>56各種商品小売業</t>
    <rPh sb="2" eb="4">
      <t>カクシュ</t>
    </rPh>
    <rPh sb="4" eb="6">
      <t>ショウヒン</t>
    </rPh>
    <rPh sb="6" eb="9">
      <t>コウリギョウ</t>
    </rPh>
    <phoneticPr fontId="2"/>
  </si>
  <si>
    <t>都内登記
所　在　地</t>
    <rPh sb="0" eb="2">
      <t>トナイ</t>
    </rPh>
    <rPh sb="2" eb="4">
      <t>トウキ</t>
    </rPh>
    <rPh sb="5" eb="6">
      <t>ショ</t>
    </rPh>
    <rPh sb="7" eb="8">
      <t>ザイ</t>
    </rPh>
    <rPh sb="9" eb="10">
      <t>チ</t>
    </rPh>
    <phoneticPr fontId="2"/>
  </si>
  <si>
    <t>57織物・衣服・身の回り品小売業</t>
    <rPh sb="2" eb="4">
      <t>オリモノ</t>
    </rPh>
    <rPh sb="5" eb="7">
      <t>イフク</t>
    </rPh>
    <rPh sb="8" eb="9">
      <t>ミ</t>
    </rPh>
    <rPh sb="10" eb="11">
      <t>マワ</t>
    </rPh>
    <rPh sb="12" eb="13">
      <t>ヒン</t>
    </rPh>
    <rPh sb="13" eb="16">
      <t>コウリギョウ</t>
    </rPh>
    <phoneticPr fontId="2"/>
  </si>
  <si>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2"/>
  </si>
  <si>
    <t>58飲食料品小売業</t>
    <rPh sb="2" eb="4">
      <t>インショク</t>
    </rPh>
    <rPh sb="4" eb="5">
      <t>リョウ</t>
    </rPh>
    <rPh sb="5" eb="6">
      <t>ヒン</t>
    </rPh>
    <rPh sb="6" eb="9">
      <t>コウリギョウ</t>
    </rPh>
    <phoneticPr fontId="2"/>
  </si>
  <si>
    <t>連　絡　先
所　在　地</t>
    <rPh sb="0" eb="1">
      <t>レン</t>
    </rPh>
    <rPh sb="2" eb="3">
      <t>ラク</t>
    </rPh>
    <rPh sb="4" eb="5">
      <t>サキ</t>
    </rPh>
    <rPh sb="6" eb="7">
      <t>ショ</t>
    </rPh>
    <rPh sb="8" eb="9">
      <t>ザイ</t>
    </rPh>
    <rPh sb="10" eb="11">
      <t>チ</t>
    </rPh>
    <phoneticPr fontId="2"/>
  </si>
  <si>
    <t>59機械器具小売業</t>
    <rPh sb="2" eb="6">
      <t>キカイキグ</t>
    </rPh>
    <rPh sb="6" eb="9">
      <t>コウリギョウ</t>
    </rPh>
    <phoneticPr fontId="2"/>
  </si>
  <si>
    <t>60その他小売業</t>
    <rPh sb="4" eb="5">
      <t>タ</t>
    </rPh>
    <rPh sb="5" eb="8">
      <t>コウリギョウ</t>
    </rPh>
    <phoneticPr fontId="2"/>
  </si>
  <si>
    <t>連　　　絡
担　当　者</t>
    <rPh sb="0" eb="1">
      <t>レン</t>
    </rPh>
    <rPh sb="4" eb="5">
      <t>カラメル</t>
    </rPh>
    <rPh sb="6" eb="7">
      <t>タン</t>
    </rPh>
    <rPh sb="8" eb="9">
      <t>トウ</t>
    </rPh>
    <rPh sb="10" eb="11">
      <t>モノ</t>
    </rPh>
    <phoneticPr fontId="2"/>
  </si>
  <si>
    <t>部署・役職</t>
    <rPh sb="0" eb="1">
      <t>ブ</t>
    </rPh>
    <rPh sb="1" eb="2">
      <t>ショ</t>
    </rPh>
    <rPh sb="3" eb="5">
      <t>ヤクショク</t>
    </rPh>
    <phoneticPr fontId="2"/>
  </si>
  <si>
    <t>61無店舗小売業</t>
    <rPh sb="2" eb="5">
      <t>ムテンポ</t>
    </rPh>
    <rPh sb="5" eb="8">
      <t>コウリギョウ</t>
    </rPh>
    <phoneticPr fontId="2"/>
  </si>
  <si>
    <t>E-mail</t>
    <phoneticPr fontId="2"/>
  </si>
  <si>
    <t>事業開始</t>
    <rPh sb="0" eb="1">
      <t>コト</t>
    </rPh>
    <rPh sb="1" eb="2">
      <t>ギョウ</t>
    </rPh>
    <rPh sb="2" eb="4">
      <t>カイシ</t>
    </rPh>
    <phoneticPr fontId="2"/>
  </si>
  <si>
    <t>創　　業</t>
    <rPh sb="0" eb="1">
      <t>キズ</t>
    </rPh>
    <rPh sb="3" eb="4">
      <t>ギョウ</t>
    </rPh>
    <phoneticPr fontId="2"/>
  </si>
  <si>
    <t>（和暦）</t>
    <rPh sb="1" eb="3">
      <t>ワレキ</t>
    </rPh>
    <phoneticPr fontId="2"/>
  </si>
  <si>
    <t>資　本　金</t>
    <rPh sb="0" eb="1">
      <t>シ</t>
    </rPh>
    <rPh sb="2" eb="3">
      <t>ホン</t>
    </rPh>
    <rPh sb="4" eb="5">
      <t>キン</t>
    </rPh>
    <phoneticPr fontId="2"/>
  </si>
  <si>
    <t>法人設立</t>
    <rPh sb="0" eb="1">
      <t>ホウ</t>
    </rPh>
    <rPh sb="1" eb="2">
      <t>ニン</t>
    </rPh>
    <rPh sb="2" eb="3">
      <t>セツ</t>
    </rPh>
    <rPh sb="3" eb="4">
      <t>タテ</t>
    </rPh>
    <phoneticPr fontId="2"/>
  </si>
  <si>
    <t>(大企業からの出資</t>
    <rPh sb="1" eb="4">
      <t>ダイキギョウ</t>
    </rPh>
    <rPh sb="7" eb="9">
      <t>シュッシ</t>
    </rPh>
    <phoneticPr fontId="2"/>
  </si>
  <si>
    <t>円)</t>
    <rPh sb="0" eb="1">
      <t>エン</t>
    </rPh>
    <phoneticPr fontId="2"/>
  </si>
  <si>
    <t>役　員　数</t>
    <rPh sb="0" eb="1">
      <t>ヤク</t>
    </rPh>
    <rPh sb="2" eb="3">
      <t>イン</t>
    </rPh>
    <rPh sb="4" eb="5">
      <t>スウ</t>
    </rPh>
    <phoneticPr fontId="2"/>
  </si>
  <si>
    <t>人（監査役を含む）</t>
    <phoneticPr fontId="2"/>
  </si>
  <si>
    <t>従 業 員 数</t>
    <rPh sb="0" eb="1">
      <t>ジュウ</t>
    </rPh>
    <rPh sb="2" eb="3">
      <t>ギョウ</t>
    </rPh>
    <rPh sb="4" eb="5">
      <t>イン</t>
    </rPh>
    <rPh sb="6" eb="7">
      <t>スウ</t>
    </rPh>
    <phoneticPr fontId="2"/>
  </si>
  <si>
    <t>人</t>
    <rPh sb="0" eb="1">
      <t>ニン</t>
    </rPh>
    <phoneticPr fontId="2"/>
  </si>
  <si>
    <t>(うち正社員</t>
    <rPh sb="3" eb="6">
      <t>セイシャイン</t>
    </rPh>
    <phoneticPr fontId="2"/>
  </si>
  <si>
    <t>人）</t>
    <rPh sb="0" eb="1">
      <t>ニン</t>
    </rPh>
    <phoneticPr fontId="2"/>
  </si>
  <si>
    <t>事業概要</t>
    <rPh sb="0" eb="2">
      <t>ジギョウ</t>
    </rPh>
    <rPh sb="2" eb="4">
      <t>ガイヨウ</t>
    </rPh>
    <phoneticPr fontId="2"/>
  </si>
  <si>
    <t>業種</t>
    <rPh sb="0" eb="2">
      <t>ギョウシュ</t>
    </rPh>
    <phoneticPr fontId="2"/>
  </si>
  <si>
    <t>大分類</t>
    <rPh sb="0" eb="3">
      <t>ダイブンルイ</t>
    </rPh>
    <phoneticPr fontId="2"/>
  </si>
  <si>
    <t>19ゴム製品製造業</t>
    <rPh sb="4" eb="9">
      <t>セイヒンセイゾウギョウ</t>
    </rPh>
    <phoneticPr fontId="2"/>
  </si>
  <si>
    <t>中分類</t>
    <rPh sb="0" eb="3">
      <t>チュウブンルイ</t>
    </rPh>
    <phoneticPr fontId="2"/>
  </si>
  <si>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2"/>
  </si>
  <si>
    <t>千円</t>
    <rPh sb="0" eb="2">
      <t>センエン</t>
    </rPh>
    <phoneticPr fontId="2"/>
  </si>
  <si>
    <t>主要製品</t>
    <rPh sb="0" eb="2">
      <t>シュヨウ</t>
    </rPh>
    <rPh sb="2" eb="4">
      <t>セイヒン</t>
    </rPh>
    <phoneticPr fontId="2"/>
  </si>
  <si>
    <t>業績</t>
    <rPh sb="0" eb="2">
      <t>ギョウセキ</t>
    </rPh>
    <phoneticPr fontId="2"/>
  </si>
  <si>
    <t>直近</t>
    <rPh sb="0" eb="2">
      <t>チョッキン</t>
    </rPh>
    <phoneticPr fontId="2"/>
  </si>
  <si>
    <t>営業利益</t>
    <rPh sb="0" eb="2">
      <t>エイギョウ</t>
    </rPh>
    <rPh sb="2" eb="4">
      <t>リエキ</t>
    </rPh>
    <phoneticPr fontId="2"/>
  </si>
  <si>
    <t>経常利益</t>
    <rPh sb="0" eb="2">
      <t>ケイジョウ</t>
    </rPh>
    <rPh sb="2" eb="4">
      <t>リエキ</t>
    </rPh>
    <phoneticPr fontId="2"/>
  </si>
  <si>
    <t>前年度</t>
    <rPh sb="0" eb="2">
      <t>ゼンネン</t>
    </rPh>
    <rPh sb="2" eb="3">
      <t>ド</t>
    </rPh>
    <phoneticPr fontId="2"/>
  </si>
  <si>
    <t>前々年度</t>
    <rPh sb="0" eb="2">
      <t>ゼンゼン</t>
    </rPh>
    <rPh sb="2" eb="4">
      <t>ネンド</t>
    </rPh>
    <phoneticPr fontId="2"/>
  </si>
  <si>
    <t>２．助成事業の実施場所</t>
    <rPh sb="2" eb="4">
      <t>ジョセイ</t>
    </rPh>
    <rPh sb="4" eb="6">
      <t>ジギョウ</t>
    </rPh>
    <rPh sb="7" eb="9">
      <t>ジッシ</t>
    </rPh>
    <rPh sb="9" eb="11">
      <t>バショ</t>
    </rPh>
    <phoneticPr fontId="2"/>
  </si>
  <si>
    <t>名　　　　　称</t>
    <rPh sb="0" eb="1">
      <t>ナ</t>
    </rPh>
    <rPh sb="6" eb="7">
      <t>ショウ</t>
    </rPh>
    <phoneticPr fontId="2"/>
  </si>
  <si>
    <t>ＴＥＬ</t>
    <phoneticPr fontId="2"/>
  </si>
  <si>
    <t>所　　在　　地</t>
    <rPh sb="0" eb="1">
      <t>トコロ</t>
    </rPh>
    <rPh sb="3" eb="4">
      <t>ザイ</t>
    </rPh>
    <rPh sb="6" eb="7">
      <t>チ</t>
    </rPh>
    <phoneticPr fontId="2"/>
  </si>
  <si>
    <t>最　　寄　　駅</t>
    <rPh sb="0" eb="1">
      <t>サイ</t>
    </rPh>
    <rPh sb="3" eb="4">
      <t>ヤドリキ</t>
    </rPh>
    <rPh sb="6" eb="7">
      <t>エキ</t>
    </rPh>
    <phoneticPr fontId="2"/>
  </si>
  <si>
    <t>路　線　名</t>
    <rPh sb="0" eb="1">
      <t>ミチ</t>
    </rPh>
    <rPh sb="2" eb="3">
      <t>セン</t>
    </rPh>
    <rPh sb="4" eb="5">
      <t>メイ</t>
    </rPh>
    <phoneticPr fontId="2"/>
  </si>
  <si>
    <t>線</t>
    <rPh sb="0" eb="1">
      <t>セン</t>
    </rPh>
    <phoneticPr fontId="2"/>
  </si>
  <si>
    <t>駅　　名</t>
    <rPh sb="0" eb="1">
      <t>エキ</t>
    </rPh>
    <rPh sb="3" eb="4">
      <t>メイ</t>
    </rPh>
    <phoneticPr fontId="2"/>
  </si>
  <si>
    <r>
      <t>39情報サービス業　</t>
    </r>
    <r>
      <rPr>
        <b/>
        <sz val="12.5"/>
        <color rgb="FFFF0000"/>
        <rFont val="ＭＳ Ｐゴシック"/>
        <family val="3"/>
        <charset val="128"/>
      </rPr>
      <t>※ソフトウェア業、情報処理・提供サービス業含む</t>
    </r>
    <phoneticPr fontId="2"/>
  </si>
  <si>
    <r>
      <t>41映像・音声・文字情報制作業　</t>
    </r>
    <r>
      <rPr>
        <b/>
        <sz val="12.5"/>
        <color rgb="FFFF0000"/>
        <rFont val="ＭＳ Ｐゴシック"/>
        <family val="3"/>
        <charset val="128"/>
      </rPr>
      <t>※新聞業、出版業含む</t>
    </r>
    <phoneticPr fontId="2"/>
  </si>
  <si>
    <r>
      <t>69不動産賃貸業・管理業　</t>
    </r>
    <r>
      <rPr>
        <b/>
        <sz val="12.5"/>
        <color rgb="FFFF0000"/>
        <rFont val="ＭＳ Ｐゴシック"/>
        <family val="3"/>
        <charset val="128"/>
      </rPr>
      <t>※駐車場業以外全て</t>
    </r>
    <phoneticPr fontId="2"/>
  </si>
  <si>
    <t>　令和５年度　高齢者向け新ビジネス創出支援事業　申請書</t>
    <rPh sb="1" eb="3">
      <t>レイワ</t>
    </rPh>
    <rPh sb="4" eb="6">
      <t>ネンド</t>
    </rPh>
    <rPh sb="7" eb="10">
      <t>コウレイシャ</t>
    </rPh>
    <rPh sb="10" eb="11">
      <t>ム</t>
    </rPh>
    <rPh sb="12" eb="13">
      <t>シン</t>
    </rPh>
    <rPh sb="17" eb="19">
      <t>ソウシュツ</t>
    </rPh>
    <rPh sb="19" eb="21">
      <t>シエン</t>
    </rPh>
    <rPh sb="21" eb="23">
      <t>ジギョウ</t>
    </rPh>
    <phoneticPr fontId="5"/>
  </si>
  <si>
    <r>
      <t>　本助成事業を実施し、公社が検査時に、</t>
    </r>
    <r>
      <rPr>
        <b/>
        <sz val="12.5"/>
        <rFont val="ＭＳ Ｐゴシック"/>
        <family val="3"/>
        <charset val="128"/>
      </rPr>
      <t>購入品（機械装置含む）や助成事業における成果物等、支払いに係る経理関係書類を確認できる場所</t>
    </r>
    <r>
      <rPr>
        <sz val="12.5"/>
        <rFont val="ＭＳ Ｐゴシック"/>
        <family val="3"/>
        <charset val="128"/>
      </rPr>
      <t>を記入してください。</t>
    </r>
    <r>
      <rPr>
        <u/>
        <sz val="12.5"/>
        <rFont val="ＭＳ Ｐゴシック"/>
        <family val="3"/>
        <charset val="128"/>
      </rPr>
      <t>原則、</t>
    </r>
    <r>
      <rPr>
        <b/>
        <u/>
        <sz val="12.5"/>
        <rFont val="ＭＳ Ｐゴシック"/>
        <family val="3"/>
        <charset val="128"/>
      </rPr>
      <t>東京都内</t>
    </r>
    <r>
      <rPr>
        <u/>
        <sz val="12.5"/>
        <rFont val="ＭＳ Ｐゴシック"/>
        <family val="3"/>
        <charset val="128"/>
      </rPr>
      <t>の</t>
    </r>
    <r>
      <rPr>
        <b/>
        <u/>
        <sz val="12.5"/>
        <rFont val="ＭＳ Ｐゴシック"/>
        <family val="3"/>
        <charset val="128"/>
      </rPr>
      <t>自企業の本社・事業所・工場等（借り上げ可）に限ります。</t>
    </r>
    <rPh sb="1" eb="2">
      <t>ホン</t>
    </rPh>
    <rPh sb="2" eb="4">
      <t>ジョセイ</t>
    </rPh>
    <rPh sb="4" eb="6">
      <t>ジギョウ</t>
    </rPh>
    <rPh sb="16" eb="17">
      <t>ジ</t>
    </rPh>
    <rPh sb="19" eb="22">
      <t>コウニュウヒン</t>
    </rPh>
    <rPh sb="23" eb="25">
      <t>キカイ</t>
    </rPh>
    <rPh sb="25" eb="27">
      <t>ソウチ</t>
    </rPh>
    <rPh sb="27" eb="28">
      <t>フク</t>
    </rPh>
    <rPh sb="31" eb="33">
      <t>ジョセイ</t>
    </rPh>
    <rPh sb="33" eb="35">
      <t>ジギョウ</t>
    </rPh>
    <rPh sb="39" eb="42">
      <t>セイカブツ</t>
    </rPh>
    <rPh sb="42" eb="43">
      <t>トウ</t>
    </rPh>
    <rPh sb="44" eb="46">
      <t>シハラ</t>
    </rPh>
    <rPh sb="48" eb="49">
      <t>カカワ</t>
    </rPh>
    <rPh sb="50" eb="52">
      <t>ケイリ</t>
    </rPh>
    <rPh sb="52" eb="54">
      <t>カンケイ</t>
    </rPh>
    <rPh sb="54" eb="56">
      <t>ショルイ</t>
    </rPh>
    <rPh sb="83" eb="85">
      <t>キギョウ</t>
    </rPh>
    <phoneticPr fontId="2"/>
  </si>
  <si>
    <r>
      <t>（</t>
    </r>
    <r>
      <rPr>
        <sz val="8"/>
        <rFont val="ＭＳ ゴシック"/>
        <family val="3"/>
        <charset val="128"/>
      </rPr>
      <t>公開番号または登録番号等</t>
    </r>
    <rPh sb="1" eb="3">
      <t>コウカイ</t>
    </rPh>
    <rPh sb="3" eb="5">
      <t>バンゴウ</t>
    </rPh>
    <rPh sb="8" eb="10">
      <t>トウロク</t>
    </rPh>
    <rPh sb="10" eb="12">
      <t>バンゴウ</t>
    </rPh>
    <rPh sb="12" eb="13">
      <t>トウ</t>
    </rPh>
    <phoneticPr fontId="1"/>
  </si>
  <si>
    <t>）</t>
    <phoneticPr fontId="2"/>
  </si>
  <si>
    <t>１６．本事業遂行あたっての法令順守、環境配慮、安全性確保への取り組み</t>
    <rPh sb="3" eb="6">
      <t>ホンジギョウ</t>
    </rPh>
    <rPh sb="6" eb="8">
      <t>スイコウ</t>
    </rPh>
    <rPh sb="13" eb="17">
      <t>ホウレイジュンシュ</t>
    </rPh>
    <rPh sb="18" eb="22">
      <t>カンキョウハイリョ</t>
    </rPh>
    <rPh sb="23" eb="26">
      <t>アンゼンセイ</t>
    </rPh>
    <rPh sb="26" eb="28">
      <t>カクホ</t>
    </rPh>
    <rPh sb="30" eb="31">
      <t>ト</t>
    </rPh>
    <rPh sb="32" eb="33">
      <t>ク</t>
    </rPh>
    <phoneticPr fontId="88"/>
  </si>
  <si>
    <t>（１）本事業遂行にあたっての法令遵守、環境配慮、安全性確保への取り組み
　　※　主に以下の点について記入してください
　　（ア）本開発又は改良の成果物に対する安全性対策
　　（イ）本開発又は改良を含む従来の企業活動における法令遵守への取り組み
　　その他必要に応じ各自で説明項目を追加して下さい</t>
    <rPh sb="3" eb="4">
      <t>ホン</t>
    </rPh>
    <rPh sb="4" eb="6">
      <t>ジギョウ</t>
    </rPh>
    <rPh sb="6" eb="8">
      <t>スイコウ</t>
    </rPh>
    <rPh sb="14" eb="16">
      <t>ホウレイ</t>
    </rPh>
    <rPh sb="16" eb="18">
      <t>ジュンシュ</t>
    </rPh>
    <rPh sb="19" eb="21">
      <t>カンキョウ</t>
    </rPh>
    <rPh sb="21" eb="23">
      <t>ハイリョ</t>
    </rPh>
    <rPh sb="24" eb="27">
      <t>アンゼンセイ</t>
    </rPh>
    <rPh sb="27" eb="29">
      <t>カクホ</t>
    </rPh>
    <rPh sb="31" eb="32">
      <t>ト</t>
    </rPh>
    <rPh sb="33" eb="34">
      <t>ク</t>
    </rPh>
    <rPh sb="50" eb="52">
      <t>キニュウ</t>
    </rPh>
    <rPh sb="117" eb="118">
      <t>ト</t>
    </rPh>
    <rPh sb="119" eb="120">
      <t>ク</t>
    </rPh>
    <phoneticPr fontId="88"/>
  </si>
  <si>
    <r>
      <t>（２）開発・改良した製品を製造及び販売、又はサービスを提供するために必要な資格・許認可等（必要な場合は記入）
　　※　開発・改良した製品を製造及び販売、又はサービスを提供するために必要な資格・許認可等を全て記入してください
　</t>
    </r>
    <r>
      <rPr>
        <b/>
        <sz val="10.5"/>
        <color rgb="FFFF0000"/>
        <rFont val="ＭＳ Ｐゴシック"/>
        <family val="3"/>
        <charset val="128"/>
      </rPr>
      <t>　※　下図「申請・届出が必要なタイミング」で</t>
    </r>
    <r>
      <rPr>
        <b/>
        <u/>
        <sz val="10.5"/>
        <color rgb="FFFF0000"/>
        <rFont val="ＭＳ Ｐゴシック"/>
        <family val="3"/>
        <charset val="128"/>
      </rPr>
      <t>②開発・改良フェーズの期間中に取得又は申請・届出が必要</t>
    </r>
    <r>
      <rPr>
        <b/>
        <sz val="10.5"/>
        <color rgb="FFFF0000"/>
        <rFont val="ＭＳ Ｐゴシック"/>
        <family val="3"/>
        <charset val="128"/>
      </rPr>
      <t>を選択した許認可等について、「開発・改良フェーズ」の完了検査で
　　　　　確認を行います。取得又は申請・届出の完了を公社が確認できない場合は「設備投資・事業環境整備フェーズ」に進むことができない場合があります。
　　※　下図「申請・届出が必要なタイミング」で</t>
    </r>
    <r>
      <rPr>
        <b/>
        <u/>
        <sz val="10.5"/>
        <color rgb="FFFF0000"/>
        <rFont val="ＭＳ Ｐゴシック"/>
        <family val="3"/>
        <charset val="128"/>
      </rPr>
      <t>③設備投資・事業環境整備フェーズの期間中に取得又は申請・届出が必要</t>
    </r>
    <r>
      <rPr>
        <b/>
        <sz val="10.5"/>
        <color rgb="FFFF0000"/>
        <rFont val="ＭＳ Ｐゴシック"/>
        <family val="3"/>
        <charset val="128"/>
      </rPr>
      <t>を選択した許認可等について、「設備投資・事業環境整備
　　　　　フェーズ」の完了検査で確認を行います。取得又は申請・届出の完了を公社が確認できない場合は事業完了とならない場合があります。</t>
    </r>
    <rPh sb="3" eb="5">
      <t>カイハツ</t>
    </rPh>
    <rPh sb="6" eb="8">
      <t>カイリョウ</t>
    </rPh>
    <rPh sb="10" eb="12">
      <t>セイヒン</t>
    </rPh>
    <rPh sb="13" eb="15">
      <t>セイゾウ</t>
    </rPh>
    <rPh sb="15" eb="16">
      <t>オヨ</t>
    </rPh>
    <rPh sb="17" eb="19">
      <t>ハンバイ</t>
    </rPh>
    <rPh sb="20" eb="21">
      <t>マタ</t>
    </rPh>
    <rPh sb="27" eb="29">
      <t>テイキョウ</t>
    </rPh>
    <rPh sb="34" eb="36">
      <t>ヒツヨウ</t>
    </rPh>
    <rPh sb="37" eb="39">
      <t>シカク</t>
    </rPh>
    <rPh sb="40" eb="43">
      <t>キョニンカ</t>
    </rPh>
    <rPh sb="43" eb="44">
      <t>トウ</t>
    </rPh>
    <rPh sb="45" eb="47">
      <t>ヒツヨウ</t>
    </rPh>
    <rPh sb="48" eb="50">
      <t>バアイ</t>
    </rPh>
    <rPh sb="51" eb="53">
      <t>キニュウ</t>
    </rPh>
    <rPh sb="116" eb="118">
      <t>カズ</t>
    </rPh>
    <rPh sb="119" eb="121">
      <t>シンセイ</t>
    </rPh>
    <rPh sb="122" eb="124">
      <t>トドケデ</t>
    </rPh>
    <rPh sb="125" eb="127">
      <t>ヒツヨウ</t>
    </rPh>
    <rPh sb="163" eb="165">
      <t>センタク</t>
    </rPh>
    <rPh sb="167" eb="170">
      <t>キョニンカ</t>
    </rPh>
    <rPh sb="170" eb="171">
      <t>ナド</t>
    </rPh>
    <rPh sb="188" eb="192">
      <t>カンリョウケンサ</t>
    </rPh>
    <rPh sb="199" eb="201">
      <t>カクニン</t>
    </rPh>
    <rPh sb="202" eb="203">
      <t>オコナ</t>
    </rPh>
    <rPh sb="207" eb="209">
      <t>シュトク</t>
    </rPh>
    <rPh sb="209" eb="210">
      <t>マタ</t>
    </rPh>
    <rPh sb="211" eb="213">
      <t>シンセイ</t>
    </rPh>
    <rPh sb="214" eb="216">
      <t>トドケデ</t>
    </rPh>
    <rPh sb="217" eb="219">
      <t>カンリョウ</t>
    </rPh>
    <rPh sb="240" eb="242">
      <t>カンキョウ</t>
    </rPh>
    <rPh sb="259" eb="261">
      <t>バアイ</t>
    </rPh>
    <rPh sb="292" eb="296">
      <t>セツビトウシ</t>
    </rPh>
    <rPh sb="339" eb="343">
      <t>セツビトウシ</t>
    </rPh>
    <rPh sb="348" eb="350">
      <t>セイビ</t>
    </rPh>
    <rPh sb="362" eb="366">
      <t>カンリョウケンサ</t>
    </rPh>
    <rPh sb="367" eb="369">
      <t>カクニン</t>
    </rPh>
    <rPh sb="370" eb="371">
      <t>オコナ</t>
    </rPh>
    <rPh sb="400" eb="404">
      <t>ジギョウカンリョウ</t>
    </rPh>
    <phoneticPr fontId="88"/>
  </si>
  <si>
    <t>No.</t>
    <phoneticPr fontId="88"/>
  </si>
  <si>
    <t>製品の製造・販売、及びサービスの提供に
必要な資格・許認可など</t>
    <rPh sb="0" eb="2">
      <t>セイヒン</t>
    </rPh>
    <rPh sb="3" eb="5">
      <t>セイゾウ</t>
    </rPh>
    <rPh sb="6" eb="8">
      <t>ハンバイ</t>
    </rPh>
    <rPh sb="9" eb="10">
      <t>オヨ</t>
    </rPh>
    <rPh sb="16" eb="18">
      <t>テイキョウ</t>
    </rPh>
    <rPh sb="20" eb="22">
      <t>ヒツヨウ</t>
    </rPh>
    <rPh sb="23" eb="25">
      <t>シカク</t>
    </rPh>
    <rPh sb="26" eb="29">
      <t>キョニンカ</t>
    </rPh>
    <phoneticPr fontId="88"/>
  </si>
  <si>
    <t>申請・届出が
必要なタイミング</t>
    <rPh sb="0" eb="2">
      <t>シンセイ</t>
    </rPh>
    <rPh sb="3" eb="5">
      <t>トドケデ</t>
    </rPh>
    <rPh sb="7" eb="9">
      <t>ヒツヨウ</t>
    </rPh>
    <phoneticPr fontId="88"/>
  </si>
  <si>
    <t>申請・届出予定日
（取得済みの場合は取得日）</t>
    <rPh sb="0" eb="2">
      <t>シンセイ</t>
    </rPh>
    <rPh sb="3" eb="5">
      <t>トドケデ</t>
    </rPh>
    <rPh sb="5" eb="8">
      <t>ヨテイビ</t>
    </rPh>
    <rPh sb="10" eb="13">
      <t>シュトクズ</t>
    </rPh>
    <rPh sb="15" eb="17">
      <t>バアイ</t>
    </rPh>
    <rPh sb="18" eb="21">
      <t>シュトクビ</t>
    </rPh>
    <phoneticPr fontId="88"/>
  </si>
  <si>
    <t>年</t>
    <rPh sb="0" eb="1">
      <t>ネン</t>
    </rPh>
    <phoneticPr fontId="88"/>
  </si>
  <si>
    <t>月</t>
    <rPh sb="0" eb="1">
      <t>ツキ</t>
    </rPh>
    <phoneticPr fontId="88"/>
  </si>
  <si>
    <t>日</t>
    <rPh sb="0" eb="1">
      <t>ヒ</t>
    </rPh>
    <phoneticPr fontId="88"/>
  </si>
  <si>
    <t>　※　事業の実施にあたり許認可等が不要である場合は、その旨を確認し、確認内容を以下に記載してください
　　　（確認した内容・日時・確認先・担当部署）</t>
    <rPh sb="55" eb="57">
      <t>カクニン</t>
    </rPh>
    <rPh sb="59" eb="61">
      <t>ナイヨウ</t>
    </rPh>
    <rPh sb="62" eb="64">
      <t>ニチジ</t>
    </rPh>
    <rPh sb="65" eb="68">
      <t>カクニンサキ</t>
    </rPh>
    <rPh sb="69" eb="73">
      <t>タントウブショ</t>
    </rPh>
    <phoneticPr fontId="88"/>
  </si>
  <si>
    <t>17．専門用語の解説　※必要な場合は記入</t>
    <rPh sb="3" eb="5">
      <t>センモン</t>
    </rPh>
    <rPh sb="5" eb="7">
      <t>ヨウゴ</t>
    </rPh>
    <rPh sb="8" eb="10">
      <t>カイセツ</t>
    </rPh>
    <rPh sb="12" eb="14">
      <t>ヒツヨウ</t>
    </rPh>
    <rPh sb="15" eb="17">
      <t>バアイ</t>
    </rPh>
    <rPh sb="18" eb="20">
      <t>キニュウ</t>
    </rPh>
    <phoneticPr fontId="88"/>
  </si>
  <si>
    <t>18．資金計画</t>
    <rPh sb="3" eb="5">
      <t>シキン</t>
    </rPh>
    <phoneticPr fontId="88"/>
  </si>
  <si>
    <t xml:space="preserve">（単位：円） </t>
    <phoneticPr fontId="88"/>
  </si>
  <si>
    <t>助成対象経費</t>
    <rPh sb="0" eb="2">
      <t>ジョセイ</t>
    </rPh>
    <rPh sb="2" eb="4">
      <t>タイショウ</t>
    </rPh>
    <rPh sb="4" eb="6">
      <t>ケイヒ</t>
    </rPh>
    <phoneticPr fontId="95"/>
  </si>
  <si>
    <t>備考</t>
    <rPh sb="0" eb="2">
      <t>ビコウ</t>
    </rPh>
    <phoneticPr fontId="88"/>
  </si>
  <si>
    <t>（税込）</t>
    <phoneticPr fontId="88"/>
  </si>
  <si>
    <t>（税抜）</t>
    <phoneticPr fontId="88"/>
  </si>
  <si>
    <t xml:space="preserve">(千円未満切捨) </t>
    <phoneticPr fontId="88"/>
  </si>
  <si>
    <t>開発・改良フェーズ</t>
    <rPh sb="0" eb="2">
      <t>カイハツ</t>
    </rPh>
    <phoneticPr fontId="88"/>
  </si>
  <si>
    <t>開発・改良費</t>
    <rPh sb="0" eb="2">
      <t>カイハツ</t>
    </rPh>
    <rPh sb="3" eb="6">
      <t>カイリョウヒ</t>
    </rPh>
    <phoneticPr fontId="88"/>
  </si>
  <si>
    <t>ここに修正額を記入</t>
    <rPh sb="3" eb="6">
      <t>シュウセイガク</t>
    </rPh>
    <rPh sb="7" eb="9">
      <t>キニュウ</t>
    </rPh>
    <phoneticPr fontId="88"/>
  </si>
  <si>
    <t>内　訳</t>
    <phoneticPr fontId="88"/>
  </si>
  <si>
    <t>(2)機械装置・工具器具備品費</t>
    <rPh sb="12" eb="14">
      <t>ビヒン</t>
    </rPh>
    <phoneticPr fontId="88"/>
  </si>
  <si>
    <t>(7)規格認証・登録費</t>
    <rPh sb="8" eb="10">
      <t>トウロク</t>
    </rPh>
    <phoneticPr fontId="88"/>
  </si>
  <si>
    <t>製品・サービスを検証・モニタリングするための経費</t>
    <rPh sb="0" eb="2">
      <t>セイヒン</t>
    </rPh>
    <rPh sb="8" eb="10">
      <t>ケンショウ</t>
    </rPh>
    <rPh sb="22" eb="24">
      <t>ケイヒ</t>
    </rPh>
    <phoneticPr fontId="88"/>
  </si>
  <si>
    <t>内訳</t>
    <phoneticPr fontId="88"/>
  </si>
  <si>
    <t>(8)展示会等参加費</t>
    <rPh sb="3" eb="6">
      <t>テンジカイ</t>
    </rPh>
    <rPh sb="6" eb="7">
      <t>トウ</t>
    </rPh>
    <rPh sb="7" eb="10">
      <t>サンカヒ</t>
    </rPh>
    <phoneticPr fontId="90"/>
  </si>
  <si>
    <t>（８）－</t>
    <phoneticPr fontId="88"/>
  </si>
  <si>
    <t>(9)広告・宣伝費</t>
    <rPh sb="3" eb="5">
      <t>コウコク</t>
    </rPh>
    <rPh sb="6" eb="9">
      <t>センデンヒ</t>
    </rPh>
    <phoneticPr fontId="90"/>
  </si>
  <si>
    <t>（９）－</t>
    <phoneticPr fontId="88"/>
  </si>
  <si>
    <t>開発・改良フェーズ計①</t>
    <rPh sb="0" eb="2">
      <t>カイハツ</t>
    </rPh>
    <rPh sb="3" eb="5">
      <t>カイリョウ</t>
    </rPh>
    <rPh sb="9" eb="10">
      <t>ケイ</t>
    </rPh>
    <phoneticPr fontId="88"/>
  </si>
  <si>
    <t>設備投資・事業環境整備フェーズ</t>
    <rPh sb="0" eb="2">
      <t>セツビ</t>
    </rPh>
    <rPh sb="2" eb="4">
      <t>トウシ</t>
    </rPh>
    <rPh sb="5" eb="7">
      <t>ジギョウ</t>
    </rPh>
    <rPh sb="7" eb="9">
      <t>カンキョウ</t>
    </rPh>
    <rPh sb="9" eb="11">
      <t>セイビ</t>
    </rPh>
    <phoneticPr fontId="88"/>
  </si>
  <si>
    <t>設備投資・事業環境整備費</t>
    <rPh sb="0" eb="4">
      <t>セツビトウシ</t>
    </rPh>
    <rPh sb="5" eb="7">
      <t>ジギョウ</t>
    </rPh>
    <rPh sb="7" eb="9">
      <t>カンキョウ</t>
    </rPh>
    <rPh sb="9" eb="11">
      <t>セイビ</t>
    </rPh>
    <rPh sb="11" eb="12">
      <t>ヒ</t>
    </rPh>
    <phoneticPr fontId="88"/>
  </si>
  <si>
    <t>内　訳</t>
    <rPh sb="0" eb="1">
      <t>ウチ</t>
    </rPh>
    <rPh sb="2" eb="3">
      <t>ヤク</t>
    </rPh>
    <phoneticPr fontId="88"/>
  </si>
  <si>
    <t>(10)機械装置・工具器具備品費</t>
    <rPh sb="4" eb="8">
      <t>キカイソウチ</t>
    </rPh>
    <rPh sb="9" eb="13">
      <t>コウグキグ</t>
    </rPh>
    <rPh sb="13" eb="16">
      <t>ビヒンヒ</t>
    </rPh>
    <phoneticPr fontId="90"/>
  </si>
  <si>
    <t>（１０）－</t>
    <phoneticPr fontId="88"/>
  </si>
  <si>
    <t>(11)店舗新装・改装工事費</t>
    <rPh sb="4" eb="8">
      <t>テンポシンソウ</t>
    </rPh>
    <rPh sb="9" eb="14">
      <t>カイソウコウジヒ</t>
    </rPh>
    <phoneticPr fontId="90"/>
  </si>
  <si>
    <t>（１１）－</t>
    <phoneticPr fontId="88"/>
  </si>
  <si>
    <t>(12)店舗賃借料</t>
    <phoneticPr fontId="88"/>
  </si>
  <si>
    <t>（１２）－</t>
    <phoneticPr fontId="88"/>
  </si>
  <si>
    <t>(13)委託・外注費</t>
    <rPh sb="4" eb="6">
      <t>イタク</t>
    </rPh>
    <rPh sb="7" eb="10">
      <t>ガイチュウヒ</t>
    </rPh>
    <phoneticPr fontId="98"/>
  </si>
  <si>
    <t>（１３）－</t>
    <phoneticPr fontId="88"/>
  </si>
  <si>
    <t>設備投資・事業環境整備フェーズ計②</t>
    <rPh sb="0" eb="2">
      <t>セツビ</t>
    </rPh>
    <rPh sb="2" eb="4">
      <t>トウシ</t>
    </rPh>
    <rPh sb="5" eb="7">
      <t>ジギョウ</t>
    </rPh>
    <rPh sb="7" eb="9">
      <t>カンキョウ</t>
    </rPh>
    <rPh sb="9" eb="11">
      <t>セイビ</t>
    </rPh>
    <rPh sb="15" eb="16">
      <t>ケイ</t>
    </rPh>
    <phoneticPr fontId="88"/>
  </si>
  <si>
    <t xml:space="preserve">その他助成対象外経費　 </t>
    <phoneticPr fontId="88"/>
  </si>
  <si>
    <t>合　　計</t>
    <rPh sb="0" eb="1">
      <t>ゴウ</t>
    </rPh>
    <rPh sb="3" eb="4">
      <t>ケイ</t>
    </rPh>
    <phoneticPr fontId="88"/>
  </si>
  <si>
    <t>助成金交付申請額の合計</t>
    <rPh sb="0" eb="8">
      <t>ジョセイキンコウフシンセイガク</t>
    </rPh>
    <rPh sb="9" eb="11">
      <t>ゴウケイ</t>
    </rPh>
    <phoneticPr fontId="88"/>
  </si>
  <si>
    <t>①+②+③</t>
    <phoneticPr fontId="88"/>
  </si>
  <si>
    <t>円</t>
    <rPh sb="0" eb="1">
      <t>エン</t>
    </rPh>
    <phoneticPr fontId="88"/>
  </si>
  <si>
    <t>助成事業に要する経費の合計</t>
    <rPh sb="0" eb="4">
      <t>ジョセイジギョウ</t>
    </rPh>
    <rPh sb="5" eb="6">
      <t>ヨウ</t>
    </rPh>
    <rPh sb="8" eb="10">
      <t>ケイヒ</t>
    </rPh>
    <rPh sb="11" eb="13">
      <t>ゴウケイ</t>
    </rPh>
    <phoneticPr fontId="88"/>
  </si>
  <si>
    <t>資金調達内訳の合計</t>
    <rPh sb="0" eb="4">
      <t>シキンチョウタツ</t>
    </rPh>
    <rPh sb="4" eb="6">
      <t>ウチワケ</t>
    </rPh>
    <rPh sb="7" eb="9">
      <t>ゴウケイ</t>
    </rPh>
    <phoneticPr fontId="88"/>
  </si>
  <si>
    <t>　その他（　　　　　　   　　　　）</t>
    <phoneticPr fontId="88"/>
  </si>
  <si>
    <t>注１</t>
    <rPh sb="0" eb="1">
      <t>チュウ</t>
    </rPh>
    <phoneticPr fontId="88"/>
  </si>
  <si>
    <t>「助成事業に要する経費」には、当該開発・改良を遂行するために必要な経費を記入してください。</t>
    <phoneticPr fontId="88"/>
  </si>
  <si>
    <t>注２</t>
    <rPh sb="0" eb="1">
      <t>チュウ</t>
    </rPh>
    <phoneticPr fontId="88"/>
  </si>
  <si>
    <t>「助成対象経費」には、「助成事業に要する経費」から消費税、振込手数料、通信費、光熱費等の間接経費を除いたものを記入してください。</t>
    <phoneticPr fontId="88"/>
  </si>
  <si>
    <t>注３</t>
    <rPh sb="0" eb="1">
      <t>チュウ</t>
    </rPh>
    <phoneticPr fontId="88"/>
  </si>
  <si>
    <t>「助成金交付申請額」とは、「助成対象経費」のうち、助成金の交付を希望する額で「助成対象経費」に助成率の２／３を乗じた金額（千円未満切り捨て）で、かつ助成限度額以内となります。</t>
    <phoneticPr fontId="88"/>
  </si>
  <si>
    <t>注４</t>
    <rPh sb="0" eb="1">
      <t>チュウ</t>
    </rPh>
    <phoneticPr fontId="88"/>
  </si>
  <si>
    <t>助成事業の開発・改良に直接従事する人件費のみ申請ができます。助成金交付申請額は、500万円が上限となります。直接人件費のみを申請する場合も同様です。</t>
    <phoneticPr fontId="88"/>
  </si>
  <si>
    <t>注５</t>
    <rPh sb="0" eb="1">
      <t>チュウ</t>
    </rPh>
    <phoneticPr fontId="88"/>
  </si>
  <si>
    <t>展示会等参加費と広告・宣伝費の助成金交付申請額は、合計で150万円が上限です。</t>
    <rPh sb="11" eb="13">
      <t>センデン</t>
    </rPh>
    <phoneticPr fontId="88"/>
  </si>
  <si>
    <t>注６</t>
    <rPh sb="0" eb="1">
      <t>チュウ</t>
    </rPh>
    <phoneticPr fontId="88"/>
  </si>
  <si>
    <t>店舗賃借料の助成金交付申請額は、30万円（15万円／1か月）が上限です。</t>
    <rPh sb="0" eb="5">
      <t>テンポチンシャクリョウ</t>
    </rPh>
    <rPh sb="6" eb="14">
      <t>ジョセイキンコウフシンセイガク</t>
    </rPh>
    <rPh sb="18" eb="20">
      <t>マンエン</t>
    </rPh>
    <rPh sb="23" eb="25">
      <t>マンエン</t>
    </rPh>
    <rPh sb="31" eb="33">
      <t>ジョウゲン</t>
    </rPh>
    <phoneticPr fontId="88"/>
  </si>
  <si>
    <t>注７</t>
    <rPh sb="0" eb="1">
      <t>チュウ</t>
    </rPh>
    <phoneticPr fontId="88"/>
  </si>
  <si>
    <t>「助成事業交付申請額」合計が上限の750万円を超える場合は、各経費区分内訳(1)～(13)を合計して750万円となるようにいずれかの経費区分を調整してください。「助成対象経費」は、調整不要でそのままの金額としてください。</t>
    <phoneticPr fontId="88"/>
  </si>
  <si>
    <t>注８</t>
    <rPh sb="0" eb="1">
      <t>チュウ</t>
    </rPh>
    <phoneticPr fontId="88"/>
  </si>
  <si>
    <t>「助成事業に要する経費」と「資金調達金額」の合計が一致するように記入してください。</t>
    <phoneticPr fontId="88"/>
  </si>
  <si>
    <t>【開発・改良フェーズ：開発・改良費】</t>
    <rPh sb="11" eb="13">
      <t>カイハツ</t>
    </rPh>
    <rPh sb="14" eb="17">
      <t>カイリョウヒ</t>
    </rPh>
    <phoneticPr fontId="88"/>
  </si>
  <si>
    <t>１９．資金支出明細</t>
    <rPh sb="3" eb="5">
      <t>シキン</t>
    </rPh>
    <rPh sb="5" eb="7">
      <t>シシュツ</t>
    </rPh>
    <rPh sb="7" eb="9">
      <t>メイサイ</t>
    </rPh>
    <phoneticPr fontId="95"/>
  </si>
  <si>
    <t>＜開発・改良フェーズ＞</t>
    <rPh sb="1" eb="3">
      <t>カイハツ</t>
    </rPh>
    <phoneticPr fontId="95"/>
  </si>
  <si>
    <t>　※　製品・サービスの一部として構成または組み込まれる部品等は、原材料・副資材費に計上してください。</t>
    <rPh sb="3" eb="5">
      <t>セイヒン</t>
    </rPh>
    <phoneticPr fontId="88"/>
  </si>
  <si>
    <r>
      <t>　※　自企業専用仕様の特注部品等の製作を外部委託する場合は、「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4" eb="6">
      <t>キギョウ</t>
    </rPh>
    <rPh sb="11" eb="13">
      <t>トクチュウ</t>
    </rPh>
    <rPh sb="13" eb="15">
      <t>ブヒン</t>
    </rPh>
    <rPh sb="15" eb="16">
      <t>トウ</t>
    </rPh>
    <rPh sb="17" eb="19">
      <t>セイサク</t>
    </rPh>
    <rPh sb="20" eb="22">
      <t>ガイブ</t>
    </rPh>
    <rPh sb="22" eb="24">
      <t>イタク</t>
    </rPh>
    <rPh sb="26" eb="28">
      <t>バアイ</t>
    </rPh>
    <rPh sb="34" eb="36">
      <t>イタク</t>
    </rPh>
    <rPh sb="37" eb="39">
      <t>ガイチュウ</t>
    </rPh>
    <rPh sb="39" eb="40">
      <t>ヒ</t>
    </rPh>
    <rPh sb="42" eb="44">
      <t>ケイジョウ</t>
    </rPh>
    <phoneticPr fontId="57"/>
  </si>
  <si>
    <r>
      <t>　※　試作金型に係る費用は、「</t>
    </r>
    <r>
      <rPr>
        <b/>
        <sz val="10"/>
        <color rgb="FF000000"/>
        <rFont val="ＭＳ Ｐゴシック"/>
        <family val="3"/>
        <charset val="128"/>
      </rPr>
      <t>（２）機械装置・工具器具備品費</t>
    </r>
    <r>
      <rPr>
        <sz val="10"/>
        <color rgb="FF000000"/>
        <rFont val="ＭＳ Ｐゴシック"/>
        <family val="3"/>
        <charset val="128"/>
      </rPr>
      <t>」に計上してください。</t>
    </r>
    <rPh sb="3" eb="5">
      <t>シサク</t>
    </rPh>
    <rPh sb="5" eb="7">
      <t>カナガタ</t>
    </rPh>
    <rPh sb="8" eb="9">
      <t>カカ</t>
    </rPh>
    <rPh sb="10" eb="12">
      <t>ヒヨウ</t>
    </rPh>
    <rPh sb="18" eb="20">
      <t>キカイ</t>
    </rPh>
    <rPh sb="20" eb="22">
      <t>ソウチ</t>
    </rPh>
    <rPh sb="23" eb="25">
      <t>コウグ</t>
    </rPh>
    <rPh sb="25" eb="27">
      <t>キグ</t>
    </rPh>
    <rPh sb="27" eb="29">
      <t>ビヒン</t>
    </rPh>
    <rPh sb="29" eb="30">
      <t>ヒ</t>
    </rPh>
    <rPh sb="32" eb="34">
      <t>ケイジョウ</t>
    </rPh>
    <phoneticPr fontId="57"/>
  </si>
  <si>
    <t>経費
番号</t>
    <rPh sb="0" eb="2">
      <t>ケイヒ</t>
    </rPh>
    <rPh sb="3" eb="4">
      <t>バン</t>
    </rPh>
    <rPh sb="4" eb="5">
      <t>ゴウ</t>
    </rPh>
    <phoneticPr fontId="49"/>
  </si>
  <si>
    <t>　※　リース・レンタルの場合は、(B)に助成実施期間内の月数×月額リース料･レンタル料の合計金額(税抜)を計上してください。</t>
    <phoneticPr fontId="88"/>
  </si>
  <si>
    <r>
      <t>　※　試作金型に係る経費は、「</t>
    </r>
    <r>
      <rPr>
        <b/>
        <sz val="10"/>
        <rFont val="ＭＳ Ｐゴシック"/>
        <family val="3"/>
        <charset val="128"/>
      </rPr>
      <t>(３) 委託・外注費</t>
    </r>
    <r>
      <rPr>
        <sz val="10"/>
        <rFont val="ＭＳ Ｐゴシック"/>
        <family val="3"/>
        <charset val="128"/>
      </rPr>
      <t>」ではなく「</t>
    </r>
    <r>
      <rPr>
        <b/>
        <sz val="10"/>
        <rFont val="ＭＳ Ｐゴシック"/>
        <family val="3"/>
        <charset val="128"/>
      </rPr>
      <t>(２)機械装置・工具器具備品費</t>
    </r>
    <r>
      <rPr>
        <sz val="10"/>
        <rFont val="ＭＳ Ｐゴシック"/>
        <family val="3"/>
        <charset val="128"/>
      </rPr>
      <t>」に計上してください。</t>
    </r>
    <rPh sb="3" eb="5">
      <t>シサク</t>
    </rPh>
    <rPh sb="5" eb="7">
      <t>カナガタ</t>
    </rPh>
    <rPh sb="8" eb="9">
      <t>カカワ</t>
    </rPh>
    <rPh sb="10" eb="12">
      <t>ケイヒ</t>
    </rPh>
    <rPh sb="19" eb="21">
      <t>イタク</t>
    </rPh>
    <rPh sb="22" eb="24">
      <t>ガイチュウ</t>
    </rPh>
    <rPh sb="24" eb="25">
      <t>ヒ</t>
    </rPh>
    <rPh sb="34" eb="36">
      <t>キカイ</t>
    </rPh>
    <rPh sb="36" eb="38">
      <t>ソウチ</t>
    </rPh>
    <rPh sb="39" eb="41">
      <t>コウグ</t>
    </rPh>
    <rPh sb="41" eb="43">
      <t>キグ</t>
    </rPh>
    <rPh sb="43" eb="45">
      <t>ビヒン</t>
    </rPh>
    <rPh sb="45" eb="46">
      <t>ヒ</t>
    </rPh>
    <rPh sb="48" eb="50">
      <t>ケイジョウ</t>
    </rPh>
    <phoneticPr fontId="88"/>
  </si>
  <si>
    <r>
      <t>　※　</t>
    </r>
    <r>
      <rPr>
        <b/>
        <u/>
        <sz val="10"/>
        <color rgb="FFFF0000"/>
        <rFont val="ＭＳ Ｐゴシック"/>
        <family val="3"/>
        <charset val="128"/>
      </rPr>
      <t xml:space="preserve">【開発・改良フェーズ】（２）機械装置・工具器具備品費は、試作開発・試験評価を助成対象とし
</t>
    </r>
    <r>
      <rPr>
        <b/>
        <sz val="10"/>
        <color rgb="FFFF0000"/>
        <rFont val="ＭＳ Ｐゴシック"/>
        <family val="3"/>
        <charset val="128"/>
      </rPr>
      <t>　　　</t>
    </r>
    <r>
      <rPr>
        <b/>
        <u/>
        <sz val="10"/>
        <color rgb="FFFF0000"/>
        <rFont val="ＭＳ Ｐゴシック"/>
        <family val="3"/>
        <charset val="128"/>
      </rPr>
      <t xml:space="preserve">ています。生産・量産用の機械装置・工具器具備品費については【設備投資・事業環境整備フ
</t>
    </r>
    <r>
      <rPr>
        <b/>
        <sz val="10"/>
        <color rgb="FFFF0000"/>
        <rFont val="ＭＳ Ｐゴシック"/>
        <family val="3"/>
        <charset val="128"/>
      </rPr>
      <t>　　　</t>
    </r>
    <r>
      <rPr>
        <b/>
        <u/>
        <sz val="10"/>
        <color rgb="FFFF0000"/>
        <rFont val="ＭＳ Ｐゴシック"/>
        <family val="3"/>
        <charset val="128"/>
      </rPr>
      <t>ェーズ】の（10）機械装置・工具器具備品費に計上してください。</t>
    </r>
    <rPh sb="4" eb="6">
      <t>カイハツ</t>
    </rPh>
    <rPh sb="7" eb="9">
      <t>カイリョウ</t>
    </rPh>
    <rPh sb="17" eb="21">
      <t>キカイソウチ</t>
    </rPh>
    <rPh sb="31" eb="33">
      <t>シサク</t>
    </rPh>
    <rPh sb="33" eb="35">
      <t>カイハツ</t>
    </rPh>
    <rPh sb="36" eb="38">
      <t>シケン</t>
    </rPh>
    <rPh sb="38" eb="40">
      <t>ヒョウカ</t>
    </rPh>
    <rPh sb="41" eb="43">
      <t>ジョセイ</t>
    </rPh>
    <rPh sb="43" eb="45">
      <t>タイショウ</t>
    </rPh>
    <rPh sb="56" eb="58">
      <t>セイサン</t>
    </rPh>
    <rPh sb="59" eb="61">
      <t>リョウサン</t>
    </rPh>
    <rPh sb="61" eb="62">
      <t>ヨウ</t>
    </rPh>
    <rPh sb="63" eb="65">
      <t>キカイ</t>
    </rPh>
    <rPh sb="65" eb="67">
      <t>ソウチ</t>
    </rPh>
    <rPh sb="68" eb="70">
      <t>コウグ</t>
    </rPh>
    <rPh sb="70" eb="72">
      <t>キグ</t>
    </rPh>
    <rPh sb="72" eb="74">
      <t>ビヒン</t>
    </rPh>
    <rPh sb="74" eb="75">
      <t>ヒ</t>
    </rPh>
    <rPh sb="81" eb="83">
      <t>セツビ</t>
    </rPh>
    <rPh sb="83" eb="85">
      <t>トウシ</t>
    </rPh>
    <rPh sb="90" eb="92">
      <t>セイビ</t>
    </rPh>
    <rPh sb="106" eb="108">
      <t>キカイ</t>
    </rPh>
    <rPh sb="108" eb="110">
      <t>ソウチ</t>
    </rPh>
    <rPh sb="111" eb="113">
      <t>コウグ</t>
    </rPh>
    <rPh sb="113" eb="115">
      <t>キグ</t>
    </rPh>
    <rPh sb="115" eb="117">
      <t>ビヒン</t>
    </rPh>
    <rPh sb="117" eb="118">
      <t>ヒ</t>
    </rPh>
    <rPh sb="119" eb="121">
      <t>ケイジョウ</t>
    </rPh>
    <phoneticPr fontId="57"/>
  </si>
  <si>
    <t>品　名</t>
    <rPh sb="0" eb="1">
      <t>ヒン</t>
    </rPh>
    <rPh sb="2" eb="3">
      <t>メイ</t>
    </rPh>
    <phoneticPr fontId="88"/>
  </si>
  <si>
    <t>用　途</t>
    <rPh sb="0" eb="1">
      <t>ヨウ</t>
    </rPh>
    <rPh sb="2" eb="3">
      <t>ト</t>
    </rPh>
    <phoneticPr fontId="88"/>
  </si>
  <si>
    <t>調達
方法</t>
    <rPh sb="0" eb="2">
      <t>チョウタツ</t>
    </rPh>
    <rPh sb="3" eb="5">
      <t>ホウホウ</t>
    </rPh>
    <phoneticPr fontId="88"/>
  </si>
  <si>
    <t>ﾘｰｽ・
ﾚﾝﾀﾙ
期間（月）</t>
    <rPh sb="10" eb="12">
      <t>キカン</t>
    </rPh>
    <rPh sb="13" eb="14">
      <t>ツキ</t>
    </rPh>
    <phoneticPr fontId="88"/>
  </si>
  <si>
    <t>数量
(A)</t>
    <rPh sb="0" eb="2">
      <t>スウリョウマタ2</t>
    </rPh>
    <phoneticPr fontId="88"/>
  </si>
  <si>
    <t>単位</t>
    <rPh sb="0" eb="2">
      <t>タンイ</t>
    </rPh>
    <phoneticPr fontId="88"/>
  </si>
  <si>
    <t>購入単価
又は
ﾘｰｽ･ﾚﾝﾀﾙ料
合計（税抜）
(B)</t>
    <rPh sb="0" eb="2">
      <t>コウニュウ</t>
    </rPh>
    <rPh sb="2" eb="4">
      <t>タンカ</t>
    </rPh>
    <rPh sb="5" eb="6">
      <t>マタ</t>
    </rPh>
    <rPh sb="16" eb="17">
      <t>リョウ</t>
    </rPh>
    <rPh sb="18" eb="20">
      <t>ゴウケイ</t>
    </rPh>
    <rPh sb="21" eb="23">
      <t>ゼイヌキ</t>
    </rPh>
    <phoneticPr fontId="88"/>
  </si>
  <si>
    <t>助成事業に
要する経費
（税込）</t>
    <rPh sb="0" eb="2">
      <t>ジョセイ</t>
    </rPh>
    <rPh sb="2" eb="4">
      <t>ジギョウ</t>
    </rPh>
    <rPh sb="6" eb="7">
      <t>ヨウ</t>
    </rPh>
    <rPh sb="9" eb="11">
      <t>ケイヒ</t>
    </rPh>
    <rPh sb="13" eb="15">
      <t>ゼイコミ</t>
    </rPh>
    <phoneticPr fontId="88"/>
  </si>
  <si>
    <t>購入先又は
ﾘｰｽ･ﾚﾝﾀﾙ先
事業者名</t>
    <rPh sb="0" eb="2">
      <t>コウニュウ</t>
    </rPh>
    <rPh sb="2" eb="3">
      <t>サキ</t>
    </rPh>
    <rPh sb="3" eb="4">
      <t>マタ</t>
    </rPh>
    <rPh sb="16" eb="18">
      <t>ジギョウ</t>
    </rPh>
    <rPh sb="18" eb="19">
      <t>シャ</t>
    </rPh>
    <rPh sb="19" eb="20">
      <t>メイ</t>
    </rPh>
    <phoneticPr fontId="49"/>
  </si>
  <si>
    <t>計</t>
    <rPh sb="0" eb="1">
      <t>ケイ</t>
    </rPh>
    <phoneticPr fontId="88"/>
  </si>
  <si>
    <r>
      <t>　「</t>
    </r>
    <r>
      <rPr>
        <b/>
        <sz val="10"/>
        <color rgb="FF000000"/>
        <rFont val="ＭＳ Ｐゴシック"/>
        <family val="3"/>
        <charset val="128"/>
      </rPr>
      <t>（２）機械装置・工具器具備品費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5" eb="7">
      <t>キカイ</t>
    </rPh>
    <rPh sb="7" eb="9">
      <t>ソウチ</t>
    </rPh>
    <rPh sb="10" eb="12">
      <t>コウグ</t>
    </rPh>
    <rPh sb="12" eb="14">
      <t>キグ</t>
    </rPh>
    <rPh sb="14" eb="16">
      <t>ビヒン</t>
    </rPh>
    <rPh sb="16" eb="17">
      <t>ヒ</t>
    </rPh>
    <rPh sb="19" eb="21">
      <t>ケイジョウ</t>
    </rPh>
    <rPh sb="24" eb="25">
      <t>ケン</t>
    </rPh>
    <rPh sb="29" eb="31">
      <t>タンカ</t>
    </rPh>
    <rPh sb="32" eb="34">
      <t>ゼイヌキ</t>
    </rPh>
    <rPh sb="37" eb="41">
      <t>マンエンイジョウ</t>
    </rPh>
    <rPh sb="42" eb="45">
      <t>コウニュウヒン</t>
    </rPh>
    <rPh sb="49" eb="51">
      <t>キニュウ</t>
    </rPh>
    <phoneticPr fontId="57"/>
  </si>
  <si>
    <r>
      <t>　また、</t>
    </r>
    <r>
      <rPr>
        <b/>
        <u/>
        <sz val="10"/>
        <color rgb="FF000000"/>
        <rFont val="ＭＳ Ｐゴシック"/>
        <family val="3"/>
        <charset val="128"/>
      </rPr>
      <t>１件あたりの単価が税抜100万円以上の購入品</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27" eb="29">
      <t>バアイ</t>
    </rPh>
    <rPh sb="42" eb="44">
      <t>テイシュツ</t>
    </rPh>
    <phoneticPr fontId="57"/>
  </si>
  <si>
    <r>
      <t>見積金額
（</t>
    </r>
    <r>
      <rPr>
        <u/>
        <sz val="10"/>
        <color rgb="FF000000"/>
        <rFont val="ＭＳ Ｐゴシック"/>
        <family val="3"/>
        <charset val="128"/>
      </rPr>
      <t>１件あたりの単価が税抜100万円以上の場合は原則２者以上</t>
    </r>
    <r>
      <rPr>
        <sz val="10"/>
        <color rgb="FF000000"/>
        <rFont val="ＭＳ Ｐゴシック"/>
        <family val="3"/>
        <charset val="128"/>
      </rPr>
      <t>）</t>
    </r>
    <rPh sb="0" eb="2">
      <t>ミツ</t>
    </rPh>
    <rPh sb="2" eb="4">
      <t>キンガク</t>
    </rPh>
    <phoneticPr fontId="57"/>
  </si>
  <si>
    <t>上記購入先は、自企業と資本関係、役員又は従業員の兼務、自企業の代表者３親等以内の親族による経営ではない</t>
    <rPh sb="8" eb="10">
      <t>キギョウ</t>
    </rPh>
    <rPh sb="18" eb="19">
      <t>マタ</t>
    </rPh>
    <rPh sb="27" eb="30">
      <t>ジキギョウ</t>
    </rPh>
    <phoneticPr fontId="88"/>
  </si>
  <si>
    <t>（３）委託・外注費</t>
    <rPh sb="6" eb="8">
      <t>ガイチュウ</t>
    </rPh>
    <phoneticPr fontId="88"/>
  </si>
  <si>
    <r>
      <t>　※　特注部品等の製作を外部委託する場合は、「</t>
    </r>
    <r>
      <rPr>
        <b/>
        <sz val="10"/>
        <color rgb="FF000000"/>
        <rFont val="ＭＳ Ｐゴシック"/>
        <family val="3"/>
        <charset val="128"/>
      </rPr>
      <t>（３）委託・外注費</t>
    </r>
    <r>
      <rPr>
        <sz val="10"/>
        <color rgb="FF000000"/>
        <rFont val="ＭＳ Ｐゴシック"/>
        <family val="3"/>
        <charset val="128"/>
      </rPr>
      <t>」に計上してください。</t>
    </r>
    <rPh sb="3" eb="5">
      <t>トクチュウ</t>
    </rPh>
    <rPh sb="5" eb="7">
      <t>ブヒン</t>
    </rPh>
    <rPh sb="7" eb="8">
      <t>トウ</t>
    </rPh>
    <rPh sb="9" eb="11">
      <t>セイサク</t>
    </rPh>
    <rPh sb="12" eb="14">
      <t>ガイブ</t>
    </rPh>
    <rPh sb="14" eb="16">
      <t>イタク</t>
    </rPh>
    <rPh sb="18" eb="20">
      <t>バアイ</t>
    </rPh>
    <rPh sb="26" eb="28">
      <t>イタク</t>
    </rPh>
    <rPh sb="29" eb="31">
      <t>ガイチュウ</t>
    </rPh>
    <rPh sb="31" eb="32">
      <t>ヒ</t>
    </rPh>
    <rPh sb="34" eb="36">
      <t>ケイジョウ</t>
    </rPh>
    <phoneticPr fontId="57"/>
  </si>
  <si>
    <t>　※　試作金型に係る経費は、「（３）委託・外注費」ではなく「（２）機械装置・工具器具費」に計上してください。</t>
    <rPh sb="21" eb="23">
      <t>ガイチュウ</t>
    </rPh>
    <phoneticPr fontId="88"/>
  </si>
  <si>
    <t>　※　運用・保守費用、人材派遣に係る費用等は対象となりません。</t>
    <rPh sb="3" eb="5">
      <t>ウンヨウ</t>
    </rPh>
    <rPh sb="6" eb="8">
      <t>ホシュ</t>
    </rPh>
    <rPh sb="8" eb="10">
      <t>ヒヨウ</t>
    </rPh>
    <rPh sb="11" eb="13">
      <t>ジンザイ</t>
    </rPh>
    <rPh sb="13" eb="15">
      <t>ハケン</t>
    </rPh>
    <rPh sb="16" eb="17">
      <t>カカ</t>
    </rPh>
    <rPh sb="18" eb="20">
      <t>ヒヨウ</t>
    </rPh>
    <rPh sb="20" eb="21">
      <t>トウ</t>
    </rPh>
    <rPh sb="22" eb="24">
      <t>タイショウ</t>
    </rPh>
    <phoneticPr fontId="88"/>
  </si>
  <si>
    <t>委託内容</t>
    <rPh sb="0" eb="2">
      <t>イタク</t>
    </rPh>
    <rPh sb="2" eb="4">
      <t>ナイヨウ</t>
    </rPh>
    <phoneticPr fontId="88"/>
  </si>
  <si>
    <t>数量
(A)</t>
    <rPh sb="0" eb="2">
      <t>スウリョウ</t>
    </rPh>
    <phoneticPr fontId="88"/>
  </si>
  <si>
    <r>
      <t>　また、</t>
    </r>
    <r>
      <rPr>
        <b/>
        <u/>
        <sz val="10"/>
        <color rgb="FF000000"/>
        <rFont val="ＭＳ Ｐゴシック"/>
        <family val="3"/>
        <charset val="128"/>
      </rPr>
      <t>１件あたりの単価が税抜100万円以上</t>
    </r>
    <r>
      <rPr>
        <u/>
        <sz val="10"/>
        <color rgb="FF000000"/>
        <rFont val="ＭＳ Ｐゴシック"/>
        <family val="3"/>
        <charset val="128"/>
      </rPr>
      <t>の場合は、</t>
    </r>
    <r>
      <rPr>
        <b/>
        <u/>
        <sz val="10"/>
        <color rgb="FF000000"/>
        <rFont val="ＭＳ Ｐゴシック"/>
        <family val="3"/>
        <charset val="128"/>
      </rPr>
      <t>原則２者以上の見積書</t>
    </r>
    <r>
      <rPr>
        <u/>
        <sz val="10"/>
        <color rgb="FF000000"/>
        <rFont val="ＭＳ Ｐゴシック"/>
        <family val="3"/>
        <charset val="128"/>
      </rPr>
      <t>を提出してください。</t>
    </r>
    <rPh sb="30" eb="31">
      <t>シャ</t>
    </rPh>
    <rPh sb="38" eb="40">
      <t>テイシュツ</t>
    </rPh>
    <phoneticPr fontId="57"/>
  </si>
  <si>
    <t>経費番号</t>
    <rPh sb="0" eb="2">
      <t>ケイヒ</t>
    </rPh>
    <rPh sb="2" eb="4">
      <t>バンゴウ</t>
    </rPh>
    <phoneticPr fontId="88"/>
  </si>
  <si>
    <t>委-</t>
    <rPh sb="0" eb="1">
      <t>イ</t>
    </rPh>
    <phoneticPr fontId="88"/>
  </si>
  <si>
    <t>事業者名</t>
    <rPh sb="0" eb="3">
      <t>ジギョウシャ</t>
    </rPh>
    <rPh sb="3" eb="4">
      <t>メイ</t>
    </rPh>
    <phoneticPr fontId="88"/>
  </si>
  <si>
    <t>電話番号</t>
    <rPh sb="0" eb="1">
      <t>デン</t>
    </rPh>
    <rPh sb="1" eb="2">
      <t>ハナシ</t>
    </rPh>
    <rPh sb="2" eb="4">
      <t>バンゴウ</t>
    </rPh>
    <phoneticPr fontId="88"/>
  </si>
  <si>
    <t>担当者名</t>
    <rPh sb="0" eb="2">
      <t>タントウ</t>
    </rPh>
    <rPh sb="2" eb="3">
      <t>シャ</t>
    </rPh>
    <rPh sb="3" eb="4">
      <t>メイ</t>
    </rPh>
    <phoneticPr fontId="88"/>
  </si>
  <si>
    <t>（和暦）令和</t>
    <rPh sb="1" eb="3">
      <t>ワレキ</t>
    </rPh>
    <rPh sb="4" eb="6">
      <t>レイワ</t>
    </rPh>
    <phoneticPr fontId="88"/>
  </si>
  <si>
    <t>令和</t>
    <rPh sb="0" eb="2">
      <t>レイワ</t>
    </rPh>
    <phoneticPr fontId="88"/>
  </si>
  <si>
    <t>円（税込）</t>
    <rPh sb="0" eb="1">
      <t>エン</t>
    </rPh>
    <phoneticPr fontId="88"/>
  </si>
  <si>
    <t>１者目</t>
    <rPh sb="1" eb="2">
      <t>シャ</t>
    </rPh>
    <rPh sb="2" eb="3">
      <t>メ</t>
    </rPh>
    <phoneticPr fontId="88"/>
  </si>
  <si>
    <t>円（税込）</t>
    <rPh sb="0" eb="1">
      <t>エン</t>
    </rPh>
    <rPh sb="2" eb="4">
      <t>ゼイコミ</t>
    </rPh>
    <phoneticPr fontId="88"/>
  </si>
  <si>
    <t>２者目</t>
    <rPh sb="1" eb="2">
      <t>シャ</t>
    </rPh>
    <rPh sb="2" eb="3">
      <t>メ</t>
    </rPh>
    <phoneticPr fontId="88"/>
  </si>
  <si>
    <t>２者入手
困難な
理由</t>
    <rPh sb="1" eb="2">
      <t>シャ</t>
    </rPh>
    <rPh sb="2" eb="4">
      <t>ニュウシュ</t>
    </rPh>
    <rPh sb="5" eb="7">
      <t>コンナン</t>
    </rPh>
    <rPh sb="9" eb="11">
      <t>リユウ</t>
    </rPh>
    <phoneticPr fontId="88"/>
  </si>
  <si>
    <t>上記委託先は、自企業と資本関係、役員又は従業員の兼務、自企業の代表者３親等以内の親族による経営ではない</t>
    <rPh sb="2" eb="4">
      <t>イタク</t>
    </rPh>
    <rPh sb="4" eb="5">
      <t>サキ</t>
    </rPh>
    <rPh sb="8" eb="10">
      <t>キギョウ</t>
    </rPh>
    <rPh sb="27" eb="30">
      <t>ジキギョウ</t>
    </rPh>
    <phoneticPr fontId="88"/>
  </si>
  <si>
    <r>
      <t>　※　</t>
    </r>
    <r>
      <rPr>
        <u/>
        <sz val="10"/>
        <rFont val="ＭＳ Ｐゴシック"/>
        <family val="3"/>
        <charset val="128"/>
      </rPr>
      <t>出願に関する先行調査、審査請求、登録に係る経費は助成対象外</t>
    </r>
    <r>
      <rPr>
        <sz val="10"/>
        <rFont val="ＭＳ Ｐゴシック"/>
        <family val="3"/>
        <charset val="128"/>
      </rPr>
      <t>となります。</t>
    </r>
    <rPh sb="3" eb="5">
      <t>シュツガン</t>
    </rPh>
    <rPh sb="6" eb="7">
      <t>カン</t>
    </rPh>
    <rPh sb="9" eb="11">
      <t>センコウ</t>
    </rPh>
    <rPh sb="11" eb="13">
      <t>チョウサ</t>
    </rPh>
    <rPh sb="14" eb="16">
      <t>シンサ</t>
    </rPh>
    <rPh sb="16" eb="18">
      <t>セイキュウ</t>
    </rPh>
    <rPh sb="19" eb="21">
      <t>トウロク</t>
    </rPh>
    <rPh sb="22" eb="23">
      <t>カカワ</t>
    </rPh>
    <rPh sb="24" eb="26">
      <t>ケイヒ</t>
    </rPh>
    <rPh sb="27" eb="29">
      <t>ジョセイ</t>
    </rPh>
    <rPh sb="29" eb="32">
      <t>タイショウガイ</t>
    </rPh>
    <phoneticPr fontId="88"/>
  </si>
  <si>
    <t>対象製品・サービス等</t>
    <rPh sb="0" eb="2">
      <t>タイショウ</t>
    </rPh>
    <rPh sb="2" eb="4">
      <t>セイヒン</t>
    </rPh>
    <rPh sb="9" eb="10">
      <t>トウ</t>
    </rPh>
    <phoneticPr fontId="88"/>
  </si>
  <si>
    <t>権利名</t>
    <rPh sb="0" eb="2">
      <t>ケンリ</t>
    </rPh>
    <rPh sb="2" eb="3">
      <t>メイ</t>
    </rPh>
    <phoneticPr fontId="88"/>
  </si>
  <si>
    <t>内容</t>
    <rPh sb="0" eb="2">
      <t>ナイヨウ</t>
    </rPh>
    <phoneticPr fontId="88"/>
  </si>
  <si>
    <t>弁理士事務所
又は
権利所有事業者名</t>
    <rPh sb="0" eb="3">
      <t>ベンリシジム22</t>
    </rPh>
    <rPh sb="14" eb="16">
      <t>ジギョウ</t>
    </rPh>
    <rPh sb="16" eb="17">
      <t>シャ</t>
    </rPh>
    <phoneticPr fontId="88"/>
  </si>
  <si>
    <t>　※　本申請の開発・改良に直接寄与する技術指導のみが助成対象となります</t>
    <rPh sb="10" eb="12">
      <t>カイリョウ</t>
    </rPh>
    <phoneticPr fontId="2"/>
  </si>
  <si>
    <r>
      <t xml:space="preserve"> (5)専門家指導費に計上した</t>
    </r>
    <r>
      <rPr>
        <b/>
        <u/>
        <sz val="11"/>
        <rFont val="ＭＳ Ｐゴシック"/>
        <family val="3"/>
        <charset val="128"/>
      </rPr>
      <t>全ての専門家</t>
    </r>
    <r>
      <rPr>
        <sz val="11"/>
        <rFont val="ＭＳ Ｐゴシック"/>
        <family val="3"/>
        <charset val="128"/>
      </rPr>
      <t>について記載してください。
　　また、１件あたりの単価が税抜100万円以上の場合は、原則２者以上の見積書を提出してください。
　　表が足りない場合は、枠を追加せず、本ページを複製してください。</t>
    </r>
    <rPh sb="4" eb="10">
      <t>センモンカシドウヒ</t>
    </rPh>
    <rPh sb="18" eb="21">
      <t>センモンカ</t>
    </rPh>
    <phoneticPr fontId="57"/>
  </si>
  <si>
    <t>専-</t>
    <rPh sb="0" eb="1">
      <t>セン</t>
    </rPh>
    <phoneticPr fontId="88"/>
  </si>
  <si>
    <t>事業者名／専門家所属</t>
    <rPh sb="0" eb="3">
      <t>ジギョウシャ</t>
    </rPh>
    <rPh sb="3" eb="4">
      <t>メイ</t>
    </rPh>
    <rPh sb="5" eb="8">
      <t>センモンカ</t>
    </rPh>
    <rPh sb="8" eb="10">
      <t>ショゾク</t>
    </rPh>
    <phoneticPr fontId="88"/>
  </si>
  <si>
    <t>（６）直接人件費</t>
    <phoneticPr fontId="88"/>
  </si>
  <si>
    <t>　※　助成事業の開発・改良に直接従事する人件費のみ対象となります。</t>
    <phoneticPr fontId="88"/>
  </si>
  <si>
    <t>　※　開発した製品・サービスに係る展示会出展、広告に付随する人件費は対象外です。</t>
    <phoneticPr fontId="88"/>
  </si>
  <si>
    <t>経費
番号</t>
    <rPh sb="0" eb="2">
      <t>ケイヒ</t>
    </rPh>
    <rPh sb="3" eb="5">
      <t>バンゴウ</t>
    </rPh>
    <phoneticPr fontId="88"/>
  </si>
  <si>
    <t>種別</t>
    <rPh sb="0" eb="2">
      <t>シュベツ</t>
    </rPh>
    <phoneticPr fontId="88"/>
  </si>
  <si>
    <t>保有資格・経験</t>
    <rPh sb="0" eb="4">
      <t>ホユウシカク</t>
    </rPh>
    <rPh sb="5" eb="7">
      <t>ケイケン</t>
    </rPh>
    <phoneticPr fontId="88"/>
  </si>
  <si>
    <t>時間単価
(B)</t>
    <rPh sb="0" eb="2">
      <t>ジカン</t>
    </rPh>
    <rPh sb="2" eb="4">
      <t>タンカ</t>
    </rPh>
    <phoneticPr fontId="88"/>
  </si>
  <si>
    <t>列2</t>
    <phoneticPr fontId="88"/>
  </si>
  <si>
    <t>人件費単価表</t>
    <rPh sb="0" eb="3">
      <t>ジンケンヒ</t>
    </rPh>
    <rPh sb="3" eb="5">
      <t>タンカ</t>
    </rPh>
    <rPh sb="5" eb="6">
      <t>ヒョウ</t>
    </rPh>
    <phoneticPr fontId="88"/>
  </si>
  <si>
    <t>130,000円未満</t>
    <phoneticPr fontId="88"/>
  </si>
  <si>
    <t>　※　本申請の開発・改良に関するものの規格等認証・登録のみが対象となります。</t>
    <rPh sb="3" eb="6">
      <t>ホンシンセイ</t>
    </rPh>
    <rPh sb="7" eb="9">
      <t>カイハツ</t>
    </rPh>
    <rPh sb="10" eb="12">
      <t>カイリョウ</t>
    </rPh>
    <rPh sb="13" eb="14">
      <t>カン</t>
    </rPh>
    <rPh sb="19" eb="21">
      <t>キカク</t>
    </rPh>
    <rPh sb="21" eb="22">
      <t>トウ</t>
    </rPh>
    <rPh sb="22" eb="24">
      <t>ニンショウ</t>
    </rPh>
    <rPh sb="25" eb="27">
      <t>トウロク</t>
    </rPh>
    <rPh sb="30" eb="32">
      <t>タイショウ</t>
    </rPh>
    <phoneticPr fontId="88"/>
  </si>
  <si>
    <t>　※　規格認証・登録に係る試験等を外部に委託する場合は、「（７）規格認証・登録費」ではなく「（３）委託・外注費」
　　　に計上してください。</t>
    <rPh sb="3" eb="7">
      <t>キカクニンショウ</t>
    </rPh>
    <rPh sb="8" eb="10">
      <t>トウロク</t>
    </rPh>
    <rPh sb="11" eb="12">
      <t>カカワ</t>
    </rPh>
    <rPh sb="13" eb="15">
      <t>シケン</t>
    </rPh>
    <rPh sb="15" eb="16">
      <t>ナド</t>
    </rPh>
    <rPh sb="17" eb="19">
      <t>ガイブ</t>
    </rPh>
    <rPh sb="20" eb="22">
      <t>イタク</t>
    </rPh>
    <rPh sb="24" eb="26">
      <t>バアイ</t>
    </rPh>
    <rPh sb="49" eb="51">
      <t>イタク</t>
    </rPh>
    <rPh sb="52" eb="55">
      <t>ガイチュウヒ</t>
    </rPh>
    <rPh sb="61" eb="63">
      <t>ケイジョウ</t>
    </rPh>
    <phoneticPr fontId="88"/>
  </si>
  <si>
    <r>
      <t xml:space="preserve"> ※　許認可等について専門家の指導を受ける場合は「（５）専門家指導費」）ではなく「（７）規格認証・登録
</t>
    </r>
    <r>
      <rPr>
        <b/>
        <sz val="10"/>
        <color rgb="FFFF0000"/>
        <rFont val="ＭＳ Ｐゴシック"/>
        <family val="3"/>
        <charset val="128"/>
      </rPr>
      <t xml:space="preserve">      </t>
    </r>
    <r>
      <rPr>
        <b/>
        <u/>
        <sz val="10"/>
        <color rgb="FFFF0000"/>
        <rFont val="ＭＳ Ｐゴシック"/>
        <family val="3"/>
        <charset val="128"/>
      </rPr>
      <t>費」に計上してください。</t>
    </r>
    <rPh sb="3" eb="6">
      <t>キョニンカ</t>
    </rPh>
    <rPh sb="6" eb="7">
      <t>ナド</t>
    </rPh>
    <rPh sb="11" eb="14">
      <t>センモンカ</t>
    </rPh>
    <rPh sb="15" eb="17">
      <t>シドウ</t>
    </rPh>
    <rPh sb="18" eb="19">
      <t>ウ</t>
    </rPh>
    <rPh sb="21" eb="23">
      <t>バアイ</t>
    </rPh>
    <rPh sb="28" eb="31">
      <t>センモンカ</t>
    </rPh>
    <rPh sb="44" eb="48">
      <t>キカクニンショウ</t>
    </rPh>
    <rPh sb="49" eb="51">
      <t>トウロク</t>
    </rPh>
    <rPh sb="58" eb="59">
      <t>ヒ</t>
    </rPh>
    <rPh sb="61" eb="63">
      <t>ケイジョウ</t>
    </rPh>
    <phoneticPr fontId="88"/>
  </si>
  <si>
    <t>規-1</t>
    <rPh sb="0" eb="1">
      <t>キ</t>
    </rPh>
    <phoneticPr fontId="88"/>
  </si>
  <si>
    <t>規-2</t>
    <rPh sb="0" eb="1">
      <t>キ</t>
    </rPh>
    <phoneticPr fontId="88"/>
  </si>
  <si>
    <t>規-3</t>
    <rPh sb="0" eb="1">
      <t>キ</t>
    </rPh>
    <phoneticPr fontId="88"/>
  </si>
  <si>
    <t>規-4</t>
    <rPh sb="0" eb="1">
      <t>キ</t>
    </rPh>
    <phoneticPr fontId="88"/>
  </si>
  <si>
    <t>規-5</t>
    <rPh sb="0" eb="1">
      <t>キ</t>
    </rPh>
    <phoneticPr fontId="88"/>
  </si>
  <si>
    <t>規-6</t>
    <rPh sb="0" eb="1">
      <t>キ</t>
    </rPh>
    <phoneticPr fontId="88"/>
  </si>
  <si>
    <t>規-7</t>
    <rPh sb="0" eb="1">
      <t>キ</t>
    </rPh>
    <phoneticPr fontId="88"/>
  </si>
  <si>
    <t>規-8</t>
    <rPh sb="0" eb="1">
      <t>キ</t>
    </rPh>
    <phoneticPr fontId="88"/>
  </si>
  <si>
    <t>規-9</t>
    <rPh sb="0" eb="1">
      <t>キ</t>
    </rPh>
    <phoneticPr fontId="88"/>
  </si>
  <si>
    <t>規-10</t>
    <rPh sb="0" eb="1">
      <t>キ</t>
    </rPh>
    <phoneticPr fontId="88"/>
  </si>
  <si>
    <t>規-11</t>
    <rPh sb="0" eb="1">
      <t>キ</t>
    </rPh>
    <phoneticPr fontId="88"/>
  </si>
  <si>
    <t>規-12</t>
    <rPh sb="0" eb="1">
      <t>キ</t>
    </rPh>
    <phoneticPr fontId="88"/>
  </si>
  <si>
    <t>規-13</t>
    <rPh sb="0" eb="1">
      <t>キ</t>
    </rPh>
    <phoneticPr fontId="88"/>
  </si>
  <si>
    <t>規-14</t>
    <rPh sb="0" eb="1">
      <t>キ</t>
    </rPh>
    <phoneticPr fontId="88"/>
  </si>
  <si>
    <t>規-15</t>
    <rPh sb="0" eb="1">
      <t>キ</t>
    </rPh>
    <phoneticPr fontId="88"/>
  </si>
  <si>
    <t>規-16</t>
    <rPh sb="0" eb="1">
      <t>キ</t>
    </rPh>
    <phoneticPr fontId="88"/>
  </si>
  <si>
    <t>規-17</t>
    <rPh sb="0" eb="1">
      <t>キ</t>
    </rPh>
    <phoneticPr fontId="88"/>
  </si>
  <si>
    <t>規-</t>
    <rPh sb="0" eb="1">
      <t>キ</t>
    </rPh>
    <phoneticPr fontId="88"/>
  </si>
  <si>
    <t>【開発・改良フェーズ：製品・サービスを検証・モニタリングするための経費】</t>
    <rPh sb="1" eb="3">
      <t>カイハツ</t>
    </rPh>
    <rPh sb="4" eb="6">
      <t>カイリョウ</t>
    </rPh>
    <rPh sb="11" eb="13">
      <t>セイヒン</t>
    </rPh>
    <rPh sb="19" eb="21">
      <t>ケンショウ</t>
    </rPh>
    <rPh sb="33" eb="35">
      <t>ケイヒ</t>
    </rPh>
    <phoneticPr fontId="88"/>
  </si>
  <si>
    <t>（８）展示会等参加費</t>
    <rPh sb="3" eb="6">
      <t>テンジカイ</t>
    </rPh>
    <rPh sb="6" eb="7">
      <t>トウ</t>
    </rPh>
    <rPh sb="7" eb="10">
      <t>サンカヒ</t>
    </rPh>
    <phoneticPr fontId="88"/>
  </si>
  <si>
    <t>　※　開発・改良した製品・サービスを検証・モニタリングすることを目的としたもののみが対象となります。
　※　支払予定先が複数の場合は複数記入してください。
　※　展示会等参加費の助成金交付申請額の上限は、広告・宣伝費と合計で 150 万円です。
　※　オンライン展示会への出展の場合は、「オンライン」に〇をつけて下さい。</t>
    <rPh sb="10" eb="12">
      <t>セイヒン</t>
    </rPh>
    <rPh sb="81" eb="88">
      <t>テンジカイトウサンカヒ</t>
    </rPh>
    <rPh sb="102" eb="104">
      <t>コウコク</t>
    </rPh>
    <rPh sb="105" eb="108">
      <t>センデンヒ</t>
    </rPh>
    <rPh sb="156" eb="157">
      <t>クダ</t>
    </rPh>
    <phoneticPr fontId="88"/>
  </si>
  <si>
    <t>オンライン</t>
    <phoneticPr fontId="88"/>
  </si>
  <si>
    <t>展示会名</t>
    <rPh sb="0" eb="3">
      <t>テンジカイ</t>
    </rPh>
    <rPh sb="3" eb="4">
      <t>メイ</t>
    </rPh>
    <phoneticPr fontId="88"/>
  </si>
  <si>
    <t>会期</t>
    <rPh sb="0" eb="2">
      <t>カイキ</t>
    </rPh>
    <phoneticPr fontId="88"/>
  </si>
  <si>
    <t>会場名</t>
    <rPh sb="0" eb="2">
      <t>カイジョウ</t>
    </rPh>
    <rPh sb="2" eb="3">
      <t>メイ</t>
    </rPh>
    <phoneticPr fontId="88"/>
  </si>
  <si>
    <t>調整額</t>
    <rPh sb="0" eb="2">
      <t>チョウセイ</t>
    </rPh>
    <rPh sb="2" eb="3">
      <t>ガク</t>
    </rPh>
    <phoneticPr fontId="88"/>
  </si>
  <si>
    <t>（展-１）－</t>
    <rPh sb="1" eb="2">
      <t>テン</t>
    </rPh>
    <phoneticPr fontId="88"/>
  </si>
  <si>
    <t>（展-２）－</t>
    <rPh sb="1" eb="2">
      <t>テン</t>
    </rPh>
    <phoneticPr fontId="88"/>
  </si>
  <si>
    <t>（展-３）－</t>
    <rPh sb="1" eb="2">
      <t>テン</t>
    </rPh>
    <phoneticPr fontId="88"/>
  </si>
  <si>
    <t>（展-４）－</t>
    <rPh sb="1" eb="2">
      <t>テン</t>
    </rPh>
    <phoneticPr fontId="88"/>
  </si>
  <si>
    <t>（展-５）－</t>
    <rPh sb="1" eb="2">
      <t>テン</t>
    </rPh>
    <phoneticPr fontId="88"/>
  </si>
  <si>
    <t>展示会等参加費と
広告・宣伝費の合計</t>
    <rPh sb="0" eb="7">
      <t>テンジカイトウサンカヒ</t>
    </rPh>
    <rPh sb="9" eb="11">
      <t>コウコク</t>
    </rPh>
    <rPh sb="12" eb="15">
      <t>センデンヒ</t>
    </rPh>
    <rPh sb="16" eb="18">
      <t>ゴウケイ</t>
    </rPh>
    <phoneticPr fontId="2"/>
  </si>
  <si>
    <t>（９）広告・宣伝費</t>
    <rPh sb="3" eb="5">
      <t>コウコク</t>
    </rPh>
    <rPh sb="6" eb="8">
      <t>センデン</t>
    </rPh>
    <phoneticPr fontId="88"/>
  </si>
  <si>
    <t>　※　開発・改良した製品・サービスを検証・モニタリングすることを目的としたもののみが対象となります。
　※　支払予定先が複数の場合は複数記入してください。
　※　広告宣伝費の助成金交付申請額の上限は、展示会等参加費と合計で150万円です。</t>
    <rPh sb="10" eb="12">
      <t>セイヒン</t>
    </rPh>
    <rPh sb="81" eb="86">
      <t>コウコクセンデンヒ</t>
    </rPh>
    <rPh sb="100" eb="104">
      <t>テンジカイトウ</t>
    </rPh>
    <rPh sb="104" eb="107">
      <t>サンカヒ</t>
    </rPh>
    <phoneticPr fontId="88"/>
  </si>
  <si>
    <t>広告種別</t>
    <rPh sb="0" eb="2">
      <t>コウコク</t>
    </rPh>
    <rPh sb="2" eb="4">
      <t>シュベツ</t>
    </rPh>
    <phoneticPr fontId="88"/>
  </si>
  <si>
    <t>具体的な内容</t>
    <rPh sb="0" eb="3">
      <t>グタイテキ</t>
    </rPh>
    <rPh sb="4" eb="6">
      <t>ナイヨウ</t>
    </rPh>
    <phoneticPr fontId="88"/>
  </si>
  <si>
    <t>広-1</t>
    <rPh sb="0" eb="1">
      <t>ヒロシ</t>
    </rPh>
    <phoneticPr fontId="88"/>
  </si>
  <si>
    <t>（広-１）－</t>
    <rPh sb="1" eb="2">
      <t>ヒロシ</t>
    </rPh>
    <phoneticPr fontId="88"/>
  </si>
  <si>
    <t>広-2</t>
    <rPh sb="0" eb="1">
      <t>ヒロシ</t>
    </rPh>
    <phoneticPr fontId="88"/>
  </si>
  <si>
    <t>（広-２）－</t>
    <rPh sb="1" eb="2">
      <t>ヒロシ</t>
    </rPh>
    <phoneticPr fontId="88"/>
  </si>
  <si>
    <t>広-3</t>
    <rPh sb="0" eb="1">
      <t>ヒロシ</t>
    </rPh>
    <phoneticPr fontId="88"/>
  </si>
  <si>
    <t>（広-３）－</t>
    <rPh sb="1" eb="2">
      <t>ヒロシ</t>
    </rPh>
    <phoneticPr fontId="88"/>
  </si>
  <si>
    <t>広-4</t>
    <rPh sb="0" eb="1">
      <t>ヒロシ</t>
    </rPh>
    <phoneticPr fontId="88"/>
  </si>
  <si>
    <t>（広-４）－</t>
    <rPh sb="1" eb="2">
      <t>ヒロシ</t>
    </rPh>
    <phoneticPr fontId="88"/>
  </si>
  <si>
    <t>広-5</t>
    <rPh sb="0" eb="1">
      <t>ヒロシ</t>
    </rPh>
    <phoneticPr fontId="88"/>
  </si>
  <si>
    <t>（広-５）－</t>
    <rPh sb="1" eb="2">
      <t>ヒロシ</t>
    </rPh>
    <phoneticPr fontId="88"/>
  </si>
  <si>
    <t>【設備投資・事業環境整備フェーズ】</t>
    <rPh sb="1" eb="5">
      <t>セツビトウシ</t>
    </rPh>
    <rPh sb="6" eb="8">
      <t>ジギョウ</t>
    </rPh>
    <rPh sb="8" eb="10">
      <t>カンキョウ</t>
    </rPh>
    <rPh sb="10" eb="12">
      <t>セイビ</t>
    </rPh>
    <phoneticPr fontId="88"/>
  </si>
  <si>
    <t>＜設備投資・事業環境整備フェーズ＞</t>
    <rPh sb="1" eb="5">
      <t>セツビトウシ</t>
    </rPh>
    <rPh sb="6" eb="8">
      <t>ジギョウ</t>
    </rPh>
    <rPh sb="8" eb="10">
      <t>カンキョウ</t>
    </rPh>
    <rPh sb="10" eb="12">
      <t>セイビ</t>
    </rPh>
    <phoneticPr fontId="88"/>
  </si>
  <si>
    <t>　※　リース・レンタルの場合は、(B)に助成実施期間内の月数×月額リース料･レンタル料の合計金額(税抜)を計上してください</t>
    <phoneticPr fontId="88"/>
  </si>
  <si>
    <t>　※　【開発・改良フェーズ】（２）機械装置・工具器具備品費で購入した機械装置・工具器具備品と同じ
     　機械装置・工具器具備品を購入・レンタル・リースすることはできません。</t>
    <rPh sb="26" eb="28">
      <t>ビヒン</t>
    </rPh>
    <rPh sb="43" eb="45">
      <t>ビヒン</t>
    </rPh>
    <rPh sb="64" eb="66">
      <t>ビヒン</t>
    </rPh>
    <phoneticPr fontId="88"/>
  </si>
  <si>
    <t>助成対象
経費
（税抜）
(A)×(B）</t>
  </si>
  <si>
    <r>
      <t>　「</t>
    </r>
    <r>
      <rPr>
        <b/>
        <sz val="10"/>
        <color rgb="FF000000"/>
        <rFont val="ＭＳ Ｐゴシック"/>
        <family val="3"/>
        <charset val="128"/>
      </rPr>
      <t>（10）機械装置・工具器具備品費</t>
    </r>
    <r>
      <rPr>
        <sz val="10"/>
        <color rgb="FF000000"/>
        <rFont val="ＭＳ Ｐゴシック"/>
        <family val="3"/>
        <charset val="128"/>
      </rPr>
      <t>」に計上した</t>
    </r>
    <r>
      <rPr>
        <b/>
        <u/>
        <sz val="10"/>
        <color rgb="FF000000"/>
        <rFont val="ＭＳ Ｐゴシック"/>
        <family val="3"/>
        <charset val="128"/>
      </rPr>
      <t>１件あたりの単価が税抜100万円以上の購入品</t>
    </r>
    <r>
      <rPr>
        <u/>
        <sz val="10"/>
        <color rgb="FF000000"/>
        <rFont val="ＭＳ Ｐゴシック"/>
        <family val="3"/>
        <charset val="128"/>
      </rPr>
      <t>について記入してください。</t>
    </r>
    <rPh sb="6" eb="8">
      <t>キカイ</t>
    </rPh>
    <rPh sb="8" eb="10">
      <t>ソウチ</t>
    </rPh>
    <rPh sb="11" eb="13">
      <t>コウグ</t>
    </rPh>
    <rPh sb="13" eb="15">
      <t>キグ</t>
    </rPh>
    <rPh sb="15" eb="17">
      <t>ビヒン</t>
    </rPh>
    <rPh sb="17" eb="18">
      <t>ヒ</t>
    </rPh>
    <rPh sb="20" eb="22">
      <t>ケイジョウ</t>
    </rPh>
    <rPh sb="25" eb="26">
      <t>ケン</t>
    </rPh>
    <rPh sb="30" eb="32">
      <t>タンカ</t>
    </rPh>
    <rPh sb="33" eb="35">
      <t>ゼイヌキ</t>
    </rPh>
    <rPh sb="38" eb="42">
      <t>マンエンイジョウ</t>
    </rPh>
    <rPh sb="43" eb="46">
      <t>コウニュウヒン</t>
    </rPh>
    <rPh sb="50" eb="52">
      <t>キニュウ</t>
    </rPh>
    <phoneticPr fontId="57"/>
  </si>
  <si>
    <t>上記購入先は、自企業と資本関係、役員又は従業員の兼務、自企業の代表者３親等以内の親族による経営ではない</t>
    <rPh sb="8" eb="10">
      <t>キギョウ</t>
    </rPh>
    <rPh sb="18" eb="19">
      <t>マタ</t>
    </rPh>
    <rPh sb="28" eb="30">
      <t>キギョウ</t>
    </rPh>
    <phoneticPr fontId="88"/>
  </si>
  <si>
    <t xml:space="preserve">　※　工事を伴う据え付け型（固定型 ）のカウンターや椅子、エアコン等は（10）機械装置・工具器具備品費ではなく（11）店舗新装・改装工事費に計上
　　　　してください。 </t>
    <rPh sb="70" eb="72">
      <t>ケイジョウ</t>
    </rPh>
    <phoneticPr fontId="88"/>
  </si>
  <si>
    <t>　※　店舗の購入費用、建物躯体の解体撤去費用、原材料を調達して自らが工事を行った場合の費用などは対象外となります。</t>
    <rPh sb="23" eb="26">
      <t>ゲンザイリョウ</t>
    </rPh>
    <rPh sb="27" eb="29">
      <t>チョウタツ</t>
    </rPh>
    <rPh sb="31" eb="32">
      <t>ミズカ</t>
    </rPh>
    <rPh sb="34" eb="36">
      <t>コウジ</t>
    </rPh>
    <rPh sb="37" eb="38">
      <t>オコナ</t>
    </rPh>
    <rPh sb="40" eb="42">
      <t>バアイ</t>
    </rPh>
    <rPh sb="43" eb="45">
      <t>ヒヨウ</t>
    </rPh>
    <rPh sb="48" eb="51">
      <t>タイショウガイ</t>
    </rPh>
    <phoneticPr fontId="88"/>
  </si>
  <si>
    <t>　※　税抜１００万以上の工事費については、必ず２者以上の「見積書」が必要です。</t>
    <rPh sb="24" eb="25">
      <t>シャ</t>
    </rPh>
    <phoneticPr fontId="88"/>
  </si>
  <si>
    <t>（単位：円）</t>
    <phoneticPr fontId="95"/>
  </si>
  <si>
    <t>経費
番号</t>
    <rPh sb="0" eb="2">
      <t>ケイヒ</t>
    </rPh>
    <rPh sb="3" eb="5">
      <t>バンゴウ</t>
    </rPh>
    <phoneticPr fontId="95"/>
  </si>
  <si>
    <t>工事内容</t>
    <rPh sb="0" eb="4">
      <t>コウジナイヨウ</t>
    </rPh>
    <phoneticPr fontId="88"/>
  </si>
  <si>
    <t>数量（A）</t>
    <rPh sb="0" eb="2">
      <t>スウリョウ</t>
    </rPh>
    <phoneticPr fontId="88"/>
  </si>
  <si>
    <t>単位</t>
    <rPh sb="0" eb="2">
      <t>タンイ</t>
    </rPh>
    <phoneticPr fontId="95"/>
  </si>
  <si>
    <t>単価（B）
（税抜）</t>
    <rPh sb="7" eb="9">
      <t>ゼイヌキ</t>
    </rPh>
    <phoneticPr fontId="95"/>
  </si>
  <si>
    <t>助成対象経費
（A）×（B）
(税抜)</t>
    <phoneticPr fontId="95"/>
  </si>
  <si>
    <t>助成事業に要する
経費（税込）</t>
    <phoneticPr fontId="95"/>
  </si>
  <si>
    <t>事業者名</t>
    <rPh sb="0" eb="3">
      <t>ジギョウシャ</t>
    </rPh>
    <rPh sb="3" eb="4">
      <t>メイ</t>
    </rPh>
    <phoneticPr fontId="95"/>
  </si>
  <si>
    <t>工-1</t>
    <rPh sb="0" eb="1">
      <t>コウ</t>
    </rPh>
    <phoneticPr fontId="95"/>
  </si>
  <si>
    <t>工-2</t>
    <rPh sb="0" eb="1">
      <t>コウ</t>
    </rPh>
    <phoneticPr fontId="95"/>
  </si>
  <si>
    <t>工-3</t>
    <rPh sb="0" eb="1">
      <t>コウ</t>
    </rPh>
    <phoneticPr fontId="95"/>
  </si>
  <si>
    <t>工-4</t>
    <rPh sb="0" eb="1">
      <t>コウ</t>
    </rPh>
    <phoneticPr fontId="95"/>
  </si>
  <si>
    <t>工-5</t>
    <rPh sb="0" eb="1">
      <t>コウ</t>
    </rPh>
    <phoneticPr fontId="95"/>
  </si>
  <si>
    <t>工-6</t>
    <rPh sb="0" eb="1">
      <t>コウ</t>
    </rPh>
    <phoneticPr fontId="95"/>
  </si>
  <si>
    <t>工-7</t>
    <rPh sb="0" eb="1">
      <t>コウ</t>
    </rPh>
    <phoneticPr fontId="95"/>
  </si>
  <si>
    <t>工-8</t>
    <rPh sb="0" eb="1">
      <t>コウ</t>
    </rPh>
    <phoneticPr fontId="95"/>
  </si>
  <si>
    <t>工-9</t>
    <rPh sb="0" eb="1">
      <t>コウ</t>
    </rPh>
    <phoneticPr fontId="95"/>
  </si>
  <si>
    <t>工-10</t>
    <rPh sb="0" eb="1">
      <t>コウ</t>
    </rPh>
    <phoneticPr fontId="95"/>
  </si>
  <si>
    <t>工-11</t>
    <rPh sb="0" eb="1">
      <t>コウ</t>
    </rPh>
    <phoneticPr fontId="95"/>
  </si>
  <si>
    <t>工-12</t>
    <rPh sb="0" eb="1">
      <t>コウ</t>
    </rPh>
    <phoneticPr fontId="95"/>
  </si>
  <si>
    <t>工-13</t>
    <rPh sb="0" eb="1">
      <t>コウ</t>
    </rPh>
    <phoneticPr fontId="95"/>
  </si>
  <si>
    <t>工-14</t>
    <rPh sb="0" eb="1">
      <t>コウ</t>
    </rPh>
    <phoneticPr fontId="95"/>
  </si>
  <si>
    <t>工-15</t>
    <rPh sb="0" eb="1">
      <t>コウ</t>
    </rPh>
    <phoneticPr fontId="95"/>
  </si>
  <si>
    <t>列1</t>
    <phoneticPr fontId="88"/>
  </si>
  <si>
    <r>
      <t>　（11）店舗新装・改装工事費に計上した</t>
    </r>
    <r>
      <rPr>
        <b/>
        <u/>
        <sz val="11"/>
        <rFont val="ＭＳ Ｐゴシック"/>
        <family val="3"/>
        <charset val="128"/>
      </rPr>
      <t>全ての工事発注予定先</t>
    </r>
    <r>
      <rPr>
        <sz val="11"/>
        <rFont val="ＭＳ Ｐゴシック"/>
        <family val="3"/>
        <charset val="128"/>
      </rPr>
      <t>について記載してください。
　　　　なお、１件100万円以上（税抜）の経費は、２者以上の見積書の提出が必要です。
　　　　表が足りない場合は枠を追加せず、本ページを複製してください。</t>
    </r>
    <rPh sb="70" eb="71">
      <t>シャ</t>
    </rPh>
    <phoneticPr fontId="57"/>
  </si>
  <si>
    <r>
      <t>見積金額
（</t>
    </r>
    <r>
      <rPr>
        <u/>
        <sz val="11"/>
        <color theme="1"/>
        <rFont val="ＭＳ Ｐゴシック"/>
        <family val="3"/>
        <charset val="128"/>
      </rPr>
      <t>１件あたりの単価が税抜100万円以上の場合は原則２者以上</t>
    </r>
    <r>
      <rPr>
        <sz val="11"/>
        <color theme="1"/>
        <rFont val="ＭＳ Ｐゴシック"/>
        <family val="3"/>
        <charset val="128"/>
      </rPr>
      <t>）</t>
    </r>
    <rPh sb="0" eb="2">
      <t>ミツモリ</t>
    </rPh>
    <rPh sb="2" eb="4">
      <t>キンガク</t>
    </rPh>
    <phoneticPr fontId="57"/>
  </si>
  <si>
    <t>（12）店舗賃借料</t>
    <rPh sb="4" eb="9">
      <t>テンポチンシャクリョウ</t>
    </rPh>
    <phoneticPr fontId="88"/>
  </si>
  <si>
    <t>　※　（11）店舗新装・改装工事費で申請した工事の期間中の賃借料のみが対象となります。</t>
    <rPh sb="7" eb="9">
      <t>テンポ</t>
    </rPh>
    <rPh sb="9" eb="11">
      <t>シンソウ</t>
    </rPh>
    <rPh sb="12" eb="14">
      <t>カイソウ</t>
    </rPh>
    <rPh sb="14" eb="16">
      <t>コウジ</t>
    </rPh>
    <rPh sb="16" eb="17">
      <t>ヒ</t>
    </rPh>
    <rPh sb="18" eb="20">
      <t>シンセイ</t>
    </rPh>
    <rPh sb="22" eb="24">
      <t>コウジ</t>
    </rPh>
    <rPh sb="25" eb="27">
      <t>キカン</t>
    </rPh>
    <rPh sb="27" eb="28">
      <t>チュウ</t>
    </rPh>
    <rPh sb="29" eb="32">
      <t>チンシャクリョウ</t>
    </rPh>
    <rPh sb="35" eb="37">
      <t>タイショウ</t>
    </rPh>
    <phoneticPr fontId="57"/>
  </si>
  <si>
    <t>　※　助成金交付申請額の上限は30万円（1か月につき15万円、最大2か月間）です。</t>
    <rPh sb="3" eb="11">
      <t>ジョセイキンコウフシンセイガク</t>
    </rPh>
    <rPh sb="12" eb="14">
      <t>ジョウゲン</t>
    </rPh>
    <rPh sb="17" eb="19">
      <t>マンエン</t>
    </rPh>
    <rPh sb="22" eb="23">
      <t>ゲツ</t>
    </rPh>
    <rPh sb="28" eb="30">
      <t>マンエン</t>
    </rPh>
    <rPh sb="31" eb="33">
      <t>サイダイ</t>
    </rPh>
    <rPh sb="35" eb="37">
      <t>ゲツカン</t>
    </rPh>
    <phoneticPr fontId="88"/>
  </si>
  <si>
    <t>名称</t>
    <rPh sb="0" eb="2">
      <t>メイショウ</t>
    </rPh>
    <phoneticPr fontId="88"/>
  </si>
  <si>
    <t>月額家賃
（税抜）
(A)</t>
    <rPh sb="0" eb="2">
      <t>ゲツガク</t>
    </rPh>
    <rPh sb="2" eb="4">
      <t>ヤチン</t>
    </rPh>
    <rPh sb="6" eb="8">
      <t>ゼイヌ</t>
    </rPh>
    <phoneticPr fontId="88"/>
  </si>
  <si>
    <t>工事期間
（月）</t>
    <rPh sb="0" eb="4">
      <t>コウジキカン</t>
    </rPh>
    <rPh sb="6" eb="7">
      <t>ツキ</t>
    </rPh>
    <phoneticPr fontId="88"/>
  </si>
  <si>
    <t>賃-1</t>
    <phoneticPr fontId="88"/>
  </si>
  <si>
    <t>（13）委託・外注費</t>
    <rPh sb="7" eb="9">
      <t>ガイチュウ</t>
    </rPh>
    <phoneticPr fontId="88"/>
  </si>
  <si>
    <t>　※　１件あたりの単価が税抜100万円以上の場合は、原則２者以上の見積書を提出してください。</t>
    <phoneticPr fontId="88"/>
  </si>
  <si>
    <r>
      <rPr>
        <b/>
        <sz val="14"/>
        <color theme="1"/>
        <rFont val="ＭＳ Ｐゴシック"/>
        <family val="3"/>
        <charset val="128"/>
      </rPr>
      <t>　　　　優秀性</t>
    </r>
    <r>
      <rPr>
        <sz val="11"/>
        <color theme="1"/>
        <rFont val="ＭＳ Ｐゴシック"/>
        <family val="3"/>
        <charset val="128"/>
      </rPr>
      <t xml:space="preserve">
・競合製品、既存製品と比
　較して優位性を示す具体
　的要素
・市場・業界等への技術的
　な波及効果、社会貢献度
・顧客又は自企業へもたらすメリットの大きさ
を含めて記載ください。</t>
    </r>
    <rPh sb="4" eb="7">
      <t>ユウシュウセイ</t>
    </rPh>
    <rPh sb="71" eb="74">
      <t>ジキギョウ</t>
    </rPh>
    <phoneticPr fontId="5"/>
  </si>
  <si>
    <r>
      <rPr>
        <b/>
        <sz val="14"/>
        <color theme="1"/>
        <rFont val="ＭＳ Ｐゴシック"/>
        <family val="3"/>
        <charset val="128"/>
      </rPr>
      <t xml:space="preserve">　　　　新規性
</t>
    </r>
    <r>
      <rPr>
        <sz val="11"/>
        <color theme="1"/>
        <rFont val="ＭＳ Ｐゴシック"/>
        <family val="3"/>
        <charset val="128"/>
      </rPr>
      <t xml:space="preserve">
・競合製品・サービスと比較
　した新規性
・自企業の既存事業との関連や新規開発要素
を含めて記載ください。　　</t>
    </r>
    <rPh sb="4" eb="7">
      <t>シンキセイ</t>
    </rPh>
    <rPh sb="10" eb="12">
      <t>キョウゴウ</t>
    </rPh>
    <rPh sb="12" eb="14">
      <t>セイヒン</t>
    </rPh>
    <rPh sb="31" eb="34">
      <t>ジキギョウ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</si>
</sst>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411]ggge&quot;年&quot;m&quot;月&quot;d&quot;日&quot;;@"/>
    <numFmt numFmtId="177" formatCode="#,##0_ "/>
    <numFmt numFmtId="178" formatCode="#,##0&quot; 円&quot;;\-#,##0&quot; 円&quot;"/>
    <numFmt numFmtId="179" formatCode="0.0%"/>
    <numFmt numFmtId="180" formatCode="General&quot;人&quot;"/>
    <numFmt numFmtId="181" formatCode="[$-F800]dddd\,\ mmmm\ dd\,\ yyyy"/>
    <numFmt numFmtId="182" formatCode="[&lt;=999]000;[&lt;=9999]000\-00;000\-0000"/>
    <numFmt numFmtId="183" formatCode="#,###"/>
    <numFmt numFmtId="184" formatCode="&quot;原&quot;\-General"/>
    <numFmt numFmtId="185" formatCode="&quot;機&quot;\-General"/>
    <numFmt numFmtId="186" formatCode="[&lt;=99999999]####\-####;\(00\)\ ####\-####"/>
    <numFmt numFmtId="187" formatCode="[$-411]ggge&quot;年&quot;m&quot;月&quot;;@"/>
    <numFmt numFmtId="188" formatCode="&quot;委&quot;\-General"/>
    <numFmt numFmtId="189" formatCode="&quot;産&quot;\-General"/>
    <numFmt numFmtId="190" formatCode="&quot;人&quot;\-General"/>
    <numFmt numFmtId="191" formatCode="&quot;展&quot;\-General"/>
    <numFmt numFmtId="192" formatCode="&quot;広&quot;\-General"/>
    <numFmt numFmtId="193" formatCode="&quot;他&quot;\-General"/>
    <numFmt numFmtId="194" formatCode="&quot;専&quot;\-General"/>
    <numFmt numFmtId="195" formatCode="#,##0_);[Red]\(#,##0\)"/>
  </numFmts>
  <fonts count="1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5"/>
      <name val="ＭＳ Ｐゴシック"/>
      <family val="3"/>
      <charset val="128"/>
    </font>
    <font>
      <sz val="6"/>
      <name val="游ゴシック"/>
      <family val="3"/>
      <charset val="128"/>
      <scheme val="minor"/>
    </font>
    <font>
      <b/>
      <sz val="12"/>
      <name val="ＭＳ Ｐゴシック"/>
      <family val="3"/>
      <charset val="128"/>
    </font>
    <font>
      <b/>
      <sz val="10.5"/>
      <name val="ＭＳ Ｐゴシック"/>
      <family val="3"/>
      <charset val="128"/>
    </font>
    <font>
      <sz val="11"/>
      <name val="ＭＳ Ｐゴシック"/>
      <family val="3"/>
      <charset val="128"/>
    </font>
    <font>
      <sz val="10.5"/>
      <color rgb="FFFF0000"/>
      <name val="ＭＳ Ｐゴシック"/>
      <family val="3"/>
      <charset val="128"/>
    </font>
    <font>
      <sz val="10.5"/>
      <color theme="1"/>
      <name val="ＭＳ ゴシック"/>
      <family val="3"/>
      <charset val="128"/>
    </font>
    <font>
      <sz val="11"/>
      <color indexed="8"/>
      <name val="ＭＳ Ｐゴシック"/>
      <family val="3"/>
      <charset val="128"/>
    </font>
    <font>
      <sz val="10"/>
      <name val="ＭＳ Ｐゴシック"/>
      <family val="3"/>
      <charset val="128"/>
    </font>
    <font>
      <sz val="10"/>
      <color rgb="FFFF0000"/>
      <name val="ＭＳ Ｐゴシック"/>
      <family val="3"/>
      <charset val="128"/>
    </font>
    <font>
      <sz val="11"/>
      <color theme="1"/>
      <name val="游ゴシック"/>
      <family val="2"/>
      <scheme val="minor"/>
    </font>
    <font>
      <u/>
      <sz val="10.8"/>
      <color theme="10"/>
      <name val="ＭＳ Ｐゴシック"/>
      <family val="3"/>
      <charset val="128"/>
    </font>
    <font>
      <sz val="12.5"/>
      <name val="ＭＳ Ｐゴシック"/>
      <family val="3"/>
      <charset val="128"/>
    </font>
    <font>
      <b/>
      <sz val="12.5"/>
      <name val="ＭＳ Ｐゴシック"/>
      <family val="3"/>
      <charset val="128"/>
    </font>
    <font>
      <u/>
      <sz val="12.5"/>
      <name val="ＭＳ Ｐゴシック"/>
      <family val="3"/>
      <charset val="128"/>
    </font>
    <font>
      <b/>
      <u/>
      <sz val="12.5"/>
      <name val="ＭＳ Ｐゴシック"/>
      <family val="3"/>
      <charset val="128"/>
    </font>
    <font>
      <b/>
      <sz val="15"/>
      <name val="ＭＳ Ｐゴシック"/>
      <family val="3"/>
      <charset val="128"/>
    </font>
    <font>
      <b/>
      <sz val="12.5"/>
      <color rgb="FFFF0000"/>
      <name val="ＭＳ Ｐゴシック"/>
      <family val="3"/>
      <charset val="128"/>
    </font>
    <font>
      <sz val="12"/>
      <name val="ＭＳ Ｐゴシック"/>
      <family val="3"/>
      <charset val="128"/>
    </font>
    <font>
      <b/>
      <sz val="12"/>
      <color theme="1"/>
      <name val="ＭＳ Ｐゴシック"/>
      <family val="3"/>
      <charset val="128"/>
    </font>
    <font>
      <b/>
      <sz val="10"/>
      <color theme="1"/>
      <name val="ＭＳ Ｐゴシック"/>
      <family val="3"/>
      <charset val="128"/>
    </font>
    <font>
      <sz val="10"/>
      <color theme="1"/>
      <name val="ＭＳ Ｐゴシック"/>
      <family val="3"/>
      <charset val="128"/>
    </font>
    <font>
      <u/>
      <sz val="10.5"/>
      <name val="ＭＳ Ｐゴシック"/>
      <family val="3"/>
      <charset val="128"/>
    </font>
    <font>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0.5"/>
      <name val="ＭＳ Ｐゴシック"/>
      <family val="3"/>
      <charset val="128"/>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ＭＳ Ｐゴシック"/>
      <family val="3"/>
      <charset val="128"/>
    </font>
    <font>
      <b/>
      <sz val="11"/>
      <name val="ＭＳ Ｐゴシック"/>
      <family val="3"/>
      <charset val="128"/>
    </font>
    <font>
      <sz val="10"/>
      <name val="游ゴシック"/>
      <family val="3"/>
      <charset val="128"/>
      <scheme val="minor"/>
    </font>
    <font>
      <sz val="12"/>
      <color theme="2" tint="-0.89999084444715716"/>
      <name val="游ゴシック"/>
      <family val="3"/>
      <charset val="128"/>
      <scheme val="minor"/>
    </font>
    <font>
      <b/>
      <sz val="11"/>
      <name val="游ゴシック"/>
      <family val="3"/>
      <charset val="128"/>
      <scheme val="minor"/>
    </font>
    <font>
      <sz val="11"/>
      <color theme="1"/>
      <name val="ＭＳ ゴシック"/>
      <family val="3"/>
      <charset val="128"/>
    </font>
    <font>
      <sz val="11"/>
      <color rgb="FF0070C0"/>
      <name val="ＭＳ Ｐゴシック"/>
      <family val="3"/>
      <charset val="128"/>
    </font>
    <font>
      <sz val="12"/>
      <color theme="2" tint="-0.89999084444715716"/>
      <name val="ＭＳ Ｐゴシック"/>
      <family val="3"/>
      <charset val="128"/>
    </font>
    <font>
      <sz val="12"/>
      <color theme="1"/>
      <name val="ＭＳ Ｐゴシック"/>
      <family val="3"/>
      <charset val="128"/>
    </font>
    <font>
      <sz val="10"/>
      <color rgb="FF222222"/>
      <name val="ＭＳ Ｐゴシック"/>
      <family val="3"/>
      <charset val="128"/>
    </font>
    <font>
      <b/>
      <u/>
      <sz val="11"/>
      <color theme="1"/>
      <name val="ＭＳ Ｐゴシック"/>
      <family val="3"/>
      <charset val="128"/>
    </font>
    <font>
      <b/>
      <sz val="10"/>
      <color rgb="FFFF0000"/>
      <name val="ＭＳ Ｐゴシック"/>
      <family val="3"/>
      <charset val="128"/>
    </font>
    <font>
      <sz val="11"/>
      <color theme="2" tint="-0.89999084444715716"/>
      <name val="游ゴシック"/>
      <family val="3"/>
      <charset val="128"/>
      <scheme val="minor"/>
    </font>
    <font>
      <sz val="11"/>
      <color theme="2" tint="-0.89999084444715716"/>
      <name val="ＭＳ Ｐゴシック"/>
      <family val="3"/>
      <charset val="128"/>
    </font>
    <font>
      <sz val="12"/>
      <color theme="2" tint="-0.89999084444715716"/>
      <name val="游ゴシック"/>
      <family val="2"/>
      <charset val="128"/>
      <scheme val="minor"/>
    </font>
    <font>
      <sz val="11"/>
      <name val="ＭＳ ゴシック"/>
      <family val="3"/>
      <charset val="128"/>
    </font>
    <font>
      <sz val="10"/>
      <name val="ＭＳ ゴシック"/>
      <family val="3"/>
      <charset val="128"/>
    </font>
    <font>
      <b/>
      <u/>
      <sz val="12"/>
      <color theme="1"/>
      <name val="ＭＳ Ｐゴシック"/>
      <family val="3"/>
      <charset val="128"/>
    </font>
    <font>
      <b/>
      <sz val="14"/>
      <name val="ＭＳ Ｐゴシック"/>
      <family val="3"/>
      <charset val="128"/>
    </font>
    <font>
      <sz val="8"/>
      <name val="ＭＳ Ｐゴシック"/>
      <family val="3"/>
      <charset val="128"/>
    </font>
    <font>
      <sz val="10.5"/>
      <color theme="1"/>
      <name val="游ゴシック"/>
      <family val="3"/>
      <charset val="128"/>
      <scheme val="minor"/>
    </font>
    <font>
      <u/>
      <sz val="10"/>
      <name val="游ゴシック"/>
      <family val="3"/>
      <charset val="128"/>
      <scheme val="minor"/>
    </font>
    <font>
      <sz val="8"/>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11"/>
      <color theme="0" tint="-0.34998626667073579"/>
      <name val="ＭＳ Ｐゴシック"/>
      <family val="3"/>
      <charset val="128"/>
    </font>
    <font>
      <b/>
      <sz val="11"/>
      <color rgb="FFFF0000"/>
      <name val="ＭＳ Ｐゴシック"/>
      <family val="3"/>
      <charset val="128"/>
    </font>
    <font>
      <u/>
      <sz val="10"/>
      <name val="ＭＳ Ｐゴシック"/>
      <family val="3"/>
      <charset val="128"/>
    </font>
    <font>
      <b/>
      <u/>
      <sz val="10"/>
      <color rgb="FFFF0000"/>
      <name val="ＭＳ Ｐゴシック"/>
      <family val="3"/>
      <charset val="128"/>
    </font>
    <font>
      <sz val="9"/>
      <name val="ＭＳ Ｐゴシック"/>
      <family val="3"/>
      <charset val="128"/>
    </font>
    <font>
      <b/>
      <sz val="10"/>
      <color rgb="FF002060"/>
      <name val="ＭＳ Ｐゴシック"/>
      <family val="3"/>
      <charset val="128"/>
    </font>
    <font>
      <b/>
      <u/>
      <sz val="10"/>
      <name val="ＭＳ Ｐゴシック"/>
      <family val="3"/>
      <charset val="128"/>
    </font>
    <font>
      <b/>
      <u/>
      <sz val="9"/>
      <name val="ＭＳ Ｐゴシック"/>
      <family val="3"/>
      <charset val="128"/>
    </font>
    <font>
      <u/>
      <sz val="9"/>
      <name val="ＭＳ Ｐゴシック"/>
      <family val="3"/>
      <charset val="128"/>
    </font>
    <font>
      <b/>
      <sz val="14"/>
      <color theme="1"/>
      <name val="ＭＳ Ｐゴシック"/>
      <family val="3"/>
      <charset val="128"/>
    </font>
    <font>
      <sz val="12"/>
      <color rgb="FFFF0000"/>
      <name val="ＭＳ Ｐゴシック"/>
      <family val="3"/>
      <charset val="128"/>
    </font>
    <font>
      <b/>
      <sz val="11"/>
      <color theme="1"/>
      <name val="ＭＳ 明朝"/>
      <family val="1"/>
      <charset val="128"/>
    </font>
    <font>
      <sz val="10"/>
      <color theme="1"/>
      <name val="ＭＳ 明朝"/>
      <family val="1"/>
      <charset val="128"/>
    </font>
    <font>
      <b/>
      <sz val="9"/>
      <name val="ＭＳ Ｐゴシック"/>
      <family val="3"/>
      <charset val="128"/>
    </font>
    <font>
      <b/>
      <sz val="10"/>
      <color theme="1"/>
      <name val="ＭＳ 明朝"/>
      <family val="1"/>
      <charset val="128"/>
    </font>
    <font>
      <sz val="8"/>
      <color theme="1"/>
      <name val="ＭＳ 明朝"/>
      <family val="1"/>
      <charset val="128"/>
    </font>
    <font>
      <b/>
      <sz val="12"/>
      <color rgb="FFFF0000"/>
      <name val="ＭＳ Ｐゴシック"/>
      <family val="3"/>
      <charset val="128"/>
    </font>
    <font>
      <b/>
      <u/>
      <sz val="12"/>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6"/>
      <name val="ＭＳ Ｐゴシック"/>
      <family val="3"/>
      <charset val="128"/>
    </font>
    <font>
      <sz val="11"/>
      <color theme="1"/>
      <name val="游ゴシック"/>
      <family val="2"/>
      <charset val="128"/>
    </font>
    <font>
      <b/>
      <sz val="10.5"/>
      <color theme="1"/>
      <name val="ＭＳ Ｐゴシック"/>
      <family val="3"/>
      <charset val="128"/>
    </font>
    <font>
      <sz val="10.5"/>
      <color theme="1"/>
      <name val="ＭＳ Ｐゴシック"/>
      <family val="3"/>
      <charset val="128"/>
    </font>
    <font>
      <b/>
      <sz val="18"/>
      <name val="ＭＳ Ｐゴシック"/>
      <family val="3"/>
      <charset val="128"/>
    </font>
    <font>
      <b/>
      <sz val="10.5"/>
      <color rgb="FFFF0000"/>
      <name val="ＭＳ Ｐゴシック"/>
      <family val="3"/>
      <charset val="128"/>
    </font>
    <font>
      <b/>
      <u/>
      <sz val="10.5"/>
      <color rgb="FFFF0000"/>
      <name val="ＭＳ Ｐゴシック"/>
      <family val="3"/>
      <charset val="128"/>
    </font>
    <font>
      <b/>
      <sz val="12"/>
      <color rgb="FF000000"/>
      <name val="ＭＳ Ｐゴシック"/>
      <family val="3"/>
      <charset val="128"/>
    </font>
    <font>
      <sz val="6"/>
      <name val="游ゴシック"/>
      <family val="2"/>
      <charset val="128"/>
    </font>
    <font>
      <b/>
      <sz val="10.5"/>
      <color rgb="FF000000"/>
      <name val="ＭＳ Ｐゴシック"/>
      <family val="3"/>
      <charset val="128"/>
    </font>
    <font>
      <sz val="11"/>
      <color rgb="FF000000"/>
      <name val="游ゴシック"/>
      <family val="3"/>
      <charset val="128"/>
    </font>
    <font>
      <sz val="10"/>
      <name val="游ゴシック"/>
      <family val="3"/>
      <charset val="128"/>
    </font>
    <font>
      <b/>
      <sz val="10"/>
      <name val="游ゴシック"/>
      <family val="3"/>
      <charset val="128"/>
    </font>
    <font>
      <sz val="10"/>
      <color rgb="FF000000"/>
      <name val="游ゴシック"/>
      <family val="3"/>
      <charset val="128"/>
    </font>
    <font>
      <sz val="10"/>
      <color rgb="FF000000"/>
      <name val="ＭＳ Ｐゴシック"/>
      <family val="3"/>
      <charset val="128"/>
    </font>
    <font>
      <sz val="6"/>
      <name val="游ゴシック"/>
      <family val="3"/>
      <charset val="128"/>
    </font>
    <font>
      <b/>
      <sz val="10"/>
      <color rgb="FFFF0000"/>
      <name val="游ゴシック"/>
      <family val="3"/>
      <charset val="128"/>
    </font>
    <font>
      <sz val="9"/>
      <color rgb="FF000000"/>
      <name val="ＭＳ Ｐゴシック"/>
      <family val="3"/>
      <charset val="128"/>
    </font>
    <font>
      <sz val="11"/>
      <color rgb="FFFF0000"/>
      <name val="游ゴシック"/>
      <family val="2"/>
      <charset val="128"/>
    </font>
    <font>
      <sz val="11"/>
      <color rgb="FF000000"/>
      <name val="ＭＳ Ｐゴシック"/>
      <family val="3"/>
      <charset val="128"/>
    </font>
    <font>
      <b/>
      <sz val="11"/>
      <color rgb="FF0070C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161616"/>
      <name val="ＭＳ Ｐゴシック"/>
      <family val="3"/>
      <charset val="128"/>
    </font>
    <font>
      <sz val="11"/>
      <color rgb="FFA6A6A6"/>
      <name val="ＭＳ Ｐゴシック"/>
      <family val="3"/>
      <charset val="128"/>
    </font>
    <font>
      <b/>
      <u/>
      <sz val="10"/>
      <color rgb="FF000000"/>
      <name val="ＭＳ Ｐゴシック"/>
      <family val="3"/>
      <charset val="128"/>
    </font>
    <font>
      <u/>
      <sz val="10"/>
      <color rgb="FF000000"/>
      <name val="ＭＳ Ｐゴシック"/>
      <family val="3"/>
      <charset val="128"/>
    </font>
    <font>
      <sz val="8"/>
      <color rgb="FF000000"/>
      <name val="ＭＳ Ｐゴシック"/>
      <family val="3"/>
      <charset val="128"/>
    </font>
    <font>
      <sz val="10"/>
      <color rgb="FFF2F2F2"/>
      <name val="ＭＳ Ｐゴシック"/>
      <family val="3"/>
      <charset val="128"/>
    </font>
    <font>
      <sz val="10"/>
      <color theme="0" tint="-0.34998626667073579"/>
      <name val="ＭＳ Ｐゴシック"/>
      <family val="3"/>
      <charset val="128"/>
    </font>
    <font>
      <b/>
      <u/>
      <sz val="11"/>
      <name val="ＭＳ Ｐゴシック"/>
      <family val="3"/>
      <charset val="128"/>
    </font>
    <font>
      <sz val="10"/>
      <color rgb="FFA6A6A6"/>
      <name val="ＭＳ Ｐゴシック"/>
      <family val="3"/>
      <charset val="128"/>
    </font>
    <font>
      <sz val="9.5"/>
      <color theme="1"/>
      <name val="ＭＳ Ｐゴシック"/>
      <family val="3"/>
      <charset val="128"/>
    </font>
    <font>
      <u/>
      <sz val="11"/>
      <color theme="1"/>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FFFFE7"/>
        <bgColor indexed="64"/>
      </patternFill>
    </fill>
    <fill>
      <patternFill patternType="solid">
        <fgColor rgb="FFFFFFFF"/>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rgb="FFDDEBF7"/>
        <bgColor rgb="FF000000"/>
      </patternFill>
    </fill>
    <fill>
      <patternFill patternType="solid">
        <fgColor theme="0"/>
        <bgColor rgb="FF000000"/>
      </patternFill>
    </fill>
  </fills>
  <borders count="187">
    <border>
      <left/>
      <right/>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hair">
        <color auto="1"/>
      </right>
      <top style="hair">
        <color auto="1"/>
      </top>
      <bottom style="thin">
        <color indexed="64"/>
      </bottom>
      <diagonal/>
    </border>
    <border>
      <left style="hair">
        <color indexed="64"/>
      </left>
      <right/>
      <top/>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style="hair">
        <color indexed="64"/>
      </left>
      <right/>
      <top style="thin">
        <color theme="1"/>
      </top>
      <bottom/>
      <diagonal/>
    </border>
    <border>
      <left style="thin">
        <color theme="1"/>
      </left>
      <right/>
      <top style="thin">
        <color indexed="64"/>
      </top>
      <bottom style="thin">
        <color theme="1"/>
      </bottom>
      <diagonal/>
    </border>
    <border>
      <left style="thin">
        <color theme="0" tint="-0.14996795556505021"/>
      </left>
      <right/>
      <top style="thin">
        <color indexed="64"/>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theme="1"/>
      </left>
      <right/>
      <top style="thin">
        <color indexed="64"/>
      </top>
      <bottom/>
      <diagonal/>
    </border>
    <border>
      <left/>
      <right/>
      <top style="thin">
        <color auto="1"/>
      </top>
      <bottom style="thin">
        <color theme="1"/>
      </bottom>
      <diagonal/>
    </border>
    <border>
      <left style="thin">
        <color indexed="64"/>
      </left>
      <right/>
      <top style="thin">
        <color indexed="64"/>
      </top>
      <bottom style="thin">
        <color theme="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theme="1"/>
      </top>
      <bottom/>
      <diagonal/>
    </border>
    <border>
      <left/>
      <right style="thin">
        <color theme="0" tint="-0.34998626667073579"/>
      </right>
      <top style="thin">
        <color theme="0" tint="-0.34998626667073579"/>
      </top>
      <bottom/>
      <diagonal/>
    </border>
    <border diagonalUp="1">
      <left style="thin">
        <color indexed="64"/>
      </left>
      <right style="thin">
        <color indexed="64"/>
      </right>
      <top style="thin">
        <color indexed="64"/>
      </top>
      <bottom style="thin">
        <color theme="1"/>
      </bottom>
      <diagonal style="thin">
        <color indexed="64"/>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tint="-4.9989318521683403E-2"/>
      </left>
      <right style="thin">
        <color theme="0" tint="-4.9989318521683403E-2"/>
      </right>
      <top style="thin">
        <color indexed="64"/>
      </top>
      <bottom style="thin">
        <color indexed="64"/>
      </bottom>
      <diagonal/>
    </border>
    <border>
      <left/>
      <right/>
      <top style="thin">
        <color theme="0"/>
      </top>
      <bottom style="thin">
        <color indexed="64"/>
      </bottom>
      <diagonal/>
    </border>
    <border>
      <left style="thin">
        <color theme="0"/>
      </left>
      <right style="thin">
        <color theme="0"/>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hair">
        <color indexed="64"/>
      </left>
      <right style="thin">
        <color auto="1"/>
      </right>
      <top style="thin">
        <color auto="1"/>
      </top>
      <bottom style="hair">
        <color indexed="64"/>
      </bottom>
      <diagonal/>
    </border>
    <border>
      <left style="hair">
        <color indexed="64"/>
      </left>
      <right style="thin">
        <color auto="1"/>
      </right>
      <top style="hair">
        <color indexed="64"/>
      </top>
      <bottom style="thin">
        <color auto="1"/>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auto="1"/>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rgb="FFA6A6A6"/>
      </right>
      <top style="thin">
        <color rgb="FFA6A6A6"/>
      </top>
      <bottom style="thin">
        <color rgb="FFA6A6A6"/>
      </bottom>
      <diagonal/>
    </border>
    <border>
      <left style="thin">
        <color indexed="64"/>
      </left>
      <right style="thin">
        <color rgb="FFF2F2F2"/>
      </right>
      <top style="thin">
        <color auto="1"/>
      </top>
      <bottom style="thin">
        <color indexed="64"/>
      </bottom>
      <diagonal/>
    </border>
    <border>
      <left style="thin">
        <color rgb="FFF2F2F2"/>
      </left>
      <right style="thin">
        <color rgb="FFF2F2F2"/>
      </right>
      <top style="thin">
        <color indexed="64"/>
      </top>
      <bottom style="thin">
        <color indexed="64"/>
      </bottom>
      <diagonal/>
    </border>
    <border>
      <left style="thin">
        <color rgb="FFF2F2F2"/>
      </left>
      <right/>
      <top/>
      <bottom style="thin">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hair">
        <color indexed="64"/>
      </left>
      <right/>
      <top style="thin">
        <color rgb="FF000000"/>
      </top>
      <bottom/>
      <diagonal/>
    </border>
    <border>
      <left/>
      <right style="thin">
        <color rgb="FF000000"/>
      </right>
      <top style="thin">
        <color rgb="FF000000"/>
      </top>
      <bottom/>
      <diagonal/>
    </border>
    <border>
      <left style="thin">
        <color rgb="FF000000"/>
      </left>
      <right style="thin">
        <color rgb="FFA6A6A6"/>
      </right>
      <top style="thin">
        <color rgb="FFA6A6A6"/>
      </top>
      <bottom style="thin">
        <color rgb="FFA6A6A6"/>
      </bottom>
      <diagonal/>
    </border>
    <border>
      <left style="thin">
        <color rgb="FF000000"/>
      </left>
      <right/>
      <top/>
      <bottom/>
      <diagonal/>
    </border>
    <border>
      <left/>
      <right style="thin">
        <color rgb="FF000000"/>
      </right>
      <top/>
      <bottom/>
      <diagonal/>
    </border>
    <border>
      <left style="thin">
        <color rgb="FF000000"/>
      </left>
      <right style="thin">
        <color rgb="FFF2F2F2"/>
      </right>
      <top/>
      <bottom style="thin">
        <color rgb="FF000000"/>
      </bottom>
      <diagonal/>
    </border>
    <border>
      <left style="thin">
        <color rgb="FFF2F2F2"/>
      </left>
      <right style="thin">
        <color rgb="FFF2F2F2"/>
      </right>
      <top/>
      <bottom style="thin">
        <color rgb="FF000000"/>
      </bottom>
      <diagonal/>
    </border>
    <border>
      <left style="thin">
        <color rgb="FFF2F2F2"/>
      </left>
      <right/>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indexed="64"/>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style="thin">
        <color indexed="64"/>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auto="1"/>
      </top>
      <bottom style="thin">
        <color rgb="FF000000"/>
      </bottom>
      <diagonal/>
    </border>
    <border>
      <left style="thin">
        <color rgb="FFD9D9D9"/>
      </left>
      <right style="thin">
        <color rgb="FFD9D9D9"/>
      </right>
      <top style="thin">
        <color indexed="64"/>
      </top>
      <bottom style="thin">
        <color rgb="FF000000"/>
      </bottom>
      <diagonal/>
    </border>
    <border>
      <left style="thin">
        <color rgb="FFD9D9D9"/>
      </left>
      <right/>
      <top style="thin">
        <color indexed="64"/>
      </top>
      <bottom style="thin">
        <color rgb="FF000000"/>
      </bottom>
      <diagonal/>
    </border>
    <border>
      <left style="thin">
        <color rgb="FFD9D9D9"/>
      </left>
      <right style="thin">
        <color auto="1"/>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style="thin">
        <color theme="0"/>
      </left>
      <right/>
      <top/>
      <bottom style="thin">
        <color theme="0" tint="-0.3499862666707357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top/>
      <bottom style="thin">
        <color rgb="FF000000"/>
      </bottom>
      <diagonal/>
    </border>
    <border>
      <left style="thin">
        <color rgb="FFD9D9D9"/>
      </left>
      <right style="thin">
        <color rgb="FFD9D9D9"/>
      </right>
      <top/>
      <bottom style="thin">
        <color rgb="FF000000"/>
      </bottom>
      <diagonal/>
    </border>
    <border>
      <left style="thin">
        <color rgb="FFD9D9D9"/>
      </left>
      <right/>
      <top/>
      <bottom style="thin">
        <color rgb="FF000000"/>
      </bottom>
      <diagonal/>
    </border>
    <border>
      <left style="thin">
        <color rgb="FFD9D9D9"/>
      </left>
      <right style="thin">
        <color rgb="FFD9D9D9"/>
      </right>
      <top style="thin">
        <color indexed="64"/>
      </top>
      <bottom style="thin">
        <color indexed="64"/>
      </bottom>
      <diagonal/>
    </border>
    <border>
      <left style="thin">
        <color indexed="64"/>
      </left>
      <right style="thin">
        <color indexed="64"/>
      </right>
      <top style="thin">
        <color rgb="FF000000"/>
      </top>
      <bottom/>
      <diagonal/>
    </border>
    <border>
      <left/>
      <right style="thin">
        <color rgb="FFA6A6A6"/>
      </right>
      <top style="thin">
        <color rgb="FFA6A6A6"/>
      </top>
      <bottom/>
      <diagonal/>
    </border>
    <border diagonalUp="1">
      <left style="thin">
        <color indexed="64"/>
      </left>
      <right style="thin">
        <color indexed="64"/>
      </right>
      <top style="thin">
        <color indexed="64"/>
      </top>
      <bottom style="thin">
        <color rgb="FF000000"/>
      </bottom>
      <diagonal style="thin">
        <color indexed="64"/>
      </diagonal>
    </border>
    <border>
      <left/>
      <right/>
      <top style="thin">
        <color rgb="FFA6A6A6"/>
      </top>
      <bottom style="thin">
        <color rgb="FFA6A6A6"/>
      </bottom>
      <diagonal/>
    </border>
    <border>
      <left style="thin">
        <color indexed="64"/>
      </left>
      <right style="hair">
        <color indexed="64"/>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diagonal/>
    </border>
    <border>
      <left style="thin">
        <color rgb="FFFFFFFF"/>
      </left>
      <right style="thin">
        <color rgb="FFA6A6A6"/>
      </right>
      <top style="thin">
        <color rgb="FFA6A6A6"/>
      </top>
      <bottom style="thin">
        <color rgb="FFA6A6A6"/>
      </bottom>
      <diagonal/>
    </border>
    <border>
      <left style="thin">
        <color auto="1"/>
      </left>
      <right style="thin">
        <color rgb="FFA6A6A6"/>
      </right>
      <top style="thin">
        <color rgb="FFA6A6A6"/>
      </top>
      <bottom style="thin">
        <color rgb="FFA6A6A6"/>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top"/>
      <protection locked="0"/>
    </xf>
    <xf numFmtId="9" fontId="1" fillId="0" borderId="0" applyFont="0" applyFill="0" applyBorder="0" applyAlignment="0" applyProtection="0">
      <alignment vertical="center"/>
    </xf>
    <xf numFmtId="0" fontId="3" fillId="0" borderId="0">
      <alignment vertical="center"/>
    </xf>
    <xf numFmtId="181" fontId="1" fillId="0" borderId="0">
      <alignment vertical="center"/>
    </xf>
  </cellStyleXfs>
  <cellXfs count="1618">
    <xf numFmtId="0" fontId="0" fillId="0" borderId="0" xfId="0">
      <alignment vertical="center"/>
    </xf>
    <xf numFmtId="0" fontId="4" fillId="0" borderId="0" xfId="2" applyFont="1" applyAlignment="1">
      <alignment vertical="center"/>
    </xf>
    <xf numFmtId="0" fontId="4" fillId="0" borderId="0" xfId="2" applyFont="1" applyBorder="1" applyAlignment="1">
      <alignment vertical="center"/>
    </xf>
    <xf numFmtId="0" fontId="4" fillId="0" borderId="0" xfId="2" applyFont="1" applyFill="1" applyBorder="1" applyAlignment="1">
      <alignment horizontal="center" vertical="center"/>
    </xf>
    <xf numFmtId="0" fontId="4" fillId="0" borderId="0" xfId="2" applyFont="1" applyBorder="1" applyAlignment="1">
      <alignment horizontal="center" vertical="center"/>
    </xf>
    <xf numFmtId="0" fontId="4" fillId="0" borderId="0" xfId="2" applyFont="1" applyAlignment="1" applyProtection="1">
      <alignment vertical="center"/>
    </xf>
    <xf numFmtId="0" fontId="4" fillId="0" borderId="0" xfId="2" applyFont="1" applyAlignment="1" applyProtection="1">
      <alignment vertical="center" wrapText="1"/>
    </xf>
    <xf numFmtId="0" fontId="4" fillId="0" borderId="0" xfId="2" applyFont="1" applyBorder="1" applyAlignment="1" applyProtection="1">
      <alignment vertical="center"/>
    </xf>
    <xf numFmtId="0" fontId="7" fillId="0" borderId="0" xfId="2" applyFont="1" applyAlignment="1">
      <alignment vertical="center"/>
    </xf>
    <xf numFmtId="0" fontId="7" fillId="0" borderId="0" xfId="2" applyFont="1" applyAlignment="1" applyProtection="1">
      <alignment vertical="center"/>
    </xf>
    <xf numFmtId="0" fontId="7" fillId="0" borderId="0" xfId="2" applyFont="1" applyAlignment="1" applyProtection="1">
      <alignment horizontal="left" vertical="center"/>
    </xf>
    <xf numFmtId="0" fontId="4" fillId="0" borderId="0" xfId="2" applyFont="1" applyAlignment="1" applyProtection="1">
      <alignment horizontal="left" vertical="center"/>
    </xf>
    <xf numFmtId="0" fontId="4" fillId="0" borderId="0" xfId="2" applyFont="1" applyFill="1" applyBorder="1" applyAlignment="1" applyProtection="1">
      <alignment vertical="center"/>
      <protection locked="0"/>
    </xf>
    <xf numFmtId="0" fontId="9" fillId="0" borderId="0" xfId="2" applyFont="1" applyAlignment="1" applyProtection="1">
      <alignment vertical="center"/>
    </xf>
    <xf numFmtId="0" fontId="7" fillId="0" borderId="0" xfId="2" applyFont="1" applyBorder="1" applyAlignment="1" applyProtection="1">
      <alignment vertical="center"/>
    </xf>
    <xf numFmtId="0" fontId="7" fillId="0" borderId="0" xfId="2" applyFont="1" applyBorder="1" applyAlignment="1">
      <alignment vertical="center"/>
    </xf>
    <xf numFmtId="0" fontId="16" fillId="0" borderId="0" xfId="4" applyNumberFormat="1" applyFont="1" applyFill="1" applyBorder="1" applyAlignment="1" applyProtection="1">
      <alignment horizontal="left" vertical="center"/>
    </xf>
    <xf numFmtId="0" fontId="6" fillId="0" borderId="0" xfId="0" applyFont="1" applyAlignment="1" applyProtection="1">
      <alignment horizontal="left" vertical="center"/>
    </xf>
    <xf numFmtId="0" fontId="34" fillId="0" borderId="0" xfId="0" applyFont="1" applyAlignment="1" applyProtection="1">
      <alignment horizontal="left" vertical="center"/>
    </xf>
    <xf numFmtId="0" fontId="12" fillId="0" borderId="0" xfId="0" applyFont="1" applyProtection="1">
      <alignment vertical="center"/>
    </xf>
    <xf numFmtId="0" fontId="8" fillId="0" borderId="30" xfId="0" applyFont="1" applyBorder="1" applyAlignment="1" applyProtection="1">
      <alignment horizontal="center" vertical="center" wrapText="1"/>
      <protection locked="0"/>
    </xf>
    <xf numFmtId="0" fontId="8" fillId="0" borderId="0" xfId="0" applyFont="1" applyAlignment="1" applyProtection="1">
      <alignment vertical="center" wrapText="1"/>
      <protection locked="0"/>
    </xf>
    <xf numFmtId="178" fontId="8" fillId="0" borderId="0" xfId="1" applyNumberFormat="1" applyFont="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35" fillId="0" borderId="0" xfId="0" applyFont="1" applyAlignment="1" applyProtection="1">
      <alignment horizontal="left" vertical="center"/>
    </xf>
    <xf numFmtId="0" fontId="35"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8" fillId="0" borderId="30" xfId="0" applyFont="1" applyBorder="1" applyAlignment="1" applyProtection="1">
      <alignment horizontal="left" vertical="center" wrapText="1"/>
      <protection locked="0"/>
    </xf>
    <xf numFmtId="0" fontId="3" fillId="0" borderId="0" xfId="0" applyFont="1" applyProtection="1">
      <alignment vertical="center"/>
    </xf>
    <xf numFmtId="0" fontId="28" fillId="0" borderId="0" xfId="0" applyFont="1" applyProtection="1">
      <alignment vertical="center"/>
    </xf>
    <xf numFmtId="0" fontId="8" fillId="0" borderId="0" xfId="0" applyFont="1" applyFill="1" applyProtection="1">
      <alignment vertical="center"/>
    </xf>
    <xf numFmtId="0" fontId="8" fillId="0" borderId="0" xfId="0" applyFont="1" applyFill="1" applyBorder="1" applyAlignment="1" applyProtection="1">
      <alignment vertical="center"/>
    </xf>
    <xf numFmtId="0" fontId="8" fillId="0" borderId="0" xfId="0" applyFont="1" applyProtection="1">
      <alignment vertical="center"/>
    </xf>
    <xf numFmtId="0" fontId="35" fillId="0" borderId="0" xfId="0" applyFont="1" applyAlignment="1" applyProtection="1">
      <alignment vertical="center"/>
    </xf>
    <xf numFmtId="0" fontId="6" fillId="0" borderId="0" xfId="0" applyFont="1" applyAlignment="1" applyProtection="1">
      <alignment vertical="center"/>
    </xf>
    <xf numFmtId="0" fontId="8" fillId="0" borderId="0" xfId="2" applyFont="1" applyProtection="1">
      <alignment vertical="center"/>
    </xf>
    <xf numFmtId="0" fontId="8" fillId="0" borderId="42"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protection locked="0"/>
    </xf>
    <xf numFmtId="0" fontId="12" fillId="0" borderId="45" xfId="0" applyFont="1" applyBorder="1" applyAlignment="1" applyProtection="1">
      <alignment horizontal="center" vertical="center"/>
    </xf>
    <xf numFmtId="179" fontId="8" fillId="3" borderId="46" xfId="6" applyNumberFormat="1" applyFont="1" applyFill="1" applyBorder="1" applyAlignment="1" applyProtection="1">
      <alignment horizontal="right" vertical="center"/>
      <protection hidden="1"/>
    </xf>
    <xf numFmtId="38" fontId="8" fillId="3" borderId="39" xfId="1" applyFont="1" applyFill="1" applyBorder="1" applyAlignment="1" applyProtection="1">
      <alignment horizontal="right" vertical="center"/>
      <protection hidden="1"/>
    </xf>
    <xf numFmtId="179" fontId="8" fillId="3" borderId="47" xfId="6" applyNumberFormat="1" applyFont="1" applyFill="1" applyBorder="1" applyAlignment="1" applyProtection="1">
      <alignment horizontal="right" vertical="center"/>
      <protection hidden="1"/>
    </xf>
    <xf numFmtId="0" fontId="8" fillId="0" borderId="0" xfId="0" applyFont="1" applyAlignment="1" applyProtection="1">
      <alignment vertical="center" wrapText="1"/>
    </xf>
    <xf numFmtId="0" fontId="8" fillId="0" borderId="30" xfId="0" applyFont="1" applyFill="1" applyBorder="1" applyAlignment="1" applyProtection="1">
      <alignment horizontal="center" vertical="center" wrapText="1"/>
      <protection locked="0"/>
    </xf>
    <xf numFmtId="180" fontId="8" fillId="0" borderId="30" xfId="0" applyNumberFormat="1" applyFont="1" applyFill="1" applyBorder="1" applyAlignment="1" applyProtection="1">
      <alignment vertical="center"/>
      <protection locked="0"/>
    </xf>
    <xf numFmtId="0" fontId="3" fillId="0" borderId="0" xfId="0" applyFont="1" applyFill="1" applyProtection="1">
      <alignment vertical="center"/>
    </xf>
    <xf numFmtId="0" fontId="37" fillId="0" borderId="0" xfId="0" applyFont="1" applyFill="1" applyProtection="1">
      <alignment vertical="center"/>
    </xf>
    <xf numFmtId="0" fontId="33" fillId="0" borderId="0" xfId="7" applyFont="1" applyProtection="1">
      <alignment vertical="center"/>
    </xf>
    <xf numFmtId="0" fontId="0" fillId="0" borderId="0" xfId="0" applyProtection="1">
      <alignment vertical="center"/>
    </xf>
    <xf numFmtId="0" fontId="0" fillId="0" borderId="0" xfId="0" applyFill="1" applyProtection="1">
      <alignment vertical="center"/>
    </xf>
    <xf numFmtId="0" fontId="33" fillId="0" borderId="0" xfId="7" applyFont="1" applyAlignment="1" applyProtection="1">
      <alignment vertical="center"/>
    </xf>
    <xf numFmtId="0" fontId="23" fillId="0" borderId="0" xfId="7" applyFont="1" applyBorder="1" applyAlignment="1" applyProtection="1">
      <alignment vertical="top"/>
    </xf>
    <xf numFmtId="181" fontId="40" fillId="0" borderId="0" xfId="8" applyFont="1" applyFill="1" applyBorder="1" applyAlignment="1" applyProtection="1">
      <alignment horizontal="right" vertical="center"/>
    </xf>
    <xf numFmtId="0" fontId="28" fillId="0" borderId="0" xfId="0" applyFont="1" applyFill="1" applyProtection="1">
      <alignment vertical="center"/>
    </xf>
    <xf numFmtId="0" fontId="41" fillId="0" borderId="0" xfId="0" applyFont="1" applyFill="1" applyProtection="1">
      <alignment vertical="center"/>
    </xf>
    <xf numFmtId="0" fontId="29" fillId="0" borderId="0" xfId="7" applyFont="1" applyProtection="1">
      <alignment vertical="center"/>
    </xf>
    <xf numFmtId="0" fontId="42" fillId="0" borderId="0" xfId="0" applyFont="1" applyFill="1" applyProtection="1">
      <alignment vertical="center"/>
    </xf>
    <xf numFmtId="0" fontId="42" fillId="0" borderId="0" xfId="0" applyFont="1" applyProtection="1">
      <alignment vertical="center"/>
    </xf>
    <xf numFmtId="0" fontId="23" fillId="0" borderId="0" xfId="7" applyFont="1" applyProtection="1">
      <alignment vertical="center"/>
    </xf>
    <xf numFmtId="0" fontId="22" fillId="0" borderId="0" xfId="0" applyFont="1" applyFill="1" applyProtection="1">
      <alignment vertical="center"/>
    </xf>
    <xf numFmtId="0" fontId="22" fillId="0" borderId="0" xfId="0" applyFont="1" applyProtection="1">
      <alignment vertical="center"/>
    </xf>
    <xf numFmtId="0" fontId="6" fillId="0" borderId="0" xfId="7" applyFont="1" applyProtection="1">
      <alignment vertical="center"/>
    </xf>
    <xf numFmtId="0" fontId="12" fillId="0" borderId="0" xfId="2" applyFont="1" applyFill="1" applyBorder="1" applyAlignment="1">
      <alignment vertical="center"/>
    </xf>
    <xf numFmtId="0" fontId="43" fillId="0" borderId="0" xfId="0" applyFont="1">
      <alignment vertical="center"/>
    </xf>
    <xf numFmtId="0" fontId="25" fillId="0" borderId="0" xfId="2" applyFont="1" applyFill="1" applyBorder="1" applyAlignment="1">
      <alignment vertical="center"/>
    </xf>
    <xf numFmtId="0" fontId="28" fillId="0" borderId="0" xfId="0" applyFont="1" applyBorder="1" applyAlignment="1" applyProtection="1">
      <alignment horizontal="left" vertical="top" wrapText="1"/>
      <protection locked="0"/>
    </xf>
    <xf numFmtId="0" fontId="28" fillId="0" borderId="0" xfId="0" applyFont="1" applyFill="1" applyBorder="1" applyProtection="1">
      <alignment vertical="center"/>
    </xf>
    <xf numFmtId="0" fontId="28" fillId="0" borderId="0" xfId="0" applyFont="1" applyAlignment="1" applyProtection="1">
      <alignment horizontal="center" vertical="center"/>
    </xf>
    <xf numFmtId="0" fontId="29" fillId="0" borderId="0" xfId="7" applyFont="1" applyAlignment="1" applyProtection="1">
      <alignment vertical="center"/>
    </xf>
    <xf numFmtId="0" fontId="29" fillId="0" borderId="0" xfId="7" applyFont="1" applyBorder="1" applyProtection="1">
      <alignment vertical="center"/>
    </xf>
    <xf numFmtId="0" fontId="46" fillId="0" borderId="0" xfId="0" applyFont="1" applyFill="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48" fillId="0" borderId="0" xfId="0" applyFont="1" applyFill="1" applyProtection="1">
      <alignment vertical="center"/>
    </xf>
    <xf numFmtId="0" fontId="28" fillId="0" borderId="0" xfId="0" applyFont="1">
      <alignment vertical="center"/>
    </xf>
    <xf numFmtId="0" fontId="28" fillId="0" borderId="0" xfId="0" applyFont="1" applyProtection="1">
      <alignment vertical="center"/>
      <protection locked="0"/>
    </xf>
    <xf numFmtId="0" fontId="32" fillId="0" borderId="0" xfId="7" applyFont="1" applyProtection="1">
      <alignment vertical="center"/>
    </xf>
    <xf numFmtId="0" fontId="38" fillId="0" borderId="0" xfId="7" applyFont="1" applyProtection="1">
      <alignment vertical="center"/>
    </xf>
    <xf numFmtId="0" fontId="36" fillId="0" borderId="0" xfId="0" applyFont="1" applyAlignment="1">
      <alignment horizontal="left" vertical="center"/>
    </xf>
    <xf numFmtId="0" fontId="3" fillId="0" borderId="0" xfId="0" applyFont="1" applyFill="1" applyBorder="1" applyAlignment="1" applyProtection="1">
      <alignment horizontal="center" vertical="center"/>
      <protection locked="0"/>
    </xf>
    <xf numFmtId="0" fontId="39" fillId="0" borderId="0" xfId="0" applyFont="1" applyBorder="1" applyAlignment="1" applyProtection="1">
      <alignment vertical="top"/>
    </xf>
    <xf numFmtId="0" fontId="29" fillId="0" borderId="0" xfId="2" applyFont="1" applyAlignment="1" applyProtection="1">
      <alignment vertical="center"/>
    </xf>
    <xf numFmtId="0" fontId="12" fillId="0" borderId="0" xfId="2" applyFont="1" applyProtection="1">
      <alignment vertical="center"/>
    </xf>
    <xf numFmtId="38" fontId="12" fillId="0" borderId="0" xfId="1" applyFont="1" applyFill="1" applyBorder="1" applyProtection="1">
      <alignment vertical="center"/>
      <protection locked="0"/>
    </xf>
    <xf numFmtId="0" fontId="12" fillId="0" borderId="0" xfId="2" applyFont="1" applyFill="1" applyBorder="1" applyAlignment="1" applyProtection="1">
      <alignment horizontal="left" vertical="center" wrapText="1"/>
      <protection locked="0"/>
    </xf>
    <xf numFmtId="38" fontId="12" fillId="0" borderId="55" xfId="1" applyFont="1" applyFill="1" applyBorder="1" applyAlignment="1" applyProtection="1">
      <alignment horizontal="center" vertical="center" wrapText="1"/>
      <protection locked="0"/>
    </xf>
    <xf numFmtId="0" fontId="12" fillId="0" borderId="0" xfId="2" applyFont="1" applyFill="1" applyBorder="1" applyAlignment="1" applyProtection="1">
      <alignment horizontal="center" vertical="center" wrapText="1" shrinkToFit="1"/>
      <protection locked="0"/>
    </xf>
    <xf numFmtId="0" fontId="12" fillId="0" borderId="0" xfId="2" applyFont="1" applyFill="1" applyBorder="1" applyAlignment="1" applyProtection="1">
      <alignment vertical="center"/>
    </xf>
    <xf numFmtId="0" fontId="27" fillId="0" borderId="0" xfId="2" applyFont="1" applyProtection="1">
      <alignment vertical="center"/>
    </xf>
    <xf numFmtId="0" fontId="27" fillId="0" borderId="0" xfId="2" applyFont="1" applyAlignment="1" applyProtection="1">
      <alignment vertical="center" wrapText="1"/>
    </xf>
    <xf numFmtId="0" fontId="12" fillId="0" borderId="0" xfId="2" applyFont="1" applyFill="1" applyBorder="1" applyProtection="1">
      <alignment vertical="center"/>
    </xf>
    <xf numFmtId="38" fontId="12" fillId="0" borderId="0" xfId="1" applyFont="1" applyFill="1" applyBorder="1" applyAlignment="1" applyProtection="1">
      <alignment horizontal="right" vertical="center"/>
      <protection locked="0"/>
    </xf>
    <xf numFmtId="0" fontId="12" fillId="0" borderId="0" xfId="2" applyFont="1" applyFill="1" applyBorder="1" applyAlignment="1" applyProtection="1">
      <alignment horizontal="left" vertical="center"/>
      <protection locked="0"/>
    </xf>
    <xf numFmtId="38" fontId="12" fillId="0" borderId="0" xfId="1" applyFont="1" applyFill="1" applyBorder="1" applyAlignment="1" applyProtection="1">
      <alignment horizontal="left" vertical="center"/>
      <protection locked="0"/>
    </xf>
    <xf numFmtId="0" fontId="58" fillId="0" borderId="0" xfId="2" applyFont="1" applyProtection="1">
      <alignment vertical="center"/>
    </xf>
    <xf numFmtId="177" fontId="12" fillId="0" borderId="0" xfId="2" applyNumberFormat="1" applyFont="1" applyFill="1" applyBorder="1" applyAlignment="1" applyProtection="1">
      <alignment horizontal="left" vertical="center" wrapText="1"/>
      <protection locked="0"/>
    </xf>
    <xf numFmtId="38" fontId="12" fillId="0" borderId="0" xfId="1" applyFont="1" applyFill="1" applyBorder="1" applyAlignment="1" applyProtection="1">
      <alignment horizontal="left" vertical="center" wrapText="1"/>
      <protection locked="0"/>
    </xf>
    <xf numFmtId="38" fontId="12" fillId="0" borderId="0" xfId="1" applyFont="1" applyFill="1" applyBorder="1" applyAlignment="1" applyProtection="1">
      <alignment horizontal="right" vertical="center" wrapText="1"/>
      <protection locked="0"/>
    </xf>
    <xf numFmtId="0" fontId="60" fillId="2" borderId="83" xfId="2" applyNumberFormat="1" applyFont="1" applyFill="1" applyBorder="1" applyAlignment="1">
      <alignment horizontal="left" vertical="center" wrapText="1"/>
    </xf>
    <xf numFmtId="0" fontId="61" fillId="2" borderId="83" xfId="2" applyNumberFormat="1" applyFont="1" applyFill="1" applyBorder="1" applyAlignment="1" applyProtection="1">
      <alignment vertical="center"/>
      <protection hidden="1"/>
    </xf>
    <xf numFmtId="0" fontId="27" fillId="2" borderId="69" xfId="0" applyFont="1" applyFill="1" applyBorder="1">
      <alignment vertical="center"/>
    </xf>
    <xf numFmtId="191" fontId="12" fillId="0" borderId="28" xfId="0" applyNumberFormat="1" applyFont="1" applyFill="1" applyBorder="1" applyAlignment="1" applyProtection="1">
      <alignment horizontal="center" vertical="center"/>
      <protection locked="0"/>
    </xf>
    <xf numFmtId="0" fontId="36" fillId="0" borderId="0" xfId="0" applyFont="1" applyBorder="1" applyAlignment="1">
      <alignment horizontal="left" vertical="center"/>
    </xf>
    <xf numFmtId="0" fontId="58" fillId="0" borderId="0" xfId="2" applyFont="1" applyAlignment="1" applyProtection="1">
      <alignment vertical="center" wrapText="1"/>
    </xf>
    <xf numFmtId="0" fontId="72" fillId="0" borderId="0" xfId="2" applyFont="1" applyAlignment="1" applyProtection="1">
      <alignment horizontal="left" vertical="center" wrapText="1"/>
    </xf>
    <xf numFmtId="0" fontId="50" fillId="0" borderId="0" xfId="2" applyFont="1" applyProtection="1">
      <alignment vertical="center"/>
    </xf>
    <xf numFmtId="38" fontId="58" fillId="0" borderId="0" xfId="3" applyFont="1" applyAlignment="1" applyProtection="1">
      <alignment vertical="center"/>
    </xf>
    <xf numFmtId="0" fontId="59" fillId="0" borderId="0" xfId="2" applyFont="1" applyProtection="1">
      <alignment vertical="center"/>
    </xf>
    <xf numFmtId="0" fontId="49" fillId="0" borderId="0" xfId="2" applyFont="1" applyBorder="1" applyAlignment="1" applyProtection="1">
      <alignment vertical="center"/>
    </xf>
    <xf numFmtId="0" fontId="71" fillId="0" borderId="0" xfId="2" applyFont="1" applyAlignment="1" applyProtection="1">
      <alignment vertical="center"/>
    </xf>
    <xf numFmtId="0" fontId="74" fillId="0" borderId="0" xfId="2" applyFont="1" applyAlignment="1" applyProtection="1">
      <alignment vertical="center"/>
    </xf>
    <xf numFmtId="0" fontId="58" fillId="0" borderId="0" xfId="2" applyFont="1" applyAlignment="1" applyProtection="1">
      <alignment vertical="center"/>
    </xf>
    <xf numFmtId="0" fontId="72" fillId="0" borderId="0" xfId="2" applyFont="1" applyFill="1" applyBorder="1" applyAlignment="1" applyProtection="1">
      <alignment horizontal="right"/>
    </xf>
    <xf numFmtId="38" fontId="72" fillId="0" borderId="8" xfId="1" applyNumberFormat="1" applyFont="1" applyBorder="1" applyAlignment="1" applyProtection="1">
      <alignment horizontal="right" vertical="center"/>
      <protection locked="0"/>
    </xf>
    <xf numFmtId="38" fontId="75" fillId="0" borderId="56" xfId="1" applyNumberFormat="1" applyFont="1" applyBorder="1" applyAlignment="1" applyProtection="1">
      <alignment horizontal="center" vertical="center"/>
      <protection locked="0"/>
    </xf>
    <xf numFmtId="38" fontId="72" fillId="3" borderId="8" xfId="1" applyNumberFormat="1" applyFont="1" applyFill="1" applyBorder="1" applyProtection="1">
      <alignment vertical="center"/>
      <protection hidden="1"/>
    </xf>
    <xf numFmtId="0" fontId="72" fillId="0" borderId="28" xfId="0" applyFont="1" applyBorder="1" applyAlignment="1" applyProtection="1">
      <alignment horizontal="left" vertical="center" wrapText="1"/>
      <protection locked="0"/>
    </xf>
    <xf numFmtId="0" fontId="4" fillId="0" borderId="0" xfId="2" applyFont="1" applyFill="1" applyAlignment="1" applyProtection="1">
      <alignment vertical="center"/>
    </xf>
    <xf numFmtId="0" fontId="4" fillId="0" borderId="0" xfId="2" applyFont="1" applyFill="1" applyAlignment="1">
      <alignment vertical="center"/>
    </xf>
    <xf numFmtId="0" fontId="8" fillId="0" borderId="0" xfId="0" applyFont="1" applyFill="1" applyBorder="1" applyAlignment="1" applyProtection="1">
      <alignment horizontal="right" vertical="center"/>
    </xf>
    <xf numFmtId="0" fontId="58" fillId="0" borderId="0" xfId="2" applyFont="1" applyBorder="1" applyProtection="1">
      <alignment vertical="center"/>
    </xf>
    <xf numFmtId="0" fontId="72" fillId="4" borderId="0" xfId="2" applyNumberFormat="1" applyFont="1" applyFill="1" applyBorder="1" applyAlignment="1" applyProtection="1">
      <alignment horizontal="center" vertical="center" wrapText="1"/>
    </xf>
    <xf numFmtId="0" fontId="7" fillId="0" borderId="0" xfId="2" applyFont="1" applyFill="1" applyAlignment="1" applyProtection="1">
      <alignment vertical="center"/>
    </xf>
    <xf numFmtId="0" fontId="7" fillId="0" borderId="0" xfId="2" applyFont="1" applyFill="1" applyBorder="1" applyAlignment="1">
      <alignment vertical="center"/>
    </xf>
    <xf numFmtId="0" fontId="7" fillId="0" borderId="0" xfId="2" applyFont="1" applyFill="1" applyAlignment="1">
      <alignment vertical="center"/>
    </xf>
    <xf numFmtId="0" fontId="28" fillId="0" borderId="0" xfId="0" applyFont="1" applyAlignment="1">
      <alignment vertical="center" wrapText="1"/>
    </xf>
    <xf numFmtId="0" fontId="28" fillId="0" borderId="0" xfId="0" applyFont="1" applyAlignment="1">
      <alignment vertical="center"/>
    </xf>
    <xf numFmtId="0" fontId="7" fillId="0" borderId="11" xfId="2" applyFont="1" applyBorder="1" applyAlignment="1" applyProtection="1">
      <alignment horizontal="center" vertical="center"/>
    </xf>
    <xf numFmtId="0" fontId="7" fillId="0" borderId="4" xfId="2" applyFont="1" applyBorder="1" applyAlignment="1" applyProtection="1">
      <alignment horizontal="center" vertical="center"/>
    </xf>
    <xf numFmtId="0" fontId="7" fillId="0" borderId="8" xfId="2" applyFont="1" applyBorder="1" applyAlignment="1" applyProtection="1">
      <alignment horizontal="center" vertical="center"/>
    </xf>
    <xf numFmtId="0" fontId="78" fillId="0" borderId="0" xfId="0" applyFont="1" applyProtection="1">
      <alignment vertical="center"/>
    </xf>
    <xf numFmtId="0" fontId="21" fillId="5" borderId="0" xfId="4" applyFont="1" applyFill="1" applyBorder="1" applyAlignment="1" applyProtection="1">
      <alignment horizontal="center" vertical="center"/>
    </xf>
    <xf numFmtId="0" fontId="79" fillId="0" borderId="0" xfId="0" applyFont="1" applyAlignment="1" applyProtection="1">
      <alignment vertical="center"/>
    </xf>
    <xf numFmtId="0" fontId="78" fillId="0" borderId="0" xfId="4" applyNumberFormat="1" applyFont="1" applyBorder="1" applyAlignment="1" applyProtection="1">
      <alignment horizontal="left" vertical="center"/>
    </xf>
    <xf numFmtId="0" fontId="78" fillId="0" borderId="0" xfId="4" applyNumberFormat="1" applyFont="1" applyFill="1" applyBorder="1" applyAlignment="1" applyProtection="1">
      <alignment horizontal="left" vertical="center"/>
    </xf>
    <xf numFmtId="0" fontId="20" fillId="0" borderId="5" xfId="0" applyFont="1" applyBorder="1" applyAlignment="1" applyProtection="1">
      <alignment vertical="center"/>
    </xf>
    <xf numFmtId="0" fontId="17" fillId="0" borderId="5" xfId="0" applyFont="1" applyBorder="1" applyAlignment="1" applyProtection="1">
      <alignment vertical="center"/>
    </xf>
    <xf numFmtId="0" fontId="16" fillId="0" borderId="5" xfId="0" applyFont="1" applyBorder="1" applyAlignment="1" applyProtection="1">
      <alignment horizontal="right" vertical="center"/>
    </xf>
    <xf numFmtId="0" fontId="16" fillId="0" borderId="0" xfId="0" applyFont="1" applyProtection="1">
      <alignment vertical="center"/>
    </xf>
    <xf numFmtId="49" fontId="16" fillId="0" borderId="0" xfId="4" applyNumberFormat="1" applyFont="1" applyBorder="1" applyAlignment="1" applyProtection="1">
      <alignment horizontal="left" vertical="center"/>
    </xf>
    <xf numFmtId="0" fontId="16" fillId="0" borderId="0" xfId="4" applyNumberFormat="1" applyFont="1" applyBorder="1" applyAlignment="1" applyProtection="1">
      <alignment horizontal="left" vertical="center"/>
    </xf>
    <xf numFmtId="49" fontId="78" fillId="0" borderId="0" xfId="4" applyNumberFormat="1" applyFont="1" applyBorder="1" applyAlignment="1" applyProtection="1">
      <alignment horizontal="left" vertical="center"/>
    </xf>
    <xf numFmtId="0" fontId="78" fillId="0" borderId="0" xfId="4" applyFont="1" applyBorder="1" applyProtection="1"/>
    <xf numFmtId="0" fontId="79" fillId="0" borderId="0" xfId="4" applyFont="1" applyBorder="1" applyAlignment="1" applyProtection="1">
      <alignment horizontal="center" vertical="center"/>
    </xf>
    <xf numFmtId="49" fontId="78" fillId="0" borderId="0" xfId="4" applyNumberFormat="1" applyFont="1" applyBorder="1" applyAlignment="1" applyProtection="1">
      <alignment horizontal="center" vertical="center"/>
    </xf>
    <xf numFmtId="0" fontId="21" fillId="0" borderId="0" xfId="0" applyFont="1" applyProtection="1">
      <alignment vertical="center"/>
    </xf>
    <xf numFmtId="0" fontId="21" fillId="0" borderId="0" xfId="0" applyFont="1" applyAlignment="1" applyProtection="1">
      <alignment vertical="center"/>
    </xf>
    <xf numFmtId="0" fontId="16" fillId="2" borderId="28" xfId="0" applyFont="1" applyFill="1" applyBorder="1" applyAlignment="1" applyProtection="1">
      <alignment horizontal="center" vertical="center"/>
    </xf>
    <xf numFmtId="0" fontId="16" fillId="2" borderId="32" xfId="0" applyFont="1" applyFill="1" applyBorder="1" applyAlignment="1" applyProtection="1">
      <alignment horizontal="center" vertical="center"/>
    </xf>
    <xf numFmtId="0" fontId="16" fillId="0" borderId="13" xfId="0" applyFont="1" applyBorder="1" applyAlignment="1" applyProtection="1">
      <alignment vertical="center"/>
    </xf>
    <xf numFmtId="38" fontId="16" fillId="0" borderId="13" xfId="1" applyFont="1" applyBorder="1" applyAlignment="1" applyProtection="1">
      <alignment horizontal="left" vertical="center"/>
    </xf>
    <xf numFmtId="0" fontId="16" fillId="0" borderId="6" xfId="0" applyFont="1" applyBorder="1" applyAlignment="1" applyProtection="1">
      <alignment vertical="center"/>
    </xf>
    <xf numFmtId="0" fontId="20" fillId="0" borderId="0" xfId="0" applyFont="1" applyAlignment="1" applyProtection="1">
      <alignment vertical="center"/>
    </xf>
    <xf numFmtId="0" fontId="17" fillId="0" borderId="0" xfId="0" applyFont="1" applyAlignment="1" applyProtection="1">
      <alignment vertical="center"/>
    </xf>
    <xf numFmtId="0" fontId="78" fillId="0" borderId="0" xfId="4" applyFont="1" applyBorder="1" applyAlignment="1" applyProtection="1"/>
    <xf numFmtId="0" fontId="78" fillId="0" borderId="0" xfId="4" applyFont="1" applyBorder="1" applyAlignment="1" applyProtection="1">
      <alignment vertical="center"/>
    </xf>
    <xf numFmtId="0" fontId="78" fillId="0" borderId="0" xfId="4" applyFont="1" applyBorder="1" applyAlignment="1" applyProtection="1">
      <alignment horizontal="left" vertical="center" wrapText="1"/>
    </xf>
    <xf numFmtId="38" fontId="8" fillId="0" borderId="12" xfId="1" applyFont="1" applyBorder="1" applyAlignment="1" applyProtection="1">
      <alignment horizontal="right" vertical="center" shrinkToFit="1"/>
      <protection locked="0"/>
    </xf>
    <xf numFmtId="0" fontId="12" fillId="0" borderId="0" xfId="0" applyFont="1" applyProtection="1">
      <alignment vertical="center"/>
      <protection locked="0"/>
    </xf>
    <xf numFmtId="179" fontId="8" fillId="3" borderId="43" xfId="6" applyNumberFormat="1" applyFont="1" applyFill="1" applyBorder="1" applyAlignment="1" applyProtection="1">
      <alignment horizontal="right" vertical="center"/>
    </xf>
    <xf numFmtId="195" fontId="8" fillId="0" borderId="42" xfId="1" applyNumberFormat="1" applyFont="1" applyBorder="1" applyAlignment="1" applyProtection="1">
      <alignment horizontal="right" vertical="center"/>
      <protection locked="0"/>
    </xf>
    <xf numFmtId="195" fontId="8" fillId="0" borderId="45" xfId="1" applyNumberFormat="1" applyFont="1" applyBorder="1" applyAlignment="1" applyProtection="1">
      <alignment horizontal="right" vertical="center"/>
      <protection locked="0"/>
    </xf>
    <xf numFmtId="0" fontId="28" fillId="0" borderId="0" xfId="0" applyFont="1" applyFill="1" applyProtection="1">
      <alignment vertical="center"/>
      <protection locked="0"/>
    </xf>
    <xf numFmtId="0" fontId="47" fillId="0" borderId="0" xfId="0" applyFont="1" applyFill="1" applyProtection="1">
      <alignment vertical="center"/>
      <protection locked="0"/>
    </xf>
    <xf numFmtId="0" fontId="29" fillId="0" borderId="0" xfId="7" applyFont="1" applyProtection="1">
      <alignment vertical="center"/>
      <protection locked="0"/>
    </xf>
    <xf numFmtId="0" fontId="28" fillId="0" borderId="0" xfId="0" applyFont="1" applyBorder="1" applyProtection="1">
      <alignment vertical="center"/>
      <protection locked="0"/>
    </xf>
    <xf numFmtId="0" fontId="29" fillId="0" borderId="0" xfId="0" applyFont="1" applyBorder="1" applyAlignment="1" applyProtection="1">
      <alignment vertical="top"/>
      <protection locked="0"/>
    </xf>
    <xf numFmtId="0" fontId="28" fillId="0" borderId="0" xfId="0" applyFont="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6" xfId="0" applyFont="1" applyBorder="1" applyAlignment="1" applyProtection="1">
      <alignment vertical="center"/>
    </xf>
    <xf numFmtId="0" fontId="8" fillId="0" borderId="0" xfId="0" applyFont="1" applyAlignment="1" applyProtection="1">
      <alignment vertical="center"/>
    </xf>
    <xf numFmtId="0" fontId="4" fillId="4" borderId="11" xfId="2" applyFont="1" applyFill="1" applyBorder="1" applyAlignment="1">
      <alignment horizontal="centerContinuous" vertical="center"/>
    </xf>
    <xf numFmtId="0" fontId="4" fillId="4" borderId="12" xfId="2" applyFont="1" applyFill="1" applyBorder="1" applyAlignment="1">
      <alignment horizontal="centerContinuous" vertical="center"/>
    </xf>
    <xf numFmtId="0" fontId="4" fillId="4" borderId="13" xfId="2" applyFont="1" applyFill="1" applyBorder="1" applyAlignment="1">
      <alignment horizontal="centerContinuous" vertical="center"/>
    </xf>
    <xf numFmtId="0" fontId="4" fillId="0" borderId="11" xfId="2" applyFont="1" applyBorder="1" applyAlignment="1">
      <alignment vertical="center"/>
    </xf>
    <xf numFmtId="0" fontId="4" fillId="0" borderId="12" xfId="2" applyFont="1" applyBorder="1" applyAlignment="1">
      <alignment vertical="center"/>
    </xf>
    <xf numFmtId="0" fontId="4" fillId="0" borderId="13" xfId="2" applyFont="1" applyBorder="1" applyAlignment="1">
      <alignment vertical="center"/>
    </xf>
    <xf numFmtId="0" fontId="4" fillId="2" borderId="11" xfId="2" applyFont="1" applyFill="1" applyBorder="1" applyAlignment="1">
      <alignment vertical="center"/>
    </xf>
    <xf numFmtId="0" fontId="4" fillId="2" borderId="12" xfId="2" applyFont="1" applyFill="1" applyBorder="1" applyAlignment="1">
      <alignment vertical="center"/>
    </xf>
    <xf numFmtId="0" fontId="4" fillId="2" borderId="13" xfId="2" applyFont="1" applyFill="1" applyBorder="1" applyAlignment="1">
      <alignment vertical="center"/>
    </xf>
    <xf numFmtId="0" fontId="4" fillId="0" borderId="0" xfId="2" applyFont="1" applyBorder="1" applyAlignment="1" applyProtection="1">
      <alignment horizontal="center" vertical="center"/>
    </xf>
    <xf numFmtId="0" fontId="4" fillId="3" borderId="13" xfId="2" applyFont="1" applyFill="1" applyBorder="1" applyAlignment="1" applyProtection="1">
      <alignment horizontal="right"/>
    </xf>
    <xf numFmtId="176" fontId="4" fillId="3" borderId="11" xfId="2" applyNumberFormat="1" applyFont="1" applyFill="1" applyBorder="1" applyAlignment="1" applyProtection="1">
      <alignment horizontal="center" vertical="center"/>
      <protection hidden="1"/>
    </xf>
    <xf numFmtId="176" fontId="4" fillId="3" borderId="12" xfId="2" applyNumberFormat="1" applyFont="1" applyFill="1" applyBorder="1" applyAlignment="1" applyProtection="1">
      <alignment horizontal="center" vertical="center"/>
      <protection hidden="1"/>
    </xf>
    <xf numFmtId="176" fontId="4" fillId="3" borderId="13" xfId="2" applyNumberFormat="1" applyFont="1" applyFill="1" applyBorder="1" applyAlignment="1" applyProtection="1">
      <alignment horizontal="center" vertical="center"/>
      <protection hidden="1"/>
    </xf>
    <xf numFmtId="0" fontId="12" fillId="2" borderId="11" xfId="2" applyFont="1" applyFill="1" applyBorder="1" applyAlignment="1" applyProtection="1">
      <alignment vertical="center" wrapText="1" shrinkToFit="1"/>
      <protection hidden="1"/>
    </xf>
    <xf numFmtId="0" fontId="12" fillId="2" borderId="12" xfId="2" applyFont="1" applyFill="1" applyBorder="1" applyAlignment="1" applyProtection="1">
      <alignment vertical="center" wrapText="1" shrinkToFit="1"/>
      <protection hidden="1"/>
    </xf>
    <xf numFmtId="0" fontId="12" fillId="2" borderId="13" xfId="2" applyFont="1" applyFill="1" applyBorder="1" applyAlignment="1" applyProtection="1">
      <alignment vertical="center" wrapText="1" shrinkToFit="1"/>
      <protection hidden="1"/>
    </xf>
    <xf numFmtId="0" fontId="12" fillId="4" borderId="0" xfId="0" applyFont="1" applyFill="1" applyAlignment="1" applyProtection="1">
      <alignment horizontal="center" vertical="center" wrapText="1"/>
    </xf>
    <xf numFmtId="0" fontId="12" fillId="4" borderId="0" xfId="0" applyFont="1" applyFill="1" applyAlignment="1" applyProtection="1">
      <alignment horizontal="center" vertical="center"/>
    </xf>
    <xf numFmtId="0" fontId="12" fillId="0" borderId="0" xfId="0" applyFont="1" applyAlignment="1" applyProtection="1">
      <alignment horizontal="center" vertical="center" wrapText="1"/>
      <protection locked="0"/>
    </xf>
    <xf numFmtId="0" fontId="35" fillId="0" borderId="0" xfId="0" applyFont="1" applyAlignment="1" applyProtection="1">
      <alignment horizontal="left"/>
    </xf>
    <xf numFmtId="0" fontId="12" fillId="4" borderId="28" xfId="0" applyFont="1" applyFill="1" applyBorder="1" applyAlignment="1" applyProtection="1">
      <alignment horizontal="center" vertical="center" wrapText="1"/>
    </xf>
    <xf numFmtId="0" fontId="12" fillId="4" borderId="30" xfId="0" applyFont="1" applyFill="1" applyBorder="1" applyAlignment="1" applyProtection="1">
      <alignment horizontal="center" vertical="center"/>
    </xf>
    <xf numFmtId="0" fontId="12" fillId="0" borderId="30" xfId="0" applyFont="1" applyBorder="1" applyAlignment="1" applyProtection="1">
      <alignment horizontal="center" vertical="center"/>
      <protection locked="0"/>
    </xf>
    <xf numFmtId="0" fontId="12" fillId="4" borderId="30" xfId="0" applyFont="1" applyFill="1" applyBorder="1" applyAlignment="1" applyProtection="1">
      <alignment horizontal="center" vertical="center" wrapText="1"/>
    </xf>
    <xf numFmtId="0" fontId="23" fillId="0" borderId="0" xfId="7" applyFont="1" applyBorder="1" applyAlignment="1" applyProtection="1">
      <alignment vertical="center"/>
    </xf>
    <xf numFmtId="0" fontId="42" fillId="0" borderId="0" xfId="0" applyFont="1" applyFill="1" applyBorder="1" applyProtection="1">
      <alignment vertical="center"/>
    </xf>
    <xf numFmtId="0" fontId="8" fillId="0" borderId="11" xfId="7" applyFont="1" applyBorder="1" applyAlignment="1" applyProtection="1">
      <alignment horizontal="center" vertical="center" wrapText="1"/>
      <protection locked="0"/>
    </xf>
    <xf numFmtId="0" fontId="83" fillId="4" borderId="12" xfId="7" applyFont="1" applyFill="1" applyBorder="1" applyAlignment="1" applyProtection="1">
      <alignment horizontal="center" vertical="center" wrapText="1"/>
    </xf>
    <xf numFmtId="0" fontId="8" fillId="0" borderId="12" xfId="7" applyFont="1" applyBorder="1" applyAlignment="1" applyProtection="1">
      <alignment horizontal="center" vertical="center" wrapText="1"/>
      <protection locked="0"/>
    </xf>
    <xf numFmtId="0" fontId="83" fillId="4" borderId="13" xfId="7" applyFont="1" applyFill="1" applyBorder="1" applyAlignment="1" applyProtection="1">
      <alignment horizontal="center" vertical="center" wrapText="1"/>
    </xf>
    <xf numFmtId="0" fontId="28" fillId="0" borderId="13" xfId="7" applyFont="1" applyBorder="1" applyAlignment="1" applyProtection="1">
      <alignment horizontal="center" vertical="center" wrapText="1"/>
    </xf>
    <xf numFmtId="0" fontId="29" fillId="4" borderId="8" xfId="7" applyFont="1" applyFill="1" applyBorder="1" applyProtection="1">
      <alignment vertical="center"/>
    </xf>
    <xf numFmtId="0" fontId="29" fillId="4" borderId="2" xfId="7" applyFont="1" applyFill="1" applyBorder="1" applyProtection="1">
      <alignment vertical="center"/>
    </xf>
    <xf numFmtId="182" fontId="8" fillId="2" borderId="30" xfId="0" applyNumberFormat="1" applyFont="1" applyFill="1" applyBorder="1" applyAlignment="1" applyProtection="1">
      <alignment horizontal="center" vertical="center" wrapText="1"/>
      <protection locked="0"/>
    </xf>
    <xf numFmtId="182" fontId="8" fillId="2" borderId="28" xfId="0" applyNumberFormat="1" applyFont="1"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Protection="1">
      <alignment vertical="center"/>
      <protection locked="0"/>
    </xf>
    <xf numFmtId="0" fontId="23" fillId="0" borderId="0" xfId="7" applyFont="1" applyFill="1" applyBorder="1" applyAlignment="1" applyProtection="1">
      <alignment vertical="top"/>
    </xf>
    <xf numFmtId="0" fontId="3" fillId="0" borderId="0" xfId="0" applyFont="1" applyFill="1" applyProtection="1">
      <alignment vertical="center"/>
      <protection locked="0"/>
    </xf>
    <xf numFmtId="0" fontId="3" fillId="0" borderId="0" xfId="0" applyFont="1" applyProtection="1">
      <alignment vertical="center"/>
      <protection locked="0"/>
    </xf>
    <xf numFmtId="0" fontId="33" fillId="0" borderId="0" xfId="7" applyFont="1" applyProtection="1">
      <alignment vertical="center"/>
      <protection locked="0"/>
    </xf>
    <xf numFmtId="0" fontId="3" fillId="0" borderId="0" xfId="0" applyFont="1" applyBorder="1" applyProtection="1">
      <alignment vertical="center"/>
      <protection locked="0"/>
    </xf>
    <xf numFmtId="0" fontId="33" fillId="0" borderId="0" xfId="0" applyFont="1" applyBorder="1" applyAlignment="1" applyProtection="1">
      <alignment vertical="top"/>
      <protection locked="0"/>
    </xf>
    <xf numFmtId="0" fontId="0" fillId="0" borderId="0" xfId="0" applyBorder="1" applyProtection="1">
      <alignment vertical="center"/>
      <protection locked="0"/>
    </xf>
    <xf numFmtId="0" fontId="33" fillId="0" borderId="0" xfId="0" applyFont="1" applyBorder="1" applyAlignment="1" applyProtection="1">
      <alignment horizontal="left" vertical="center"/>
      <protection locked="0"/>
    </xf>
    <xf numFmtId="0" fontId="32" fillId="0" borderId="0" xfId="0" applyFont="1" applyProtection="1">
      <alignment vertical="center"/>
      <protection locked="0"/>
    </xf>
    <xf numFmtId="0" fontId="32" fillId="0" borderId="0" xfId="0" applyFont="1" applyBorder="1" applyProtection="1">
      <alignment vertical="center"/>
      <protection locked="0"/>
    </xf>
    <xf numFmtId="0" fontId="12" fillId="4"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4" borderId="1" xfId="0" applyFont="1" applyFill="1" applyBorder="1" applyAlignment="1">
      <alignment vertical="center" textRotation="255"/>
    </xf>
    <xf numFmtId="0" fontId="12" fillId="0" borderId="53" xfId="0" applyFont="1" applyBorder="1" applyAlignment="1">
      <alignment horizontal="center" vertical="center" shrinkToFit="1"/>
    </xf>
    <xf numFmtId="0" fontId="12" fillId="0" borderId="117"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118" xfId="0" applyFont="1" applyBorder="1" applyAlignment="1">
      <alignment horizontal="center" vertical="center" shrinkToFit="1"/>
    </xf>
    <xf numFmtId="176" fontId="12" fillId="0" borderId="12" xfId="0" applyNumberFormat="1" applyFont="1" applyFill="1" applyBorder="1" applyAlignment="1" applyProtection="1">
      <alignment horizontal="center" vertical="center"/>
    </xf>
    <xf numFmtId="0" fontId="81" fillId="0" borderId="0" xfId="0" applyFont="1" applyFill="1" applyBorder="1">
      <alignment vertical="center"/>
    </xf>
    <xf numFmtId="0" fontId="6" fillId="7" borderId="12" xfId="0" applyFont="1" applyFill="1" applyBorder="1" applyAlignment="1" applyProtection="1">
      <alignment horizontal="center" vertical="center" wrapText="1"/>
      <protection locked="0"/>
    </xf>
    <xf numFmtId="0" fontId="22" fillId="8" borderId="30" xfId="0" applyFont="1" applyFill="1" applyBorder="1" applyAlignment="1" applyProtection="1">
      <alignment horizontal="center" vertical="center" wrapText="1"/>
    </xf>
    <xf numFmtId="0" fontId="8" fillId="8" borderId="30" xfId="0" applyFont="1" applyFill="1" applyBorder="1" applyAlignment="1" applyProtection="1">
      <alignment horizontal="center" vertical="center" wrapText="1"/>
    </xf>
    <xf numFmtId="0" fontId="6" fillId="9" borderId="11" xfId="0" applyFont="1" applyFill="1" applyBorder="1" applyAlignment="1" applyProtection="1">
      <alignment horizontal="center" vertical="center" wrapText="1"/>
    </xf>
    <xf numFmtId="0" fontId="6" fillId="9" borderId="12" xfId="0" applyFont="1" applyFill="1" applyBorder="1" applyAlignment="1" applyProtection="1">
      <alignment horizontal="center" vertical="center" wrapText="1"/>
    </xf>
    <xf numFmtId="0" fontId="6" fillId="9" borderId="13"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xf>
    <xf numFmtId="0" fontId="16" fillId="4" borderId="30" xfId="0" applyFont="1" applyFill="1" applyBorder="1" applyAlignment="1" applyProtection="1">
      <alignment horizontal="center" vertical="center"/>
    </xf>
    <xf numFmtId="0" fontId="22" fillId="4" borderId="32" xfId="0" applyFont="1" applyFill="1" applyBorder="1" applyAlignment="1" applyProtection="1">
      <alignment horizontal="center" vertical="center"/>
    </xf>
    <xf numFmtId="0" fontId="28" fillId="2" borderId="121" xfId="0" applyFont="1" applyFill="1" applyBorder="1" applyProtection="1">
      <alignment vertical="center"/>
    </xf>
    <xf numFmtId="0" fontId="6" fillId="0" borderId="0" xfId="2" applyFont="1" applyFill="1" applyBorder="1" applyAlignment="1" applyProtection="1">
      <alignment horizontal="left" vertical="center"/>
    </xf>
    <xf numFmtId="0" fontId="45" fillId="0" borderId="0" xfId="2" applyFont="1" applyFill="1" applyBorder="1" applyAlignment="1" applyProtection="1">
      <alignment horizontal="left" vertical="center"/>
    </xf>
    <xf numFmtId="0" fontId="34"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91" fillId="0" borderId="0" xfId="2" applyFont="1" applyFill="1" applyBorder="1" applyAlignment="1" applyProtection="1">
      <alignment horizontal="left" vertical="center"/>
    </xf>
    <xf numFmtId="0" fontId="93" fillId="0" borderId="0" xfId="2" applyFont="1" applyFill="1" applyBorder="1" applyProtection="1">
      <alignment vertical="center"/>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horizontal="right" vertical="center"/>
    </xf>
    <xf numFmtId="0" fontId="94" fillId="0" borderId="0" xfId="2" applyFont="1" applyFill="1" applyBorder="1" applyProtection="1">
      <alignment vertical="center"/>
    </xf>
    <xf numFmtId="0" fontId="73" fillId="0" borderId="28" xfId="2" applyFont="1" applyFill="1" applyBorder="1" applyAlignment="1" applyProtection="1">
      <alignment horizontal="center" vertical="center" wrapText="1"/>
    </xf>
    <xf numFmtId="0" fontId="91" fillId="0" borderId="0" xfId="2" applyFont="1" applyFill="1" applyBorder="1" applyAlignment="1" applyProtection="1">
      <alignment vertical="top"/>
    </xf>
    <xf numFmtId="0" fontId="64" fillId="0" borderId="4" xfId="2" applyFont="1" applyFill="1" applyBorder="1" applyAlignment="1" applyProtection="1">
      <alignment horizontal="left" vertical="center" wrapText="1"/>
    </xf>
    <xf numFmtId="0" fontId="64" fillId="0" borderId="29" xfId="2" applyFont="1" applyFill="1" applyBorder="1" applyAlignment="1" applyProtection="1">
      <alignment horizontal="left" vertical="center" wrapText="1"/>
    </xf>
    <xf numFmtId="38" fontId="93" fillId="0" borderId="0" xfId="1" applyFont="1" applyFill="1" applyBorder="1" applyAlignment="1" applyProtection="1">
      <alignment horizontal="center" vertical="center"/>
    </xf>
    <xf numFmtId="0" fontId="45" fillId="8" borderId="8" xfId="2" applyFont="1" applyFill="1" applyBorder="1" applyAlignment="1" applyProtection="1">
      <alignment horizontal="left" vertical="center"/>
    </xf>
    <xf numFmtId="0" fontId="34" fillId="8" borderId="12" xfId="2" applyFont="1" applyFill="1" applyBorder="1" applyAlignment="1" applyProtection="1">
      <alignment horizontal="left" vertical="center"/>
    </xf>
    <xf numFmtId="0" fontId="45" fillId="8" borderId="6" xfId="2" applyFont="1" applyFill="1" applyBorder="1" applyAlignment="1" applyProtection="1">
      <alignment horizontal="left" vertical="center"/>
    </xf>
    <xf numFmtId="0" fontId="45" fillId="8" borderId="7" xfId="2" applyFont="1" applyFill="1" applyBorder="1" applyAlignment="1" applyProtection="1">
      <alignment horizontal="left" vertical="center"/>
    </xf>
    <xf numFmtId="38" fontId="96" fillId="0" borderId="0" xfId="1" applyFont="1" applyFill="1" applyBorder="1" applyAlignment="1" applyProtection="1">
      <alignment horizontal="center" vertical="center"/>
    </xf>
    <xf numFmtId="0" fontId="64" fillId="0" borderId="50" xfId="2" applyFont="1" applyFill="1" applyBorder="1" applyAlignment="1" applyProtection="1">
      <alignment horizontal="left" vertical="center"/>
    </xf>
    <xf numFmtId="0" fontId="91" fillId="0" borderId="0" xfId="2" applyFont="1" applyFill="1" applyBorder="1" applyAlignment="1" applyProtection="1">
      <alignment horizontal="right" vertical="center"/>
    </xf>
    <xf numFmtId="38" fontId="91" fillId="0" borderId="30" xfId="1" applyFont="1" applyFill="1" applyBorder="1" applyProtection="1">
      <alignment vertical="center"/>
      <protection locked="0"/>
    </xf>
    <xf numFmtId="0" fontId="92" fillId="0" borderId="0" xfId="2" applyFont="1" applyFill="1" applyBorder="1" applyAlignment="1" applyProtection="1">
      <alignment horizontal="left" vertical="center" wrapText="1"/>
    </xf>
    <xf numFmtId="0" fontId="64" fillId="0" borderId="21" xfId="2" applyFont="1" applyFill="1" applyBorder="1" applyAlignment="1" applyProtection="1">
      <alignment horizontal="left" vertical="center"/>
    </xf>
    <xf numFmtId="0" fontId="64" fillId="0" borderId="36" xfId="2" applyFont="1" applyFill="1" applyBorder="1" applyAlignment="1" applyProtection="1">
      <alignment horizontal="left" vertical="center"/>
    </xf>
    <xf numFmtId="0" fontId="45" fillId="8" borderId="11" xfId="2" applyFont="1" applyFill="1" applyBorder="1" applyAlignment="1" applyProtection="1">
      <alignment horizontal="left" vertical="center"/>
    </xf>
    <xf numFmtId="0" fontId="45" fillId="8" borderId="12" xfId="2" applyFont="1" applyFill="1" applyBorder="1" applyAlignment="1" applyProtection="1">
      <alignment horizontal="left" vertical="center"/>
    </xf>
    <xf numFmtId="0" fontId="45" fillId="8" borderId="13" xfId="2" applyFont="1" applyFill="1" applyBorder="1" applyAlignment="1" applyProtection="1">
      <alignment horizontal="left" vertical="center"/>
    </xf>
    <xf numFmtId="0" fontId="64" fillId="0" borderId="10" xfId="2" applyFont="1" applyFill="1" applyBorder="1" applyAlignment="1" applyProtection="1">
      <alignment horizontal="left" vertical="center"/>
    </xf>
    <xf numFmtId="0" fontId="94" fillId="8" borderId="30" xfId="2" applyFont="1" applyFill="1" applyBorder="1" applyAlignment="1" applyProtection="1">
      <alignment vertical="center" wrapText="1"/>
    </xf>
    <xf numFmtId="38" fontId="91" fillId="0" borderId="0" xfId="1" applyFont="1" applyFill="1" applyBorder="1" applyProtection="1">
      <alignment vertical="center"/>
      <protection locked="0"/>
    </xf>
    <xf numFmtId="38" fontId="93" fillId="0" borderId="0" xfId="1" applyFont="1" applyFill="1" applyBorder="1" applyProtection="1">
      <alignment vertical="center"/>
    </xf>
    <xf numFmtId="0" fontId="94" fillId="8" borderId="11" xfId="2" applyFont="1" applyFill="1" applyBorder="1" applyProtection="1">
      <alignment vertical="center"/>
    </xf>
    <xf numFmtId="0" fontId="12" fillId="8" borderId="12" xfId="2" applyFont="1" applyFill="1" applyBorder="1" applyAlignment="1" applyProtection="1">
      <alignment horizontal="left" vertical="center" wrapText="1"/>
    </xf>
    <xf numFmtId="0" fontId="94" fillId="8" borderId="13" xfId="2" applyFont="1" applyFill="1" applyBorder="1" applyProtection="1">
      <alignment vertical="center"/>
    </xf>
    <xf numFmtId="0" fontId="64" fillId="0" borderId="27" xfId="2" applyFont="1" applyFill="1" applyBorder="1" applyAlignment="1" applyProtection="1">
      <alignment horizontal="left" vertical="center"/>
    </xf>
    <xf numFmtId="183" fontId="93" fillId="0" borderId="0" xfId="2" applyNumberFormat="1" applyFont="1" applyFill="1" applyBorder="1" applyProtection="1">
      <alignment vertical="center"/>
    </xf>
    <xf numFmtId="0" fontId="97" fillId="8" borderId="28" xfId="2" applyFont="1" applyFill="1" applyBorder="1" applyAlignment="1" applyProtection="1">
      <alignment vertical="center" wrapText="1"/>
    </xf>
    <xf numFmtId="0" fontId="91" fillId="0" borderId="0" xfId="2" applyFont="1" applyFill="1" applyBorder="1" applyProtection="1">
      <alignment vertical="center"/>
    </xf>
    <xf numFmtId="183" fontId="12" fillId="8" borderId="61" xfId="2" applyNumberFormat="1" applyFont="1" applyFill="1" applyBorder="1" applyAlignment="1" applyProtection="1">
      <alignment horizontal="right" vertical="center" shrinkToFit="1"/>
    </xf>
    <xf numFmtId="0" fontId="94" fillId="8" borderId="34" xfId="2" applyFont="1" applyFill="1" applyBorder="1" applyProtection="1">
      <alignment vertical="center"/>
    </xf>
    <xf numFmtId="0" fontId="12" fillId="0" borderId="12" xfId="2" applyFont="1" applyFill="1" applyBorder="1" applyAlignment="1" applyProtection="1">
      <alignment horizontal="left" vertical="center" wrapText="1"/>
    </xf>
    <xf numFmtId="0" fontId="12" fillId="0" borderId="12" xfId="2" applyFont="1" applyFill="1" applyBorder="1" applyAlignment="1" applyProtection="1">
      <alignment horizontal="left" vertical="center"/>
    </xf>
    <xf numFmtId="183" fontId="12" fillId="0" borderId="12" xfId="2" applyNumberFormat="1" applyFont="1" applyFill="1" applyBorder="1" applyAlignment="1" applyProtection="1">
      <alignment horizontal="right" vertical="center" shrinkToFit="1"/>
    </xf>
    <xf numFmtId="38" fontId="12" fillId="0" borderId="12" xfId="1" applyFont="1" applyFill="1" applyBorder="1" applyAlignment="1" applyProtection="1">
      <alignment horizontal="right" vertical="center" shrinkToFit="1"/>
    </xf>
    <xf numFmtId="0" fontId="94" fillId="0" borderId="12" xfId="2" applyFont="1" applyFill="1" applyBorder="1" applyProtection="1">
      <alignment vertical="center"/>
    </xf>
    <xf numFmtId="0" fontId="12" fillId="8" borderId="65" xfId="2" applyFont="1" applyFill="1" applyBorder="1" applyAlignment="1" applyProtection="1">
      <alignment horizontal="left" vertical="center"/>
    </xf>
    <xf numFmtId="0" fontId="12" fillId="0" borderId="0" xfId="2" applyFont="1" applyFill="1" applyBorder="1" applyAlignment="1" applyProtection="1">
      <alignment horizontal="center" vertical="center"/>
    </xf>
    <xf numFmtId="183" fontId="45" fillId="0" borderId="66" xfId="2" applyNumberFormat="1" applyFont="1" applyFill="1" applyBorder="1" applyAlignment="1" applyProtection="1">
      <alignment horizontal="left" vertical="center"/>
      <protection hidden="1"/>
    </xf>
    <xf numFmtId="0" fontId="99" fillId="0" borderId="66" xfId="0" applyFont="1" applyFill="1" applyBorder="1" applyAlignment="1">
      <alignment horizontal="left" vertical="center"/>
    </xf>
    <xf numFmtId="0" fontId="94" fillId="0" borderId="0" xfId="2" applyFont="1" applyFill="1" applyBorder="1" applyAlignment="1" applyProtection="1">
      <alignment horizontal="left" vertical="center"/>
    </xf>
    <xf numFmtId="0" fontId="94" fillId="0" borderId="0" xfId="2" applyFont="1" applyFill="1" applyBorder="1" applyAlignment="1" applyProtection="1">
      <alignment vertical="center"/>
    </xf>
    <xf numFmtId="0" fontId="12" fillId="8" borderId="30" xfId="2" applyFont="1" applyFill="1" applyBorder="1" applyAlignment="1" applyProtection="1">
      <alignment horizontal="center" vertical="center"/>
    </xf>
    <xf numFmtId="0" fontId="91" fillId="0" borderId="0" xfId="2" applyFont="1" applyFill="1" applyBorder="1" applyAlignment="1" applyProtection="1">
      <alignment horizontal="center" vertical="center"/>
    </xf>
    <xf numFmtId="0" fontId="93" fillId="0" borderId="0" xfId="2" applyFont="1" applyFill="1" applyBorder="1" applyAlignment="1" applyProtection="1">
      <alignment vertical="center"/>
    </xf>
    <xf numFmtId="0" fontId="64" fillId="8" borderId="33" xfId="2" applyFont="1" applyFill="1" applyBorder="1" applyAlignment="1" applyProtection="1">
      <alignment vertical="center"/>
    </xf>
    <xf numFmtId="38" fontId="13" fillId="0" borderId="33" xfId="1" applyFont="1" applyFill="1" applyBorder="1" applyAlignment="1" applyProtection="1">
      <alignment horizontal="right" vertical="center"/>
      <protection locked="0"/>
    </xf>
    <xf numFmtId="177" fontId="12" fillId="8" borderId="67" xfId="2" applyNumberFormat="1" applyFont="1" applyFill="1" applyBorder="1" applyAlignment="1" applyProtection="1">
      <alignment horizontal="left" vertical="center"/>
    </xf>
    <xf numFmtId="177" fontId="12" fillId="0" borderId="33" xfId="2" applyNumberFormat="1" applyFont="1" applyFill="1" applyBorder="1" applyAlignment="1" applyProtection="1">
      <alignment horizontal="left" vertical="center"/>
      <protection locked="0"/>
    </xf>
    <xf numFmtId="0" fontId="64" fillId="8" borderId="34" xfId="2" applyFont="1" applyFill="1" applyBorder="1" applyAlignment="1" applyProtection="1">
      <alignment vertical="center"/>
    </xf>
    <xf numFmtId="38" fontId="12" fillId="0" borderId="34" xfId="1" applyFont="1" applyFill="1" applyBorder="1" applyAlignment="1" applyProtection="1">
      <alignment horizontal="right" vertical="center"/>
      <protection locked="0"/>
    </xf>
    <xf numFmtId="177" fontId="12" fillId="0" borderId="34" xfId="2" applyNumberFormat="1" applyFont="1" applyFill="1" applyBorder="1" applyAlignment="1" applyProtection="1">
      <alignment horizontal="left" vertical="center"/>
      <protection locked="0"/>
    </xf>
    <xf numFmtId="177" fontId="12" fillId="0" borderId="60" xfId="2" applyNumberFormat="1" applyFont="1" applyFill="1" applyBorder="1" applyAlignment="1" applyProtection="1">
      <alignment horizontal="left" vertical="center"/>
      <protection locked="0"/>
    </xf>
    <xf numFmtId="0" fontId="64" fillId="8" borderId="60" xfId="2" applyFont="1" applyFill="1" applyBorder="1" applyAlignment="1" applyProtection="1">
      <alignment vertical="center"/>
    </xf>
    <xf numFmtId="38" fontId="12" fillId="0" borderId="60" xfId="1" applyFont="1" applyFill="1" applyBorder="1" applyAlignment="1" applyProtection="1">
      <alignment horizontal="right" vertical="center"/>
      <protection locked="0"/>
    </xf>
    <xf numFmtId="0" fontId="91" fillId="0" borderId="0" xfId="2" applyFont="1" applyFill="1" applyBorder="1" applyAlignment="1" applyProtection="1">
      <alignment horizontal="left" vertical="top" wrapText="1"/>
    </xf>
    <xf numFmtId="0" fontId="91" fillId="0" borderId="0" xfId="2" applyFont="1" applyFill="1" applyBorder="1" applyAlignment="1" applyProtection="1">
      <alignment vertical="top" wrapText="1"/>
    </xf>
    <xf numFmtId="38" fontId="34" fillId="0" borderId="30" xfId="1" applyFont="1" applyFill="1" applyBorder="1" applyAlignment="1" applyProtection="1">
      <alignment horizontal="right" vertical="center"/>
      <protection hidden="1"/>
    </xf>
    <xf numFmtId="177" fontId="12" fillId="8" borderId="68" xfId="2" applyNumberFormat="1" applyFont="1" applyFill="1" applyBorder="1" applyAlignment="1" applyProtection="1">
      <alignment horizontal="left" vertical="center"/>
    </xf>
    <xf numFmtId="0" fontId="12" fillId="0" borderId="0" xfId="2" applyFont="1" applyFill="1" applyBorder="1" applyAlignment="1" applyProtection="1">
      <alignment horizontal="left" vertical="top" wrapText="1"/>
    </xf>
    <xf numFmtId="0" fontId="12" fillId="0" borderId="85" xfId="2" applyFont="1" applyFill="1" applyBorder="1" applyAlignment="1" applyProtection="1">
      <alignment horizontal="left" vertical="center"/>
    </xf>
    <xf numFmtId="0" fontId="12" fillId="0" borderId="0" xfId="2" applyFont="1" applyFill="1" applyBorder="1" applyAlignment="1" applyProtection="1">
      <alignment vertical="center"/>
    </xf>
    <xf numFmtId="0" fontId="12" fillId="0" borderId="0" xfId="2" applyFont="1" applyFill="1" applyBorder="1" applyAlignment="1" applyProtection="1">
      <alignment vertical="center" wrapText="1"/>
    </xf>
    <xf numFmtId="0" fontId="91" fillId="0" borderId="0" xfId="2" applyFont="1" applyFill="1" applyBorder="1" applyAlignment="1" applyProtection="1">
      <alignment horizontal="left" vertical="center" wrapText="1"/>
    </xf>
    <xf numFmtId="0" fontId="91" fillId="0" borderId="0" xfId="2" applyFont="1" applyFill="1" applyBorder="1" applyAlignment="1" applyProtection="1">
      <alignment vertical="center" wrapText="1"/>
    </xf>
    <xf numFmtId="0" fontId="12" fillId="0" borderId="0" xfId="2" applyFont="1" applyFill="1" applyBorder="1" applyAlignment="1" applyProtection="1">
      <alignment vertical="center" wrapText="1"/>
    </xf>
    <xf numFmtId="0" fontId="12" fillId="0" borderId="0" xfId="2" applyFont="1" applyFill="1" applyBorder="1" applyAlignment="1" applyProtection="1">
      <alignment horizontal="left" vertical="top"/>
    </xf>
    <xf numFmtId="0" fontId="12" fillId="0" borderId="85" xfId="2" applyFont="1" applyFill="1" applyBorder="1" applyAlignment="1" applyProtection="1">
      <alignment horizontal="left" vertical="top"/>
    </xf>
    <xf numFmtId="195" fontId="12" fillId="10" borderId="28" xfId="1" applyNumberFormat="1" applyFont="1" applyFill="1" applyBorder="1" applyAlignment="1" applyProtection="1">
      <alignment horizontal="right" vertical="center" shrinkToFit="1"/>
      <protection hidden="1"/>
    </xf>
    <xf numFmtId="195" fontId="12" fillId="10" borderId="35" xfId="1" applyNumberFormat="1" applyFont="1" applyFill="1" applyBorder="1" applyAlignment="1" applyProtection="1">
      <alignment horizontal="right" vertical="center" shrinkToFit="1"/>
      <protection hidden="1"/>
    </xf>
    <xf numFmtId="195" fontId="12" fillId="10" borderId="60" xfId="1" applyNumberFormat="1" applyFont="1" applyFill="1" applyBorder="1" applyAlignment="1" applyProtection="1">
      <alignment horizontal="right" vertical="center" shrinkToFit="1"/>
      <protection hidden="1"/>
    </xf>
    <xf numFmtId="195" fontId="12" fillId="10" borderId="59" xfId="1" applyNumberFormat="1" applyFont="1" applyFill="1" applyBorder="1" applyAlignment="1" applyProtection="1">
      <alignment horizontal="right" vertical="center" shrinkToFit="1"/>
      <protection hidden="1"/>
    </xf>
    <xf numFmtId="195" fontId="12" fillId="10" borderId="35" xfId="2" applyNumberFormat="1" applyFont="1" applyFill="1" applyBorder="1" applyAlignment="1" applyProtection="1">
      <alignment horizontal="right" vertical="center" shrinkToFit="1"/>
      <protection hidden="1"/>
    </xf>
    <xf numFmtId="195" fontId="94" fillId="10" borderId="32" xfId="0" applyNumberFormat="1" applyFont="1" applyFill="1" applyBorder="1" applyAlignment="1" applyProtection="1">
      <alignment horizontal="right" vertical="center"/>
      <protection hidden="1"/>
    </xf>
    <xf numFmtId="177" fontId="12" fillId="10" borderId="33" xfId="2" applyNumberFormat="1" applyFont="1" applyFill="1" applyBorder="1" applyAlignment="1" applyProtection="1">
      <alignment horizontal="right" vertical="center" shrinkToFit="1"/>
      <protection hidden="1"/>
    </xf>
    <xf numFmtId="177" fontId="12" fillId="10" borderId="60" xfId="2" applyNumberFormat="1" applyFont="1" applyFill="1" applyBorder="1" applyAlignment="1" applyProtection="1">
      <alignment horizontal="right" vertical="center" shrinkToFit="1"/>
      <protection hidden="1"/>
    </xf>
    <xf numFmtId="177" fontId="12" fillId="10" borderId="35" xfId="2" applyNumberFormat="1" applyFont="1" applyFill="1" applyBorder="1" applyAlignment="1" applyProtection="1">
      <alignment horizontal="right" vertical="center" shrinkToFit="1"/>
      <protection hidden="1"/>
    </xf>
    <xf numFmtId="177" fontId="12" fillId="10" borderId="34" xfId="2" applyNumberFormat="1" applyFont="1" applyFill="1" applyBorder="1" applyAlignment="1" applyProtection="1">
      <alignment horizontal="right" vertical="center" shrinkToFit="1"/>
      <protection hidden="1"/>
    </xf>
    <xf numFmtId="177" fontId="12" fillId="10" borderId="59" xfId="2" applyNumberFormat="1" applyFont="1" applyFill="1" applyBorder="1" applyAlignment="1" applyProtection="1">
      <alignment horizontal="right" vertical="center" shrinkToFit="1"/>
      <protection hidden="1"/>
    </xf>
    <xf numFmtId="177" fontId="12" fillId="10" borderId="32" xfId="2" applyNumberFormat="1" applyFont="1" applyFill="1" applyBorder="1" applyAlignment="1" applyProtection="1">
      <alignment horizontal="right" vertical="center" shrinkToFit="1"/>
      <protection hidden="1"/>
    </xf>
    <xf numFmtId="177" fontId="34" fillId="8" borderId="30" xfId="2" applyNumberFormat="1" applyFont="1" applyFill="1" applyBorder="1" applyAlignment="1" applyProtection="1">
      <alignment horizontal="right" vertical="center" shrinkToFit="1"/>
      <protection hidden="1"/>
    </xf>
    <xf numFmtId="177" fontId="34" fillId="8" borderId="28" xfId="2" applyNumberFormat="1" applyFont="1" applyFill="1" applyBorder="1" applyAlignment="1" applyProtection="1">
      <alignment horizontal="right" vertical="center" shrinkToFit="1"/>
      <protection hidden="1"/>
    </xf>
    <xf numFmtId="177" fontId="34" fillId="8" borderId="64" xfId="2" applyNumberFormat="1" applyFont="1" applyFill="1" applyBorder="1" applyAlignment="1" applyProtection="1">
      <alignment horizontal="right" vertical="center" shrinkToFit="1"/>
      <protection hidden="1"/>
    </xf>
    <xf numFmtId="38" fontId="91" fillId="0" borderId="12" xfId="1" applyFont="1" applyFill="1" applyBorder="1" applyProtection="1">
      <alignment vertical="center"/>
      <protection locked="0"/>
    </xf>
    <xf numFmtId="177" fontId="34" fillId="8" borderId="34" xfId="2" applyNumberFormat="1" applyFont="1" applyFill="1" applyBorder="1" applyAlignment="1" applyProtection="1">
      <alignment horizontal="right" vertical="center" shrinkToFit="1"/>
      <protection hidden="1"/>
    </xf>
    <xf numFmtId="38" fontId="91" fillId="0" borderId="85" xfId="2" applyNumberFormat="1" applyFont="1" applyFill="1" applyBorder="1" applyAlignment="1" applyProtection="1">
      <alignment vertical="center"/>
    </xf>
    <xf numFmtId="3" fontId="91" fillId="0" borderId="85" xfId="2" applyNumberFormat="1" applyFont="1" applyFill="1" applyBorder="1" applyAlignment="1" applyProtection="1">
      <alignment vertical="center"/>
    </xf>
    <xf numFmtId="0" fontId="64" fillId="8" borderId="29" xfId="2" applyFont="1" applyFill="1" applyBorder="1" applyAlignment="1" applyProtection="1">
      <alignment vertical="center"/>
      <protection locked="0"/>
    </xf>
    <xf numFmtId="0" fontId="97" fillId="0" borderId="32" xfId="2" applyFont="1" applyFill="1" applyBorder="1" applyAlignment="1" applyProtection="1">
      <alignment vertical="center" wrapText="1"/>
      <protection locked="0"/>
    </xf>
    <xf numFmtId="0" fontId="97" fillId="0" borderId="35" xfId="2" applyFont="1" applyFill="1" applyBorder="1" applyProtection="1">
      <alignment vertical="center"/>
      <protection locked="0"/>
    </xf>
    <xf numFmtId="0" fontId="97" fillId="0" borderId="59" xfId="2" applyFont="1" applyFill="1" applyBorder="1" applyProtection="1">
      <alignment vertical="center"/>
      <protection locked="0"/>
    </xf>
    <xf numFmtId="0" fontId="97" fillId="0" borderId="35" xfId="2" applyFont="1" applyFill="1" applyBorder="1" applyAlignment="1" applyProtection="1">
      <alignment vertical="center" wrapText="1"/>
      <protection locked="0"/>
    </xf>
    <xf numFmtId="0" fontId="97" fillId="0" borderId="34" xfId="2" applyFont="1" applyFill="1" applyBorder="1" applyProtection="1">
      <alignment vertical="center"/>
      <protection locked="0"/>
    </xf>
    <xf numFmtId="0" fontId="97" fillId="0" borderId="33" xfId="2" applyFont="1" applyFill="1" applyBorder="1" applyProtection="1">
      <alignment vertical="center"/>
      <protection locked="0"/>
    </xf>
    <xf numFmtId="0" fontId="97" fillId="0" borderId="60" xfId="2" applyFont="1" applyFill="1" applyBorder="1" applyProtection="1">
      <alignment vertical="center"/>
      <protection locked="0"/>
    </xf>
    <xf numFmtId="0" fontId="12" fillId="0" borderId="0" xfId="2" applyFont="1" applyFill="1" applyBorder="1" applyAlignment="1" applyProtection="1">
      <alignment horizontal="right" vertical="center" wrapText="1"/>
    </xf>
    <xf numFmtId="181" fontId="100" fillId="0" borderId="0" xfId="8" applyFont="1" applyFill="1" applyBorder="1" applyAlignment="1" applyProtection="1">
      <alignment horizontal="right" vertical="center"/>
    </xf>
    <xf numFmtId="0" fontId="8" fillId="0" borderId="0" xfId="2" applyFont="1" applyFill="1" applyBorder="1" applyProtection="1">
      <alignment vertical="center"/>
    </xf>
    <xf numFmtId="0" fontId="99" fillId="0" borderId="0" xfId="0" applyFont="1" applyFill="1" applyBorder="1" applyAlignment="1" applyProtection="1">
      <alignment vertical="center"/>
    </xf>
    <xf numFmtId="0" fontId="87" fillId="0" borderId="0" xfId="7" applyFont="1" applyFill="1" applyBorder="1" applyAlignment="1" applyProtection="1">
      <alignment vertical="center"/>
    </xf>
    <xf numFmtId="0" fontId="101" fillId="0" borderId="0" xfId="7" applyFont="1" applyFill="1" applyBorder="1" applyAlignment="1" applyProtection="1">
      <alignment vertical="top"/>
    </xf>
    <xf numFmtId="0" fontId="94" fillId="0" borderId="0" xfId="7" applyFont="1" applyFill="1" applyBorder="1" applyAlignment="1" applyProtection="1">
      <alignment vertical="top"/>
    </xf>
    <xf numFmtId="0" fontId="102" fillId="0" borderId="0" xfId="7" applyFont="1" applyFill="1" applyBorder="1" applyAlignment="1" applyProtection="1">
      <alignment vertical="top"/>
    </xf>
    <xf numFmtId="0" fontId="94" fillId="0" borderId="0" xfId="0" applyFont="1" applyFill="1" applyBorder="1" applyProtection="1">
      <alignment vertical="center"/>
    </xf>
    <xf numFmtId="0" fontId="103" fillId="0" borderId="0" xfId="0" applyFont="1" applyFill="1" applyBorder="1" applyProtection="1">
      <alignment vertical="center"/>
    </xf>
    <xf numFmtId="0" fontId="101" fillId="0" borderId="0" xfId="7" applyFont="1" applyFill="1" applyBorder="1" applyProtection="1">
      <alignment vertical="center"/>
    </xf>
    <xf numFmtId="0" fontId="101" fillId="0" borderId="0" xfId="7" applyFont="1" applyFill="1" applyBorder="1" applyAlignment="1" applyProtection="1">
      <alignment vertical="center"/>
    </xf>
    <xf numFmtId="0" fontId="102" fillId="0" borderId="0" xfId="7" applyFont="1" applyFill="1" applyBorder="1" applyAlignment="1" applyProtection="1">
      <alignment vertical="center"/>
    </xf>
    <xf numFmtId="0" fontId="93" fillId="0" borderId="0" xfId="0" applyFont="1" applyFill="1" applyBorder="1" applyAlignment="1" applyProtection="1">
      <alignment vertical="center"/>
    </xf>
    <xf numFmtId="0" fontId="102" fillId="0" borderId="0" xfId="2" applyFont="1" applyFill="1" applyBorder="1" applyAlignment="1" applyProtection="1">
      <alignment vertical="center"/>
    </xf>
    <xf numFmtId="0" fontId="93" fillId="0" borderId="0" xfId="0" applyFont="1" applyFill="1" applyBorder="1" applyProtection="1">
      <alignment vertical="center"/>
    </xf>
    <xf numFmtId="0" fontId="101" fillId="0" borderId="0" xfId="2" applyFont="1" applyFill="1" applyBorder="1" applyAlignment="1" applyProtection="1">
      <alignment vertical="center"/>
    </xf>
    <xf numFmtId="0" fontId="101" fillId="0" borderId="0" xfId="2" applyFont="1" applyFill="1" applyBorder="1" applyAlignment="1" applyProtection="1">
      <alignment horizontal="left" vertical="center"/>
    </xf>
    <xf numFmtId="0" fontId="101" fillId="0" borderId="0" xfId="2" applyFont="1" applyFill="1" applyBorder="1" applyAlignment="1" applyProtection="1">
      <alignment horizontal="right" vertical="center"/>
    </xf>
    <xf numFmtId="0" fontId="94" fillId="0" borderId="0" xfId="2" applyFont="1" applyFill="1" applyBorder="1" applyAlignment="1" applyProtection="1">
      <alignment horizontal="right" vertical="center"/>
    </xf>
    <xf numFmtId="0" fontId="94" fillId="8" borderId="8" xfId="0" applyFont="1" applyFill="1" applyBorder="1" applyAlignment="1" applyProtection="1">
      <alignment horizontal="center" vertical="center" wrapText="1"/>
    </xf>
    <xf numFmtId="0" fontId="94" fillId="8" borderId="6" xfId="0" applyFont="1" applyFill="1" applyBorder="1" applyAlignment="1" applyProtection="1">
      <alignment horizontal="center" vertical="center" wrapText="1"/>
    </xf>
    <xf numFmtId="0" fontId="94" fillId="8" borderId="56" xfId="0" applyFont="1" applyFill="1" applyBorder="1" applyAlignment="1" applyProtection="1">
      <alignment horizontal="center" vertical="center" wrapText="1"/>
    </xf>
    <xf numFmtId="0" fontId="94" fillId="8" borderId="30" xfId="0" applyFont="1" applyFill="1" applyBorder="1" applyAlignment="1" applyProtection="1">
      <alignment horizontal="center" vertical="center" wrapText="1"/>
    </xf>
    <xf numFmtId="0" fontId="94" fillId="8" borderId="7" xfId="0" applyFont="1" applyFill="1" applyBorder="1" applyAlignment="1" applyProtection="1">
      <alignment horizontal="center" vertical="center" wrapText="1"/>
    </xf>
    <xf numFmtId="0" fontId="104" fillId="7" borderId="125" xfId="0" applyFont="1" applyFill="1" applyBorder="1" applyAlignment="1" applyProtection="1">
      <alignment horizontal="center" vertical="center" wrapText="1"/>
    </xf>
    <xf numFmtId="184" fontId="94" fillId="8" borderId="2"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vertical="center" wrapText="1"/>
      <protection locked="0"/>
    </xf>
    <xf numFmtId="38" fontId="12" fillId="0" borderId="0" xfId="1" applyFont="1" applyFill="1" applyBorder="1" applyAlignment="1" applyProtection="1">
      <alignment vertical="center" wrapText="1"/>
      <protection locked="0"/>
    </xf>
    <xf numFmtId="38" fontId="12" fillId="10" borderId="0" xfId="1" applyFont="1" applyFill="1" applyBorder="1" applyAlignment="1" applyProtection="1">
      <alignment vertical="center" wrapText="1"/>
    </xf>
    <xf numFmtId="0" fontId="12" fillId="0" borderId="10" xfId="0" applyFont="1" applyFill="1" applyBorder="1" applyAlignment="1" applyProtection="1">
      <alignment horizontal="left" vertical="center" wrapText="1"/>
      <protection locked="0"/>
    </xf>
    <xf numFmtId="0" fontId="61" fillId="0" borderId="125" xfId="2" applyFont="1" applyFill="1" applyBorder="1" applyProtection="1">
      <alignment vertical="center"/>
    </xf>
    <xf numFmtId="0" fontId="99" fillId="0" borderId="125" xfId="2" applyFont="1" applyFill="1" applyBorder="1" applyProtection="1">
      <alignment vertical="center"/>
    </xf>
    <xf numFmtId="0" fontId="94" fillId="8" borderId="126" xfId="0" applyNumberFormat="1" applyFont="1" applyFill="1" applyBorder="1" applyAlignment="1" applyProtection="1">
      <alignment horizontal="center" vertical="center" wrapText="1"/>
    </xf>
    <xf numFmtId="0" fontId="12" fillId="8" borderId="127" xfId="0" applyNumberFormat="1" applyFont="1" applyFill="1" applyBorder="1" applyAlignment="1" applyProtection="1">
      <alignment horizontal="left" vertical="center" wrapText="1"/>
    </xf>
    <xf numFmtId="0" fontId="12" fillId="8" borderId="127" xfId="0" applyNumberFormat="1" applyFont="1" applyFill="1" applyBorder="1" applyAlignment="1" applyProtection="1">
      <alignment horizontal="right" vertical="center" wrapText="1"/>
    </xf>
    <xf numFmtId="0" fontId="12" fillId="8" borderId="127" xfId="0" applyNumberFormat="1" applyFont="1" applyFill="1" applyBorder="1" applyAlignment="1" applyProtection="1">
      <alignment vertical="center" wrapText="1"/>
    </xf>
    <xf numFmtId="38" fontId="12" fillId="8" borderId="128" xfId="0" applyNumberFormat="1" applyFont="1" applyFill="1" applyBorder="1" applyAlignment="1" applyProtection="1">
      <alignment horizontal="right" vertical="center" wrapText="1"/>
    </xf>
    <xf numFmtId="38" fontId="12" fillId="8" borderId="5" xfId="0" applyNumberFormat="1" applyFont="1" applyFill="1" applyBorder="1" applyAlignment="1" applyProtection="1">
      <alignment vertical="center" wrapText="1"/>
    </xf>
    <xf numFmtId="0" fontId="12" fillId="8" borderId="68" xfId="0" applyNumberFormat="1" applyFont="1" applyFill="1" applyBorder="1" applyAlignment="1" applyProtection="1">
      <alignment horizontal="left" vertical="center" wrapText="1"/>
    </xf>
    <xf numFmtId="0" fontId="99" fillId="7" borderId="125" xfId="0" applyFont="1" applyFill="1" applyBorder="1" applyProtection="1">
      <alignment vertical="center"/>
    </xf>
    <xf numFmtId="0" fontId="87" fillId="0" borderId="0" xfId="7" applyFont="1" applyFill="1" applyBorder="1" applyAlignment="1" applyProtection="1">
      <alignment vertical="top"/>
    </xf>
    <xf numFmtId="0" fontId="34" fillId="0" borderId="0" xfId="7" applyFont="1" applyFill="1" applyBorder="1" applyAlignment="1" applyProtection="1">
      <alignment vertical="top"/>
    </xf>
    <xf numFmtId="0" fontId="35" fillId="0" borderId="0" xfId="7" applyFont="1" applyFill="1" applyBorder="1" applyAlignment="1" applyProtection="1">
      <alignment vertical="top"/>
    </xf>
    <xf numFmtId="0" fontId="8" fillId="0" borderId="0" xfId="2" applyFont="1" applyFill="1" applyBorder="1" applyAlignment="1" applyProtection="1">
      <alignment horizontal="left" vertical="center" wrapText="1"/>
    </xf>
    <xf numFmtId="0" fontId="94" fillId="8" borderId="130" xfId="0" applyFont="1" applyFill="1" applyBorder="1" applyAlignment="1" applyProtection="1">
      <alignment horizontal="center" vertical="center" wrapText="1"/>
    </xf>
    <xf numFmtId="0" fontId="94" fillId="8" borderId="131" xfId="2" applyFont="1" applyFill="1" applyBorder="1" applyAlignment="1" applyProtection="1">
      <alignment horizontal="center" vertical="center" wrapText="1"/>
    </xf>
    <xf numFmtId="0" fontId="94" fillId="8" borderId="131" xfId="2" applyFont="1" applyFill="1" applyBorder="1" applyAlignment="1" applyProtection="1">
      <alignment horizontal="center" vertical="center" wrapText="1" shrinkToFit="1"/>
    </xf>
    <xf numFmtId="0" fontId="94" fillId="8" borderId="132" xfId="2" applyFont="1" applyFill="1" applyBorder="1" applyAlignment="1" applyProtection="1">
      <alignment horizontal="center" vertical="center" wrapText="1" shrinkToFit="1"/>
    </xf>
    <xf numFmtId="0" fontId="94" fillId="8" borderId="133" xfId="2" applyFont="1" applyFill="1" applyBorder="1" applyAlignment="1" applyProtection="1">
      <alignment horizontal="center" vertical="center" wrapText="1"/>
    </xf>
    <xf numFmtId="0" fontId="104" fillId="7" borderId="134" xfId="2" applyFont="1" applyFill="1" applyBorder="1" applyAlignment="1" applyProtection="1">
      <alignment horizontal="left" vertical="center" wrapText="1"/>
    </xf>
    <xf numFmtId="185" fontId="94" fillId="8" borderId="135"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right" vertical="center" wrapText="1"/>
      <protection locked="0"/>
    </xf>
    <xf numFmtId="0" fontId="12" fillId="0" borderId="136" xfId="0" applyFont="1" applyFill="1" applyBorder="1" applyAlignment="1" applyProtection="1">
      <alignment horizontal="left" vertical="center" wrapText="1"/>
      <protection locked="0"/>
    </xf>
    <xf numFmtId="0" fontId="61" fillId="0" borderId="134" xfId="2" applyFont="1" applyFill="1" applyBorder="1" applyProtection="1">
      <alignment vertical="center"/>
    </xf>
    <xf numFmtId="0" fontId="12" fillId="0" borderId="136" xfId="2" applyFont="1" applyFill="1" applyBorder="1" applyAlignment="1" applyProtection="1">
      <alignment horizontal="left" vertical="center" wrapText="1"/>
      <protection locked="0"/>
    </xf>
    <xf numFmtId="0" fontId="27" fillId="0" borderId="134" xfId="2" applyNumberFormat="1" applyFont="1" applyFill="1" applyBorder="1" applyProtection="1">
      <alignment vertical="center"/>
    </xf>
    <xf numFmtId="0" fontId="94" fillId="8" borderId="137" xfId="0" applyNumberFormat="1" applyFont="1" applyFill="1" applyBorder="1" applyAlignment="1" applyProtection="1">
      <alignment horizontal="center" vertical="center"/>
    </xf>
    <xf numFmtId="0" fontId="12" fillId="8" borderId="138" xfId="0" applyNumberFormat="1" applyFont="1" applyFill="1" applyBorder="1" applyAlignment="1" applyProtection="1">
      <alignment vertical="center" wrapText="1"/>
    </xf>
    <xf numFmtId="38" fontId="12" fillId="8" borderId="139" xfId="0" applyNumberFormat="1" applyFont="1" applyFill="1" applyBorder="1" applyAlignment="1" applyProtection="1">
      <alignment horizontal="right" vertical="center" wrapText="1"/>
    </xf>
    <xf numFmtId="38" fontId="12" fillId="8" borderId="129" xfId="0" applyNumberFormat="1" applyFont="1" applyFill="1" applyBorder="1" applyAlignment="1" applyProtection="1">
      <alignment vertical="center" wrapText="1"/>
    </xf>
    <xf numFmtId="0" fontId="12" fillId="8" borderId="140" xfId="0" applyNumberFormat="1" applyFont="1" applyFill="1" applyBorder="1" applyAlignment="1" applyProtection="1">
      <alignment vertical="center" wrapText="1"/>
    </xf>
    <xf numFmtId="0" fontId="8" fillId="7" borderId="134" xfId="0" applyFont="1" applyFill="1" applyBorder="1" applyProtection="1">
      <alignment vertical="center"/>
    </xf>
    <xf numFmtId="0" fontId="94" fillId="0" borderId="0" xfId="2" applyFont="1" applyFill="1" applyBorder="1" applyAlignment="1" applyProtection="1">
      <alignment vertical="center"/>
    </xf>
    <xf numFmtId="0" fontId="94" fillId="8" borderId="131" xfId="2" applyFont="1" applyFill="1" applyBorder="1" applyAlignment="1" applyProtection="1">
      <alignment horizontal="center" vertical="center" wrapText="1"/>
    </xf>
    <xf numFmtId="0" fontId="108" fillId="0" borderId="0" xfId="2" applyFont="1" applyFill="1" applyBorder="1" applyAlignment="1" applyProtection="1">
      <alignment vertical="center"/>
    </xf>
    <xf numFmtId="0" fontId="65" fillId="0" borderId="0" xfId="2" applyFont="1" applyFill="1" applyBorder="1" applyAlignment="1" applyProtection="1">
      <alignment vertical="center"/>
    </xf>
    <xf numFmtId="0" fontId="65" fillId="0" borderId="0" xfId="2" applyFont="1" applyFill="1" applyBorder="1" applyAlignment="1" applyProtection="1">
      <alignment vertical="center" wrapText="1"/>
    </xf>
    <xf numFmtId="0" fontId="94" fillId="0" borderId="0" xfId="0" applyFont="1" applyFill="1" applyBorder="1" applyAlignment="1" applyProtection="1">
      <alignment vertical="center"/>
    </xf>
    <xf numFmtId="0" fontId="61" fillId="0" borderId="0" xfId="7" applyFont="1" applyFill="1" applyBorder="1" applyAlignment="1" applyProtection="1">
      <alignment vertical="top" wrapText="1"/>
    </xf>
    <xf numFmtId="0" fontId="101" fillId="0" borderId="0" xfId="7" applyFont="1" applyFill="1" applyBorder="1" applyAlignment="1" applyProtection="1">
      <alignment vertical="top" wrapText="1"/>
    </xf>
    <xf numFmtId="0" fontId="27" fillId="0" borderId="0" xfId="2" applyFont="1" applyFill="1" applyBorder="1" applyProtection="1">
      <alignment vertical="center"/>
    </xf>
    <xf numFmtId="0" fontId="94" fillId="0" borderId="0" xfId="2" applyFont="1" applyFill="1" applyBorder="1" applyAlignment="1" applyProtection="1">
      <alignment horizontal="right"/>
    </xf>
    <xf numFmtId="0" fontId="27" fillId="0" borderId="0" xfId="2" applyFont="1" applyFill="1" applyBorder="1" applyAlignment="1" applyProtection="1">
      <alignment vertical="center" wrapText="1"/>
    </xf>
    <xf numFmtId="0" fontId="94" fillId="8" borderId="132" xfId="2" applyFont="1" applyFill="1" applyBorder="1" applyAlignment="1" applyProtection="1">
      <alignment horizontal="center" vertical="center" wrapText="1"/>
    </xf>
    <xf numFmtId="0" fontId="94" fillId="8" borderId="131" xfId="0" applyFont="1" applyFill="1" applyBorder="1" applyAlignment="1" applyProtection="1">
      <alignment horizontal="center" vertical="center" wrapText="1"/>
    </xf>
    <xf numFmtId="0" fontId="104" fillId="7" borderId="125" xfId="2" applyFont="1" applyFill="1" applyBorder="1" applyAlignment="1" applyProtection="1">
      <alignment horizontal="left" vertical="center" wrapText="1"/>
    </xf>
    <xf numFmtId="0" fontId="94" fillId="0" borderId="0" xfId="2" applyFont="1" applyFill="1" applyBorder="1" applyAlignment="1" applyProtection="1">
      <alignment horizontal="left" vertical="center" wrapText="1"/>
    </xf>
    <xf numFmtId="188" fontId="94" fillId="8" borderId="135" xfId="0" applyNumberFormat="1" applyFont="1" applyFill="1" applyBorder="1" applyAlignment="1" applyProtection="1">
      <alignment horizontal="center" vertical="center"/>
      <protection hidden="1"/>
    </xf>
    <xf numFmtId="38" fontId="12" fillId="0" borderId="55" xfId="1" applyFont="1" applyFill="1" applyBorder="1" applyAlignment="1" applyProtection="1">
      <alignment horizontal="center" vertical="center"/>
      <protection locked="0"/>
    </xf>
    <xf numFmtId="38" fontId="12" fillId="10" borderId="0" xfId="1" applyFont="1" applyFill="1" applyBorder="1" applyProtection="1">
      <alignment vertical="center"/>
      <protection hidden="1"/>
    </xf>
    <xf numFmtId="0" fontId="61" fillId="7" borderId="125" xfId="2" applyFont="1" applyFill="1" applyBorder="1" applyProtection="1">
      <alignment vertical="center"/>
      <protection hidden="1"/>
    </xf>
    <xf numFmtId="38" fontId="12" fillId="0" borderId="0" xfId="3" applyFont="1" applyFill="1" applyBorder="1" applyAlignment="1" applyProtection="1">
      <alignment vertical="center"/>
    </xf>
    <xf numFmtId="0" fontId="34" fillId="0" borderId="0" xfId="2" applyFont="1" applyFill="1" applyBorder="1" applyAlignment="1" applyProtection="1">
      <alignment vertical="center" wrapText="1"/>
    </xf>
    <xf numFmtId="38" fontId="12" fillId="0" borderId="80" xfId="1" applyNumberFormat="1" applyFont="1" applyFill="1" applyBorder="1" applyAlignment="1" applyProtection="1">
      <alignment horizontal="right" vertical="center"/>
      <protection locked="0"/>
    </xf>
    <xf numFmtId="38" fontId="12" fillId="0" borderId="13" xfId="1" applyNumberFormat="1" applyFont="1" applyFill="1" applyBorder="1" applyAlignment="1" applyProtection="1">
      <alignment horizontal="center" vertical="center"/>
      <protection locked="0"/>
    </xf>
    <xf numFmtId="38" fontId="12" fillId="0" borderId="30" xfId="1" applyNumberFormat="1" applyFont="1" applyFill="1" applyBorder="1" applyAlignment="1" applyProtection="1">
      <alignment horizontal="right" vertical="center"/>
      <protection locked="0"/>
    </xf>
    <xf numFmtId="0" fontId="12" fillId="0" borderId="144" xfId="0" applyFont="1" applyFill="1" applyBorder="1" applyAlignment="1" applyProtection="1">
      <alignment horizontal="left" vertical="center" wrapText="1"/>
      <protection locked="0"/>
    </xf>
    <xf numFmtId="0" fontId="27" fillId="7" borderId="125" xfId="2" applyNumberFormat="1" applyFont="1" applyFill="1" applyBorder="1" applyProtection="1">
      <alignment vertical="center"/>
      <protection hidden="1"/>
    </xf>
    <xf numFmtId="0" fontId="12" fillId="8" borderId="156" xfId="0" applyNumberFormat="1" applyFont="1" applyFill="1" applyBorder="1" applyAlignment="1" applyProtection="1">
      <alignment horizontal="center" vertical="center"/>
    </xf>
    <xf numFmtId="0" fontId="12" fillId="8" borderId="161" xfId="0" applyNumberFormat="1" applyFont="1" applyFill="1" applyBorder="1" applyAlignment="1" applyProtection="1">
      <alignment vertical="center"/>
    </xf>
    <xf numFmtId="0" fontId="12" fillId="8" borderId="162" xfId="0" applyNumberFormat="1" applyFont="1" applyFill="1" applyBorder="1" applyAlignment="1" applyProtection="1">
      <alignment vertical="center"/>
    </xf>
    <xf numFmtId="38" fontId="12" fillId="8" borderId="163" xfId="0" applyNumberFormat="1" applyFont="1" applyFill="1" applyBorder="1" applyAlignment="1" applyProtection="1">
      <alignment horizontal="right" vertical="center"/>
    </xf>
    <xf numFmtId="38" fontId="12" fillId="8" borderId="164" xfId="0" applyNumberFormat="1" applyFont="1" applyFill="1" applyBorder="1" applyAlignment="1" applyProtection="1">
      <alignment vertical="center"/>
      <protection hidden="1"/>
    </xf>
    <xf numFmtId="38" fontId="12" fillId="8" borderId="129" xfId="0" applyNumberFormat="1" applyFont="1" applyFill="1" applyBorder="1" applyAlignment="1" applyProtection="1">
      <alignment vertical="center"/>
      <protection hidden="1"/>
    </xf>
    <xf numFmtId="0" fontId="12" fillId="8" borderId="140" xfId="0" applyNumberFormat="1" applyFont="1" applyFill="1" applyBorder="1" applyAlignment="1" applyProtection="1">
      <alignment vertical="center"/>
    </xf>
    <xf numFmtId="0" fontId="27" fillId="7" borderId="125" xfId="0" applyFont="1" applyFill="1" applyBorder="1" applyProtection="1">
      <alignment vertical="center"/>
    </xf>
    <xf numFmtId="0" fontId="34" fillId="0" borderId="0" xfId="2" applyFont="1" applyFill="1" applyBorder="1" applyAlignment="1" applyProtection="1">
      <alignment horizontal="center" vertical="center" wrapText="1"/>
    </xf>
    <xf numFmtId="0" fontId="94" fillId="8" borderId="141" xfId="0" applyFont="1" applyFill="1" applyBorder="1" applyAlignment="1" applyProtection="1">
      <alignment horizontal="center" vertical="center" wrapText="1"/>
    </xf>
    <xf numFmtId="0" fontId="108" fillId="0" borderId="0" xfId="2" applyFont="1" applyFill="1" applyBorder="1" applyProtection="1">
      <alignment vertical="center"/>
    </xf>
    <xf numFmtId="0" fontId="108" fillId="7" borderId="0" xfId="2" applyFont="1" applyFill="1" applyBorder="1" applyProtection="1">
      <alignment vertical="center"/>
    </xf>
    <xf numFmtId="0" fontId="65" fillId="0" borderId="0" xfId="2" applyFont="1" applyFill="1" applyBorder="1" applyProtection="1">
      <alignment vertical="center"/>
    </xf>
    <xf numFmtId="0" fontId="94" fillId="8" borderId="142" xfId="0" applyFont="1" applyFill="1" applyBorder="1" applyAlignment="1" applyProtection="1">
      <alignment horizontal="center" vertical="center" wrapText="1"/>
    </xf>
    <xf numFmtId="0" fontId="104" fillId="7" borderId="125" xfId="2" applyFont="1" applyFill="1" applyBorder="1" applyAlignment="1" applyProtection="1">
      <alignment horizontal="center" vertical="center" wrapText="1"/>
    </xf>
    <xf numFmtId="189" fontId="94" fillId="8" borderId="135" xfId="0"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left" vertical="center"/>
      <protection locked="0"/>
    </xf>
    <xf numFmtId="38" fontId="12" fillId="10" borderId="136" xfId="1" applyFont="1" applyFill="1" applyBorder="1" applyProtection="1">
      <alignment vertical="center"/>
      <protection hidden="1"/>
    </xf>
    <xf numFmtId="0" fontId="94" fillId="8" borderId="156" xfId="0" applyNumberFormat="1" applyFont="1" applyFill="1" applyBorder="1" applyAlignment="1" applyProtection="1">
      <alignment horizontal="center" vertical="center"/>
    </xf>
    <xf numFmtId="38" fontId="12" fillId="8" borderId="129" xfId="0" applyNumberFormat="1" applyFont="1" applyFill="1" applyBorder="1" applyAlignment="1" applyProtection="1">
      <alignment horizontal="right" vertical="center"/>
    </xf>
    <xf numFmtId="38" fontId="12" fillId="8" borderId="169" xfId="0" applyNumberFormat="1" applyFont="1" applyFill="1" applyBorder="1" applyProtection="1">
      <alignment vertical="center"/>
      <protection hidden="1"/>
    </xf>
    <xf numFmtId="0" fontId="29" fillId="0" borderId="86" xfId="2" applyFont="1" applyBorder="1" applyProtection="1">
      <alignment vertical="center"/>
    </xf>
    <xf numFmtId="0" fontId="25" fillId="0" borderId="86" xfId="2" applyFont="1" applyBorder="1" applyProtection="1">
      <alignment vertical="center"/>
    </xf>
    <xf numFmtId="0" fontId="12" fillId="0" borderId="86" xfId="2" applyFont="1" applyFill="1" applyBorder="1" applyProtection="1">
      <alignment vertical="center"/>
    </xf>
    <xf numFmtId="0" fontId="29" fillId="0" borderId="88" xfId="2" applyFont="1" applyBorder="1" applyProtection="1">
      <alignment vertical="center"/>
    </xf>
    <xf numFmtId="0" fontId="45" fillId="0" borderId="88" xfId="2" applyFont="1" applyBorder="1" applyProtection="1">
      <alignment vertical="center"/>
    </xf>
    <xf numFmtId="0" fontId="25" fillId="0" borderId="88" xfId="2" applyFont="1" applyBorder="1" applyProtection="1">
      <alignment vertical="center"/>
    </xf>
    <xf numFmtId="0" fontId="12" fillId="0" borderId="88" xfId="2" applyFont="1" applyFill="1" applyBorder="1" applyProtection="1">
      <alignment vertical="center"/>
    </xf>
    <xf numFmtId="0" fontId="25" fillId="0" borderId="88" xfId="2" applyFont="1" applyFill="1" applyBorder="1" applyAlignment="1" applyProtection="1">
      <alignment horizontal="right" vertical="center"/>
    </xf>
    <xf numFmtId="0" fontId="25" fillId="4" borderId="8" xfId="0" applyFont="1" applyFill="1" applyBorder="1" applyAlignment="1" applyProtection="1">
      <alignment horizontal="center" vertical="center" wrapText="1"/>
    </xf>
    <xf numFmtId="0" fontId="25" fillId="4" borderId="8" xfId="2" applyNumberFormat="1" applyFont="1" applyFill="1" applyBorder="1" applyAlignment="1" applyProtection="1">
      <alignment horizontal="center" vertical="center" wrapText="1"/>
    </xf>
    <xf numFmtId="0" fontId="109" fillId="2" borderId="121" xfId="2" applyNumberFormat="1" applyFont="1" applyFill="1" applyBorder="1" applyAlignment="1" applyProtection="1">
      <alignment horizontal="left" vertical="center" wrapText="1"/>
    </xf>
    <xf numFmtId="194" fontId="25" fillId="4" borderId="8" xfId="0" applyNumberFormat="1" applyFont="1" applyFill="1" applyBorder="1" applyAlignment="1" applyProtection="1">
      <alignment horizontal="center" vertical="center"/>
    </xf>
    <xf numFmtId="0" fontId="25" fillId="0" borderId="8" xfId="0" applyFont="1" applyBorder="1" applyAlignment="1" applyProtection="1">
      <alignment horizontal="left" vertical="center" wrapText="1"/>
      <protection locked="0"/>
    </xf>
    <xf numFmtId="38" fontId="25" fillId="0" borderId="8" xfId="1" applyNumberFormat="1" applyFont="1" applyBorder="1" applyAlignment="1" applyProtection="1">
      <alignment horizontal="center" vertical="center"/>
      <protection locked="0"/>
    </xf>
    <xf numFmtId="38" fontId="25" fillId="3" borderId="8" xfId="1" applyNumberFormat="1" applyFont="1" applyFill="1" applyBorder="1" applyProtection="1">
      <alignment vertical="center"/>
    </xf>
    <xf numFmtId="0" fontId="45" fillId="2" borderId="121" xfId="2" applyNumberFormat="1" applyFont="1" applyFill="1" applyBorder="1" applyAlignment="1" applyProtection="1">
      <alignment vertical="center"/>
    </xf>
    <xf numFmtId="0" fontId="12" fillId="0" borderId="8" xfId="2" applyNumberFormat="1" applyFont="1" applyBorder="1" applyAlignment="1" applyProtection="1">
      <alignment horizontal="left" vertical="center" wrapText="1"/>
      <protection locked="0"/>
    </xf>
    <xf numFmtId="38" fontId="12" fillId="0" borderId="8" xfId="1" applyNumberFormat="1" applyFont="1" applyBorder="1" applyAlignment="1" applyProtection="1">
      <alignment horizontal="center" vertical="center"/>
      <protection locked="0"/>
    </xf>
    <xf numFmtId="0" fontId="12" fillId="4" borderId="11" xfId="0" applyNumberFormat="1" applyFont="1" applyFill="1" applyBorder="1" applyAlignment="1" applyProtection="1">
      <alignment horizontal="center" vertical="center"/>
    </xf>
    <xf numFmtId="0" fontId="12" fillId="4" borderId="89" xfId="0" applyNumberFormat="1" applyFont="1" applyFill="1" applyBorder="1" applyAlignment="1" applyProtection="1">
      <alignment vertical="center"/>
    </xf>
    <xf numFmtId="38" fontId="12" fillId="4" borderId="12" xfId="0" applyNumberFormat="1" applyFont="1" applyFill="1" applyBorder="1" applyAlignment="1" applyProtection="1">
      <alignment horizontal="right" vertical="center"/>
    </xf>
    <xf numFmtId="38" fontId="12" fillId="4" borderId="11" xfId="0" applyNumberFormat="1" applyFont="1" applyFill="1" applyBorder="1" applyAlignment="1" applyProtection="1">
      <alignment vertical="center"/>
    </xf>
    <xf numFmtId="0" fontId="12" fillId="0" borderId="170" xfId="2" applyFont="1" applyBorder="1" applyProtection="1">
      <alignment vertical="center"/>
    </xf>
    <xf numFmtId="0" fontId="8" fillId="0" borderId="86" xfId="2" applyFont="1" applyFill="1" applyBorder="1" applyAlignment="1" applyProtection="1">
      <alignment vertical="center" wrapText="1"/>
    </xf>
    <xf numFmtId="0" fontId="59" fillId="0" borderId="0" xfId="2" applyFont="1" applyFill="1" applyBorder="1" applyAlignment="1" applyProtection="1">
      <alignment vertical="center" wrapText="1"/>
    </xf>
    <xf numFmtId="0" fontId="102" fillId="0" borderId="0" xfId="7" applyFont="1" applyFill="1" applyBorder="1" applyAlignment="1" applyProtection="1">
      <alignment vertical="top" wrapText="1"/>
    </xf>
    <xf numFmtId="0" fontId="99" fillId="0" borderId="0" xfId="2" applyFont="1" applyFill="1" applyBorder="1" applyAlignment="1" applyProtection="1">
      <alignment vertical="center"/>
    </xf>
    <xf numFmtId="0" fontId="94" fillId="0" borderId="129" xfId="2" applyFont="1" applyFill="1" applyBorder="1" applyAlignment="1" applyProtection="1">
      <alignment horizontal="left" vertical="center" wrapText="1"/>
    </xf>
    <xf numFmtId="0" fontId="94" fillId="0" borderId="129" xfId="2" applyFont="1" applyFill="1" applyBorder="1" applyAlignment="1" applyProtection="1">
      <alignment horizontal="right" vertical="center" wrapText="1"/>
    </xf>
    <xf numFmtId="0" fontId="12" fillId="8" borderId="130" xfId="2" applyFont="1" applyFill="1" applyBorder="1" applyAlignment="1" applyProtection="1">
      <alignment horizontal="center" vertical="center" wrapText="1"/>
    </xf>
    <xf numFmtId="177" fontId="94" fillId="8" borderId="131" xfId="2" applyNumberFormat="1" applyFont="1" applyFill="1" applyBorder="1" applyAlignment="1" applyProtection="1">
      <alignment horizontal="center" vertical="center" wrapText="1"/>
    </xf>
    <xf numFmtId="177" fontId="104" fillId="7" borderId="125" xfId="2" applyNumberFormat="1" applyFont="1" applyFill="1" applyBorder="1" applyAlignment="1" applyProtection="1">
      <alignment horizontal="center" vertical="center" wrapText="1"/>
    </xf>
    <xf numFmtId="190" fontId="12" fillId="8" borderId="135" xfId="2" applyNumberFormat="1" applyFont="1" applyFill="1" applyBorder="1" applyAlignment="1" applyProtection="1">
      <alignment horizontal="center" vertical="center"/>
      <protection hidden="1"/>
    </xf>
    <xf numFmtId="38" fontId="12" fillId="10" borderId="0" xfId="1" applyFont="1" applyFill="1" applyBorder="1" applyAlignment="1" applyProtection="1">
      <alignment vertical="center" wrapText="1"/>
      <protection hidden="1"/>
    </xf>
    <xf numFmtId="38" fontId="12" fillId="10" borderId="0" xfId="1" applyFont="1" applyFill="1" applyBorder="1" applyAlignment="1" applyProtection="1">
      <alignment horizontal="right" vertical="center" wrapText="1"/>
      <protection hidden="1"/>
    </xf>
    <xf numFmtId="38" fontId="12" fillId="10" borderId="136" xfId="1" applyFont="1" applyFill="1" applyBorder="1" applyAlignment="1" applyProtection="1">
      <alignment horizontal="right" vertical="center" wrapText="1"/>
      <protection hidden="1"/>
    </xf>
    <xf numFmtId="0" fontId="61" fillId="0" borderId="125" xfId="2" applyFont="1" applyFill="1" applyBorder="1" applyProtection="1">
      <alignment vertical="center"/>
      <protection hidden="1"/>
    </xf>
    <xf numFmtId="0" fontId="12" fillId="8" borderId="174" xfId="0" applyNumberFormat="1" applyFont="1" applyFill="1" applyBorder="1" applyAlignment="1" applyProtection="1">
      <alignment vertical="center"/>
    </xf>
    <xf numFmtId="0" fontId="12" fillId="8" borderId="175" xfId="0" applyNumberFormat="1" applyFont="1" applyFill="1" applyBorder="1" applyAlignment="1" applyProtection="1">
      <alignment horizontal="left" vertical="center" wrapText="1"/>
    </xf>
    <xf numFmtId="38" fontId="12" fillId="8" borderId="176" xfId="0" applyNumberFormat="1" applyFont="1" applyFill="1" applyBorder="1" applyAlignment="1" applyProtection="1">
      <alignment horizontal="left" vertical="center" wrapText="1"/>
    </xf>
    <xf numFmtId="38" fontId="12" fillId="8" borderId="176" xfId="0" applyNumberFormat="1" applyFont="1" applyFill="1" applyBorder="1" applyAlignment="1" applyProtection="1">
      <alignment horizontal="right" vertical="center" wrapText="1"/>
    </xf>
    <xf numFmtId="38" fontId="12" fillId="8" borderId="129" xfId="0" applyNumberFormat="1" applyFont="1" applyFill="1" applyBorder="1" applyAlignment="1" applyProtection="1">
      <alignment horizontal="right" vertical="center" wrapText="1"/>
      <protection hidden="1"/>
    </xf>
    <xf numFmtId="38" fontId="12" fillId="8" borderId="169" xfId="0" applyNumberFormat="1" applyFont="1" applyFill="1" applyBorder="1" applyAlignment="1" applyProtection="1">
      <alignment horizontal="right" vertical="center" wrapText="1"/>
      <protection hidden="1"/>
    </xf>
    <xf numFmtId="0" fontId="99" fillId="7" borderId="125" xfId="0" applyNumberFormat="1" applyFont="1" applyFill="1" applyBorder="1" applyAlignment="1" applyProtection="1">
      <alignment horizontal="center" vertical="center" wrapText="1"/>
    </xf>
    <xf numFmtId="0" fontId="97" fillId="0" borderId="0" xfId="0" applyFont="1" applyFill="1" applyBorder="1" applyAlignment="1">
      <alignment horizontal="center" vertical="center" wrapText="1"/>
    </xf>
    <xf numFmtId="38" fontId="97" fillId="0" borderId="0" xfId="1" applyFont="1" applyFill="1" applyBorder="1" applyAlignment="1">
      <alignment horizontal="center" vertical="center" wrapText="1"/>
    </xf>
    <xf numFmtId="3" fontId="97" fillId="0" borderId="0" xfId="0" applyNumberFormat="1" applyFont="1" applyFill="1" applyBorder="1" applyAlignment="1">
      <alignment horizontal="center" vertical="center" wrapText="1"/>
    </xf>
    <xf numFmtId="177" fontId="12" fillId="11" borderId="0" xfId="2" applyNumberFormat="1" applyFont="1" applyFill="1" applyBorder="1" applyAlignment="1" applyProtection="1">
      <alignment horizontal="center" vertical="center" wrapText="1"/>
      <protection locked="0"/>
    </xf>
    <xf numFmtId="38" fontId="12" fillId="11" borderId="0" xfId="1" applyFont="1" applyFill="1" applyBorder="1" applyAlignment="1" applyProtection="1">
      <alignment vertical="center" wrapText="1"/>
      <protection locked="0"/>
    </xf>
    <xf numFmtId="0" fontId="94" fillId="0" borderId="5" xfId="2" applyFont="1" applyFill="1" applyBorder="1" applyAlignment="1" applyProtection="1">
      <alignment vertical="center" wrapText="1"/>
    </xf>
    <xf numFmtId="0" fontId="94" fillId="8" borderId="11" xfId="0" applyNumberFormat="1" applyFont="1" applyFill="1" applyBorder="1" applyAlignment="1" applyProtection="1">
      <alignment horizontal="center" vertical="center" wrapText="1"/>
    </xf>
    <xf numFmtId="0" fontId="12" fillId="8" borderId="177" xfId="0" applyNumberFormat="1" applyFont="1" applyFill="1" applyBorder="1" applyAlignment="1" applyProtection="1">
      <alignment horizontal="left" vertical="center" wrapText="1"/>
    </xf>
    <xf numFmtId="0" fontId="12" fillId="8" borderId="177" xfId="0" applyNumberFormat="1" applyFont="1" applyFill="1" applyBorder="1" applyAlignment="1" applyProtection="1">
      <alignment horizontal="right" vertical="center" wrapText="1"/>
    </xf>
    <xf numFmtId="0" fontId="12" fillId="8" borderId="177" xfId="0" applyNumberFormat="1" applyFont="1" applyFill="1" applyBorder="1" applyAlignment="1" applyProtection="1">
      <alignment vertical="center" wrapText="1"/>
    </xf>
    <xf numFmtId="38" fontId="12" fillId="8" borderId="5" xfId="0" applyNumberFormat="1" applyFont="1" applyFill="1" applyBorder="1" applyAlignment="1" applyProtection="1">
      <alignment horizontal="right" vertical="center" wrapText="1"/>
    </xf>
    <xf numFmtId="0" fontId="104" fillId="7" borderId="125" xfId="0" applyFont="1" applyFill="1" applyBorder="1" applyProtection="1">
      <alignment vertical="center"/>
    </xf>
    <xf numFmtId="0" fontId="94" fillId="8" borderId="130" xfId="0" applyFont="1" applyFill="1" applyBorder="1" applyAlignment="1">
      <alignment horizontal="center" vertical="center" wrapText="1"/>
    </xf>
    <xf numFmtId="0" fontId="107" fillId="8" borderId="178" xfId="0" applyFont="1" applyFill="1" applyBorder="1" applyAlignment="1">
      <alignment horizontal="center" vertical="center" wrapText="1"/>
    </xf>
    <xf numFmtId="0" fontId="94" fillId="8" borderId="150" xfId="2" applyNumberFormat="1" applyFont="1" applyFill="1" applyBorder="1" applyAlignment="1">
      <alignment horizontal="center" vertical="center" wrapText="1"/>
    </xf>
    <xf numFmtId="0" fontId="94" fillId="8" borderId="132" xfId="2" applyNumberFormat="1" applyFont="1" applyFill="1" applyBorder="1" applyAlignment="1">
      <alignment horizontal="center" vertical="center" wrapText="1"/>
    </xf>
    <xf numFmtId="0" fontId="94" fillId="8" borderId="150" xfId="0" applyFont="1" applyFill="1" applyBorder="1" applyAlignment="1">
      <alignment horizontal="center" vertical="center" wrapText="1"/>
    </xf>
    <xf numFmtId="0" fontId="94" fillId="8" borderId="178" xfId="2" applyNumberFormat="1" applyFont="1" applyFill="1" applyBorder="1" applyAlignment="1">
      <alignment horizontal="center" vertical="center" wrapText="1"/>
    </xf>
    <xf numFmtId="0" fontId="104" fillId="7" borderId="179" xfId="2" applyNumberFormat="1" applyFont="1" applyFill="1" applyBorder="1" applyAlignment="1">
      <alignment horizontal="left" vertical="center" wrapText="1"/>
    </xf>
    <xf numFmtId="38" fontId="93" fillId="0" borderId="0" xfId="1" applyFont="1" applyFill="1" applyBorder="1" applyAlignment="1" applyProtection="1">
      <alignment horizontal="center"/>
    </xf>
    <xf numFmtId="191" fontId="94" fillId="8" borderId="153" xfId="0" applyNumberFormat="1" applyFont="1" applyFill="1" applyBorder="1" applyAlignment="1" applyProtection="1">
      <alignment horizontal="center" vertical="center"/>
      <protection hidden="1"/>
    </xf>
    <xf numFmtId="0" fontId="12" fillId="0" borderId="8"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center" vertical="center" wrapText="1"/>
      <protection locked="0"/>
    </xf>
    <xf numFmtId="38" fontId="12" fillId="0" borderId="8" xfId="1" applyNumberFormat="1" applyFont="1" applyFill="1" applyBorder="1" applyAlignment="1" applyProtection="1">
      <alignment horizontal="right" vertical="center"/>
      <protection locked="0"/>
    </xf>
    <xf numFmtId="38" fontId="53" fillId="0" borderId="56" xfId="1" applyNumberFormat="1" applyFont="1" applyFill="1" applyBorder="1" applyAlignment="1" applyProtection="1">
      <alignment horizontal="center" vertical="center"/>
      <protection locked="0"/>
    </xf>
    <xf numFmtId="38" fontId="12" fillId="10" borderId="8" xfId="1" applyNumberFormat="1" applyFont="1" applyFill="1" applyBorder="1" applyProtection="1">
      <alignment vertical="center"/>
      <protection hidden="1"/>
    </xf>
    <xf numFmtId="0" fontId="12" fillId="0" borderId="28" xfId="0" applyFont="1" applyFill="1" applyBorder="1" applyAlignment="1" applyProtection="1">
      <alignment horizontal="left" vertical="center" wrapText="1"/>
      <protection locked="0"/>
    </xf>
    <xf numFmtId="0" fontId="61" fillId="7" borderId="179" xfId="2" applyNumberFormat="1" applyFont="1" applyFill="1" applyBorder="1" applyAlignment="1" applyProtection="1">
      <alignment vertical="center"/>
      <protection hidden="1"/>
    </xf>
    <xf numFmtId="38" fontId="91" fillId="0" borderId="30" xfId="1" applyFont="1" applyFill="1" applyBorder="1" applyAlignment="1" applyProtection="1">
      <alignment horizontal="right" vertical="center"/>
      <protection locked="0"/>
    </xf>
    <xf numFmtId="0" fontId="53" fillId="0" borderId="8" xfId="0" applyFont="1" applyFill="1" applyBorder="1" applyAlignment="1" applyProtection="1">
      <alignment horizontal="left" vertical="center" wrapText="1"/>
      <protection locked="0"/>
    </xf>
    <xf numFmtId="0" fontId="53" fillId="0" borderId="8" xfId="0" applyFont="1" applyFill="1" applyBorder="1" applyAlignment="1" applyProtection="1">
      <alignment horizontal="center" vertical="center" wrapText="1"/>
      <protection locked="0"/>
    </xf>
    <xf numFmtId="0" fontId="53" fillId="0" borderId="28" xfId="0" applyFont="1" applyFill="1" applyBorder="1" applyAlignment="1" applyProtection="1">
      <alignment horizontal="left" vertical="center" wrapText="1"/>
      <protection locked="0"/>
    </xf>
    <xf numFmtId="38" fontId="91" fillId="0" borderId="28" xfId="1" applyFont="1" applyFill="1" applyBorder="1" applyAlignment="1" applyProtection="1">
      <alignment horizontal="right" vertical="center"/>
      <protection locked="0"/>
    </xf>
    <xf numFmtId="0" fontId="12" fillId="8" borderId="156" xfId="0" applyNumberFormat="1" applyFont="1" applyFill="1" applyBorder="1" applyAlignment="1">
      <alignment horizontal="center" vertical="center"/>
    </xf>
    <xf numFmtId="0" fontId="12" fillId="8" borderId="157" xfId="0" applyNumberFormat="1" applyFont="1" applyFill="1" applyBorder="1" applyAlignment="1">
      <alignment horizontal="center" vertical="center"/>
    </xf>
    <xf numFmtId="0" fontId="12" fillId="8" borderId="162" xfId="0" applyNumberFormat="1" applyFont="1" applyFill="1" applyBorder="1" applyAlignment="1">
      <alignment vertical="center"/>
    </xf>
    <xf numFmtId="38" fontId="12" fillId="8" borderId="162" xfId="0" applyNumberFormat="1" applyFont="1" applyFill="1" applyBorder="1" applyAlignment="1">
      <alignment horizontal="right" vertical="center"/>
    </xf>
    <xf numFmtId="38" fontId="12" fillId="8" borderId="159" xfId="0" applyNumberFormat="1" applyFont="1" applyFill="1" applyBorder="1" applyAlignment="1" applyProtection="1">
      <alignment vertical="center"/>
      <protection hidden="1"/>
    </xf>
    <xf numFmtId="0" fontId="12" fillId="8" borderId="180" xfId="0" applyNumberFormat="1" applyFont="1" applyFill="1" applyBorder="1" applyAlignment="1">
      <alignment vertical="center"/>
    </xf>
    <xf numFmtId="0" fontId="27" fillId="7" borderId="181" xfId="0" applyFont="1" applyFill="1" applyBorder="1">
      <alignment vertical="center"/>
    </xf>
    <xf numFmtId="0" fontId="99" fillId="0" borderId="0" xfId="0" applyFont="1" applyFill="1" applyBorder="1">
      <alignment vertical="center"/>
    </xf>
    <xf numFmtId="0" fontId="94" fillId="0" borderId="0" xfId="2" applyFont="1" applyFill="1" applyBorder="1" applyAlignment="1" applyProtection="1">
      <alignment vertical="center" wrapText="1"/>
    </xf>
    <xf numFmtId="0" fontId="94" fillId="8" borderId="182" xfId="2" applyNumberFormat="1" applyFont="1" applyFill="1" applyBorder="1" applyAlignment="1">
      <alignment horizontal="center" vertical="center" wrapText="1"/>
    </xf>
    <xf numFmtId="0" fontId="94" fillId="8" borderId="183" xfId="2" applyNumberFormat="1" applyFont="1" applyFill="1" applyBorder="1" applyAlignment="1">
      <alignment horizontal="center" vertical="center" wrapText="1"/>
    </xf>
    <xf numFmtId="192" fontId="94" fillId="8" borderId="153" xfId="0" applyNumberFormat="1" applyFont="1" applyFill="1" applyBorder="1" applyAlignment="1" applyProtection="1">
      <alignment horizontal="center" vertical="center"/>
      <protection hidden="1"/>
    </xf>
    <xf numFmtId="38" fontId="8" fillId="0" borderId="0" xfId="1" applyFont="1" applyFill="1" applyBorder="1" applyProtection="1">
      <alignment vertical="center"/>
      <protection locked="0"/>
    </xf>
    <xf numFmtId="38" fontId="12" fillId="0" borderId="56" xfId="1" applyNumberFormat="1" applyFont="1" applyFill="1" applyBorder="1" applyAlignment="1" applyProtection="1">
      <alignment horizontal="center" vertical="center"/>
      <protection locked="0"/>
    </xf>
    <xf numFmtId="0" fontId="12" fillId="0" borderId="184" xfId="0" applyFont="1" applyFill="1" applyBorder="1" applyAlignment="1" applyProtection="1">
      <alignment horizontal="left" vertical="center" wrapText="1"/>
      <protection locked="0"/>
    </xf>
    <xf numFmtId="38" fontId="12" fillId="0" borderId="8" xfId="1" applyFont="1" applyFill="1" applyBorder="1" applyAlignment="1" applyProtection="1">
      <alignment horizontal="right" vertical="center"/>
      <protection locked="0"/>
    </xf>
    <xf numFmtId="0" fontId="53" fillId="0" borderId="184" xfId="0" applyFont="1" applyFill="1" applyBorder="1" applyAlignment="1" applyProtection="1">
      <alignment horizontal="left" vertical="center" wrapText="1"/>
      <protection locked="0"/>
    </xf>
    <xf numFmtId="0" fontId="12" fillId="8" borderId="140" xfId="0" applyNumberFormat="1" applyFont="1" applyFill="1" applyBorder="1" applyAlignment="1">
      <alignment vertical="center"/>
    </xf>
    <xf numFmtId="0" fontId="27" fillId="7" borderId="125" xfId="0" applyFont="1" applyFill="1" applyBorder="1">
      <alignment vertical="center"/>
    </xf>
    <xf numFmtId="185" fontId="94" fillId="8" borderId="135" xfId="0" applyNumberFormat="1" applyFont="1" applyFill="1" applyBorder="1" applyAlignment="1" applyProtection="1">
      <alignment horizontal="center" vertical="center"/>
      <protection hidden="1"/>
    </xf>
    <xf numFmtId="0" fontId="61" fillId="0" borderId="134" xfId="2" applyFont="1" applyFill="1" applyBorder="1" applyProtection="1">
      <alignment vertical="center"/>
      <protection hidden="1"/>
    </xf>
    <xf numFmtId="0" fontId="27" fillId="0" borderId="134" xfId="2" applyNumberFormat="1" applyFont="1" applyFill="1" applyBorder="1" applyProtection="1">
      <alignment vertical="center"/>
      <protection hidden="1"/>
    </xf>
    <xf numFmtId="0" fontId="12" fillId="8" borderId="161" xfId="0" applyNumberFormat="1" applyFont="1" applyFill="1" applyBorder="1" applyAlignment="1" applyProtection="1">
      <alignment vertical="center" wrapText="1"/>
    </xf>
    <xf numFmtId="0" fontId="12" fillId="8" borderId="162" xfId="0" applyNumberFormat="1" applyFont="1" applyFill="1" applyBorder="1" applyAlignment="1" applyProtection="1">
      <alignment vertical="center" wrapText="1"/>
    </xf>
    <xf numFmtId="38" fontId="12" fillId="8" borderId="129" xfId="0" applyNumberFormat="1" applyFont="1" applyFill="1" applyBorder="1" applyAlignment="1" applyProtection="1">
      <alignment vertical="center" wrapText="1"/>
      <protection hidden="1"/>
    </xf>
    <xf numFmtId="0" fontId="99" fillId="0" borderId="0" xfId="0" applyFont="1" applyFill="1" applyBorder="1" applyAlignment="1"/>
    <xf numFmtId="0" fontId="99" fillId="0" borderId="0" xfId="0" applyFont="1" applyFill="1" applyBorder="1" applyAlignment="1">
      <alignment horizontal="center"/>
    </xf>
    <xf numFmtId="0" fontId="90" fillId="0" borderId="0" xfId="0" applyFont="1" applyFill="1" applyBorder="1" applyAlignment="1"/>
    <xf numFmtId="0" fontId="99" fillId="0" borderId="0" xfId="0" applyFont="1" applyFill="1" applyBorder="1" applyAlignment="1">
      <alignment vertical="center"/>
    </xf>
    <xf numFmtId="0" fontId="99" fillId="0" borderId="0" xfId="0" applyFont="1" applyFill="1" applyBorder="1" applyAlignment="1">
      <alignment horizontal="center" vertical="center"/>
    </xf>
    <xf numFmtId="0" fontId="90" fillId="0" borderId="0" xfId="0" applyFont="1" applyFill="1" applyBorder="1" applyAlignment="1">
      <alignment vertical="center"/>
    </xf>
    <xf numFmtId="0" fontId="99" fillId="0" borderId="0" xfId="0" applyFont="1" applyFill="1" applyBorder="1" applyAlignment="1">
      <alignment horizontal="left" vertical="center"/>
    </xf>
    <xf numFmtId="0" fontId="27" fillId="0" borderId="0" xfId="0" applyFont="1" applyFill="1" applyBorder="1" applyAlignment="1">
      <alignment vertical="center"/>
    </xf>
    <xf numFmtId="0" fontId="99" fillId="0" borderId="0" xfId="0" applyFont="1" applyFill="1" applyBorder="1" applyAlignment="1">
      <alignment horizontal="right"/>
    </xf>
    <xf numFmtId="0" fontId="99" fillId="8" borderId="30"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90" fillId="8" borderId="0" xfId="0" applyFont="1" applyFill="1" applyBorder="1" applyAlignment="1">
      <alignment horizontal="center" vertical="center" wrapText="1"/>
    </xf>
    <xf numFmtId="0" fontId="99" fillId="0" borderId="30" xfId="0" applyFont="1" applyFill="1" applyBorder="1" applyAlignment="1" applyProtection="1">
      <alignment horizontal="center" vertical="center" wrapText="1"/>
      <protection locked="0"/>
    </xf>
    <xf numFmtId="38" fontId="99" fillId="0" borderId="30" xfId="1" applyFont="1" applyFill="1" applyBorder="1" applyAlignment="1" applyProtection="1">
      <alignment horizontal="center" vertical="center" wrapText="1"/>
      <protection locked="0"/>
    </xf>
    <xf numFmtId="0" fontId="12" fillId="8" borderId="92" xfId="0" applyNumberFormat="1" applyFont="1" applyFill="1" applyBorder="1" applyAlignment="1" applyProtection="1">
      <alignment vertical="center"/>
    </xf>
    <xf numFmtId="0" fontId="90" fillId="0" borderId="0" xfId="0" applyFont="1" applyFill="1" applyBorder="1" applyAlignment="1">
      <alignment horizontal="justify" vertical="center"/>
    </xf>
    <xf numFmtId="0" fontId="90" fillId="0" borderId="0" xfId="0" applyFont="1" applyFill="1" applyBorder="1" applyAlignment="1">
      <alignment horizontal="center"/>
    </xf>
    <xf numFmtId="0" fontId="12" fillId="0" borderId="185" xfId="2" applyFont="1" applyFill="1" applyBorder="1" applyProtection="1">
      <alignment vertical="center"/>
    </xf>
    <xf numFmtId="0" fontId="111" fillId="7" borderId="186" xfId="2" applyNumberFormat="1" applyFont="1" applyFill="1" applyBorder="1" applyAlignment="1" applyProtection="1">
      <alignment horizontal="left" vertical="center" wrapText="1"/>
    </xf>
    <xf numFmtId="0" fontId="45" fillId="7" borderId="186" xfId="2" applyNumberFormat="1" applyFont="1" applyFill="1" applyBorder="1" applyAlignment="1" applyProtection="1">
      <alignment vertical="center"/>
    </xf>
    <xf numFmtId="0" fontId="58" fillId="0" borderId="0" xfId="2" applyFont="1" applyFill="1" applyBorder="1" applyProtection="1">
      <alignment vertical="center"/>
    </xf>
    <xf numFmtId="0" fontId="28" fillId="0" borderId="87" xfId="2" applyFont="1" applyBorder="1" applyProtection="1">
      <alignment vertical="center"/>
    </xf>
    <xf numFmtId="0" fontId="29" fillId="0" borderId="87" xfId="2" applyFont="1" applyBorder="1" applyAlignment="1" applyProtection="1">
      <alignment horizontal="right" vertical="center"/>
    </xf>
    <xf numFmtId="0" fontId="28" fillId="0" borderId="91" xfId="2" applyFont="1" applyFill="1" applyBorder="1" applyAlignment="1" applyProtection="1">
      <alignment horizontal="center" vertical="center" wrapText="1" shrinkToFit="1"/>
    </xf>
    <xf numFmtId="0" fontId="28" fillId="0" borderId="91" xfId="2" applyFont="1" applyBorder="1" applyAlignment="1" applyProtection="1">
      <alignment horizontal="center" vertical="center"/>
    </xf>
    <xf numFmtId="0" fontId="34" fillId="0" borderId="0" xfId="7" applyFont="1" applyFill="1" applyBorder="1" applyAlignment="1" applyProtection="1">
      <alignment vertical="center"/>
    </xf>
    <xf numFmtId="0" fontId="35" fillId="0" borderId="0" xfId="7" applyFont="1" applyFill="1" applyBorder="1" applyAlignment="1" applyProtection="1">
      <alignment vertical="center"/>
    </xf>
    <xf numFmtId="0" fontId="66" fillId="0" borderId="0" xfId="2" applyFont="1" applyFill="1" applyBorder="1" applyAlignment="1" applyProtection="1">
      <alignment vertical="center"/>
    </xf>
    <xf numFmtId="0" fontId="22" fillId="4" borderId="30" xfId="0" applyFont="1" applyFill="1" applyBorder="1" applyAlignment="1" applyProtection="1">
      <alignment horizontal="center" vertical="center" wrapText="1"/>
    </xf>
    <xf numFmtId="0" fontId="22" fillId="4" borderId="28" xfId="0" applyFont="1" applyFill="1" applyBorder="1" applyAlignment="1" applyProtection="1">
      <alignment horizontal="center" vertical="center" wrapText="1"/>
    </xf>
    <xf numFmtId="0" fontId="22" fillId="4" borderId="32" xfId="0" applyFont="1" applyFill="1" applyBorder="1" applyAlignment="1" applyProtection="1">
      <alignment horizontal="center" vertical="center" wrapText="1"/>
    </xf>
    <xf numFmtId="0" fontId="22" fillId="4" borderId="31" xfId="0" applyFont="1" applyFill="1" applyBorder="1" applyAlignment="1" applyProtection="1">
      <alignment horizontal="center" vertical="center"/>
    </xf>
    <xf numFmtId="0" fontId="16" fillId="4" borderId="28" xfId="0" applyFont="1" applyFill="1" applyBorder="1" applyAlignment="1" applyProtection="1">
      <alignment horizontal="center" vertical="center"/>
    </xf>
    <xf numFmtId="0" fontId="16" fillId="4" borderId="35" xfId="0" applyFont="1" applyFill="1" applyBorder="1" applyAlignment="1" applyProtection="1">
      <alignment horizontal="center" vertical="center"/>
    </xf>
    <xf numFmtId="0" fontId="16" fillId="4" borderId="3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38" fontId="16" fillId="4" borderId="11" xfId="0" applyNumberFormat="1" applyFont="1" applyFill="1" applyBorder="1" applyAlignment="1" applyProtection="1">
      <alignment vertical="center"/>
    </xf>
    <xf numFmtId="0" fontId="16" fillId="4" borderId="7" xfId="0" applyFont="1" applyFill="1" applyBorder="1" applyAlignment="1" applyProtection="1">
      <alignment vertical="center"/>
    </xf>
    <xf numFmtId="0" fontId="16" fillId="4" borderId="27" xfId="0" applyFont="1" applyFill="1" applyBorder="1" applyAlignment="1" applyProtection="1">
      <alignment vertical="center"/>
    </xf>
    <xf numFmtId="38" fontId="16" fillId="4" borderId="7" xfId="1" applyFont="1" applyFill="1" applyBorder="1" applyAlignment="1" applyProtection="1">
      <alignment horizontal="left" vertical="center"/>
    </xf>
    <xf numFmtId="38" fontId="16" fillId="4" borderId="27" xfId="1" applyFont="1" applyFill="1" applyBorder="1" applyAlignment="1" applyProtection="1">
      <alignment horizontal="left" vertical="center"/>
    </xf>
    <xf numFmtId="0" fontId="16" fillId="4" borderId="36" xfId="0" applyFont="1" applyFill="1" applyBorder="1" applyAlignment="1" applyProtection="1">
      <alignment vertical="center"/>
    </xf>
    <xf numFmtId="0" fontId="16" fillId="4" borderId="13" xfId="0" applyFont="1" applyFill="1" applyBorder="1" applyAlignment="1" applyProtection="1">
      <alignment horizontal="left" vertical="center"/>
    </xf>
    <xf numFmtId="0" fontId="16" fillId="4" borderId="12" xfId="0" applyFont="1" applyFill="1" applyBorder="1" applyAlignment="1" applyProtection="1">
      <alignment horizontal="center" vertical="center"/>
    </xf>
    <xf numFmtId="0" fontId="12" fillId="4" borderId="27" xfId="0" applyFont="1" applyFill="1" applyBorder="1" applyAlignment="1" applyProtection="1">
      <alignment horizontal="left" vertical="center"/>
    </xf>
    <xf numFmtId="0" fontId="16" fillId="4" borderId="8" xfId="0" applyFont="1" applyFill="1" applyBorder="1" applyAlignment="1" applyProtection="1">
      <alignment vertical="center" wrapText="1"/>
    </xf>
    <xf numFmtId="0" fontId="8" fillId="4" borderId="13" xfId="0" applyFont="1" applyFill="1" applyBorder="1" applyAlignment="1" applyProtection="1">
      <alignment horizontal="right" vertical="center"/>
    </xf>
    <xf numFmtId="38" fontId="99" fillId="0" borderId="30" xfId="1" applyFont="1" applyFill="1" applyBorder="1" applyAlignment="1" applyProtection="1">
      <alignment horizontal="right" vertical="center" wrapText="1"/>
      <protection locked="0"/>
    </xf>
    <xf numFmtId="38" fontId="99" fillId="10" borderId="30" xfId="1" applyFont="1" applyFill="1" applyBorder="1" applyAlignment="1" applyProtection="1">
      <alignment horizontal="right" vertical="center" wrapText="1"/>
    </xf>
    <xf numFmtId="38" fontId="99" fillId="8" borderId="30" xfId="1" applyFont="1" applyFill="1" applyBorder="1" applyAlignment="1" applyProtection="1">
      <alignment horizontal="right" vertical="center" wrapText="1"/>
    </xf>
    <xf numFmtId="0" fontId="12" fillId="4" borderId="30" xfId="0" applyFont="1" applyFill="1" applyBorder="1" applyAlignment="1" applyProtection="1">
      <alignment horizontal="center" vertical="center"/>
    </xf>
    <xf numFmtId="0" fontId="72" fillId="4" borderId="70" xfId="0" applyFont="1" applyFill="1" applyBorder="1" applyAlignment="1">
      <alignment horizontal="center" vertical="center" wrapText="1"/>
    </xf>
    <xf numFmtId="0" fontId="72" fillId="4" borderId="76" xfId="2" applyNumberFormat="1" applyFont="1" applyFill="1" applyBorder="1" applyAlignment="1">
      <alignment horizontal="center" vertical="center" wrapText="1"/>
    </xf>
    <xf numFmtId="0" fontId="72" fillId="4" borderId="71" xfId="2" applyNumberFormat="1" applyFont="1" applyFill="1" applyBorder="1" applyAlignment="1">
      <alignment horizontal="center" vertical="center" wrapText="1"/>
    </xf>
    <xf numFmtId="0" fontId="72" fillId="4" borderId="76" xfId="0" applyFont="1" applyFill="1" applyBorder="1" applyAlignment="1">
      <alignment horizontal="center" vertical="center" wrapText="1"/>
    </xf>
    <xf numFmtId="0" fontId="72" fillId="4" borderId="82" xfId="2" applyNumberFormat="1" applyFont="1" applyFill="1" applyBorder="1" applyAlignment="1">
      <alignment horizontal="center" vertical="center" wrapText="1"/>
    </xf>
    <xf numFmtId="193" fontId="72" fillId="4" borderId="77" xfId="0" applyNumberFormat="1" applyFont="1" applyFill="1" applyBorder="1" applyAlignment="1" applyProtection="1">
      <alignment horizontal="center" vertical="center"/>
      <protection hidden="1"/>
    </xf>
    <xf numFmtId="0" fontId="58" fillId="4" borderId="78" xfId="0" applyNumberFormat="1" applyFont="1" applyFill="1" applyBorder="1" applyAlignment="1">
      <alignment horizontal="center" vertical="center"/>
    </xf>
    <xf numFmtId="0" fontId="58" fillId="4" borderId="72" xfId="0" applyNumberFormat="1" applyFont="1" applyFill="1" applyBorder="1" applyAlignment="1">
      <alignment horizontal="center" vertical="center"/>
    </xf>
    <xf numFmtId="0" fontId="58" fillId="4" borderId="73" xfId="0" applyNumberFormat="1" applyFont="1" applyFill="1" applyBorder="1" applyAlignment="1">
      <alignment vertical="center"/>
    </xf>
    <xf numFmtId="38" fontId="58" fillId="4" borderId="73" xfId="0" applyNumberFormat="1" applyFont="1" applyFill="1" applyBorder="1" applyAlignment="1">
      <alignment horizontal="right" vertical="center"/>
    </xf>
    <xf numFmtId="38" fontId="58" fillId="4" borderId="79" xfId="0" applyNumberFormat="1" applyFont="1" applyFill="1" applyBorder="1" applyAlignment="1" applyProtection="1">
      <alignment vertical="center"/>
      <protection hidden="1"/>
    </xf>
    <xf numFmtId="0" fontId="58" fillId="4" borderId="84" xfId="0" applyNumberFormat="1" applyFont="1" applyFill="1" applyBorder="1" applyAlignment="1">
      <alignment vertical="center"/>
    </xf>
    <xf numFmtId="0" fontId="12" fillId="4" borderId="38" xfId="0"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39"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xf>
    <xf numFmtId="0" fontId="8" fillId="4" borderId="41" xfId="0" applyFont="1" applyFill="1" applyBorder="1" applyAlignment="1" applyProtection="1">
      <alignment horizontal="center" vertical="center"/>
    </xf>
    <xf numFmtId="0" fontId="8" fillId="4" borderId="44" xfId="0" applyFont="1" applyFill="1" applyBorder="1" applyAlignment="1" applyProtection="1">
      <alignment horizontal="center" vertical="center"/>
    </xf>
    <xf numFmtId="0" fontId="8" fillId="4" borderId="45" xfId="0" applyFont="1" applyFill="1" applyBorder="1" applyAlignment="1" applyProtection="1">
      <alignment horizontal="center" vertical="center"/>
    </xf>
    <xf numFmtId="0" fontId="8" fillId="4" borderId="30" xfId="0" applyFont="1" applyFill="1" applyBorder="1" applyAlignment="1" applyProtection="1">
      <alignment horizontal="center" vertical="center"/>
    </xf>
    <xf numFmtId="177" fontId="12" fillId="10" borderId="60" xfId="2" applyNumberFormat="1" applyFont="1" applyFill="1" applyBorder="1" applyAlignment="1" applyProtection="1">
      <alignment vertical="center" wrapText="1" shrinkToFit="1"/>
      <protection hidden="1"/>
    </xf>
    <xf numFmtId="0" fontId="12" fillId="9" borderId="156" xfId="0" applyNumberFormat="1" applyFont="1" applyFill="1" applyBorder="1" applyAlignment="1" applyProtection="1">
      <alignment horizontal="center" vertical="center"/>
    </xf>
    <xf numFmtId="0" fontId="7" fillId="0" borderId="0" xfId="2" applyFont="1" applyBorder="1" applyAlignment="1" applyProtection="1">
      <alignment horizontal="left" vertical="center"/>
    </xf>
    <xf numFmtId="0" fontId="8" fillId="4" borderId="30" xfId="2" applyFont="1" applyFill="1" applyBorder="1" applyAlignment="1" applyProtection="1">
      <alignment horizontal="center" vertical="center"/>
    </xf>
    <xf numFmtId="38" fontId="4" fillId="3" borderId="30" xfId="3" quotePrefix="1" applyFont="1" applyFill="1" applyBorder="1" applyAlignment="1" applyProtection="1">
      <alignment horizontal="right" vertical="center"/>
      <protection hidden="1"/>
    </xf>
    <xf numFmtId="38" fontId="4" fillId="3" borderId="30" xfId="3" applyFont="1" applyFill="1" applyBorder="1" applyAlignment="1" applyProtection="1">
      <alignment horizontal="right" vertical="center"/>
      <protection hidden="1"/>
    </xf>
    <xf numFmtId="38" fontId="4" fillId="3" borderId="11" xfId="3" applyFont="1" applyFill="1" applyBorder="1" applyAlignment="1" applyProtection="1">
      <alignment horizontal="right" vertical="center"/>
      <protection hidden="1"/>
    </xf>
    <xf numFmtId="0" fontId="8" fillId="4" borderId="30" xfId="2" applyFont="1" applyFill="1" applyBorder="1" applyAlignment="1" applyProtection="1">
      <alignment horizontal="center" vertical="center" shrinkToFit="1"/>
    </xf>
    <xf numFmtId="176" fontId="4" fillId="3" borderId="12" xfId="2" applyNumberFormat="1" applyFont="1" applyFill="1" applyBorder="1" applyAlignment="1" applyProtection="1">
      <alignment horizontal="center" vertical="center"/>
      <protection hidden="1"/>
    </xf>
    <xf numFmtId="0" fontId="8" fillId="0" borderId="12" xfId="0" applyFont="1" applyBorder="1" applyAlignment="1">
      <alignment horizontal="center" vertical="center"/>
    </xf>
    <xf numFmtId="0" fontId="4" fillId="3" borderId="12" xfId="2" applyNumberFormat="1" applyFont="1" applyFill="1" applyBorder="1" applyAlignment="1" applyProtection="1">
      <alignment horizontal="center" vertical="center"/>
      <protection hidden="1"/>
    </xf>
    <xf numFmtId="0" fontId="8" fillId="0" borderId="12" xfId="0" applyNumberFormat="1" applyFont="1" applyBorder="1" applyAlignment="1">
      <alignment horizontal="center" vertical="center"/>
    </xf>
    <xf numFmtId="0" fontId="4" fillId="4" borderId="30" xfId="2" applyFont="1" applyFill="1" applyBorder="1" applyAlignment="1" applyProtection="1">
      <alignment horizontal="center" vertical="center" wrapText="1"/>
    </xf>
    <xf numFmtId="0" fontId="7" fillId="4" borderId="11" xfId="2" applyFont="1" applyFill="1" applyBorder="1" applyAlignment="1" applyProtection="1">
      <alignment horizontal="center" vertical="center"/>
    </xf>
    <xf numFmtId="0" fontId="7" fillId="4" borderId="12" xfId="2" applyFont="1" applyFill="1" applyBorder="1" applyAlignment="1" applyProtection="1">
      <alignment horizontal="center" vertical="center"/>
    </xf>
    <xf numFmtId="0" fontId="7" fillId="4" borderId="13" xfId="2" applyFont="1" applyFill="1" applyBorder="1" applyAlignment="1" applyProtection="1">
      <alignment horizontal="center" vertical="center"/>
    </xf>
    <xf numFmtId="0" fontId="7" fillId="0" borderId="96" xfId="2" applyFont="1" applyBorder="1" applyAlignment="1" applyProtection="1">
      <alignment vertical="center"/>
    </xf>
    <xf numFmtId="0" fontId="7" fillId="0" borderId="97" xfId="2" applyFont="1" applyBorder="1" applyAlignment="1" applyProtection="1">
      <alignment vertical="center"/>
    </xf>
    <xf numFmtId="0" fontId="7" fillId="0" borderId="105" xfId="2" applyFont="1" applyBorder="1" applyAlignment="1" applyProtection="1">
      <alignment vertical="center"/>
    </xf>
    <xf numFmtId="0" fontId="4" fillId="0" borderId="106" xfId="2" applyFont="1" applyBorder="1" applyAlignment="1" applyProtection="1">
      <alignment horizontal="center" vertical="center"/>
    </xf>
    <xf numFmtId="0" fontId="4" fillId="0" borderId="95" xfId="2" applyFont="1" applyBorder="1" applyAlignment="1" applyProtection="1">
      <alignment horizontal="center" vertical="center"/>
    </xf>
    <xf numFmtId="0" fontId="4" fillId="0" borderId="107" xfId="2" applyFont="1" applyBorder="1" applyAlignment="1" applyProtection="1">
      <alignment horizontal="center" vertical="center"/>
    </xf>
    <xf numFmtId="0" fontId="4" fillId="0" borderId="109" xfId="2" applyFont="1" applyBorder="1" applyAlignment="1" applyProtection="1">
      <alignment horizontal="center" vertical="center"/>
    </xf>
    <xf numFmtId="0" fontId="4" fillId="0" borderId="93" xfId="2" applyFont="1" applyBorder="1" applyAlignment="1" applyProtection="1">
      <alignment horizontal="center" vertical="center"/>
    </xf>
    <xf numFmtId="0" fontId="4" fillId="0" borderId="110" xfId="2" applyFont="1" applyBorder="1" applyAlignment="1" applyProtection="1">
      <alignment horizontal="center" vertical="center"/>
    </xf>
    <xf numFmtId="0" fontId="4" fillId="0" borderId="112" xfId="2" applyFont="1" applyBorder="1" applyAlignment="1" applyProtection="1">
      <alignment horizontal="center" vertical="center"/>
    </xf>
    <xf numFmtId="0" fontId="4" fillId="0" borderId="94" xfId="2" applyFont="1" applyBorder="1" applyAlignment="1" applyProtection="1">
      <alignment horizontal="center" vertical="center"/>
    </xf>
    <xf numFmtId="0" fontId="4" fillId="0" borderId="113" xfId="2" applyFont="1" applyBorder="1" applyAlignment="1" applyProtection="1">
      <alignment horizontal="center" vertical="center"/>
    </xf>
    <xf numFmtId="0" fontId="4" fillId="0" borderId="106" xfId="2" applyFont="1" applyBorder="1" applyAlignment="1" applyProtection="1">
      <alignment horizontal="center" vertical="center" wrapText="1"/>
    </xf>
    <xf numFmtId="0" fontId="4" fillId="0" borderId="95" xfId="2" applyFont="1" applyBorder="1" applyAlignment="1" applyProtection="1">
      <alignment horizontal="center" vertical="center" wrapText="1"/>
    </xf>
    <xf numFmtId="0" fontId="4" fillId="0" borderId="107" xfId="2" applyFont="1" applyBorder="1" applyAlignment="1" applyProtection="1">
      <alignment horizontal="center" vertical="center" wrapText="1"/>
    </xf>
    <xf numFmtId="0" fontId="4" fillId="0" borderId="109" xfId="2" applyFont="1" applyBorder="1" applyAlignment="1" applyProtection="1">
      <alignment horizontal="center" vertical="center" wrapText="1"/>
    </xf>
    <xf numFmtId="0" fontId="4" fillId="0" borderId="93" xfId="2" applyFont="1" applyBorder="1" applyAlignment="1" applyProtection="1">
      <alignment horizontal="center" vertical="center" wrapText="1"/>
    </xf>
    <xf numFmtId="0" fontId="4" fillId="0" borderId="110" xfId="2" applyFont="1" applyBorder="1" applyAlignment="1" applyProtection="1">
      <alignment horizontal="center" vertical="center" wrapText="1"/>
    </xf>
    <xf numFmtId="0" fontId="4" fillId="0" borderId="112" xfId="2" applyFont="1" applyBorder="1" applyAlignment="1" applyProtection="1">
      <alignment horizontal="center" vertical="center" wrapText="1"/>
    </xf>
    <xf numFmtId="0" fontId="4" fillId="0" borderId="94" xfId="2" applyFont="1" applyBorder="1" applyAlignment="1" applyProtection="1">
      <alignment horizontal="center" vertical="center" wrapText="1"/>
    </xf>
    <xf numFmtId="0" fontId="4" fillId="0" borderId="113" xfId="2" applyFont="1" applyBorder="1" applyAlignment="1" applyProtection="1">
      <alignment horizontal="center" vertical="center" wrapText="1"/>
    </xf>
    <xf numFmtId="0" fontId="34" fillId="0" borderId="98" xfId="2" applyFont="1" applyBorder="1" applyAlignment="1" applyProtection="1">
      <alignment vertical="center"/>
    </xf>
    <xf numFmtId="0" fontId="34" fillId="0" borderId="99" xfId="2" applyFont="1" applyBorder="1" applyAlignment="1" applyProtection="1">
      <alignment vertical="center"/>
    </xf>
    <xf numFmtId="0" fontId="34" fillId="0" borderId="104" xfId="2" applyFont="1" applyBorder="1" applyAlignment="1" applyProtection="1">
      <alignment vertical="center"/>
    </xf>
    <xf numFmtId="0" fontId="4" fillId="0" borderId="11" xfId="2" applyFont="1" applyBorder="1" applyAlignment="1" applyProtection="1">
      <alignment horizontal="center" vertical="center"/>
      <protection locked="0"/>
    </xf>
    <xf numFmtId="0" fontId="4" fillId="0" borderId="12" xfId="2" applyFont="1" applyBorder="1" applyAlignment="1" applyProtection="1">
      <alignment horizontal="center" vertical="center"/>
      <protection locked="0"/>
    </xf>
    <xf numFmtId="0" fontId="4" fillId="0" borderId="13" xfId="2" applyFont="1" applyBorder="1" applyAlignment="1" applyProtection="1">
      <alignment horizontal="center" vertical="center"/>
      <protection locked="0"/>
    </xf>
    <xf numFmtId="0" fontId="4" fillId="0" borderId="108" xfId="2" applyFont="1" applyBorder="1" applyAlignment="1" applyProtection="1">
      <alignment horizontal="center" vertical="center"/>
      <protection locked="0"/>
    </xf>
    <xf numFmtId="0" fontId="4" fillId="0" borderId="99" xfId="2" applyFont="1" applyBorder="1" applyAlignment="1" applyProtection="1">
      <alignment horizontal="center" vertical="center"/>
      <protection locked="0"/>
    </xf>
    <xf numFmtId="0" fontId="4" fillId="0" borderId="100" xfId="2" applyFont="1" applyBorder="1" applyAlignment="1" applyProtection="1">
      <alignment horizontal="center" vertical="center"/>
      <protection locked="0"/>
    </xf>
    <xf numFmtId="0" fontId="4" fillId="0" borderId="111" xfId="2" applyFont="1" applyBorder="1" applyAlignment="1" applyProtection="1">
      <alignment horizontal="center" vertical="center"/>
      <protection locked="0"/>
    </xf>
    <xf numFmtId="0" fontId="4" fillId="0" borderId="101" xfId="2" applyFont="1" applyBorder="1" applyAlignment="1" applyProtection="1">
      <alignment horizontal="center" vertical="center"/>
      <protection locked="0"/>
    </xf>
    <xf numFmtId="0" fontId="4" fillId="0" borderId="102" xfId="2" applyFont="1" applyBorder="1" applyAlignment="1" applyProtection="1">
      <alignment horizontal="center" vertical="center"/>
      <protection locked="0"/>
    </xf>
    <xf numFmtId="0" fontId="4" fillId="0" borderId="114" xfId="2" applyFont="1" applyBorder="1" applyAlignment="1" applyProtection="1">
      <alignment horizontal="center" vertical="center"/>
      <protection locked="0"/>
    </xf>
    <xf numFmtId="0" fontId="4" fillId="0" borderId="97" xfId="2" applyFont="1" applyBorder="1" applyAlignment="1" applyProtection="1">
      <alignment horizontal="center" vertical="center"/>
      <protection locked="0"/>
    </xf>
    <xf numFmtId="0" fontId="4" fillId="0" borderId="103" xfId="2" applyFont="1" applyBorder="1" applyAlignment="1" applyProtection="1">
      <alignment horizontal="center" vertical="center"/>
      <protection locked="0"/>
    </xf>
    <xf numFmtId="0" fontId="7" fillId="0" borderId="98" xfId="2" applyFont="1" applyBorder="1" applyAlignment="1" applyProtection="1">
      <alignment vertical="center"/>
    </xf>
    <xf numFmtId="0" fontId="7" fillId="0" borderId="99" xfId="2" applyFont="1" applyBorder="1" applyAlignment="1" applyProtection="1">
      <alignment vertical="center"/>
    </xf>
    <xf numFmtId="0" fontId="7" fillId="0" borderId="104" xfId="2" applyFont="1" applyBorder="1" applyAlignment="1" applyProtection="1">
      <alignment vertical="center"/>
    </xf>
    <xf numFmtId="0" fontId="12" fillId="2" borderId="12" xfId="2" applyFont="1" applyFill="1" applyBorder="1" applyAlignment="1" applyProtection="1">
      <alignment horizontal="center" vertical="center" wrapText="1" shrinkToFit="1"/>
      <protection hidden="1"/>
    </xf>
    <xf numFmtId="0" fontId="12" fillId="2" borderId="12" xfId="2" applyFont="1" applyFill="1" applyBorder="1" applyAlignment="1" applyProtection="1">
      <alignment horizontal="center" vertical="center" wrapText="1" shrinkToFit="1"/>
      <protection locked="0"/>
    </xf>
    <xf numFmtId="0" fontId="4" fillId="4" borderId="30" xfId="2" applyFont="1" applyFill="1" applyBorder="1" applyAlignment="1" applyProtection="1">
      <alignment horizontal="center" vertical="center"/>
    </xf>
    <xf numFmtId="0" fontId="82" fillId="0" borderId="0" xfId="2" applyFont="1" applyFill="1" applyBorder="1" applyAlignment="1" applyProtection="1">
      <alignment horizontal="left" vertical="center"/>
    </xf>
    <xf numFmtId="0" fontId="7" fillId="0" borderId="0" xfId="2" applyFont="1" applyFill="1" applyBorder="1" applyAlignment="1" applyProtection="1">
      <alignment horizontal="left" vertical="center"/>
    </xf>
    <xf numFmtId="0" fontId="6" fillId="0" borderId="0" xfId="2" applyFont="1" applyAlignment="1" applyProtection="1">
      <alignment horizontal="center" vertical="center"/>
    </xf>
    <xf numFmtId="0" fontId="8" fillId="3" borderId="11" xfId="2" applyFont="1" applyFill="1" applyBorder="1" applyAlignment="1" applyProtection="1">
      <alignment horizontal="left" vertical="center"/>
      <protection hidden="1"/>
    </xf>
    <xf numFmtId="0" fontId="8" fillId="3" borderId="12" xfId="2" applyFont="1" applyFill="1" applyBorder="1" applyAlignment="1" applyProtection="1">
      <alignment horizontal="left" vertical="center"/>
      <protection hidden="1"/>
    </xf>
    <xf numFmtId="0" fontId="8" fillId="3" borderId="13" xfId="2" applyFont="1" applyFill="1" applyBorder="1" applyAlignment="1" applyProtection="1">
      <alignment horizontal="left" vertical="center"/>
      <protection hidden="1"/>
    </xf>
    <xf numFmtId="0" fontId="4" fillId="0" borderId="8"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2" xfId="2" applyFont="1" applyBorder="1" applyAlignment="1" applyProtection="1">
      <alignment horizontal="center" vertical="center" wrapText="1"/>
    </xf>
    <xf numFmtId="0" fontId="4" fillId="0" borderId="0" xfId="2" applyFont="1" applyBorder="1" applyAlignment="1" applyProtection="1">
      <alignment horizontal="center" vertical="center" wrapText="1"/>
    </xf>
    <xf numFmtId="0" fontId="28" fillId="0" borderId="2" xfId="0" applyFont="1" applyBorder="1" applyAlignment="1">
      <alignment horizontal="center" vertical="center"/>
    </xf>
    <xf numFmtId="0" fontId="28" fillId="0" borderId="0" xfId="0" applyFont="1" applyBorder="1" applyAlignment="1">
      <alignment horizontal="center" vertical="center"/>
    </xf>
    <xf numFmtId="0" fontId="4" fillId="3" borderId="8" xfId="2" applyFont="1" applyFill="1" applyBorder="1" applyAlignment="1" applyProtection="1">
      <alignment horizontal="left" vertical="center" wrapText="1"/>
      <protection hidden="1"/>
    </xf>
    <xf numFmtId="0" fontId="4" fillId="3" borderId="6" xfId="2" applyFont="1" applyFill="1" applyBorder="1" applyAlignment="1" applyProtection="1">
      <alignment horizontal="left" vertical="center" wrapText="1"/>
      <protection hidden="1"/>
    </xf>
    <xf numFmtId="0" fontId="4" fillId="3" borderId="7" xfId="2" applyFont="1" applyFill="1" applyBorder="1" applyAlignment="1" applyProtection="1">
      <alignment horizontal="left" vertical="center" wrapText="1"/>
      <protection hidden="1"/>
    </xf>
    <xf numFmtId="0" fontId="4" fillId="3" borderId="2" xfId="2" applyFont="1" applyFill="1" applyBorder="1" applyAlignment="1" applyProtection="1">
      <alignment horizontal="left" vertical="center" wrapText="1"/>
      <protection hidden="1"/>
    </xf>
    <xf numFmtId="0" fontId="4" fillId="3" borderId="0" xfId="2" applyFont="1" applyFill="1" applyBorder="1" applyAlignment="1" applyProtection="1">
      <alignment horizontal="left" vertical="center" wrapText="1"/>
      <protection hidden="1"/>
    </xf>
    <xf numFmtId="0" fontId="4" fillId="3" borderId="10" xfId="2" applyFont="1" applyFill="1" applyBorder="1" applyAlignment="1" applyProtection="1">
      <alignment horizontal="left" vertical="center" wrapText="1"/>
      <protection hidden="1"/>
    </xf>
    <xf numFmtId="0" fontId="4" fillId="3" borderId="4" xfId="2" applyFont="1" applyFill="1" applyBorder="1" applyAlignment="1" applyProtection="1">
      <alignment horizontal="left" vertical="center" wrapText="1"/>
      <protection hidden="1"/>
    </xf>
    <xf numFmtId="0" fontId="4" fillId="3" borderId="5" xfId="2" applyFont="1" applyFill="1" applyBorder="1" applyAlignment="1" applyProtection="1">
      <alignment horizontal="left" vertical="center" wrapText="1"/>
      <protection hidden="1"/>
    </xf>
    <xf numFmtId="0" fontId="4" fillId="3" borderId="9" xfId="2" applyFont="1" applyFill="1" applyBorder="1" applyAlignment="1" applyProtection="1">
      <alignment horizontal="left" vertical="center" wrapText="1"/>
      <protection hidden="1"/>
    </xf>
    <xf numFmtId="0" fontId="4" fillId="0" borderId="8" xfId="2" applyFont="1" applyBorder="1" applyAlignment="1" applyProtection="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4" xfId="0" applyFont="1" applyBorder="1" applyAlignment="1">
      <alignment vertical="center"/>
    </xf>
    <xf numFmtId="0" fontId="28" fillId="0" borderId="5" xfId="0" applyFont="1" applyBorder="1" applyAlignment="1">
      <alignment vertical="center"/>
    </xf>
    <xf numFmtId="0" fontId="28" fillId="0" borderId="9" xfId="0" applyFont="1" applyBorder="1" applyAlignment="1">
      <alignment vertical="center"/>
    </xf>
    <xf numFmtId="0" fontId="4" fillId="3" borderId="8" xfId="2" applyFont="1" applyFill="1" applyBorder="1" applyAlignment="1" applyProtection="1">
      <alignment horizontal="left" vertical="center" shrinkToFit="1"/>
      <protection hidden="1"/>
    </xf>
    <xf numFmtId="0" fontId="4" fillId="3" borderId="6" xfId="2" applyFont="1" applyFill="1" applyBorder="1" applyAlignment="1" applyProtection="1">
      <alignment horizontal="left" vertical="center" shrinkToFit="1"/>
      <protection hidden="1"/>
    </xf>
    <xf numFmtId="0" fontId="4" fillId="3" borderId="7" xfId="2" applyFont="1" applyFill="1" applyBorder="1" applyAlignment="1" applyProtection="1">
      <alignment horizontal="left" vertical="center" shrinkToFit="1"/>
      <protection hidden="1"/>
    </xf>
    <xf numFmtId="0" fontId="4" fillId="0" borderId="2" xfId="2" applyFont="1" applyBorder="1" applyAlignment="1" applyProtection="1">
      <alignment horizontal="center" vertical="center"/>
    </xf>
    <xf numFmtId="0" fontId="28" fillId="0" borderId="10"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9" xfId="0" applyFont="1" applyBorder="1" applyAlignment="1">
      <alignment horizontal="center" vertical="center"/>
    </xf>
    <xf numFmtId="0" fontId="4" fillId="0" borderId="11" xfId="2" applyFont="1" applyBorder="1" applyAlignment="1" applyProtection="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4" fillId="3" borderId="11" xfId="2" applyFont="1" applyFill="1" applyBorder="1" applyAlignment="1" applyProtection="1">
      <alignment horizontal="left" vertical="center" shrinkToFit="1"/>
      <protection hidden="1"/>
    </xf>
    <xf numFmtId="0" fontId="4" fillId="3" borderId="12" xfId="2" applyFont="1" applyFill="1" applyBorder="1" applyAlignment="1" applyProtection="1">
      <alignment horizontal="left" vertical="center" shrinkToFit="1"/>
      <protection hidden="1"/>
    </xf>
    <xf numFmtId="0" fontId="4" fillId="3" borderId="13" xfId="2" applyFont="1" applyFill="1" applyBorder="1" applyAlignment="1" applyProtection="1">
      <alignment horizontal="left" vertical="center" shrinkToFit="1"/>
      <protection hidden="1"/>
    </xf>
    <xf numFmtId="0" fontId="4" fillId="0" borderId="4" xfId="2" applyFont="1" applyBorder="1" applyAlignment="1" applyProtection="1">
      <alignment horizontal="center" vertical="center"/>
    </xf>
    <xf numFmtId="0" fontId="4" fillId="3" borderId="4" xfId="2" applyFont="1" applyFill="1" applyBorder="1" applyAlignment="1" applyProtection="1">
      <alignment horizontal="left" vertical="center" shrinkToFit="1"/>
      <protection hidden="1"/>
    </xf>
    <xf numFmtId="0" fontId="4" fillId="3" borderId="5" xfId="2" applyFont="1" applyFill="1" applyBorder="1" applyAlignment="1" applyProtection="1">
      <alignment horizontal="left" vertical="center" shrinkToFit="1"/>
      <protection hidden="1"/>
    </xf>
    <xf numFmtId="0" fontId="7" fillId="0" borderId="0" xfId="2" applyFont="1" applyAlignment="1" applyProtection="1">
      <alignment horizontal="center" vertical="center"/>
    </xf>
    <xf numFmtId="0" fontId="7" fillId="0" borderId="12" xfId="2" applyFont="1" applyBorder="1" applyAlignment="1" applyProtection="1">
      <alignment vertical="center"/>
    </xf>
    <xf numFmtId="0" fontId="16" fillId="0" borderId="32" xfId="0" applyFont="1" applyFill="1" applyBorder="1" applyAlignment="1" applyProtection="1">
      <alignment horizontal="center" vertical="center"/>
      <protection locked="0"/>
    </xf>
    <xf numFmtId="0" fontId="22" fillId="4" borderId="28" xfId="0" applyFont="1" applyFill="1" applyBorder="1" applyAlignment="1" applyProtection="1">
      <alignment horizontal="center" vertical="center" wrapText="1"/>
    </xf>
    <xf numFmtId="0" fontId="16" fillId="0" borderId="15"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22" fillId="4" borderId="32" xfId="0" applyFont="1" applyFill="1" applyBorder="1" applyAlignment="1" applyProtection="1">
      <alignment horizontal="center" vertical="center" wrapText="1"/>
    </xf>
    <xf numFmtId="49" fontId="16" fillId="0" borderId="32" xfId="0" applyNumberFormat="1" applyFont="1" applyBorder="1" applyAlignment="1" applyProtection="1">
      <alignment horizontal="center" vertical="center"/>
      <protection locked="0"/>
    </xf>
    <xf numFmtId="0" fontId="22" fillId="4" borderId="30" xfId="0" applyFont="1" applyFill="1" applyBorder="1" applyAlignment="1" applyProtection="1">
      <alignment horizontal="center" vertical="center"/>
    </xf>
    <xf numFmtId="0" fontId="16" fillId="0" borderId="30" xfId="5" applyFont="1" applyBorder="1" applyAlignment="1" applyProtection="1">
      <alignment vertical="center" wrapText="1"/>
      <protection locked="0"/>
    </xf>
    <xf numFmtId="0" fontId="16" fillId="0" borderId="30" xfId="0" applyFont="1" applyBorder="1" applyAlignment="1" applyProtection="1">
      <alignment vertical="center" wrapText="1"/>
      <protection locked="0"/>
    </xf>
    <xf numFmtId="0" fontId="80" fillId="0" borderId="0" xfId="0" applyFont="1" applyAlignment="1" applyProtection="1">
      <alignment horizontal="center" vertical="center"/>
    </xf>
    <xf numFmtId="0" fontId="22" fillId="4" borderId="28" xfId="0" applyFont="1" applyFill="1" applyBorder="1" applyAlignment="1" applyProtection="1">
      <alignment horizontal="center" vertical="center"/>
    </xf>
    <xf numFmtId="0" fontId="16" fillId="0" borderId="28" xfId="0" applyFont="1" applyBorder="1" applyAlignment="1" applyProtection="1">
      <alignment horizontal="center" vertical="center" wrapText="1"/>
      <protection locked="0"/>
    </xf>
    <xf numFmtId="0" fontId="16" fillId="0" borderId="28" xfId="0" applyFont="1" applyFill="1" applyBorder="1" applyAlignment="1" applyProtection="1">
      <alignment horizontal="center" vertical="center"/>
      <protection locked="0"/>
    </xf>
    <xf numFmtId="0" fontId="22" fillId="4" borderId="31" xfId="0" applyFont="1" applyFill="1" applyBorder="1" applyAlignment="1" applyProtection="1">
      <alignment horizontal="center" vertical="center"/>
    </xf>
    <xf numFmtId="0" fontId="16" fillId="0" borderId="31" xfId="0" applyFont="1" applyBorder="1" applyAlignment="1" applyProtection="1">
      <alignment horizontal="center" vertical="center" wrapText="1"/>
      <protection locked="0"/>
    </xf>
    <xf numFmtId="0" fontId="16" fillId="0" borderId="31" xfId="0" applyFont="1" applyFill="1" applyBorder="1" applyAlignment="1" applyProtection="1">
      <alignment horizontal="center" vertical="center"/>
      <protection locked="0"/>
    </xf>
    <xf numFmtId="0" fontId="22" fillId="4" borderId="32" xfId="0" applyFont="1" applyFill="1" applyBorder="1" applyAlignment="1" applyProtection="1">
      <alignment horizontal="center" vertical="center"/>
    </xf>
    <xf numFmtId="0" fontId="16" fillId="0" borderId="32" xfId="0" applyFont="1" applyBorder="1" applyAlignment="1" applyProtection="1">
      <alignment horizontal="center" vertical="center" wrapText="1"/>
      <protection locked="0"/>
    </xf>
    <xf numFmtId="0" fontId="16" fillId="4" borderId="30" xfId="0" applyFont="1" applyFill="1" applyBorder="1" applyAlignment="1" applyProtection="1">
      <alignment horizontal="center" vertical="center" wrapText="1"/>
    </xf>
    <xf numFmtId="0" fontId="16" fillId="0" borderId="34" xfId="0" applyFont="1" applyBorder="1" applyAlignment="1" applyProtection="1">
      <alignment horizontal="left" vertical="center" wrapText="1"/>
      <protection locked="0"/>
    </xf>
    <xf numFmtId="0" fontId="16" fillId="4" borderId="30" xfId="0" applyFont="1" applyFill="1" applyBorder="1" applyAlignment="1" applyProtection="1">
      <alignment horizontal="left" vertical="center" wrapText="1"/>
    </xf>
    <xf numFmtId="0" fontId="22" fillId="4" borderId="30" xfId="0" applyFont="1" applyFill="1" applyBorder="1" applyAlignment="1" applyProtection="1">
      <alignment horizontal="center" vertical="center" wrapText="1"/>
    </xf>
    <xf numFmtId="0" fontId="16" fillId="0" borderId="30"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protection locked="0"/>
    </xf>
    <xf numFmtId="0" fontId="16" fillId="0" borderId="32" xfId="5"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29" xfId="0" applyFont="1" applyBorder="1" applyAlignment="1" applyProtection="1">
      <alignment horizontal="left" vertical="center"/>
      <protection locked="0"/>
    </xf>
    <xf numFmtId="177" fontId="12" fillId="4" borderId="32" xfId="0" applyNumberFormat="1" applyFont="1" applyFill="1" applyBorder="1" applyAlignment="1" applyProtection="1">
      <alignment horizontal="right" vertical="center" shrinkToFit="1"/>
    </xf>
    <xf numFmtId="177" fontId="12" fillId="4" borderId="23" xfId="0" applyNumberFormat="1" applyFont="1" applyFill="1" applyBorder="1" applyAlignment="1" applyProtection="1">
      <alignment horizontal="right" vertical="center" shrinkToFit="1"/>
    </xf>
    <xf numFmtId="38" fontId="16" fillId="0" borderId="27" xfId="1" applyFont="1" applyBorder="1" applyAlignment="1" applyProtection="1">
      <alignment horizontal="right" vertical="center"/>
      <protection locked="0"/>
    </xf>
    <xf numFmtId="38" fontId="16" fillId="0" borderId="32" xfId="1" applyFont="1" applyBorder="1" applyAlignment="1" applyProtection="1">
      <alignment horizontal="right" vertical="center"/>
      <protection locked="0"/>
    </xf>
    <xf numFmtId="38" fontId="16" fillId="0" borderId="23" xfId="1" applyFont="1" applyBorder="1" applyAlignment="1" applyProtection="1">
      <alignment horizontal="right" vertical="center"/>
      <protection locked="0"/>
    </xf>
    <xf numFmtId="38" fontId="8" fillId="0" borderId="30" xfId="1" applyFont="1" applyBorder="1" applyAlignment="1" applyProtection="1">
      <alignment horizontal="right" vertical="center"/>
      <protection locked="0"/>
    </xf>
    <xf numFmtId="38" fontId="8" fillId="0" borderId="11" xfId="1" applyFont="1" applyBorder="1" applyAlignment="1" applyProtection="1">
      <alignment horizontal="right" vertical="center"/>
      <protection locked="0"/>
    </xf>
    <xf numFmtId="0" fontId="16" fillId="4" borderId="13" xfId="0" applyFont="1" applyFill="1" applyBorder="1" applyAlignment="1" applyProtection="1">
      <alignment horizontal="left" vertical="center"/>
    </xf>
    <xf numFmtId="0" fontId="16" fillId="4" borderId="30" xfId="0" applyFont="1" applyFill="1" applyBorder="1" applyAlignment="1" applyProtection="1">
      <alignment horizontal="left" vertical="center"/>
    </xf>
    <xf numFmtId="0" fontId="16" fillId="4" borderId="11" xfId="0" applyFont="1" applyFill="1" applyBorder="1" applyAlignment="1" applyProtection="1">
      <alignment horizontal="left" vertical="center"/>
    </xf>
    <xf numFmtId="0" fontId="18" fillId="0" borderId="30" xfId="5" applyFont="1" applyBorder="1" applyAlignment="1" applyProtection="1">
      <alignment horizontal="center" vertical="center"/>
    </xf>
    <xf numFmtId="0" fontId="16" fillId="4" borderId="30" xfId="0" applyFont="1" applyFill="1" applyBorder="1" applyAlignment="1" applyProtection="1">
      <alignment horizontal="center" vertical="center"/>
    </xf>
    <xf numFmtId="0" fontId="16" fillId="4" borderId="11" xfId="0" applyFont="1" applyFill="1" applyBorder="1" applyAlignment="1" applyProtection="1">
      <alignment horizontal="center" vertical="center"/>
    </xf>
    <xf numFmtId="58" fontId="16" fillId="0" borderId="13" xfId="0" applyNumberFormat="1" applyFont="1" applyBorder="1" applyAlignment="1" applyProtection="1">
      <alignment horizontal="center" vertical="center"/>
      <protection locked="0"/>
    </xf>
    <xf numFmtId="0" fontId="16" fillId="0" borderId="30" xfId="0" applyNumberFormat="1" applyFont="1" applyBorder="1" applyAlignment="1" applyProtection="1">
      <alignment horizontal="center" vertical="center"/>
      <protection locked="0"/>
    </xf>
    <xf numFmtId="38" fontId="16" fillId="0" borderId="28" xfId="1" applyFont="1" applyBorder="1" applyAlignment="1" applyProtection="1">
      <alignment horizontal="right" vertical="center"/>
      <protection locked="0"/>
    </xf>
    <xf numFmtId="38" fontId="16" fillId="0" borderId="8" xfId="1" applyFont="1" applyBorder="1" applyAlignment="1" applyProtection="1">
      <alignment horizontal="right" vertical="center"/>
      <protection locked="0"/>
    </xf>
    <xf numFmtId="0" fontId="16" fillId="2" borderId="30" xfId="0" applyFont="1" applyFill="1" applyBorder="1" applyAlignment="1" applyProtection="1">
      <alignment horizontal="left" vertical="center" wrapText="1"/>
      <protection locked="0"/>
    </xf>
    <xf numFmtId="0" fontId="16" fillId="2" borderId="8"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wrapText="1"/>
      <protection locked="0"/>
    </xf>
    <xf numFmtId="0" fontId="16" fillId="2" borderId="27" xfId="0" applyFont="1" applyFill="1" applyBorder="1" applyAlignment="1" applyProtection="1">
      <alignment horizontal="center" vertical="center" wrapText="1"/>
      <protection locked="0"/>
    </xf>
    <xf numFmtId="0" fontId="16" fillId="0" borderId="49" xfId="0" applyFont="1" applyBorder="1" applyAlignment="1" applyProtection="1">
      <alignment horizontal="left" vertical="center" wrapText="1"/>
      <protection locked="0"/>
    </xf>
    <xf numFmtId="0" fontId="16" fillId="0" borderId="14" xfId="0" applyFont="1" applyBorder="1" applyAlignment="1" applyProtection="1">
      <alignment horizontal="left" vertical="center" wrapText="1"/>
      <protection locked="0"/>
    </xf>
    <xf numFmtId="38" fontId="16" fillId="0" borderId="49" xfId="1" applyFont="1" applyBorder="1" applyAlignment="1" applyProtection="1">
      <alignment horizontal="right" vertical="center"/>
      <protection locked="0"/>
    </xf>
    <xf numFmtId="38" fontId="16" fillId="0" borderId="14" xfId="1" applyFont="1" applyBorder="1" applyAlignment="1" applyProtection="1">
      <alignment horizontal="right" vertical="center"/>
      <protection locked="0"/>
    </xf>
    <xf numFmtId="0" fontId="16" fillId="0" borderId="22"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38" fontId="16" fillId="0" borderId="22" xfId="1" applyFont="1" applyBorder="1" applyAlignment="1" applyProtection="1">
      <alignment horizontal="right" vertical="center"/>
      <protection locked="0"/>
    </xf>
    <xf numFmtId="38" fontId="16" fillId="0" borderId="18" xfId="1" applyFont="1" applyBorder="1" applyAlignment="1" applyProtection="1">
      <alignment horizontal="right" vertical="center"/>
      <protection locked="0"/>
    </xf>
    <xf numFmtId="0" fontId="16" fillId="0" borderId="23"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38" fontId="16" fillId="0" borderId="24" xfId="1" applyFont="1" applyBorder="1" applyAlignment="1" applyProtection="1">
      <alignment horizontal="right" vertical="center"/>
      <protection locked="0"/>
    </xf>
    <xf numFmtId="38" fontId="16" fillId="0" borderId="28" xfId="1" applyFont="1" applyFill="1" applyBorder="1" applyAlignment="1" applyProtection="1">
      <alignment horizontal="right" vertical="center"/>
      <protection locked="0"/>
    </xf>
    <xf numFmtId="38" fontId="16" fillId="0" borderId="8" xfId="1" applyFont="1" applyFill="1" applyBorder="1" applyAlignment="1" applyProtection="1">
      <alignment horizontal="right" vertical="center"/>
      <protection locked="0"/>
    </xf>
    <xf numFmtId="38" fontId="22" fillId="4" borderId="28" xfId="1" applyFont="1" applyFill="1" applyBorder="1" applyAlignment="1" applyProtection="1">
      <alignment horizontal="center" vertical="center"/>
    </xf>
    <xf numFmtId="38" fontId="16" fillId="0" borderId="30" xfId="1" applyFont="1" applyBorder="1" applyAlignment="1" applyProtection="1">
      <alignment horizontal="right" vertical="center"/>
    </xf>
    <xf numFmtId="38" fontId="16" fillId="0" borderId="11" xfId="1" applyFont="1" applyBorder="1" applyAlignment="1" applyProtection="1">
      <alignment horizontal="right" vertical="center"/>
    </xf>
    <xf numFmtId="38" fontId="16" fillId="0" borderId="30" xfId="1" applyFont="1" applyBorder="1" applyAlignment="1" applyProtection="1">
      <alignment horizontal="center" vertical="center"/>
    </xf>
    <xf numFmtId="38" fontId="16" fillId="0" borderId="11" xfId="1" applyFont="1" applyBorder="1" applyAlignment="1" applyProtection="1">
      <alignment horizontal="center" vertical="center"/>
    </xf>
    <xf numFmtId="38" fontId="16" fillId="4" borderId="30" xfId="1" applyFont="1" applyFill="1" applyBorder="1" applyAlignment="1" applyProtection="1">
      <alignment horizontal="center" vertical="center"/>
    </xf>
    <xf numFmtId="38" fontId="22" fillId="4" borderId="32" xfId="1" applyFont="1" applyFill="1" applyBorder="1" applyAlignment="1" applyProtection="1">
      <alignment horizontal="center" vertical="center"/>
    </xf>
    <xf numFmtId="0" fontId="16" fillId="0" borderId="30"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6" fillId="0" borderId="0"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30" xfId="0" applyFont="1" applyFill="1" applyBorder="1" applyAlignment="1" applyProtection="1">
      <alignment horizontal="left" vertical="center" wrapText="1"/>
      <protection locked="0"/>
    </xf>
    <xf numFmtId="0" fontId="16" fillId="2" borderId="30" xfId="0" applyFont="1" applyFill="1" applyBorder="1" applyAlignment="1" applyProtection="1">
      <alignment horizontal="center" vertical="center"/>
      <protection locked="0"/>
    </xf>
    <xf numFmtId="0" fontId="16" fillId="0" borderId="13" xfId="0" applyFont="1" applyFill="1" applyBorder="1" applyAlignment="1" applyProtection="1">
      <alignment horizontal="left" vertical="center"/>
      <protection locked="0"/>
    </xf>
    <xf numFmtId="0" fontId="16" fillId="0" borderId="30" xfId="0" applyFont="1" applyFill="1" applyBorder="1" applyAlignment="1" applyProtection="1">
      <alignment horizontal="left" vertical="center"/>
      <protection locked="0"/>
    </xf>
    <xf numFmtId="0" fontId="22" fillId="0" borderId="30" xfId="0" applyFont="1" applyFill="1" applyBorder="1" applyAlignment="1" applyProtection="1">
      <alignment vertical="center"/>
      <protection locked="0"/>
    </xf>
    <xf numFmtId="0" fontId="22" fillId="0" borderId="11" xfId="0" applyFont="1" applyFill="1" applyBorder="1" applyAlignment="1" applyProtection="1">
      <alignment vertical="center"/>
      <protection locked="0"/>
    </xf>
    <xf numFmtId="0" fontId="16" fillId="0" borderId="37" xfId="0" applyFont="1" applyFill="1" applyBorder="1" applyAlignment="1" applyProtection="1">
      <alignment horizontal="left" vertical="center" shrinkToFit="1"/>
      <protection locked="0"/>
    </xf>
    <xf numFmtId="0" fontId="16" fillId="0" borderId="30" xfId="0" applyFont="1" applyFill="1" applyBorder="1" applyAlignment="1" applyProtection="1">
      <alignment horizontal="left" vertical="center" shrinkToFit="1"/>
      <protection locked="0"/>
    </xf>
    <xf numFmtId="0" fontId="22" fillId="4" borderId="30" xfId="0" applyFont="1" applyFill="1" applyBorder="1" applyAlignment="1" applyProtection="1">
      <alignment horizontal="center" vertical="center" textRotation="255" wrapText="1"/>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4" fillId="0" borderId="0" xfId="0" applyFont="1" applyAlignment="1" applyProtection="1">
      <alignment horizontal="left" vertical="center" wrapText="1"/>
    </xf>
    <xf numFmtId="0" fontId="8" fillId="0" borderId="0" xfId="0" applyFont="1" applyAlignment="1" applyProtection="1">
      <alignment horizontal="left" vertical="center" wrapText="1"/>
    </xf>
    <xf numFmtId="0" fontId="4" fillId="0" borderId="5" xfId="0" applyFont="1" applyBorder="1" applyAlignment="1" applyProtection="1">
      <alignment horizontal="left" vertical="center" wrapText="1"/>
    </xf>
    <xf numFmtId="0" fontId="12" fillId="4" borderId="11" xfId="0" applyFont="1" applyFill="1" applyBorder="1" applyAlignment="1" applyProtection="1">
      <alignment horizontal="center"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8" fillId="0" borderId="30" xfId="0" applyNumberFormat="1" applyFont="1" applyFill="1" applyBorder="1" applyAlignment="1" applyProtection="1">
      <alignment horizontal="center" vertical="center" wrapText="1"/>
      <protection locked="0"/>
    </xf>
    <xf numFmtId="0" fontId="8" fillId="0" borderId="6" xfId="0" applyFont="1" applyBorder="1" applyAlignment="1" applyProtection="1">
      <alignment vertical="center"/>
    </xf>
    <xf numFmtId="0" fontId="8" fillId="0" borderId="0" xfId="0" applyFont="1" applyAlignment="1" applyProtection="1">
      <alignment vertical="center"/>
    </xf>
    <xf numFmtId="195" fontId="8" fillId="0" borderId="30" xfId="1" applyNumberFormat="1" applyFont="1" applyFill="1" applyBorder="1" applyAlignment="1" applyProtection="1">
      <alignment vertical="center"/>
      <protection locked="0"/>
    </xf>
    <xf numFmtId="0" fontId="4" fillId="0" borderId="0" xfId="0" applyFont="1" applyFill="1" applyAlignment="1" applyProtection="1">
      <alignment vertical="center" wrapText="1"/>
    </xf>
    <xf numFmtId="0" fontId="12" fillId="2" borderId="39" xfId="0" applyFont="1" applyFill="1" applyBorder="1" applyAlignment="1" applyProtection="1">
      <alignment horizontal="center" vertical="center"/>
    </xf>
    <xf numFmtId="0" fontId="12" fillId="4" borderId="46" xfId="0" applyFont="1" applyFill="1" applyBorder="1" applyAlignment="1" applyProtection="1">
      <alignment horizontal="center" vertical="center"/>
    </xf>
    <xf numFmtId="0" fontId="12" fillId="4" borderId="48" xfId="0" applyFont="1" applyFill="1" applyBorder="1" applyAlignment="1" applyProtection="1">
      <alignment horizontal="center" vertical="center"/>
    </xf>
    <xf numFmtId="0" fontId="12" fillId="4" borderId="44" xfId="0" applyFont="1" applyFill="1" applyBorder="1" applyAlignment="1" applyProtection="1">
      <alignment horizontal="center" vertical="center"/>
    </xf>
    <xf numFmtId="0" fontId="8" fillId="0" borderId="8"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0" xfId="0" applyFont="1" applyBorder="1" applyAlignment="1" applyProtection="1">
      <alignment vertical="center" wrapText="1"/>
    </xf>
    <xf numFmtId="0" fontId="4" fillId="4" borderId="11"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8" fillId="0" borderId="11" xfId="2" applyFont="1" applyFill="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4" fillId="4" borderId="8" xfId="7" applyFont="1" applyFill="1" applyBorder="1" applyAlignment="1" applyProtection="1">
      <alignment horizontal="center" vertical="center" wrapText="1"/>
    </xf>
    <xf numFmtId="0" fontId="4" fillId="4" borderId="6" xfId="7" applyFont="1" applyFill="1" applyBorder="1" applyAlignment="1" applyProtection="1">
      <alignment horizontal="center" vertical="center" wrapText="1"/>
    </xf>
    <xf numFmtId="0" fontId="4" fillId="4" borderId="7" xfId="7" applyFont="1" applyFill="1" applyBorder="1" applyAlignment="1" applyProtection="1">
      <alignment horizontal="center" vertical="center" wrapText="1"/>
    </xf>
    <xf numFmtId="0" fontId="4" fillId="4" borderId="2"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10" xfId="7" applyFont="1" applyFill="1" applyBorder="1" applyAlignment="1" applyProtection="1">
      <alignment horizontal="center" vertical="center" wrapText="1"/>
    </xf>
    <xf numFmtId="0" fontId="4" fillId="4" borderId="4" xfId="7" applyFont="1" applyFill="1" applyBorder="1" applyAlignment="1" applyProtection="1">
      <alignment horizontal="center" vertical="center" wrapText="1"/>
    </xf>
    <xf numFmtId="0" fontId="4" fillId="4" borderId="5" xfId="7" applyFont="1" applyFill="1" applyBorder="1" applyAlignment="1" applyProtection="1">
      <alignment horizontal="center" vertical="center" wrapText="1"/>
    </xf>
    <xf numFmtId="0" fontId="4" fillId="4" borderId="9" xfId="7" applyFont="1" applyFill="1" applyBorder="1" applyAlignment="1" applyProtection="1">
      <alignment horizontal="center" vertical="center" wrapText="1"/>
    </xf>
    <xf numFmtId="0" fontId="4" fillId="4" borderId="11" xfId="7" applyFont="1" applyFill="1" applyBorder="1" applyAlignment="1" applyProtection="1">
      <alignment horizontal="center" vertical="center" wrapText="1"/>
    </xf>
    <xf numFmtId="0" fontId="4" fillId="4" borderId="12" xfId="7" applyFont="1" applyFill="1" applyBorder="1" applyAlignment="1" applyProtection="1">
      <alignment horizontal="center" vertical="center" wrapText="1"/>
    </xf>
    <xf numFmtId="0" fontId="4" fillId="4" borderId="13" xfId="7" applyFont="1" applyFill="1" applyBorder="1" applyAlignment="1" applyProtection="1">
      <alignment horizontal="center" vertical="center" wrapText="1"/>
    </xf>
    <xf numFmtId="0" fontId="8" fillId="0" borderId="11" xfId="7" applyFont="1" applyBorder="1" applyAlignment="1" applyProtection="1">
      <alignment horizontal="center" vertical="center" wrapText="1"/>
      <protection locked="0"/>
    </xf>
    <xf numFmtId="0" fontId="8" fillId="0" borderId="12" xfId="7" applyFont="1" applyBorder="1" applyAlignment="1" applyProtection="1">
      <alignment horizontal="center" vertical="center" wrapText="1"/>
      <protection locked="0"/>
    </xf>
    <xf numFmtId="0" fontId="8" fillId="0" borderId="13" xfId="7" applyFont="1" applyBorder="1" applyAlignment="1" applyProtection="1">
      <alignment horizontal="center" vertical="center" wrapText="1"/>
      <protection locked="0"/>
    </xf>
    <xf numFmtId="0" fontId="83" fillId="4" borderId="11" xfId="7" applyFont="1" applyFill="1" applyBorder="1" applyAlignment="1" applyProtection="1">
      <alignment horizontal="center" vertical="center" wrapText="1"/>
    </xf>
    <xf numFmtId="0" fontId="83" fillId="4" borderId="12" xfId="7" applyFont="1" applyFill="1" applyBorder="1" applyAlignment="1" applyProtection="1">
      <alignment horizontal="center" vertical="center" wrapText="1"/>
    </xf>
    <xf numFmtId="0" fontId="83" fillId="4" borderId="13" xfId="7" applyFont="1" applyFill="1" applyBorder="1" applyAlignment="1" applyProtection="1">
      <alignment horizontal="center" vertical="center" wrapText="1"/>
    </xf>
    <xf numFmtId="0" fontId="28" fillId="0" borderId="11" xfId="7" applyFont="1" applyBorder="1" applyAlignment="1" applyProtection="1">
      <alignment horizontal="center" vertical="center" wrapText="1"/>
      <protection locked="0"/>
    </xf>
    <xf numFmtId="0" fontId="28" fillId="0" borderId="12" xfId="7" applyFont="1" applyBorder="1" applyAlignment="1" applyProtection="1">
      <alignment horizontal="center" vertical="center" wrapText="1"/>
      <protection locked="0"/>
    </xf>
    <xf numFmtId="0" fontId="28" fillId="0" borderId="13" xfId="7" applyFont="1" applyBorder="1" applyAlignment="1" applyProtection="1">
      <alignment horizontal="center" vertical="center" wrapText="1"/>
      <protection locked="0"/>
    </xf>
    <xf numFmtId="0" fontId="4" fillId="4" borderId="11"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3" xfId="7" applyFont="1" applyFill="1" applyBorder="1" applyAlignment="1" applyProtection="1">
      <alignment horizontal="left" vertical="center" wrapText="1"/>
    </xf>
    <xf numFmtId="177" fontId="8" fillId="0" borderId="11" xfId="7" applyNumberFormat="1" applyFont="1" applyBorder="1" applyAlignment="1" applyProtection="1">
      <alignment horizontal="right" vertical="center"/>
      <protection locked="0"/>
    </xf>
    <xf numFmtId="177" fontId="8" fillId="0" borderId="12" xfId="7" applyNumberFormat="1" applyFont="1" applyBorder="1" applyAlignment="1" applyProtection="1">
      <alignment horizontal="right" vertical="center"/>
      <protection locked="0"/>
    </xf>
    <xf numFmtId="0" fontId="15" fillId="0" borderId="0" xfId="5" applyFont="1" applyAlignment="1" applyProtection="1">
      <alignment horizontal="center" vertical="center"/>
    </xf>
    <xf numFmtId="0" fontId="8" fillId="0" borderId="2"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29" fillId="4" borderId="8" xfId="7" applyFont="1" applyFill="1" applyBorder="1" applyAlignment="1" applyProtection="1">
      <alignment horizontal="left" vertical="center" wrapText="1"/>
    </xf>
    <xf numFmtId="0" fontId="29" fillId="4" borderId="6" xfId="7" applyFont="1" applyFill="1" applyBorder="1" applyAlignment="1" applyProtection="1">
      <alignment horizontal="left" vertical="center" wrapText="1"/>
    </xf>
    <xf numFmtId="0" fontId="29" fillId="4" borderId="7" xfId="7" applyFont="1" applyFill="1" applyBorder="1" applyAlignment="1" applyProtection="1">
      <alignment horizontal="left" vertical="center" wrapText="1"/>
    </xf>
    <xf numFmtId="0" fontId="29" fillId="4" borderId="4" xfId="7" applyFont="1" applyFill="1" applyBorder="1" applyAlignment="1" applyProtection="1">
      <alignment horizontal="left" vertical="center" wrapText="1"/>
    </xf>
    <xf numFmtId="0" fontId="29" fillId="4" borderId="5" xfId="7" applyFont="1" applyFill="1" applyBorder="1" applyAlignment="1" applyProtection="1">
      <alignment horizontal="left" vertical="center" wrapText="1"/>
    </xf>
    <xf numFmtId="0" fontId="29" fillId="4" borderId="9" xfId="7" applyFont="1" applyFill="1" applyBorder="1" applyAlignment="1" applyProtection="1">
      <alignment horizontal="left" vertical="center" wrapText="1"/>
    </xf>
    <xf numFmtId="0" fontId="8" fillId="0" borderId="11" xfId="7" applyFont="1" applyBorder="1" applyAlignment="1" applyProtection="1">
      <alignment horizontal="left" vertical="center" wrapText="1"/>
      <protection locked="0"/>
    </xf>
    <xf numFmtId="0" fontId="8" fillId="0" borderId="12" xfId="7" applyFont="1" applyBorder="1" applyAlignment="1" applyProtection="1">
      <alignment horizontal="left" vertical="center" wrapText="1"/>
      <protection locked="0"/>
    </xf>
    <xf numFmtId="0" fontId="8" fillId="0" borderId="13" xfId="7" applyFont="1" applyBorder="1" applyAlignment="1" applyProtection="1">
      <alignment horizontal="left" vertical="center" wrapText="1"/>
      <protection locked="0"/>
    </xf>
    <xf numFmtId="0" fontId="83" fillId="4" borderId="8" xfId="7" applyFont="1" applyFill="1" applyBorder="1" applyAlignment="1" applyProtection="1">
      <alignment horizontal="center" wrapText="1"/>
    </xf>
    <xf numFmtId="0" fontId="83" fillId="4" borderId="6" xfId="7" applyFont="1" applyFill="1" applyBorder="1" applyAlignment="1" applyProtection="1">
      <alignment horizontal="center" wrapText="1"/>
    </xf>
    <xf numFmtId="0" fontId="83" fillId="4" borderId="7" xfId="7" applyFont="1" applyFill="1" applyBorder="1" applyAlignment="1" applyProtection="1">
      <alignment horizontal="center" wrapText="1"/>
    </xf>
    <xf numFmtId="0" fontId="83" fillId="4" borderId="2" xfId="7" applyFont="1" applyFill="1" applyBorder="1" applyAlignment="1" applyProtection="1">
      <alignment horizontal="center" wrapText="1"/>
    </xf>
    <xf numFmtId="0" fontId="83" fillId="4" borderId="0" xfId="7" applyFont="1" applyFill="1" applyBorder="1" applyAlignment="1" applyProtection="1">
      <alignment horizontal="center" wrapText="1"/>
    </xf>
    <xf numFmtId="0" fontId="83" fillId="4" borderId="10" xfId="7" applyFont="1" applyFill="1" applyBorder="1" applyAlignment="1" applyProtection="1">
      <alignment horizontal="center" wrapText="1"/>
    </xf>
    <xf numFmtId="0" fontId="8" fillId="0" borderId="8" xfId="7" applyFont="1" applyBorder="1" applyAlignment="1" applyProtection="1">
      <alignment horizontal="left" vertical="top" wrapText="1"/>
      <protection locked="0"/>
    </xf>
    <xf numFmtId="0" fontId="8" fillId="0" borderId="6" xfId="7" applyFont="1" applyBorder="1" applyAlignment="1" applyProtection="1">
      <alignment horizontal="left" vertical="top" wrapText="1"/>
      <protection locked="0"/>
    </xf>
    <xf numFmtId="0" fontId="8" fillId="0" borderId="7" xfId="7" applyFont="1" applyBorder="1" applyAlignment="1" applyProtection="1">
      <alignment horizontal="left" vertical="top" wrapText="1"/>
      <protection locked="0"/>
    </xf>
    <xf numFmtId="0" fontId="8" fillId="0" borderId="2" xfId="7" applyFont="1" applyBorder="1" applyAlignment="1" applyProtection="1">
      <alignment horizontal="left" vertical="top" wrapText="1"/>
      <protection locked="0"/>
    </xf>
    <xf numFmtId="0" fontId="8" fillId="0" borderId="0" xfId="7" applyFont="1" applyBorder="1" applyAlignment="1" applyProtection="1">
      <alignment horizontal="left" vertical="top" wrapText="1"/>
      <protection locked="0"/>
    </xf>
    <xf numFmtId="0" fontId="8" fillId="0" borderId="10" xfId="7" applyFont="1" applyBorder="1" applyAlignment="1" applyProtection="1">
      <alignment horizontal="left" vertical="top" wrapText="1"/>
      <protection locked="0"/>
    </xf>
    <xf numFmtId="0" fontId="9" fillId="4" borderId="2" xfId="7" applyFont="1" applyFill="1" applyBorder="1" applyAlignment="1" applyProtection="1">
      <alignment horizontal="right" vertical="center" shrinkToFit="1"/>
      <protection hidden="1"/>
    </xf>
    <xf numFmtId="0" fontId="9" fillId="4" borderId="0" xfId="7" applyFont="1" applyFill="1" applyBorder="1" applyAlignment="1" applyProtection="1">
      <alignment horizontal="right" vertical="center" shrinkToFit="1"/>
      <protection hidden="1"/>
    </xf>
    <xf numFmtId="0" fontId="9" fillId="4" borderId="10" xfId="7" applyFont="1" applyFill="1" applyBorder="1" applyAlignment="1" applyProtection="1">
      <alignment horizontal="right" vertical="center" shrinkToFit="1"/>
      <protection hidden="1"/>
    </xf>
    <xf numFmtId="0" fontId="29" fillId="4" borderId="11" xfId="0" applyFont="1" applyFill="1" applyBorder="1" applyAlignment="1" applyProtection="1">
      <alignment horizontal="left" vertical="center"/>
    </xf>
    <xf numFmtId="0" fontId="28" fillId="4" borderId="12" xfId="0" applyFont="1" applyFill="1" applyBorder="1" applyAlignment="1">
      <alignment horizontal="left" vertical="center"/>
    </xf>
    <xf numFmtId="0" fontId="27" fillId="4" borderId="12" xfId="0" applyFont="1" applyFill="1" applyBorder="1" applyAlignment="1">
      <alignment horizontal="left" vertical="center"/>
    </xf>
    <xf numFmtId="0" fontId="28" fillId="4" borderId="13" xfId="0" applyFont="1" applyFill="1" applyBorder="1" applyAlignment="1">
      <alignment horizontal="left" vertical="center"/>
    </xf>
    <xf numFmtId="0" fontId="4" fillId="4" borderId="8" xfId="2" applyFont="1" applyFill="1" applyBorder="1" applyAlignment="1">
      <alignment horizontal="center" wrapText="1"/>
    </xf>
    <xf numFmtId="0" fontId="4" fillId="4" borderId="6" xfId="2" applyFont="1" applyFill="1" applyBorder="1" applyAlignment="1">
      <alignment horizontal="center" wrapText="1"/>
    </xf>
    <xf numFmtId="0" fontId="4" fillId="4" borderId="7" xfId="2" applyFont="1" applyFill="1" applyBorder="1" applyAlignment="1">
      <alignment horizontal="center" wrapText="1"/>
    </xf>
    <xf numFmtId="0" fontId="22" fillId="0" borderId="8" xfId="2" applyFont="1" applyFill="1" applyBorder="1" applyAlignment="1" applyProtection="1">
      <alignment horizontal="left" vertical="top" wrapText="1"/>
      <protection locked="0"/>
    </xf>
    <xf numFmtId="0" fontId="22" fillId="0" borderId="6" xfId="2" applyFont="1" applyFill="1" applyBorder="1" applyAlignment="1" applyProtection="1">
      <alignment horizontal="left" vertical="top" wrapText="1"/>
      <protection locked="0"/>
    </xf>
    <xf numFmtId="0" fontId="22" fillId="0" borderId="7" xfId="2" applyFont="1" applyFill="1" applyBorder="1" applyAlignment="1" applyProtection="1">
      <alignment horizontal="left" vertical="top" wrapText="1"/>
      <protection locked="0"/>
    </xf>
    <xf numFmtId="0" fontId="22" fillId="0" borderId="2" xfId="2" applyFont="1" applyFill="1" applyBorder="1" applyAlignment="1" applyProtection="1">
      <alignment horizontal="left" vertical="top" wrapText="1"/>
      <protection locked="0"/>
    </xf>
    <xf numFmtId="0" fontId="22" fillId="0" borderId="0" xfId="2" applyFont="1" applyFill="1" applyBorder="1" applyAlignment="1" applyProtection="1">
      <alignment horizontal="left" vertical="top" wrapText="1"/>
      <protection locked="0"/>
    </xf>
    <xf numFmtId="0" fontId="22" fillId="0" borderId="10" xfId="2" applyFont="1" applyFill="1" applyBorder="1" applyAlignment="1" applyProtection="1">
      <alignment horizontal="left" vertical="top" wrapText="1"/>
      <protection locked="0"/>
    </xf>
    <xf numFmtId="0" fontId="9" fillId="4" borderId="2" xfId="2" applyFont="1" applyFill="1" applyBorder="1" applyAlignment="1" applyProtection="1">
      <alignment horizontal="right" vertical="center" wrapText="1"/>
      <protection hidden="1"/>
    </xf>
    <xf numFmtId="0" fontId="9" fillId="4" borderId="0" xfId="2" applyFont="1" applyFill="1" applyBorder="1" applyAlignment="1" applyProtection="1">
      <alignment horizontal="right" vertical="center" wrapText="1"/>
      <protection hidden="1"/>
    </xf>
    <xf numFmtId="0" fontId="9" fillId="4" borderId="10" xfId="2" applyFont="1" applyFill="1" applyBorder="1" applyAlignment="1" applyProtection="1">
      <alignment horizontal="right" vertical="center" wrapText="1"/>
      <protection hidden="1"/>
    </xf>
    <xf numFmtId="0" fontId="8" fillId="0" borderId="8" xfId="7" applyFont="1" applyBorder="1" applyAlignment="1" applyProtection="1">
      <alignment horizontal="left" vertical="center" wrapText="1"/>
      <protection locked="0"/>
    </xf>
    <xf numFmtId="0" fontId="8" fillId="0" borderId="6" xfId="7" applyFont="1" applyBorder="1" applyAlignment="1" applyProtection="1">
      <alignment horizontal="left" vertical="center" wrapText="1"/>
      <protection locked="0"/>
    </xf>
    <xf numFmtId="0" fontId="8" fillId="0" borderId="7" xfId="7" applyFont="1" applyBorder="1" applyAlignment="1" applyProtection="1">
      <alignment horizontal="left" vertical="center" wrapText="1"/>
      <protection locked="0"/>
    </xf>
    <xf numFmtId="0" fontId="8" fillId="0" borderId="2" xfId="7" applyFont="1" applyBorder="1" applyAlignment="1" applyProtection="1">
      <alignment horizontal="left" vertical="center" wrapText="1"/>
      <protection locked="0"/>
    </xf>
    <xf numFmtId="0" fontId="8" fillId="0" borderId="0" xfId="7" applyFont="1" applyBorder="1" applyAlignment="1" applyProtection="1">
      <alignment horizontal="left" vertical="center" wrapText="1"/>
      <protection locked="0"/>
    </xf>
    <xf numFmtId="0" fontId="8" fillId="0" borderId="10" xfId="7" applyFont="1" applyBorder="1" applyAlignment="1" applyProtection="1">
      <alignment horizontal="left" vertical="center" wrapText="1"/>
      <protection locked="0"/>
    </xf>
    <xf numFmtId="0" fontId="8" fillId="0" borderId="4" xfId="7" applyFont="1" applyBorder="1" applyAlignment="1" applyProtection="1">
      <alignment horizontal="left" vertical="center" wrapText="1"/>
      <protection locked="0"/>
    </xf>
    <xf numFmtId="0" fontId="8" fillId="0" borderId="5" xfId="7" applyFont="1" applyBorder="1" applyAlignment="1" applyProtection="1">
      <alignment horizontal="left" vertical="center" wrapText="1"/>
      <protection locked="0"/>
    </xf>
    <xf numFmtId="0" fontId="8" fillId="0" borderId="9" xfId="7" applyFont="1" applyBorder="1" applyAlignment="1" applyProtection="1">
      <alignment horizontal="left" vertical="center" wrapText="1"/>
      <protection locked="0"/>
    </xf>
    <xf numFmtId="0" fontId="83" fillId="4" borderId="2" xfId="7" applyFont="1" applyFill="1" applyBorder="1" applyAlignment="1" applyProtection="1">
      <alignment horizontal="center" vertical="center" wrapText="1"/>
    </xf>
    <xf numFmtId="0" fontId="83" fillId="4" borderId="0" xfId="7" applyFont="1" applyFill="1" applyBorder="1" applyAlignment="1" applyProtection="1">
      <alignment horizontal="center" vertical="center" wrapText="1"/>
    </xf>
    <xf numFmtId="0" fontId="83" fillId="4" borderId="10" xfId="7" applyFont="1" applyFill="1" applyBorder="1" applyAlignment="1" applyProtection="1">
      <alignment horizontal="center" vertical="center" wrapText="1"/>
    </xf>
    <xf numFmtId="0" fontId="13" fillId="4" borderId="4" xfId="7" applyFont="1" applyFill="1" applyBorder="1" applyAlignment="1" applyProtection="1">
      <alignment horizontal="right" vertical="center" wrapText="1"/>
      <protection hidden="1"/>
    </xf>
    <xf numFmtId="0" fontId="13" fillId="4" borderId="5" xfId="7" applyFont="1" applyFill="1" applyBorder="1" applyAlignment="1" applyProtection="1">
      <alignment horizontal="right" vertical="center" wrapText="1"/>
      <protection hidden="1"/>
    </xf>
    <xf numFmtId="0" fontId="13" fillId="4" borderId="9" xfId="7" applyFont="1" applyFill="1" applyBorder="1" applyAlignment="1" applyProtection="1">
      <alignment horizontal="right" vertical="center" wrapText="1"/>
      <protection hidden="1"/>
    </xf>
    <xf numFmtId="0" fontId="35" fillId="4" borderId="11" xfId="2" applyFont="1" applyFill="1" applyBorder="1" applyAlignment="1">
      <alignment horizontal="left" vertical="center" wrapText="1"/>
    </xf>
    <xf numFmtId="0" fontId="35" fillId="4" borderId="12" xfId="2" applyFont="1" applyFill="1" applyBorder="1" applyAlignment="1">
      <alignment horizontal="left" vertical="center" wrapText="1"/>
    </xf>
    <xf numFmtId="0" fontId="35" fillId="4" borderId="13" xfId="2" applyFont="1" applyFill="1" applyBorder="1" applyAlignment="1">
      <alignment horizontal="left" vertical="center" wrapText="1"/>
    </xf>
    <xf numFmtId="0" fontId="28" fillId="4" borderId="28" xfId="7" applyFont="1" applyFill="1" applyBorder="1" applyAlignment="1" applyProtection="1">
      <alignment vertical="center" textRotation="255"/>
      <protection locked="0"/>
    </xf>
    <xf numFmtId="0" fontId="28" fillId="4" borderId="34" xfId="0" applyFont="1" applyFill="1" applyBorder="1" applyAlignment="1" applyProtection="1">
      <alignment vertical="center" textRotation="255"/>
      <protection locked="0"/>
    </xf>
    <xf numFmtId="0" fontId="28" fillId="4" borderId="29" xfId="0" applyFont="1" applyFill="1" applyBorder="1" applyAlignment="1" applyProtection="1">
      <alignment vertical="center" textRotation="255"/>
      <protection locked="0"/>
    </xf>
    <xf numFmtId="0" fontId="8" fillId="2" borderId="8" xfId="7" applyFont="1" applyFill="1" applyBorder="1" applyAlignment="1" applyProtection="1">
      <alignment horizontal="left" vertical="top" wrapText="1" shrinkToFit="1"/>
      <protection locked="0"/>
    </xf>
    <xf numFmtId="0" fontId="28" fillId="4" borderId="6" xfId="0" applyFont="1" applyFill="1" applyBorder="1" applyAlignment="1">
      <alignment vertical="center"/>
    </xf>
    <xf numFmtId="0" fontId="28" fillId="4" borderId="7" xfId="0" applyFont="1" applyFill="1" applyBorder="1" applyAlignment="1">
      <alignment vertical="center"/>
    </xf>
    <xf numFmtId="0" fontId="28" fillId="4" borderId="4" xfId="0" applyFont="1" applyFill="1" applyBorder="1" applyAlignment="1">
      <alignment vertical="center"/>
    </xf>
    <xf numFmtId="0" fontId="28" fillId="4" borderId="5" xfId="0" applyFont="1" applyFill="1" applyBorder="1" applyAlignment="1">
      <alignment vertical="center"/>
    </xf>
    <xf numFmtId="0" fontId="28" fillId="4" borderId="9" xfId="0" applyFont="1" applyFill="1" applyBorder="1" applyAlignment="1">
      <alignment vertical="center"/>
    </xf>
    <xf numFmtId="0" fontId="83" fillId="0" borderId="2" xfId="7" applyFont="1" applyFill="1" applyBorder="1" applyAlignment="1" applyProtection="1">
      <alignment horizontal="left" vertical="center"/>
    </xf>
    <xf numFmtId="0" fontId="83" fillId="0" borderId="0" xfId="0" applyFont="1" applyBorder="1" applyAlignment="1">
      <alignment vertical="center"/>
    </xf>
    <xf numFmtId="0" fontId="83" fillId="0" borderId="10" xfId="0" applyFont="1" applyBorder="1" applyAlignment="1">
      <alignment vertical="center"/>
    </xf>
    <xf numFmtId="0" fontId="28" fillId="4" borderId="6" xfId="7" applyFont="1" applyFill="1" applyBorder="1" applyAlignment="1" applyProtection="1">
      <alignment horizontal="center" vertical="center"/>
    </xf>
    <xf numFmtId="0" fontId="28" fillId="4" borderId="0" xfId="0" applyFont="1" applyFill="1" applyBorder="1" applyAlignment="1">
      <alignment vertical="center"/>
    </xf>
    <xf numFmtId="0" fontId="28" fillId="4" borderId="10" xfId="0" applyFont="1" applyFill="1" applyBorder="1" applyAlignment="1">
      <alignment vertical="center"/>
    </xf>
    <xf numFmtId="0" fontId="35" fillId="4" borderId="8" xfId="7" applyFont="1" applyFill="1" applyBorder="1" applyAlignment="1" applyProtection="1">
      <alignment horizontal="left" vertical="center" wrapText="1"/>
    </xf>
    <xf numFmtId="0" fontId="28" fillId="4" borderId="8" xfId="7" applyFont="1" applyFill="1" applyBorder="1" applyAlignment="1" applyProtection="1">
      <alignment horizontal="center" vertical="center" wrapText="1"/>
    </xf>
    <xf numFmtId="0" fontId="8" fillId="0" borderId="8" xfId="7" applyFont="1" applyBorder="1" applyAlignment="1" applyProtection="1">
      <alignment horizontal="center" vertical="center"/>
      <protection locked="0"/>
    </xf>
    <xf numFmtId="0" fontId="8" fillId="0" borderId="7" xfId="7" applyFont="1" applyBorder="1" applyAlignment="1" applyProtection="1">
      <alignment horizontal="center" vertical="center"/>
      <protection locked="0"/>
    </xf>
    <xf numFmtId="0" fontId="8" fillId="0" borderId="4" xfId="7" applyFont="1" applyBorder="1" applyAlignment="1" applyProtection="1">
      <alignment horizontal="center" vertical="center"/>
      <protection locked="0"/>
    </xf>
    <xf numFmtId="0" fontId="8" fillId="0" borderId="9" xfId="7" applyFont="1" applyBorder="1" applyAlignment="1" applyProtection="1">
      <alignment horizontal="center" vertical="center"/>
      <protection locked="0"/>
    </xf>
    <xf numFmtId="0" fontId="28" fillId="4" borderId="6" xfId="7" applyFont="1" applyFill="1" applyBorder="1" applyAlignment="1" applyProtection="1">
      <alignment horizontal="center" vertical="center" wrapText="1"/>
    </xf>
    <xf numFmtId="0" fontId="28" fillId="4" borderId="7" xfId="7" applyFont="1" applyFill="1" applyBorder="1" applyAlignment="1" applyProtection="1">
      <alignment horizontal="center" vertical="center" wrapText="1"/>
    </xf>
    <xf numFmtId="0" fontId="28" fillId="4" borderId="4" xfId="7" applyFont="1" applyFill="1" applyBorder="1" applyAlignment="1" applyProtection="1">
      <alignment horizontal="center" vertical="center" wrapText="1"/>
    </xf>
    <xf numFmtId="0" fontId="28" fillId="4" borderId="5" xfId="7" applyFont="1" applyFill="1" applyBorder="1" applyAlignment="1" applyProtection="1">
      <alignment horizontal="center" vertical="center" wrapText="1"/>
    </xf>
    <xf numFmtId="0" fontId="28" fillId="4" borderId="9" xfId="7" applyFont="1" applyFill="1" applyBorder="1" applyAlignment="1" applyProtection="1">
      <alignment horizontal="center" vertical="center" wrapText="1"/>
    </xf>
    <xf numFmtId="0" fontId="8" fillId="0" borderId="8" xfId="7" applyFont="1" applyFill="1" applyBorder="1" applyAlignment="1" applyProtection="1">
      <alignment horizontal="left" vertical="center" wrapText="1"/>
      <protection locked="0"/>
    </xf>
    <xf numFmtId="0" fontId="8" fillId="0" borderId="6" xfId="7" applyFont="1" applyFill="1" applyBorder="1" applyAlignment="1" applyProtection="1">
      <alignment horizontal="left" vertical="center" wrapText="1"/>
      <protection locked="0"/>
    </xf>
    <xf numFmtId="0" fontId="8" fillId="0" borderId="7" xfId="7" applyFont="1" applyFill="1" applyBorder="1" applyAlignment="1" applyProtection="1">
      <alignment horizontal="left" vertical="center" wrapText="1"/>
      <protection locked="0"/>
    </xf>
    <xf numFmtId="0" fontId="8" fillId="0" borderId="4" xfId="7" applyFont="1" applyFill="1" applyBorder="1" applyAlignment="1" applyProtection="1">
      <alignment horizontal="left" vertical="center" wrapText="1"/>
      <protection locked="0"/>
    </xf>
    <xf numFmtId="0" fontId="8" fillId="0" borderId="5" xfId="7" applyFont="1" applyFill="1" applyBorder="1" applyAlignment="1" applyProtection="1">
      <alignment horizontal="left" vertical="center" wrapText="1"/>
      <protection locked="0"/>
    </xf>
    <xf numFmtId="0" fontId="8" fillId="0" borderId="9" xfId="7" applyFont="1" applyFill="1" applyBorder="1" applyAlignment="1" applyProtection="1">
      <alignment horizontal="left" vertical="center" wrapText="1"/>
      <protection locked="0"/>
    </xf>
    <xf numFmtId="0" fontId="28" fillId="4" borderId="8" xfId="7" applyFont="1" applyFill="1" applyBorder="1" applyAlignment="1" applyProtection="1">
      <alignment vertical="center" wrapText="1"/>
      <protection locked="0"/>
    </xf>
    <xf numFmtId="0" fontId="28" fillId="4" borderId="6" xfId="0" applyFont="1" applyFill="1" applyBorder="1" applyAlignment="1" applyProtection="1">
      <alignment vertical="center"/>
      <protection locked="0"/>
    </xf>
    <xf numFmtId="0" fontId="28" fillId="4" borderId="7" xfId="0" applyFont="1" applyFill="1" applyBorder="1" applyAlignment="1" applyProtection="1">
      <alignment vertical="center"/>
      <protection locked="0"/>
    </xf>
    <xf numFmtId="0" fontId="28" fillId="4" borderId="2" xfId="0" applyFont="1"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4" borderId="4" xfId="7" applyFont="1" applyFill="1" applyBorder="1" applyAlignment="1" applyProtection="1">
      <alignment horizontal="right" vertical="center" shrinkToFit="1"/>
      <protection locked="0"/>
    </xf>
    <xf numFmtId="0" fontId="28" fillId="4" borderId="5" xfId="0" applyFont="1" applyFill="1" applyBorder="1" applyAlignment="1" applyProtection="1">
      <alignment vertical="center"/>
      <protection locked="0"/>
    </xf>
    <xf numFmtId="0" fontId="28" fillId="4" borderId="9" xfId="0" applyFont="1" applyFill="1" applyBorder="1" applyAlignment="1" applyProtection="1">
      <alignment vertical="center"/>
      <protection locked="0"/>
    </xf>
    <xf numFmtId="0" fontId="8" fillId="0" borderId="8" xfId="7" applyFont="1" applyBorder="1" applyAlignment="1" applyProtection="1">
      <alignment vertical="top" wrapText="1"/>
      <protection locked="0"/>
    </xf>
    <xf numFmtId="0" fontId="8" fillId="0" borderId="6" xfId="7" applyFont="1" applyBorder="1" applyAlignment="1" applyProtection="1">
      <alignment vertical="top" wrapText="1"/>
      <protection locked="0"/>
    </xf>
    <xf numFmtId="0" fontId="8" fillId="0" borderId="7" xfId="7" applyFont="1" applyBorder="1" applyAlignment="1" applyProtection="1">
      <alignment vertical="top" wrapText="1"/>
      <protection locked="0"/>
    </xf>
    <xf numFmtId="0" fontId="8" fillId="0" borderId="2" xfId="7" applyFont="1" applyBorder="1" applyAlignment="1" applyProtection="1">
      <alignment vertical="top" wrapText="1"/>
      <protection locked="0"/>
    </xf>
    <xf numFmtId="0" fontId="8" fillId="0" borderId="0" xfId="7" applyFont="1" applyBorder="1" applyAlignment="1" applyProtection="1">
      <alignment vertical="top" wrapText="1"/>
      <protection locked="0"/>
    </xf>
    <xf numFmtId="0" fontId="8" fillId="0" borderId="10" xfId="7" applyFont="1" applyBorder="1" applyAlignment="1" applyProtection="1">
      <alignment vertical="top" wrapText="1"/>
      <protection locked="0"/>
    </xf>
    <xf numFmtId="0" fontId="8" fillId="0" borderId="4" xfId="7" applyFont="1" applyBorder="1" applyAlignment="1" applyProtection="1">
      <alignment vertical="top" wrapText="1"/>
      <protection locked="0"/>
    </xf>
    <xf numFmtId="0" fontId="8" fillId="0" borderId="5" xfId="7" applyFont="1" applyBorder="1" applyAlignment="1" applyProtection="1">
      <alignment vertical="top" wrapText="1"/>
      <protection locked="0"/>
    </xf>
    <xf numFmtId="0" fontId="8" fillId="0" borderId="9" xfId="7" applyFont="1" applyBorder="1" applyAlignment="1" applyProtection="1">
      <alignment vertical="top" wrapText="1"/>
      <protection locked="0"/>
    </xf>
    <xf numFmtId="0" fontId="8" fillId="4" borderId="8" xfId="7" applyFont="1" applyFill="1" applyBorder="1" applyAlignment="1" applyProtection="1">
      <alignment horizontal="center" vertical="center" wrapText="1"/>
    </xf>
    <xf numFmtId="0" fontId="8" fillId="4" borderId="6" xfId="7" applyFont="1" applyFill="1" applyBorder="1" applyAlignment="1" applyProtection="1">
      <alignment horizontal="center" vertical="center" wrapText="1"/>
    </xf>
    <xf numFmtId="0" fontId="8" fillId="4" borderId="7" xfId="7" applyFont="1" applyFill="1" applyBorder="1" applyAlignment="1" applyProtection="1">
      <alignment horizontal="center" vertical="center" wrapText="1"/>
    </xf>
    <xf numFmtId="0" fontId="8" fillId="4" borderId="4" xfId="7" applyFont="1" applyFill="1" applyBorder="1" applyAlignment="1" applyProtection="1">
      <alignment horizontal="center" vertical="center" wrapText="1"/>
    </xf>
    <xf numFmtId="0" fontId="8" fillId="4" borderId="5" xfId="7" applyFont="1" applyFill="1" applyBorder="1" applyAlignment="1" applyProtection="1">
      <alignment horizontal="center" vertical="center" wrapText="1"/>
    </xf>
    <xf numFmtId="0" fontId="8" fillId="4" borderId="9" xfId="7" applyFont="1" applyFill="1" applyBorder="1" applyAlignment="1" applyProtection="1">
      <alignment horizontal="center" vertical="center" wrapText="1"/>
    </xf>
    <xf numFmtId="0" fontId="8" fillId="0" borderId="8" xfId="7" applyFont="1" applyBorder="1" applyAlignment="1" applyProtection="1">
      <alignment horizontal="center" vertical="center" wrapText="1"/>
      <protection locked="0"/>
    </xf>
    <xf numFmtId="0" fontId="8" fillId="0" borderId="6" xfId="7" applyFont="1" applyBorder="1" applyAlignment="1" applyProtection="1">
      <alignment horizontal="center" vertical="center" wrapText="1"/>
      <protection locked="0"/>
    </xf>
    <xf numFmtId="0" fontId="8" fillId="0" borderId="7" xfId="7" applyFont="1" applyBorder="1" applyAlignment="1" applyProtection="1">
      <alignment horizontal="center" vertical="center" wrapText="1"/>
      <protection locked="0"/>
    </xf>
    <xf numFmtId="0" fontId="8" fillId="0" borderId="4" xfId="7" applyFont="1" applyBorder="1" applyAlignment="1" applyProtection="1">
      <alignment horizontal="center" vertical="center" wrapText="1"/>
      <protection locked="0"/>
    </xf>
    <xf numFmtId="0" fontId="8" fillId="0" borderId="5" xfId="7" applyFont="1" applyBorder="1" applyAlignment="1" applyProtection="1">
      <alignment horizontal="center" vertical="center" wrapText="1"/>
      <protection locked="0"/>
    </xf>
    <xf numFmtId="0" fontId="8" fillId="0" borderId="9" xfId="7" applyFont="1" applyBorder="1" applyAlignment="1" applyProtection="1">
      <alignment horizontal="center" vertical="center" wrapText="1"/>
      <protection locked="0"/>
    </xf>
    <xf numFmtId="0" fontId="6" fillId="6" borderId="8" xfId="0" applyNumberFormat="1" applyFont="1" applyFill="1" applyBorder="1" applyAlignment="1" applyProtection="1">
      <alignment horizontal="center" vertical="center" wrapText="1"/>
    </xf>
    <xf numFmtId="0" fontId="6" fillId="6" borderId="7" xfId="0" applyNumberFormat="1" applyFont="1" applyFill="1" applyBorder="1" applyAlignment="1" applyProtection="1">
      <alignment horizontal="center" vertical="center" wrapText="1"/>
    </xf>
    <xf numFmtId="0" fontId="6" fillId="6" borderId="4" xfId="0" applyNumberFormat="1" applyFont="1" applyFill="1" applyBorder="1" applyAlignment="1" applyProtection="1">
      <alignment horizontal="center" vertical="center" wrapText="1"/>
    </xf>
    <xf numFmtId="0" fontId="6" fillId="6" borderId="9"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xf>
    <xf numFmtId="182" fontId="12" fillId="4" borderId="12" xfId="0" applyNumberFormat="1" applyFont="1" applyFill="1" applyBorder="1" applyAlignment="1" applyProtection="1">
      <alignment horizontal="center" vertical="center" shrinkToFit="1"/>
    </xf>
    <xf numFmtId="182" fontId="12" fillId="4" borderId="13" xfId="0" applyNumberFormat="1" applyFont="1" applyFill="1" applyBorder="1" applyAlignment="1" applyProtection="1">
      <alignment horizontal="center" vertical="center" shrinkToFit="1"/>
    </xf>
    <xf numFmtId="182" fontId="12" fillId="4" borderId="11" xfId="0" applyNumberFormat="1" applyFont="1" applyFill="1" applyBorder="1" applyAlignment="1" applyProtection="1">
      <alignment horizontal="center" vertical="center" wrapText="1"/>
    </xf>
    <xf numFmtId="182" fontId="12" fillId="4" borderId="12" xfId="0" applyNumberFormat="1" applyFont="1" applyFill="1" applyBorder="1" applyAlignment="1" applyProtection="1">
      <alignment horizontal="center" vertical="center" wrapText="1"/>
    </xf>
    <xf numFmtId="182" fontId="12" fillId="4" borderId="13" xfId="0" applyNumberFormat="1" applyFont="1" applyFill="1" applyBorder="1" applyAlignment="1" applyProtection="1">
      <alignment horizontal="center" vertical="center" wrapText="1"/>
    </xf>
    <xf numFmtId="182" fontId="12" fillId="4" borderId="11" xfId="0" applyNumberFormat="1" applyFont="1" applyFill="1" applyBorder="1" applyAlignment="1" applyProtection="1">
      <alignment horizontal="center" vertical="center" shrinkToFit="1"/>
      <protection locked="0"/>
    </xf>
    <xf numFmtId="182" fontId="12" fillId="4" borderId="12" xfId="0" applyNumberFormat="1" applyFont="1" applyFill="1" applyBorder="1" applyAlignment="1" applyProtection="1">
      <alignment horizontal="center" vertical="center" shrinkToFit="1"/>
      <protection locked="0"/>
    </xf>
    <xf numFmtId="182" fontId="12" fillId="4" borderId="13" xfId="0" applyNumberFormat="1" applyFont="1" applyFill="1" applyBorder="1" applyAlignment="1" applyProtection="1">
      <alignment horizontal="center" vertical="center" shrinkToFit="1"/>
      <protection locked="0"/>
    </xf>
    <xf numFmtId="0" fontId="6" fillId="2" borderId="28" xfId="0" applyNumberFormat="1" applyFont="1" applyFill="1" applyBorder="1" applyAlignment="1" applyProtection="1">
      <alignment horizontal="center" vertical="center" wrapText="1"/>
      <protection locked="0"/>
    </xf>
    <xf numFmtId="0" fontId="6" fillId="2" borderId="34" xfId="0" applyNumberFormat="1" applyFont="1" applyFill="1" applyBorder="1" applyAlignment="1" applyProtection="1">
      <alignment horizontal="center" vertical="center" wrapText="1"/>
      <protection locked="0"/>
    </xf>
    <xf numFmtId="0" fontId="6" fillId="2" borderId="29" xfId="0" applyNumberFormat="1" applyFont="1" applyFill="1" applyBorder="1" applyAlignment="1" applyProtection="1">
      <alignment horizontal="center" vertical="center" wrapText="1"/>
      <protection locked="0"/>
    </xf>
    <xf numFmtId="0" fontId="6" fillId="4" borderId="28" xfId="0" applyNumberFormat="1" applyFont="1" applyFill="1" applyBorder="1" applyAlignment="1" applyProtection="1">
      <alignment horizontal="center" vertical="center" textRotation="255" wrapText="1"/>
      <protection locked="0"/>
    </xf>
    <xf numFmtId="0" fontId="6" fillId="4" borderId="34" xfId="0" applyNumberFormat="1" applyFont="1" applyFill="1" applyBorder="1" applyAlignment="1" applyProtection="1">
      <alignment horizontal="center" vertical="center" textRotation="255" wrapText="1"/>
      <protection locked="0"/>
    </xf>
    <xf numFmtId="0" fontId="6" fillId="4" borderId="29" xfId="0" applyNumberFormat="1" applyFont="1" applyFill="1" applyBorder="1" applyAlignment="1" applyProtection="1">
      <alignment horizontal="center" vertical="center" textRotation="255" wrapText="1"/>
      <protection locked="0"/>
    </xf>
    <xf numFmtId="49" fontId="8" fillId="2" borderId="8"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left" vertical="center" wrapText="1"/>
      <protection locked="0"/>
    </xf>
    <xf numFmtId="49" fontId="8" fillId="2" borderId="0" xfId="0" applyNumberFormat="1" applyFont="1" applyFill="1" applyBorder="1" applyAlignment="1" applyProtection="1">
      <alignment horizontal="left" vertical="center" wrapText="1"/>
      <protection locked="0"/>
    </xf>
    <xf numFmtId="49" fontId="8" fillId="2" borderId="10" xfId="0" applyNumberFormat="1" applyFont="1" applyFill="1" applyBorder="1" applyAlignment="1" applyProtection="1">
      <alignment horizontal="left" vertical="center" wrapText="1"/>
      <protection locked="0"/>
    </xf>
    <xf numFmtId="49" fontId="8" fillId="2" borderId="4"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pplyProtection="1">
      <alignment horizontal="left" vertical="center" wrapText="1"/>
      <protection locked="0"/>
    </xf>
    <xf numFmtId="49" fontId="8" fillId="2" borderId="9" xfId="0" applyNumberFormat="1" applyFont="1" applyFill="1" applyBorder="1" applyAlignment="1" applyProtection="1">
      <alignment horizontal="left" vertical="center" wrapText="1"/>
      <protection locked="0"/>
    </xf>
    <xf numFmtId="49" fontId="8" fillId="0" borderId="8" xfId="0" applyNumberFormat="1" applyFont="1" applyFill="1" applyBorder="1" applyAlignment="1" applyProtection="1">
      <alignment horizontal="left" vertical="center" wrapText="1"/>
      <protection locked="0"/>
    </xf>
    <xf numFmtId="49" fontId="8" fillId="0" borderId="6" xfId="0" applyNumberFormat="1" applyFont="1" applyFill="1" applyBorder="1" applyAlignment="1" applyProtection="1">
      <alignment horizontal="left" vertical="center" wrapText="1"/>
      <protection locked="0"/>
    </xf>
    <xf numFmtId="49" fontId="8" fillId="0" borderId="7" xfId="0" applyNumberFormat="1" applyFont="1" applyFill="1" applyBorder="1" applyAlignment="1" applyProtection="1">
      <alignment horizontal="left" vertical="center" wrapText="1"/>
      <protection locked="0"/>
    </xf>
    <xf numFmtId="49" fontId="8" fillId="0" borderId="2"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49" fontId="8" fillId="0" borderId="10" xfId="0" applyNumberFormat="1" applyFont="1" applyFill="1" applyBorder="1" applyAlignment="1" applyProtection="1">
      <alignment horizontal="left" vertical="center" wrapText="1"/>
      <protection locked="0"/>
    </xf>
    <xf numFmtId="49" fontId="8" fillId="0" borderId="4" xfId="0" applyNumberFormat="1" applyFont="1" applyFill="1" applyBorder="1" applyAlignment="1" applyProtection="1">
      <alignment horizontal="left" vertical="center" wrapText="1"/>
      <protection locked="0"/>
    </xf>
    <xf numFmtId="49" fontId="8" fillId="0" borderId="5" xfId="0" applyNumberFormat="1" applyFont="1" applyFill="1" applyBorder="1" applyAlignment="1" applyProtection="1">
      <alignment horizontal="left" vertical="center" wrapText="1"/>
      <protection locked="0"/>
    </xf>
    <xf numFmtId="49" fontId="8" fillId="0" borderId="9" xfId="0" applyNumberFormat="1" applyFont="1" applyFill="1" applyBorder="1" applyAlignment="1" applyProtection="1">
      <alignment horizontal="left" vertical="center" wrapText="1"/>
      <protection locked="0"/>
    </xf>
    <xf numFmtId="0" fontId="6" fillId="6" borderId="2" xfId="0" applyNumberFormat="1" applyFont="1" applyFill="1" applyBorder="1" applyAlignment="1" applyProtection="1">
      <alignment horizontal="center" vertical="center" wrapText="1"/>
    </xf>
    <xf numFmtId="0" fontId="6" fillId="6" borderId="10"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wrapText="1"/>
    </xf>
    <xf numFmtId="182" fontId="12" fillId="4" borderId="6" xfId="0" applyNumberFormat="1" applyFont="1" applyFill="1" applyBorder="1" applyAlignment="1" applyProtection="1">
      <alignment horizontal="center" vertical="center" wrapText="1"/>
    </xf>
    <xf numFmtId="182" fontId="12" fillId="4" borderId="7" xfId="0" applyNumberFormat="1" applyFont="1" applyFill="1" applyBorder="1" applyAlignment="1" applyProtection="1">
      <alignment horizontal="center" vertical="center" wrapText="1"/>
    </xf>
    <xf numFmtId="182" fontId="12" fillId="4" borderId="8" xfId="0" applyNumberFormat="1" applyFont="1" applyFill="1" applyBorder="1" applyAlignment="1" applyProtection="1">
      <alignment horizontal="center" vertical="center" shrinkToFit="1"/>
      <protection locked="0"/>
    </xf>
    <xf numFmtId="182" fontId="12" fillId="4" borderId="6" xfId="0" applyNumberFormat="1" applyFont="1" applyFill="1" applyBorder="1" applyAlignment="1" applyProtection="1">
      <alignment horizontal="center" vertical="center" shrinkToFit="1"/>
      <protection locked="0"/>
    </xf>
    <xf numFmtId="182" fontId="12" fillId="4" borderId="7" xfId="0" applyNumberFormat="1" applyFont="1" applyFill="1" applyBorder="1" applyAlignment="1" applyProtection="1">
      <alignment horizontal="center" vertical="center" shrinkToFit="1"/>
      <protection locked="0"/>
    </xf>
    <xf numFmtId="0" fontId="23" fillId="0" borderId="0" xfId="0" applyFont="1" applyBorder="1" applyAlignment="1" applyProtection="1">
      <alignment vertical="center"/>
    </xf>
    <xf numFmtId="0" fontId="28" fillId="0" borderId="0" xfId="0" applyFont="1" applyBorder="1" applyAlignment="1">
      <alignment vertical="center"/>
    </xf>
    <xf numFmtId="0" fontId="29" fillId="4" borderId="11" xfId="0" applyFont="1" applyFill="1" applyBorder="1" applyAlignment="1" applyProtection="1">
      <alignment horizontal="center" vertical="center"/>
    </xf>
    <xf numFmtId="0" fontId="29" fillId="4" borderId="13" xfId="0" applyFont="1" applyFill="1" applyBorder="1" applyAlignment="1" applyProtection="1">
      <alignment horizontal="center" vertical="center"/>
    </xf>
    <xf numFmtId="0" fontId="28" fillId="4" borderId="11" xfId="0" applyFont="1" applyFill="1" applyBorder="1" applyAlignment="1" applyProtection="1">
      <alignment horizontal="left" vertical="center" wrapText="1"/>
    </xf>
    <xf numFmtId="0" fontId="28" fillId="4" borderId="12" xfId="0" applyFont="1" applyFill="1" applyBorder="1" applyAlignment="1" applyProtection="1">
      <alignment horizontal="left" vertical="center" wrapText="1"/>
    </xf>
    <xf numFmtId="0" fontId="28" fillId="4" borderId="13"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0" fontId="34" fillId="4" borderId="11" xfId="0" applyFont="1" applyFill="1" applyBorder="1" applyAlignment="1" applyProtection="1">
      <alignment horizontal="center" vertical="center" wrapText="1"/>
    </xf>
    <xf numFmtId="0" fontId="35" fillId="4" borderId="13" xfId="0" applyFont="1" applyFill="1" applyBorder="1" applyAlignment="1" applyProtection="1">
      <alignment horizontal="center" vertical="center" wrapText="1"/>
    </xf>
    <xf numFmtId="0" fontId="52" fillId="4" borderId="11" xfId="0" applyFont="1" applyFill="1" applyBorder="1" applyAlignment="1" applyProtection="1">
      <alignment horizontal="center" vertical="center" wrapText="1"/>
    </xf>
    <xf numFmtId="0" fontId="35" fillId="4" borderId="12" xfId="0" applyFont="1" applyFill="1" applyBorder="1" applyAlignment="1" applyProtection="1">
      <alignment horizontal="center" vertical="center" wrapText="1"/>
    </xf>
    <xf numFmtId="0" fontId="35" fillId="4" borderId="11" xfId="0" applyFont="1" applyFill="1" applyBorder="1" applyAlignment="1" applyProtection="1">
      <alignment horizontal="center" vertical="center" wrapText="1"/>
    </xf>
    <xf numFmtId="0" fontId="33" fillId="0" borderId="6" xfId="0" applyFont="1" applyBorder="1" applyAlignment="1" applyProtection="1">
      <alignment horizontal="center" vertical="center"/>
    </xf>
    <xf numFmtId="0" fontId="0" fillId="0" borderId="6" xfId="0" applyBorder="1" applyAlignment="1">
      <alignment vertical="center"/>
    </xf>
    <xf numFmtId="0" fontId="29" fillId="0" borderId="28" xfId="0" applyFont="1" applyBorder="1" applyAlignment="1" applyProtection="1">
      <alignment horizontal="center" vertical="center" wrapText="1"/>
      <protection locked="0"/>
    </xf>
    <xf numFmtId="0" fontId="29" fillId="0" borderId="34"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8" fillId="4" borderId="28" xfId="0" applyFont="1" applyFill="1" applyBorder="1" applyAlignment="1" applyProtection="1">
      <alignment horizontal="center" vertical="center" textRotation="255" wrapText="1"/>
      <protection locked="0"/>
    </xf>
    <xf numFmtId="0" fontId="28" fillId="4" borderId="34" xfId="0" applyFont="1" applyFill="1" applyBorder="1" applyAlignment="1" applyProtection="1">
      <alignment horizontal="center" vertical="center" textRotation="255" wrapText="1"/>
      <protection locked="0"/>
    </xf>
    <xf numFmtId="0" fontId="28" fillId="4" borderId="29" xfId="0" applyFont="1" applyFill="1" applyBorder="1" applyAlignment="1" applyProtection="1">
      <alignment horizontal="center" vertical="center" textRotation="255" wrapText="1"/>
      <protection locked="0"/>
    </xf>
    <xf numFmtId="0" fontId="8" fillId="0" borderId="8"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23" fillId="0" borderId="5" xfId="0" applyFont="1" applyFill="1" applyBorder="1" applyAlignment="1" applyProtection="1">
      <alignment vertical="center" wrapText="1"/>
    </xf>
    <xf numFmtId="0" fontId="29" fillId="4" borderId="8" xfId="0" applyFont="1" applyFill="1" applyBorder="1" applyAlignment="1" applyProtection="1">
      <alignment horizontal="center" vertical="center"/>
    </xf>
    <xf numFmtId="0" fontId="29" fillId="4" borderId="7"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0" fontId="29" fillId="4" borderId="6" xfId="0" applyFont="1" applyFill="1" applyBorder="1" applyAlignment="1" applyProtection="1">
      <alignment horizontal="center" vertical="center"/>
    </xf>
    <xf numFmtId="0" fontId="29" fillId="4" borderId="5" xfId="0" applyFont="1" applyFill="1" applyBorder="1" applyAlignment="1" applyProtection="1">
      <alignment horizontal="center" vertical="center"/>
    </xf>
    <xf numFmtId="0" fontId="29" fillId="4" borderId="30" xfId="0" applyFont="1" applyFill="1" applyBorder="1" applyAlignment="1" applyProtection="1">
      <alignment horizontal="center" vertical="center"/>
    </xf>
    <xf numFmtId="0" fontId="6" fillId="2" borderId="30" xfId="0" applyNumberFormat="1" applyFont="1" applyFill="1" applyBorder="1" applyAlignment="1" applyProtection="1">
      <alignment horizontal="center" vertical="center" wrapText="1"/>
      <protection locked="0"/>
    </xf>
    <xf numFmtId="0" fontId="8" fillId="4" borderId="28" xfId="0" applyNumberFormat="1" applyFont="1" applyFill="1" applyBorder="1" applyAlignment="1" applyProtection="1">
      <alignment horizontal="center" vertical="center" textRotation="255" wrapText="1"/>
      <protection locked="0"/>
    </xf>
    <xf numFmtId="0" fontId="8" fillId="4" borderId="34" xfId="0" applyNumberFormat="1" applyFont="1" applyFill="1" applyBorder="1" applyAlignment="1" applyProtection="1">
      <alignment horizontal="center" vertical="center" textRotation="255" wrapText="1"/>
      <protection locked="0"/>
    </xf>
    <xf numFmtId="0" fontId="8" fillId="4" borderId="29" xfId="0" applyNumberFormat="1" applyFont="1" applyFill="1" applyBorder="1" applyAlignment="1" applyProtection="1">
      <alignment horizontal="center" vertical="center" textRotation="255" wrapText="1"/>
      <protection locked="0"/>
    </xf>
    <xf numFmtId="0" fontId="23" fillId="0" borderId="5" xfId="0" applyFont="1" applyBorder="1" applyAlignment="1" applyProtection="1">
      <alignment vertical="center"/>
    </xf>
    <xf numFmtId="0" fontId="29" fillId="0" borderId="5" xfId="0" applyFont="1" applyBorder="1" applyAlignment="1">
      <alignment vertical="center"/>
    </xf>
    <xf numFmtId="0" fontId="28" fillId="0" borderId="5" xfId="0" applyFont="1" applyFill="1" applyBorder="1" applyAlignment="1" applyProtection="1">
      <alignment horizontal="left" vertical="center" wrapText="1"/>
    </xf>
    <xf numFmtId="0" fontId="34" fillId="4" borderId="8" xfId="0" applyFont="1" applyFill="1" applyBorder="1" applyAlignment="1" applyProtection="1">
      <alignment horizontal="center" vertical="center" wrapText="1"/>
    </xf>
    <xf numFmtId="0" fontId="52" fillId="4" borderId="8" xfId="0" applyFont="1" applyFill="1" applyBorder="1" applyAlignment="1" applyProtection="1">
      <alignment horizontal="center" vertical="center" wrapText="1"/>
    </xf>
    <xf numFmtId="0" fontId="35" fillId="4" borderId="6" xfId="0" applyFont="1" applyFill="1" applyBorder="1" applyAlignment="1" applyProtection="1">
      <alignment horizontal="center" vertical="center" wrapText="1"/>
    </xf>
    <xf numFmtId="0" fontId="35" fillId="4" borderId="7" xfId="0" applyFont="1" applyFill="1" applyBorder="1" applyAlignment="1" applyProtection="1">
      <alignment horizontal="center" vertical="center" wrapText="1"/>
    </xf>
    <xf numFmtId="0" fontId="29" fillId="0" borderId="30" xfId="0" applyFont="1" applyBorder="1" applyAlignment="1" applyProtection="1">
      <alignment horizontal="center" vertical="center" wrapText="1"/>
      <protection locked="0"/>
    </xf>
    <xf numFmtId="0" fontId="29" fillId="0" borderId="30" xfId="0" applyFont="1" applyBorder="1" applyAlignment="1" applyProtection="1">
      <alignment horizontal="center" vertical="center"/>
      <protection locked="0"/>
    </xf>
    <xf numFmtId="0" fontId="28" fillId="0" borderId="5" xfId="0" applyFont="1" applyFill="1" applyBorder="1" applyAlignment="1">
      <alignment vertical="center"/>
    </xf>
    <xf numFmtId="0" fontId="8" fillId="0" borderId="7" xfId="7" applyFont="1" applyBorder="1" applyAlignment="1" applyProtection="1">
      <alignment horizontal="center" vertical="center" wrapText="1"/>
    </xf>
    <xf numFmtId="0" fontId="8" fillId="0" borderId="9" xfId="7" applyFont="1" applyBorder="1" applyAlignment="1" applyProtection="1">
      <alignment horizontal="center" vertical="center" wrapText="1"/>
    </xf>
    <xf numFmtId="38" fontId="8" fillId="3" borderId="8" xfId="1" applyFont="1" applyFill="1" applyBorder="1" applyAlignment="1" applyProtection="1">
      <alignment horizontal="right" vertical="center" wrapText="1"/>
      <protection hidden="1"/>
    </xf>
    <xf numFmtId="38" fontId="8" fillId="3" borderId="6" xfId="1" applyFont="1" applyFill="1" applyBorder="1" applyAlignment="1" applyProtection="1">
      <alignment horizontal="right" vertical="center" wrapText="1"/>
      <protection hidden="1"/>
    </xf>
    <xf numFmtId="38" fontId="8" fillId="3" borderId="4" xfId="1" applyFont="1" applyFill="1" applyBorder="1" applyAlignment="1" applyProtection="1">
      <alignment horizontal="right" vertical="center" wrapText="1"/>
      <protection hidden="1"/>
    </xf>
    <xf numFmtId="38" fontId="8" fillId="3" borderId="5" xfId="1" applyFont="1" applyFill="1" applyBorder="1" applyAlignment="1" applyProtection="1">
      <alignment horizontal="right" vertical="center" wrapText="1"/>
      <protection hidden="1"/>
    </xf>
    <xf numFmtId="0" fontId="83" fillId="4" borderId="8" xfId="7" applyFont="1" applyFill="1" applyBorder="1" applyAlignment="1" applyProtection="1">
      <alignment horizontal="center" vertical="center" wrapText="1"/>
    </xf>
    <xf numFmtId="0" fontId="83" fillId="4" borderId="7" xfId="7" applyFont="1" applyFill="1" applyBorder="1" applyAlignment="1" applyProtection="1">
      <alignment horizontal="center" vertical="center" wrapText="1"/>
    </xf>
    <xf numFmtId="0" fontId="83" fillId="4" borderId="4" xfId="7" applyFont="1" applyFill="1" applyBorder="1" applyAlignment="1" applyProtection="1">
      <alignment horizontal="center" vertical="center" wrapText="1"/>
    </xf>
    <xf numFmtId="0" fontId="83" fillId="4" borderId="9" xfId="7" applyFont="1" applyFill="1" applyBorder="1" applyAlignment="1" applyProtection="1">
      <alignment horizontal="center" vertical="center" wrapText="1"/>
    </xf>
    <xf numFmtId="0" fontId="8" fillId="0" borderId="8" xfId="7" applyFont="1" applyFill="1" applyBorder="1" applyAlignment="1" applyProtection="1">
      <alignment vertical="top" wrapText="1"/>
      <protection locked="0"/>
    </xf>
    <xf numFmtId="0" fontId="8" fillId="0" borderId="6" xfId="7" applyFont="1" applyFill="1" applyBorder="1" applyAlignment="1" applyProtection="1">
      <alignment vertical="top" wrapText="1"/>
      <protection locked="0"/>
    </xf>
    <xf numFmtId="0" fontId="8" fillId="0" borderId="7" xfId="7" applyFont="1" applyFill="1" applyBorder="1" applyAlignment="1" applyProtection="1">
      <alignment vertical="top" wrapText="1"/>
      <protection locked="0"/>
    </xf>
    <xf numFmtId="0" fontId="8" fillId="0" borderId="2" xfId="7" applyFont="1" applyFill="1" applyBorder="1" applyAlignment="1" applyProtection="1">
      <alignment vertical="top" wrapText="1"/>
      <protection locked="0"/>
    </xf>
    <xf numFmtId="0" fontId="8" fillId="0" borderId="0" xfId="7" applyFont="1" applyFill="1" applyBorder="1" applyAlignment="1" applyProtection="1">
      <alignment vertical="top" wrapText="1"/>
      <protection locked="0"/>
    </xf>
    <xf numFmtId="0" fontId="8" fillId="0" borderId="10" xfId="7" applyFont="1" applyFill="1" applyBorder="1" applyAlignment="1" applyProtection="1">
      <alignment vertical="top" wrapText="1"/>
      <protection locked="0"/>
    </xf>
    <xf numFmtId="0" fontId="8" fillId="0" borderId="4" xfId="7" applyFont="1" applyFill="1" applyBorder="1" applyAlignment="1" applyProtection="1">
      <alignment vertical="top" wrapText="1"/>
      <protection locked="0"/>
    </xf>
    <xf numFmtId="0" fontId="8" fillId="0" borderId="5" xfId="7" applyFont="1" applyFill="1" applyBorder="1" applyAlignment="1" applyProtection="1">
      <alignment vertical="top" wrapText="1"/>
      <protection locked="0"/>
    </xf>
    <xf numFmtId="0" fontId="8" fillId="0" borderId="9" xfId="7" applyFont="1" applyFill="1" applyBorder="1" applyAlignment="1" applyProtection="1">
      <alignment vertical="top" wrapText="1"/>
      <protection locked="0"/>
    </xf>
    <xf numFmtId="0" fontId="28" fillId="0" borderId="7" xfId="7" applyFont="1" applyBorder="1" applyAlignment="1" applyProtection="1">
      <alignment horizontal="center" vertical="center" wrapText="1"/>
    </xf>
    <xf numFmtId="0" fontId="28" fillId="0" borderId="9" xfId="7" applyFont="1" applyBorder="1" applyAlignment="1" applyProtection="1">
      <alignment horizontal="center" vertical="center" wrapText="1"/>
    </xf>
    <xf numFmtId="0" fontId="83" fillId="4" borderId="6" xfId="7" applyFont="1" applyFill="1" applyBorder="1" applyAlignment="1" applyProtection="1">
      <alignment horizontal="center" vertical="center" wrapText="1"/>
    </xf>
    <xf numFmtId="0" fontId="83" fillId="4" borderId="5" xfId="7" applyFont="1" applyFill="1" applyBorder="1" applyAlignment="1" applyProtection="1">
      <alignment horizontal="center" vertical="center" wrapText="1"/>
    </xf>
    <xf numFmtId="0" fontId="8" fillId="0" borderId="2" xfId="7" applyFont="1" applyFill="1" applyBorder="1" applyAlignment="1" applyProtection="1">
      <alignment horizontal="left" vertical="center" wrapText="1"/>
      <protection locked="0"/>
    </xf>
    <xf numFmtId="0" fontId="8" fillId="0" borderId="0" xfId="7" applyFont="1" applyFill="1" applyBorder="1" applyAlignment="1" applyProtection="1">
      <alignment horizontal="left" vertical="center" wrapText="1"/>
      <protection locked="0"/>
    </xf>
    <xf numFmtId="0" fontId="8" fillId="0" borderId="10" xfId="7" applyFont="1" applyFill="1" applyBorder="1" applyAlignment="1" applyProtection="1">
      <alignment horizontal="left" vertical="center" wrapText="1"/>
      <protection locked="0"/>
    </xf>
    <xf numFmtId="0" fontId="83" fillId="4" borderId="16" xfId="7" applyFont="1" applyFill="1" applyBorder="1" applyAlignment="1" applyProtection="1">
      <alignment horizontal="center" vertical="center" wrapText="1"/>
    </xf>
    <xf numFmtId="0" fontId="83" fillId="4" borderId="115" xfId="7" applyFont="1" applyFill="1" applyBorder="1" applyAlignment="1" applyProtection="1">
      <alignment horizontal="center" vertical="center" wrapText="1"/>
    </xf>
    <xf numFmtId="0" fontId="83" fillId="4" borderId="25" xfId="7" applyFont="1" applyFill="1" applyBorder="1" applyAlignment="1" applyProtection="1">
      <alignment horizontal="center" vertical="center" wrapText="1"/>
    </xf>
    <xf numFmtId="0" fontId="83" fillId="4" borderId="116" xfId="7" applyFont="1" applyFill="1" applyBorder="1" applyAlignment="1" applyProtection="1">
      <alignment horizontal="center" vertical="center" wrapText="1"/>
    </xf>
    <xf numFmtId="0" fontId="8" fillId="0" borderId="16" xfId="7" applyFont="1" applyFill="1" applyBorder="1" applyAlignment="1" applyProtection="1">
      <alignment horizontal="center" vertical="center" wrapText="1"/>
      <protection locked="0"/>
    </xf>
    <xf numFmtId="0" fontId="8" fillId="0" borderId="81" xfId="7" applyFont="1" applyFill="1" applyBorder="1" applyAlignment="1" applyProtection="1">
      <alignment horizontal="center" vertical="center" wrapText="1"/>
      <protection locked="0"/>
    </xf>
    <xf numFmtId="0" fontId="8" fillId="0" borderId="115" xfId="7" applyFont="1" applyFill="1" applyBorder="1" applyAlignment="1" applyProtection="1">
      <alignment horizontal="center" vertical="center" wrapText="1"/>
      <protection locked="0"/>
    </xf>
    <xf numFmtId="0" fontId="8" fillId="0" borderId="25" xfId="7" applyFont="1" applyFill="1" applyBorder="1" applyAlignment="1" applyProtection="1">
      <alignment horizontal="center" vertical="center" wrapText="1"/>
      <protection locked="0"/>
    </xf>
    <xf numFmtId="0" fontId="8" fillId="0" borderId="58" xfId="7" applyFont="1" applyFill="1" applyBorder="1" applyAlignment="1" applyProtection="1">
      <alignment horizontal="center" vertical="center" wrapText="1"/>
      <protection locked="0"/>
    </xf>
    <xf numFmtId="0" fontId="8" fillId="0" borderId="116" xfId="7" applyFont="1" applyFill="1" applyBorder="1" applyAlignment="1" applyProtection="1">
      <alignment horizontal="center" vertical="center" wrapText="1"/>
      <protection locked="0"/>
    </xf>
    <xf numFmtId="0" fontId="83" fillId="4" borderId="81" xfId="7" applyFont="1" applyFill="1" applyBorder="1" applyAlignment="1" applyProtection="1">
      <alignment horizontal="center" vertical="center" wrapText="1"/>
    </xf>
    <xf numFmtId="0" fontId="83" fillId="4" borderId="58" xfId="7" applyFont="1" applyFill="1" applyBorder="1" applyAlignment="1" applyProtection="1">
      <alignment horizontal="center" vertical="center" wrapText="1"/>
    </xf>
    <xf numFmtId="0" fontId="8" fillId="0" borderId="2" xfId="7" applyFont="1" applyFill="1" applyBorder="1" applyAlignment="1" applyProtection="1">
      <alignment vertical="center" wrapText="1"/>
      <protection locked="0"/>
    </xf>
    <xf numFmtId="0" fontId="8" fillId="0" borderId="0" xfId="7" applyFont="1" applyFill="1" applyBorder="1" applyAlignment="1" applyProtection="1">
      <alignment vertical="center" wrapText="1"/>
      <protection locked="0"/>
    </xf>
    <xf numFmtId="0" fontId="8" fillId="0" borderId="10" xfId="7" applyFont="1" applyFill="1" applyBorder="1" applyAlignment="1" applyProtection="1">
      <alignment vertical="center" wrapText="1"/>
      <protection locked="0"/>
    </xf>
    <xf numFmtId="0" fontId="29" fillId="4" borderId="30" xfId="0" applyFont="1" applyFill="1" applyBorder="1" applyAlignment="1" applyProtection="1">
      <alignment horizontal="left" vertical="center" wrapText="1"/>
    </xf>
    <xf numFmtId="38" fontId="8" fillId="2" borderId="8" xfId="1" applyFont="1" applyFill="1" applyBorder="1" applyAlignment="1" applyProtection="1">
      <alignment horizontal="center" vertical="center" wrapText="1"/>
      <protection locked="0"/>
    </xf>
    <xf numFmtId="38" fontId="8" fillId="2" borderId="6" xfId="1" applyFont="1" applyFill="1" applyBorder="1" applyAlignment="1" applyProtection="1">
      <alignment horizontal="center" vertical="center" wrapText="1"/>
      <protection locked="0"/>
    </xf>
    <xf numFmtId="38" fontId="8" fillId="2" borderId="4" xfId="1" applyFont="1" applyFill="1" applyBorder="1" applyAlignment="1" applyProtection="1">
      <alignment horizontal="center" vertical="center" wrapText="1"/>
      <protection locked="0"/>
    </xf>
    <xf numFmtId="38" fontId="8" fillId="2" borderId="5" xfId="1"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29" fillId="4" borderId="12" xfId="0" applyFont="1" applyFill="1" applyBorder="1" applyAlignment="1" applyProtection="1">
      <alignment horizontal="left" vertical="center"/>
    </xf>
    <xf numFmtId="0" fontId="29" fillId="4" borderId="13" xfId="0" applyFont="1" applyFill="1" applyBorder="1" applyAlignment="1" applyProtection="1">
      <alignment horizontal="left" vertical="center"/>
    </xf>
    <xf numFmtId="0" fontId="29" fillId="2" borderId="30" xfId="0" applyFont="1" applyFill="1" applyBorder="1" applyAlignment="1" applyProtection="1">
      <alignment horizontal="right" vertical="center" wrapText="1"/>
    </xf>
    <xf numFmtId="0" fontId="29" fillId="4" borderId="8"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29" fillId="2" borderId="30" xfId="0" applyFont="1" applyFill="1" applyBorder="1" applyAlignment="1" applyProtection="1">
      <alignment horizontal="center" vertical="center" wrapText="1"/>
    </xf>
    <xf numFmtId="0" fontId="8" fillId="2" borderId="8"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33" fillId="0" borderId="0" xfId="0" applyFont="1" applyBorder="1" applyAlignment="1" applyProtection="1">
      <alignment horizontal="center" vertical="top"/>
      <protection locked="0"/>
    </xf>
    <xf numFmtId="0" fontId="29" fillId="4" borderId="8" xfId="0" applyFont="1" applyFill="1" applyBorder="1" applyAlignment="1" applyProtection="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28" fillId="4" borderId="9" xfId="0" applyFont="1" applyFill="1" applyBorder="1" applyAlignment="1">
      <alignment horizontal="center" vertical="center" wrapText="1"/>
    </xf>
    <xf numFmtId="0" fontId="15" fillId="0" borderId="0" xfId="5" applyAlignment="1" applyProtection="1">
      <alignment horizontal="center" vertical="center"/>
    </xf>
    <xf numFmtId="0" fontId="29" fillId="4" borderId="11" xfId="0" applyFont="1" applyFill="1" applyBorder="1" applyAlignment="1" applyProtection="1">
      <alignment horizontal="left" vertical="center" wrapText="1"/>
    </xf>
    <xf numFmtId="0" fontId="29" fillId="4" borderId="12" xfId="0" applyFont="1" applyFill="1" applyBorder="1" applyAlignment="1" applyProtection="1">
      <alignment horizontal="left" vertical="center" wrapText="1"/>
    </xf>
    <xf numFmtId="0" fontId="29" fillId="4" borderId="13" xfId="0" applyFont="1" applyFill="1" applyBorder="1" applyAlignment="1" applyProtection="1">
      <alignment horizontal="left" vertical="center" wrapText="1"/>
    </xf>
    <xf numFmtId="0" fontId="23" fillId="0" borderId="5" xfId="7" applyFont="1" applyBorder="1" applyAlignment="1" applyProtection="1">
      <alignment vertical="center"/>
    </xf>
    <xf numFmtId="0" fontId="42" fillId="0" borderId="5" xfId="0" applyFont="1" applyBorder="1" applyAlignment="1">
      <alignment vertical="center"/>
    </xf>
    <xf numFmtId="0" fontId="12" fillId="4" borderId="11" xfId="0" applyFont="1" applyFill="1" applyBorder="1" applyAlignment="1">
      <alignment horizontal="center" vertical="center" wrapText="1"/>
    </xf>
    <xf numFmtId="0" fontId="12" fillId="4" borderId="13" xfId="0" applyFont="1" applyFill="1" applyBorder="1" applyAlignment="1">
      <alignment horizontal="center" vertical="center" wrapText="1"/>
    </xf>
    <xf numFmtId="176" fontId="12" fillId="4" borderId="12" xfId="0" applyNumberFormat="1" applyFont="1" applyFill="1" applyBorder="1" applyAlignment="1" applyProtection="1">
      <alignment horizontal="center" vertical="center"/>
      <protection locked="0"/>
    </xf>
    <xf numFmtId="0" fontId="28" fillId="4" borderId="12" xfId="0" applyFont="1" applyFill="1" applyBorder="1" applyAlignment="1">
      <alignment horizontal="center" vertical="center"/>
    </xf>
    <xf numFmtId="0" fontId="13" fillId="0" borderId="12" xfId="0" applyNumberFormat="1" applyFont="1" applyFill="1" applyBorder="1" applyAlignment="1" applyProtection="1">
      <alignment horizontal="center" vertical="center"/>
      <protection locked="0"/>
    </xf>
    <xf numFmtId="0" fontId="27" fillId="0" borderId="12" xfId="0" applyNumberFormat="1" applyFont="1" applyFill="1" applyBorder="1" applyAlignment="1" applyProtection="1">
      <alignment horizontal="center" vertical="center"/>
      <protection locked="0"/>
    </xf>
    <xf numFmtId="0" fontId="12" fillId="0" borderId="81" xfId="0" applyFont="1" applyFill="1" applyBorder="1" applyAlignment="1" applyProtection="1">
      <alignment horizontal="center" vertical="center" textRotation="255"/>
      <protection locked="0"/>
    </xf>
    <xf numFmtId="0" fontId="12" fillId="0" borderId="52" xfId="0" applyFont="1" applyFill="1" applyBorder="1" applyAlignment="1" applyProtection="1">
      <alignment horizontal="center" vertical="center" textRotation="255"/>
      <protection locked="0"/>
    </xf>
    <xf numFmtId="0" fontId="12" fillId="0" borderId="58" xfId="0" applyFont="1" applyFill="1" applyBorder="1" applyAlignment="1" applyProtection="1">
      <alignment horizontal="center" vertical="center" textRotation="255"/>
      <protection locked="0"/>
    </xf>
    <xf numFmtId="0" fontId="12" fillId="0" borderId="120" xfId="0" applyFont="1" applyFill="1" applyBorder="1" applyAlignment="1" applyProtection="1">
      <alignment horizontal="center" vertical="center" textRotation="255"/>
      <protection locked="0"/>
    </xf>
    <xf numFmtId="0" fontId="12" fillId="0" borderId="51" xfId="0" applyFont="1" applyFill="1" applyBorder="1" applyAlignment="1" applyProtection="1">
      <alignment horizontal="center" vertical="center" textRotation="255"/>
      <protection locked="0"/>
    </xf>
    <xf numFmtId="0" fontId="12" fillId="0" borderId="54" xfId="0" applyFont="1" applyFill="1" applyBorder="1" applyAlignment="1" applyProtection="1">
      <alignment horizontal="center" vertical="center" textRotation="255"/>
      <protection locked="0"/>
    </xf>
    <xf numFmtId="0" fontId="12" fillId="4" borderId="33" xfId="0" applyFont="1" applyFill="1" applyBorder="1" applyAlignment="1">
      <alignment horizontal="center" vertical="center" wrapText="1"/>
    </xf>
    <xf numFmtId="0" fontId="12" fillId="4" borderId="60"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2" fillId="2" borderId="28"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textRotation="255"/>
      <protection locked="0"/>
    </xf>
    <xf numFmtId="0" fontId="12" fillId="0" borderId="17" xfId="0" applyFont="1" applyFill="1" applyBorder="1" applyAlignment="1" applyProtection="1">
      <alignment horizontal="center" vertical="center" textRotation="255"/>
      <protection locked="0"/>
    </xf>
    <xf numFmtId="0" fontId="12" fillId="0" borderId="25" xfId="0" applyFont="1" applyFill="1" applyBorder="1" applyAlignment="1" applyProtection="1">
      <alignment horizontal="center" vertical="center" textRotation="255"/>
      <protection locked="0"/>
    </xf>
    <xf numFmtId="0" fontId="12" fillId="0" borderId="115" xfId="0" applyFont="1" applyFill="1" applyBorder="1" applyAlignment="1" applyProtection="1">
      <alignment horizontal="center" vertical="center" textRotation="255"/>
      <protection locked="0"/>
    </xf>
    <xf numFmtId="0" fontId="12" fillId="0" borderId="57" xfId="0" applyFont="1" applyFill="1" applyBorder="1" applyAlignment="1" applyProtection="1">
      <alignment horizontal="center" vertical="center" textRotation="255"/>
      <protection locked="0"/>
    </xf>
    <xf numFmtId="0" fontId="12" fillId="0" borderId="116" xfId="0" applyFont="1" applyFill="1" applyBorder="1" applyAlignment="1" applyProtection="1">
      <alignment horizontal="center" vertical="center" textRotation="255"/>
      <protection locked="0"/>
    </xf>
    <xf numFmtId="0" fontId="12" fillId="0" borderId="119" xfId="0" applyFont="1" applyFill="1" applyBorder="1" applyAlignment="1" applyProtection="1">
      <alignment horizontal="center" vertical="center" textRotation="255"/>
      <protection locked="0"/>
    </xf>
    <xf numFmtId="0" fontId="12" fillId="0" borderId="20" xfId="0" applyFont="1" applyFill="1" applyBorder="1" applyAlignment="1" applyProtection="1">
      <alignment horizontal="center" vertical="center" textRotation="255"/>
      <protection locked="0"/>
    </xf>
    <xf numFmtId="0" fontId="12" fillId="0" borderId="26" xfId="0" applyFont="1" applyFill="1" applyBorder="1" applyAlignment="1" applyProtection="1">
      <alignment horizontal="center" vertical="center" textRotation="255"/>
      <protection locked="0"/>
    </xf>
    <xf numFmtId="0" fontId="12" fillId="2" borderId="81" xfId="0" applyFont="1" applyFill="1" applyBorder="1" applyAlignment="1" applyProtection="1">
      <alignment horizontal="center" vertical="center" textRotation="255"/>
      <protection locked="0"/>
    </xf>
    <xf numFmtId="0" fontId="12" fillId="2" borderId="52" xfId="0" applyFont="1" applyFill="1" applyBorder="1" applyAlignment="1" applyProtection="1">
      <alignment horizontal="center" vertical="center" textRotation="255"/>
      <protection locked="0"/>
    </xf>
    <xf numFmtId="0" fontId="12" fillId="2" borderId="58" xfId="0" applyFont="1" applyFill="1" applyBorder="1" applyAlignment="1" applyProtection="1">
      <alignment horizontal="center" vertical="center" textRotation="255"/>
      <protection locked="0"/>
    </xf>
    <xf numFmtId="0" fontId="12" fillId="2" borderId="115" xfId="0" applyFont="1" applyFill="1" applyBorder="1" applyAlignment="1" applyProtection="1">
      <alignment horizontal="center" vertical="center" textRotation="255"/>
      <protection locked="0"/>
    </xf>
    <xf numFmtId="0" fontId="12" fillId="2" borderId="57" xfId="0" applyFont="1" applyFill="1" applyBorder="1" applyAlignment="1" applyProtection="1">
      <alignment horizontal="center" vertical="center" textRotation="255"/>
      <protection locked="0"/>
    </xf>
    <xf numFmtId="0" fontId="12" fillId="2" borderId="116" xfId="0" applyFont="1" applyFill="1" applyBorder="1" applyAlignment="1" applyProtection="1">
      <alignment horizontal="center" vertical="center" textRotation="255"/>
      <protection locked="0"/>
    </xf>
    <xf numFmtId="0" fontId="12" fillId="2" borderId="16" xfId="0" applyFont="1" applyFill="1" applyBorder="1" applyAlignment="1" applyProtection="1">
      <alignment horizontal="center" vertical="center" textRotation="255"/>
      <protection locked="0"/>
    </xf>
    <xf numFmtId="0" fontId="12" fillId="2" borderId="17" xfId="0" applyFont="1" applyFill="1" applyBorder="1" applyAlignment="1" applyProtection="1">
      <alignment horizontal="center" vertical="center" textRotation="255"/>
      <protection locked="0"/>
    </xf>
    <xf numFmtId="0" fontId="12" fillId="2" borderId="25" xfId="0" applyFont="1" applyFill="1" applyBorder="1" applyAlignment="1" applyProtection="1">
      <alignment horizontal="center" vertical="center" textRotation="255"/>
      <protection locked="0"/>
    </xf>
    <xf numFmtId="0" fontId="12" fillId="2" borderId="119" xfId="0" applyFont="1" applyFill="1" applyBorder="1" applyAlignment="1" applyProtection="1">
      <alignment horizontal="center" vertical="center" textRotation="255"/>
      <protection locked="0"/>
    </xf>
    <xf numFmtId="0" fontId="12" fillId="2" borderId="20" xfId="0" applyFont="1" applyFill="1" applyBorder="1" applyAlignment="1" applyProtection="1">
      <alignment horizontal="center" vertical="center" textRotation="255"/>
      <protection locked="0"/>
    </xf>
    <xf numFmtId="0" fontId="12" fillId="2" borderId="26" xfId="0" applyFont="1" applyFill="1" applyBorder="1" applyAlignment="1" applyProtection="1">
      <alignment horizontal="center" vertical="center" textRotation="255"/>
      <protection locked="0"/>
    </xf>
    <xf numFmtId="0" fontId="12" fillId="4" borderId="2"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33"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64" fillId="4" borderId="28" xfId="0" applyFont="1" applyFill="1" applyBorder="1" applyAlignment="1">
      <alignment horizontal="center" vertical="center" wrapText="1"/>
    </xf>
    <xf numFmtId="0" fontId="64" fillId="4" borderId="29" xfId="0"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4" borderId="11" xfId="0" applyNumberFormat="1" applyFont="1" applyFill="1" applyBorder="1" applyAlignment="1">
      <alignment horizontal="center" vertical="center"/>
    </xf>
    <xf numFmtId="0" fontId="12" fillId="4" borderId="12" xfId="0" applyNumberFormat="1" applyFont="1" applyFill="1" applyBorder="1" applyAlignment="1">
      <alignment horizontal="center" vertical="center"/>
    </xf>
    <xf numFmtId="0" fontId="12" fillId="4" borderId="13" xfId="0" applyNumberFormat="1"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6" fillId="0" borderId="5"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8" fillId="4" borderId="11" xfId="0" applyFont="1" applyFill="1" applyBorder="1" applyAlignment="1" applyProtection="1">
      <alignment vertical="center"/>
    </xf>
    <xf numFmtId="0" fontId="8" fillId="4" borderId="12" xfId="0" applyFont="1" applyFill="1" applyBorder="1" applyAlignment="1" applyProtection="1">
      <alignment vertical="center"/>
    </xf>
    <xf numFmtId="0" fontId="8" fillId="0" borderId="12" xfId="0" applyFont="1" applyBorder="1" applyAlignment="1" applyProtection="1">
      <alignment horizontal="center" vertical="center"/>
      <protection locked="0"/>
    </xf>
    <xf numFmtId="0" fontId="29" fillId="4" borderId="30" xfId="0" applyFont="1" applyFill="1" applyBorder="1" applyAlignment="1" applyProtection="1">
      <alignment horizontal="left" vertical="center"/>
    </xf>
    <xf numFmtId="0" fontId="8" fillId="2" borderId="30"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29" fillId="4" borderId="13" xfId="0" applyFont="1" applyFill="1" applyBorder="1" applyAlignment="1" applyProtection="1">
      <alignment horizontal="center" vertical="center" wrapText="1"/>
    </xf>
    <xf numFmtId="0" fontId="8" fillId="0" borderId="11" xfId="0" applyFont="1" applyFill="1" applyBorder="1" applyAlignment="1" applyProtection="1">
      <alignment horizontal="left" vertical="top" wrapText="1"/>
      <protection locked="0"/>
    </xf>
    <xf numFmtId="0" fontId="8" fillId="0" borderId="12" xfId="0" applyFont="1" applyFill="1" applyBorder="1" applyAlignment="1" applyProtection="1">
      <alignment horizontal="left" vertical="top" wrapText="1"/>
      <protection locked="0"/>
    </xf>
    <xf numFmtId="0" fontId="8" fillId="0" borderId="13" xfId="0" applyFont="1" applyFill="1" applyBorder="1" applyAlignment="1" applyProtection="1">
      <alignment horizontal="left" vertical="top" wrapText="1"/>
      <protection locked="0"/>
    </xf>
    <xf numFmtId="0" fontId="8" fillId="0" borderId="13" xfId="0" applyFont="1" applyBorder="1" applyAlignment="1" applyProtection="1">
      <alignment horizontal="center" vertical="center"/>
      <protection locked="0"/>
    </xf>
    <xf numFmtId="0" fontId="35" fillId="4" borderId="11" xfId="0" applyFont="1" applyFill="1" applyBorder="1" applyAlignment="1" applyProtection="1">
      <alignment horizontal="left" vertical="center" wrapText="1"/>
    </xf>
    <xf numFmtId="0" fontId="35" fillId="4" borderId="12" xfId="0" applyFont="1" applyFill="1" applyBorder="1" applyAlignment="1" applyProtection="1">
      <alignment horizontal="left" vertical="center" wrapText="1"/>
    </xf>
    <xf numFmtId="0" fontId="35" fillId="4" borderId="13" xfId="0" applyFont="1" applyFill="1" applyBorder="1" applyAlignment="1" applyProtection="1">
      <alignment horizontal="left" vertical="center" wrapText="1"/>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23" fillId="0" borderId="5" xfId="0" applyFont="1" applyFill="1" applyBorder="1" applyAlignment="1" applyProtection="1">
      <alignment horizontal="left" vertical="center"/>
    </xf>
    <xf numFmtId="0" fontId="82" fillId="4" borderId="8" xfId="0" applyFont="1" applyFill="1" applyBorder="1" applyAlignment="1" applyProtection="1">
      <alignment horizontal="left" vertical="center" wrapText="1"/>
    </xf>
    <xf numFmtId="0" fontId="82" fillId="4" borderId="6" xfId="0" applyFont="1" applyFill="1" applyBorder="1" applyAlignment="1" applyProtection="1">
      <alignment horizontal="left" vertical="center" wrapText="1"/>
    </xf>
    <xf numFmtId="0" fontId="8" fillId="0" borderId="8" xfId="0" applyFont="1" applyFill="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29" fillId="4" borderId="3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center" vertical="top" wrapText="1"/>
      <protection locked="0"/>
    </xf>
    <xf numFmtId="0" fontId="8" fillId="0" borderId="6" xfId="0" applyFont="1" applyFill="1" applyBorder="1" applyAlignment="1" applyProtection="1">
      <alignment horizontal="center" vertical="top" wrapText="1"/>
      <protection locked="0"/>
    </xf>
    <xf numFmtId="0" fontId="8" fillId="0" borderId="7" xfId="0" applyFont="1" applyFill="1" applyBorder="1" applyAlignment="1" applyProtection="1">
      <alignment horizontal="center" vertical="top" wrapText="1"/>
      <protection locked="0"/>
    </xf>
    <xf numFmtId="0" fontId="8" fillId="0" borderId="2" xfId="0" applyFont="1" applyFill="1" applyBorder="1" applyAlignment="1" applyProtection="1">
      <alignment horizontal="center" vertical="top" wrapText="1"/>
      <protection locked="0"/>
    </xf>
    <xf numFmtId="0" fontId="8" fillId="0" borderId="0" xfId="0" applyFont="1" applyFill="1" applyBorder="1" applyAlignment="1" applyProtection="1">
      <alignment horizontal="center" vertical="top" wrapText="1"/>
      <protection locked="0"/>
    </xf>
    <xf numFmtId="0" fontId="8" fillId="0" borderId="10"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8" fillId="0" borderId="5" xfId="0" applyFont="1" applyFill="1" applyBorder="1" applyAlignment="1" applyProtection="1">
      <alignment horizontal="center" vertical="top" wrapText="1"/>
      <protection locked="0"/>
    </xf>
    <xf numFmtId="0" fontId="8" fillId="0" borderId="9" xfId="0" applyFont="1" applyFill="1" applyBorder="1" applyAlignment="1" applyProtection="1">
      <alignment horizontal="center" vertical="top" wrapText="1"/>
      <protection locked="0"/>
    </xf>
    <xf numFmtId="0" fontId="87" fillId="0" borderId="0" xfId="0" applyFont="1" applyFill="1" applyBorder="1" applyAlignment="1" applyProtection="1">
      <alignment vertical="center"/>
    </xf>
    <xf numFmtId="0" fontId="89" fillId="4" borderId="11" xfId="0" applyFont="1" applyFill="1" applyBorder="1" applyAlignment="1" applyProtection="1">
      <alignment horizontal="left" vertical="center" wrapText="1"/>
    </xf>
    <xf numFmtId="0" fontId="89" fillId="4" borderId="12" xfId="0" applyFont="1" applyFill="1" applyBorder="1" applyAlignment="1" applyProtection="1">
      <alignment horizontal="left" vertical="center"/>
    </xf>
    <xf numFmtId="0" fontId="89" fillId="4" borderId="13" xfId="0" applyFont="1" applyFill="1" applyBorder="1" applyAlignment="1" applyProtection="1">
      <alignment horizontal="left" vertical="center"/>
    </xf>
    <xf numFmtId="0" fontId="89" fillId="9" borderId="6" xfId="0" applyFont="1" applyFill="1" applyBorder="1" applyAlignment="1" applyProtection="1">
      <alignment vertical="center" wrapText="1"/>
    </xf>
    <xf numFmtId="0" fontId="89" fillId="9" borderId="6" xfId="0" applyFont="1" applyFill="1" applyBorder="1" applyAlignment="1" applyProtection="1">
      <alignment vertical="center"/>
    </xf>
    <xf numFmtId="0" fontId="89" fillId="9" borderId="0" xfId="0" applyFont="1" applyFill="1" applyBorder="1" applyAlignment="1" applyProtection="1">
      <alignment vertical="center" wrapText="1"/>
    </xf>
    <xf numFmtId="0" fontId="89" fillId="9" borderId="0" xfId="0" applyFont="1" applyFill="1" applyBorder="1" applyAlignment="1" applyProtection="1">
      <alignment vertical="center"/>
    </xf>
    <xf numFmtId="0" fontId="89" fillId="9" borderId="5" xfId="0" applyFont="1" applyFill="1" applyBorder="1" applyAlignment="1" applyProtection="1">
      <alignment vertical="center"/>
    </xf>
    <xf numFmtId="0" fontId="6"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8" borderId="13" xfId="0" applyFont="1" applyFill="1" applyBorder="1" applyAlignment="1" applyProtection="1">
      <alignment horizontal="center" vertical="center" wrapText="1"/>
      <protection locked="0"/>
    </xf>
    <xf numFmtId="0" fontId="8" fillId="7" borderId="11" xfId="0" applyFont="1" applyFill="1" applyBorder="1" applyAlignment="1" applyProtection="1">
      <alignment horizontal="center" vertical="center" wrapText="1"/>
      <protection locked="0"/>
    </xf>
    <xf numFmtId="0" fontId="8" fillId="7" borderId="12" xfId="0" applyFont="1" applyFill="1" applyBorder="1" applyAlignment="1" applyProtection="1">
      <alignment horizontal="center" vertical="center" wrapText="1"/>
      <protection locked="0"/>
    </xf>
    <xf numFmtId="0" fontId="8" fillId="7" borderId="13" xfId="0" applyFont="1" applyFill="1" applyBorder="1" applyAlignment="1" applyProtection="1">
      <alignment horizontal="center" vertical="center" wrapText="1"/>
      <protection locked="0"/>
    </xf>
    <xf numFmtId="0" fontId="22" fillId="7" borderId="11" xfId="0" applyFont="1" applyFill="1" applyBorder="1" applyAlignment="1" applyProtection="1">
      <alignment vertical="center" wrapText="1"/>
      <protection locked="0"/>
    </xf>
    <xf numFmtId="0" fontId="22" fillId="7" borderId="12" xfId="0" applyFont="1" applyFill="1" applyBorder="1" applyAlignment="1" applyProtection="1">
      <alignment vertical="center" wrapText="1"/>
      <protection locked="0"/>
    </xf>
    <xf numFmtId="0" fontId="22" fillId="7" borderId="13" xfId="0" applyFont="1" applyFill="1" applyBorder="1" applyAlignment="1" applyProtection="1">
      <alignment vertical="center" wrapText="1"/>
      <protection locked="0"/>
    </xf>
    <xf numFmtId="0" fontId="87" fillId="4" borderId="6" xfId="0" applyFont="1" applyFill="1" applyBorder="1" applyAlignment="1" applyProtection="1">
      <alignment vertical="center"/>
    </xf>
    <xf numFmtId="0" fontId="84" fillId="7" borderId="30"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xf>
    <xf numFmtId="0" fontId="87" fillId="2" borderId="11" xfId="0" applyFont="1" applyFill="1" applyBorder="1" applyAlignment="1" applyProtection="1">
      <alignment vertical="center" wrapText="1"/>
      <protection locked="0"/>
    </xf>
    <xf numFmtId="0" fontId="87" fillId="2" borderId="12" xfId="0" applyFont="1" applyFill="1" applyBorder="1" applyAlignment="1" applyProtection="1">
      <alignment vertical="center" wrapText="1"/>
      <protection locked="0"/>
    </xf>
    <xf numFmtId="0" fontId="87" fillId="2" borderId="13" xfId="0" applyFont="1" applyFill="1" applyBorder="1" applyAlignment="1" applyProtection="1">
      <alignment vertical="center" wrapText="1"/>
      <protection locked="0"/>
    </xf>
    <xf numFmtId="0" fontId="34" fillId="0" borderId="12" xfId="2" applyFont="1" applyFill="1" applyBorder="1" applyAlignment="1" applyProtection="1">
      <alignment horizontal="left" vertical="center"/>
    </xf>
    <xf numFmtId="0" fontId="12" fillId="0" borderId="28" xfId="2" applyFont="1" applyFill="1" applyBorder="1" applyAlignment="1" applyProtection="1">
      <alignment horizontal="center" vertical="center" textRotation="255"/>
    </xf>
    <xf numFmtId="0" fontId="12" fillId="0" borderId="34" xfId="2" applyFont="1" applyFill="1" applyBorder="1" applyAlignment="1" applyProtection="1">
      <alignment horizontal="center" vertical="center" textRotation="255"/>
    </xf>
    <xf numFmtId="0" fontId="12" fillId="0" borderId="29" xfId="2" applyFont="1" applyFill="1" applyBorder="1" applyAlignment="1" applyProtection="1">
      <alignment horizontal="center" vertical="center" textRotation="255"/>
    </xf>
    <xf numFmtId="0" fontId="34" fillId="8" borderId="8" xfId="2" applyFont="1" applyFill="1" applyBorder="1" applyAlignment="1" applyProtection="1">
      <alignment horizontal="center" vertical="center" wrapText="1"/>
    </xf>
    <xf numFmtId="0" fontId="34" fillId="8" borderId="7" xfId="2" applyFont="1" applyFill="1" applyBorder="1" applyAlignment="1" applyProtection="1">
      <alignment horizontal="center" vertical="center" wrapText="1"/>
    </xf>
    <xf numFmtId="0" fontId="12" fillId="0" borderId="1" xfId="2" applyFont="1" applyFill="1" applyBorder="1" applyAlignment="1" applyProtection="1">
      <alignment horizontal="left" vertical="center" wrapText="1"/>
    </xf>
    <xf numFmtId="0" fontId="12" fillId="0" borderId="0" xfId="2" applyFont="1" applyFill="1" applyBorder="1" applyAlignment="1" applyProtection="1">
      <alignment horizontal="left" vertical="center" wrapText="1"/>
    </xf>
    <xf numFmtId="0" fontId="12" fillId="0" borderId="0" xfId="2" applyFont="1" applyFill="1" applyBorder="1" applyAlignment="1" applyProtection="1">
      <alignment vertical="center" wrapText="1"/>
    </xf>
    <xf numFmtId="0" fontId="34" fillId="8" borderId="11" xfId="2" applyFont="1" applyFill="1" applyBorder="1" applyAlignment="1" applyProtection="1">
      <alignment horizontal="center" vertical="center" wrapText="1"/>
    </xf>
    <xf numFmtId="0" fontId="34" fillId="8" borderId="13" xfId="2" applyFont="1" applyFill="1" applyBorder="1" applyAlignment="1" applyProtection="1">
      <alignment horizontal="center" vertical="center" wrapText="1"/>
    </xf>
    <xf numFmtId="0" fontId="34" fillId="8" borderId="122" xfId="2" applyFont="1" applyFill="1" applyBorder="1" applyAlignment="1" applyProtection="1">
      <alignment horizontal="center" vertical="center"/>
    </xf>
    <xf numFmtId="0" fontId="34" fillId="8" borderId="123" xfId="2" applyFont="1" applyFill="1" applyBorder="1" applyAlignment="1" applyProtection="1">
      <alignment horizontal="center" vertical="center"/>
    </xf>
    <xf numFmtId="0" fontId="34" fillId="8" borderId="124" xfId="2" applyFont="1" applyFill="1" applyBorder="1" applyAlignment="1" applyProtection="1">
      <alignment horizontal="center" vertical="center"/>
    </xf>
    <xf numFmtId="0" fontId="34" fillId="8" borderId="62" xfId="2" applyFont="1" applyFill="1" applyBorder="1" applyAlignment="1" applyProtection="1">
      <alignment horizontal="center" vertical="center"/>
    </xf>
    <xf numFmtId="0" fontId="34" fillId="8" borderId="63" xfId="2" applyFont="1" applyFill="1" applyBorder="1" applyAlignment="1" applyProtection="1">
      <alignment horizontal="center" vertical="center"/>
    </xf>
    <xf numFmtId="0" fontId="12" fillId="8" borderId="11" xfId="2" applyFont="1" applyFill="1" applyBorder="1" applyAlignment="1" applyProtection="1">
      <alignment horizontal="center" vertical="center"/>
    </xf>
    <xf numFmtId="0" fontId="12" fillId="8" borderId="13" xfId="2" applyFont="1" applyFill="1" applyBorder="1" applyAlignment="1" applyProtection="1">
      <alignment horizontal="center" vertical="center"/>
    </xf>
    <xf numFmtId="0" fontId="64" fillId="8" borderId="28" xfId="2" applyFont="1" applyFill="1" applyBorder="1" applyAlignment="1" applyProtection="1">
      <alignment horizontal="center" vertical="top" textRotation="255"/>
    </xf>
    <xf numFmtId="0" fontId="64" fillId="8" borderId="34" xfId="2" applyFont="1" applyFill="1" applyBorder="1" applyAlignment="1" applyProtection="1">
      <alignment horizontal="center" vertical="top" textRotation="255"/>
    </xf>
    <xf numFmtId="0" fontId="64" fillId="8" borderId="29" xfId="2" applyFont="1" applyFill="1" applyBorder="1" applyAlignment="1" applyProtection="1">
      <alignment horizontal="center" vertical="top" textRotation="255"/>
    </xf>
    <xf numFmtId="0" fontId="12" fillId="8" borderId="30" xfId="2" applyFont="1" applyFill="1" applyBorder="1" applyAlignment="1" applyProtection="1">
      <alignment horizontal="center" vertical="center"/>
    </xf>
    <xf numFmtId="0" fontId="12" fillId="0" borderId="1" xfId="2" applyFont="1" applyFill="1" applyBorder="1" applyAlignment="1" applyProtection="1">
      <alignment vertical="center"/>
    </xf>
    <xf numFmtId="0" fontId="12" fillId="0" borderId="0" xfId="2" applyFont="1" applyFill="1" applyBorder="1" applyAlignment="1" applyProtection="1">
      <alignment vertical="center"/>
    </xf>
    <xf numFmtId="0" fontId="92" fillId="0" borderId="0" xfId="2" applyFont="1" applyFill="1" applyBorder="1" applyAlignment="1" applyProtection="1">
      <alignment horizontal="left" vertical="center" wrapText="1"/>
    </xf>
    <xf numFmtId="0" fontId="94" fillId="0" borderId="28" xfId="2" applyFont="1" applyFill="1" applyBorder="1" applyAlignment="1" applyProtection="1">
      <alignment horizontal="center" vertical="center"/>
    </xf>
    <xf numFmtId="0" fontId="94" fillId="0" borderId="29" xfId="2" applyFont="1" applyFill="1" applyBorder="1" applyAlignment="1" applyProtection="1">
      <alignment horizontal="center" vertical="center"/>
    </xf>
    <xf numFmtId="0" fontId="34" fillId="0" borderId="8" xfId="2" applyFont="1" applyFill="1" applyBorder="1" applyAlignment="1" applyProtection="1">
      <alignment horizontal="center" vertical="center"/>
    </xf>
    <xf numFmtId="0" fontId="34" fillId="0" borderId="6" xfId="2" applyFont="1" applyFill="1" applyBorder="1" applyAlignment="1" applyProtection="1">
      <alignment horizontal="center" vertical="center"/>
    </xf>
    <xf numFmtId="0" fontId="34" fillId="0" borderId="4" xfId="2" applyFont="1" applyFill="1" applyBorder="1" applyAlignment="1" applyProtection="1">
      <alignment horizontal="center" vertical="center"/>
    </xf>
    <xf numFmtId="0" fontId="34" fillId="0" borderId="5" xfId="2" applyFont="1" applyFill="1" applyBorder="1" applyAlignment="1" applyProtection="1">
      <alignment horizontal="center" vertical="center"/>
    </xf>
    <xf numFmtId="0" fontId="12" fillId="0" borderId="1" xfId="2" applyFont="1" applyFill="1" applyBorder="1" applyAlignment="1" applyProtection="1">
      <alignment vertical="center" wrapText="1"/>
    </xf>
    <xf numFmtId="0" fontId="45" fillId="0" borderId="0" xfId="2" applyFont="1" applyFill="1" applyBorder="1" applyAlignment="1" applyProtection="1">
      <alignment vertical="center" wrapText="1"/>
    </xf>
    <xf numFmtId="0" fontId="45" fillId="0" borderId="0" xfId="2" applyFont="1" applyFill="1" applyBorder="1" applyAlignment="1" applyProtection="1">
      <alignment vertical="center"/>
    </xf>
    <xf numFmtId="0" fontId="45" fillId="0" borderId="129" xfId="2" applyFont="1" applyFill="1" applyBorder="1" applyAlignment="1" applyProtection="1">
      <alignment vertical="center"/>
    </xf>
    <xf numFmtId="0" fontId="94" fillId="0" borderId="0" xfId="2" applyFont="1" applyFill="1" applyBorder="1" applyAlignment="1" applyProtection="1">
      <alignment vertical="center"/>
    </xf>
    <xf numFmtId="0" fontId="94" fillId="8" borderId="30" xfId="2" applyNumberFormat="1" applyFont="1" applyFill="1" applyBorder="1" applyAlignment="1" applyProtection="1">
      <alignment horizontal="center" vertical="center"/>
    </xf>
    <xf numFmtId="0" fontId="94" fillId="8" borderId="143" xfId="2" applyFont="1" applyFill="1" applyBorder="1" applyAlignment="1" applyProtection="1">
      <alignment horizontal="center" vertical="center"/>
    </xf>
    <xf numFmtId="0" fontId="94" fillId="8" borderId="30" xfId="2" applyFont="1" applyFill="1" applyBorder="1" applyAlignment="1" applyProtection="1">
      <alignment horizontal="center" vertical="center"/>
    </xf>
    <xf numFmtId="0" fontId="94" fillId="8" borderId="30" xfId="2" applyFont="1" applyFill="1" applyBorder="1" applyAlignment="1" applyProtection="1">
      <alignment horizontal="center" vertical="center" shrinkToFit="1"/>
    </xf>
    <xf numFmtId="186" fontId="94" fillId="8" borderId="30" xfId="2" applyNumberFormat="1" applyFont="1" applyFill="1" applyBorder="1" applyAlignment="1" applyProtection="1">
      <alignment horizontal="center" vertical="center"/>
    </xf>
    <xf numFmtId="0" fontId="94" fillId="8" borderId="153" xfId="2" applyFont="1" applyFill="1" applyBorder="1" applyAlignment="1" applyProtection="1">
      <alignment horizontal="center" vertical="center"/>
    </xf>
    <xf numFmtId="0" fontId="94" fillId="8" borderId="6" xfId="2" applyFont="1" applyFill="1" applyBorder="1" applyAlignment="1" applyProtection="1">
      <alignment horizontal="center" vertical="center"/>
    </xf>
    <xf numFmtId="0" fontId="94" fillId="8" borderId="7" xfId="2" applyFont="1" applyFill="1" applyBorder="1" applyAlignment="1" applyProtection="1">
      <alignment horizontal="center" vertical="center"/>
    </xf>
    <xf numFmtId="0" fontId="94" fillId="8" borderId="135" xfId="2" applyFont="1" applyFill="1" applyBorder="1" applyAlignment="1" applyProtection="1">
      <alignment horizontal="center" vertical="center"/>
    </xf>
    <xf numFmtId="0" fontId="94" fillId="8" borderId="0" xfId="2" applyFont="1" applyFill="1" applyBorder="1" applyAlignment="1" applyProtection="1">
      <alignment horizontal="center" vertical="center"/>
    </xf>
    <xf numFmtId="0" fontId="94" fillId="8" borderId="10" xfId="2" applyFont="1" applyFill="1" applyBorder="1" applyAlignment="1" applyProtection="1">
      <alignment horizontal="center" vertical="center"/>
    </xf>
    <xf numFmtId="0" fontId="94" fillId="8" borderId="155" xfId="2" applyFont="1" applyFill="1" applyBorder="1" applyAlignment="1" applyProtection="1">
      <alignment horizontal="center" vertical="center"/>
    </xf>
    <xf numFmtId="0" fontId="94" fillId="8" borderId="5" xfId="2" applyFont="1" applyFill="1" applyBorder="1" applyAlignment="1" applyProtection="1">
      <alignment horizontal="center" vertical="center"/>
    </xf>
    <xf numFmtId="0" fontId="94" fillId="8" borderId="9" xfId="2" applyFont="1" applyFill="1" applyBorder="1" applyAlignment="1" applyProtection="1">
      <alignment horizontal="center" vertical="center"/>
    </xf>
    <xf numFmtId="0" fontId="94" fillId="0" borderId="11" xfId="2" applyFont="1" applyFill="1" applyBorder="1" applyAlignment="1" applyProtection="1">
      <alignment horizontal="center" vertical="center"/>
      <protection locked="0"/>
    </xf>
    <xf numFmtId="0" fontId="94" fillId="0" borderId="12" xfId="2" applyFont="1" applyFill="1" applyBorder="1" applyAlignment="1" applyProtection="1">
      <alignment horizontal="center" vertical="center"/>
      <protection locked="0"/>
    </xf>
    <xf numFmtId="0" fontId="94" fillId="0" borderId="154" xfId="2" applyFont="1" applyFill="1" applyBorder="1" applyAlignment="1" applyProtection="1">
      <alignment horizontal="center" vertical="center"/>
      <protection locked="0"/>
    </xf>
    <xf numFmtId="0" fontId="94" fillId="0" borderId="13" xfId="2" applyFont="1" applyFill="1" applyBorder="1" applyAlignment="1" applyProtection="1">
      <alignment horizontal="center" vertical="center"/>
      <protection locked="0"/>
    </xf>
    <xf numFmtId="49" fontId="94" fillId="0" borderId="11" xfId="2" applyNumberFormat="1" applyFont="1" applyFill="1" applyBorder="1" applyAlignment="1" applyProtection="1">
      <alignment horizontal="center" vertical="center"/>
      <protection locked="0"/>
    </xf>
    <xf numFmtId="49" fontId="94" fillId="0" borderId="12" xfId="2" applyNumberFormat="1" applyFont="1" applyFill="1" applyBorder="1" applyAlignment="1" applyProtection="1">
      <alignment horizontal="center" vertical="center"/>
      <protection locked="0"/>
    </xf>
    <xf numFmtId="49" fontId="94" fillId="0" borderId="154" xfId="2" applyNumberFormat="1" applyFont="1" applyFill="1" applyBorder="1" applyAlignment="1" applyProtection="1">
      <alignment horizontal="center" vertical="center"/>
      <protection locked="0"/>
    </xf>
    <xf numFmtId="0" fontId="94" fillId="0" borderId="11" xfId="2" applyFont="1" applyFill="1" applyBorder="1" applyAlignment="1" applyProtection="1">
      <alignment horizontal="left" vertical="center" wrapText="1"/>
      <protection locked="0"/>
    </xf>
    <xf numFmtId="0" fontId="94" fillId="0" borderId="12" xfId="2" applyFont="1" applyFill="1" applyBorder="1" applyAlignment="1" applyProtection="1">
      <alignment horizontal="left" vertical="center" wrapText="1"/>
      <protection locked="0"/>
    </xf>
    <xf numFmtId="0" fontId="94" fillId="0" borderId="154" xfId="2" applyFont="1" applyFill="1" applyBorder="1" applyAlignment="1" applyProtection="1">
      <alignment horizontal="left" vertical="center" wrapText="1"/>
      <protection locked="0"/>
    </xf>
    <xf numFmtId="0" fontId="94" fillId="0" borderId="11" xfId="2" applyFont="1" applyFill="1" applyBorder="1" applyAlignment="1" applyProtection="1">
      <alignment horizontal="center" vertical="center" wrapText="1"/>
      <protection locked="0"/>
    </xf>
    <xf numFmtId="0" fontId="94" fillId="0" borderId="12" xfId="2" applyFont="1" applyFill="1" applyBorder="1" applyAlignment="1" applyProtection="1">
      <alignment horizontal="center" vertical="center" wrapText="1"/>
      <protection locked="0"/>
    </xf>
    <xf numFmtId="0" fontId="94" fillId="0" borderId="13" xfId="2" applyFont="1" applyFill="1" applyBorder="1" applyAlignment="1" applyProtection="1">
      <alignment horizontal="center" vertical="center" wrapText="1"/>
      <protection locked="0"/>
    </xf>
    <xf numFmtId="187" fontId="94" fillId="8" borderId="12" xfId="2" applyNumberFormat="1" applyFont="1" applyFill="1" applyBorder="1" applyAlignment="1" applyProtection="1">
      <alignment horizontal="center" vertical="center"/>
    </xf>
    <xf numFmtId="187" fontId="94" fillId="8" borderId="154" xfId="2" applyNumberFormat="1" applyFont="1" applyFill="1" applyBorder="1" applyAlignment="1" applyProtection="1">
      <alignment horizontal="center" vertical="center"/>
    </xf>
    <xf numFmtId="0" fontId="94" fillId="0" borderId="149" xfId="2" applyFont="1" applyFill="1" applyBorder="1" applyAlignment="1" applyProtection="1">
      <alignment horizontal="center" vertical="center" wrapText="1"/>
      <protection locked="0"/>
    </xf>
    <xf numFmtId="0" fontId="94" fillId="0" borderId="147" xfId="2" applyFont="1" applyFill="1" applyBorder="1" applyAlignment="1" applyProtection="1">
      <alignment horizontal="center" vertical="center" wrapText="1"/>
      <protection locked="0"/>
    </xf>
    <xf numFmtId="0" fontId="94" fillId="0" borderId="148" xfId="2" applyFont="1" applyFill="1" applyBorder="1" applyAlignment="1" applyProtection="1">
      <alignment horizontal="center" vertical="center" wrapText="1"/>
      <protection locked="0"/>
    </xf>
    <xf numFmtId="0" fontId="12" fillId="8" borderId="152" xfId="2" applyFont="1" applyFill="1" applyBorder="1" applyAlignment="1" applyProtection="1">
      <alignment horizontal="center" vertical="center" wrapText="1"/>
    </xf>
    <xf numFmtId="0" fontId="12" fillId="8" borderId="12" xfId="2" applyFont="1" applyFill="1" applyBorder="1" applyAlignment="1" applyProtection="1">
      <alignment horizontal="center" vertical="center"/>
    </xf>
    <xf numFmtId="0" fontId="94" fillId="0" borderId="11" xfId="2" applyNumberFormat="1" applyFont="1" applyFill="1" applyBorder="1" applyAlignment="1" applyProtection="1">
      <alignment horizontal="left" vertical="center" wrapText="1"/>
      <protection locked="0"/>
    </xf>
    <xf numFmtId="0" fontId="94" fillId="0" borderId="12" xfId="2" applyNumberFormat="1" applyFont="1" applyFill="1" applyBorder="1" applyAlignment="1" applyProtection="1">
      <alignment horizontal="left" vertical="center" wrapText="1"/>
      <protection locked="0"/>
    </xf>
    <xf numFmtId="0" fontId="94" fillId="0" borderId="154" xfId="2" applyNumberFormat="1" applyFont="1" applyFill="1" applyBorder="1" applyAlignment="1" applyProtection="1">
      <alignment horizontal="left" vertical="center" wrapText="1"/>
      <protection locked="0"/>
    </xf>
    <xf numFmtId="0" fontId="94" fillId="8" borderId="153" xfId="2" applyFont="1" applyFill="1" applyBorder="1" applyAlignment="1" applyProtection="1">
      <alignment horizontal="center" vertical="center" wrapText="1"/>
    </xf>
    <xf numFmtId="38" fontId="94" fillId="0" borderId="11" xfId="1" applyFont="1" applyFill="1" applyBorder="1" applyAlignment="1" applyProtection="1">
      <alignment horizontal="right" vertical="center"/>
      <protection locked="0"/>
    </xf>
    <xf numFmtId="38" fontId="94" fillId="0" borderId="12" xfId="1" applyFont="1" applyFill="1" applyBorder="1" applyAlignment="1" applyProtection="1">
      <alignment horizontal="right" vertical="center"/>
      <protection locked="0"/>
    </xf>
    <xf numFmtId="0" fontId="94" fillId="8" borderId="12" xfId="2" applyNumberFormat="1" applyFont="1" applyFill="1" applyBorder="1" applyAlignment="1" applyProtection="1">
      <alignment horizontal="center" vertical="center"/>
    </xf>
    <xf numFmtId="0" fontId="94" fillId="8" borderId="13" xfId="2" applyNumberFormat="1" applyFont="1" applyFill="1" applyBorder="1" applyAlignment="1" applyProtection="1">
      <alignment horizontal="center" vertical="center"/>
    </xf>
    <xf numFmtId="38" fontId="94" fillId="0" borderId="11" xfId="1" applyFont="1" applyFill="1" applyBorder="1" applyAlignment="1" applyProtection="1">
      <alignment horizontal="right" vertical="center" wrapText="1"/>
      <protection locked="0"/>
    </xf>
    <xf numFmtId="38" fontId="94" fillId="0" borderId="12" xfId="1" applyFont="1" applyFill="1" applyBorder="1" applyAlignment="1" applyProtection="1">
      <alignment horizontal="right" vertical="center" wrapText="1"/>
      <protection locked="0"/>
    </xf>
    <xf numFmtId="0" fontId="94" fillId="8" borderId="154" xfId="2" applyNumberFormat="1" applyFont="1" applyFill="1" applyBorder="1" applyAlignment="1" applyProtection="1">
      <alignment horizontal="center" vertical="center"/>
    </xf>
    <xf numFmtId="0" fontId="64" fillId="8" borderId="11" xfId="2" applyFont="1" applyFill="1" applyBorder="1" applyAlignment="1" applyProtection="1">
      <alignment horizontal="left" vertical="center" wrapText="1"/>
    </xf>
    <xf numFmtId="0" fontId="64" fillId="8" borderId="12" xfId="2" applyFont="1" applyFill="1" applyBorder="1" applyAlignment="1" applyProtection="1">
      <alignment horizontal="left" vertical="center" wrapText="1"/>
    </xf>
    <xf numFmtId="0" fontId="64" fillId="8" borderId="13" xfId="2" applyFont="1" applyFill="1" applyBorder="1" applyAlignment="1" applyProtection="1">
      <alignment horizontal="left" vertical="center" wrapText="1"/>
    </xf>
    <xf numFmtId="0" fontId="12" fillId="7" borderId="11" xfId="2" applyFont="1" applyFill="1" applyBorder="1" applyAlignment="1" applyProtection="1">
      <alignment horizontal="left" vertical="center" wrapText="1"/>
      <protection locked="0"/>
    </xf>
    <xf numFmtId="0" fontId="12" fillId="7" borderId="12" xfId="2" applyFont="1" applyFill="1" applyBorder="1" applyAlignment="1" applyProtection="1">
      <alignment horizontal="left" vertical="center" wrapText="1"/>
      <protection locked="0"/>
    </xf>
    <xf numFmtId="0" fontId="12" fillId="7" borderId="154" xfId="2" applyFont="1" applyFill="1" applyBorder="1" applyAlignment="1" applyProtection="1">
      <alignment horizontal="left" vertical="center" wrapText="1"/>
      <protection locked="0"/>
    </xf>
    <xf numFmtId="187" fontId="94" fillId="8" borderId="11" xfId="2" applyNumberFormat="1" applyFont="1" applyFill="1" applyBorder="1" applyAlignment="1" applyProtection="1">
      <alignment horizontal="center" vertical="center" shrinkToFit="1"/>
    </xf>
    <xf numFmtId="187" fontId="94" fillId="8" borderId="12" xfId="2" applyNumberFormat="1" applyFont="1" applyFill="1" applyBorder="1" applyAlignment="1" applyProtection="1">
      <alignment horizontal="center" vertical="center" shrinkToFit="1"/>
    </xf>
    <xf numFmtId="0" fontId="94" fillId="0" borderId="12" xfId="2" applyNumberFormat="1" applyFont="1" applyFill="1" applyBorder="1" applyAlignment="1" applyProtection="1">
      <alignment horizontal="center" vertical="center"/>
      <protection locked="0"/>
    </xf>
    <xf numFmtId="0" fontId="94" fillId="8" borderId="12" xfId="2" applyFont="1" applyFill="1" applyBorder="1" applyAlignment="1" applyProtection="1">
      <alignment horizontal="center" vertical="center"/>
    </xf>
    <xf numFmtId="0" fontId="94" fillId="8" borderId="13" xfId="2" applyFont="1" applyFill="1" applyBorder="1" applyAlignment="1" applyProtection="1">
      <alignment horizontal="center" vertical="center"/>
    </xf>
    <xf numFmtId="0" fontId="94" fillId="8" borderId="11" xfId="2" applyFont="1" applyFill="1" applyBorder="1" applyAlignment="1" applyProtection="1">
      <alignment horizontal="center" vertical="center"/>
    </xf>
    <xf numFmtId="38" fontId="12" fillId="0" borderId="11" xfId="1" applyFont="1" applyFill="1" applyBorder="1" applyAlignment="1" applyProtection="1">
      <alignment horizontal="right" vertical="center"/>
      <protection locked="0"/>
    </xf>
    <xf numFmtId="38" fontId="12" fillId="0" borderId="12" xfId="1" applyFont="1" applyFill="1" applyBorder="1" applyAlignment="1" applyProtection="1">
      <alignment horizontal="right" vertical="center"/>
      <protection locked="0"/>
    </xf>
    <xf numFmtId="0" fontId="12" fillId="8" borderId="12" xfId="2" applyFont="1" applyFill="1" applyBorder="1" applyAlignment="1" applyProtection="1">
      <alignment horizontal="center" vertical="center" wrapText="1"/>
    </xf>
    <xf numFmtId="0" fontId="12" fillId="8" borderId="13" xfId="2" applyFont="1" applyFill="1" applyBorder="1" applyAlignment="1" applyProtection="1">
      <alignment horizontal="center" vertical="center" wrapText="1"/>
    </xf>
    <xf numFmtId="0" fontId="94" fillId="8" borderId="11" xfId="2" applyNumberFormat="1" applyFont="1" applyFill="1" applyBorder="1" applyAlignment="1" applyProtection="1">
      <alignment horizontal="center" vertical="center"/>
    </xf>
    <xf numFmtId="186" fontId="94" fillId="8" borderId="11" xfId="2" applyNumberFormat="1" applyFont="1" applyFill="1" applyBorder="1" applyAlignment="1" applyProtection="1">
      <alignment horizontal="center" vertical="center"/>
    </xf>
    <xf numFmtId="186" fontId="94" fillId="8" borderId="12" xfId="2" applyNumberFormat="1" applyFont="1" applyFill="1" applyBorder="1" applyAlignment="1" applyProtection="1">
      <alignment horizontal="center" vertical="center"/>
    </xf>
    <xf numFmtId="186" fontId="94" fillId="8" borderId="13" xfId="2" applyNumberFormat="1" applyFont="1" applyFill="1" applyBorder="1" applyAlignment="1" applyProtection="1">
      <alignment horizontal="center" vertical="center"/>
    </xf>
    <xf numFmtId="0" fontId="94" fillId="8" borderId="11" xfId="2" applyFont="1" applyFill="1" applyBorder="1" applyAlignment="1" applyProtection="1">
      <alignment horizontal="center" vertical="center" shrinkToFit="1"/>
    </xf>
    <xf numFmtId="0" fontId="94" fillId="8" borderId="12" xfId="2" applyFont="1" applyFill="1" applyBorder="1" applyAlignment="1" applyProtection="1">
      <alignment horizontal="center" vertical="center" shrinkToFit="1"/>
    </xf>
    <xf numFmtId="0" fontId="94" fillId="8" borderId="13" xfId="2" applyFont="1" applyFill="1" applyBorder="1" applyAlignment="1" applyProtection="1">
      <alignment horizontal="center" vertical="center" shrinkToFit="1"/>
    </xf>
    <xf numFmtId="0" fontId="94" fillId="8" borderId="152" xfId="2" applyFont="1" applyFill="1" applyBorder="1" applyAlignment="1" applyProtection="1">
      <alignment horizontal="center" vertical="center"/>
    </xf>
    <xf numFmtId="0" fontId="12" fillId="0" borderId="129" xfId="2" applyFont="1" applyFill="1" applyBorder="1" applyAlignment="1" applyProtection="1">
      <alignment vertical="center"/>
    </xf>
    <xf numFmtId="0" fontId="107" fillId="8" borderId="146" xfId="2" applyFont="1" applyFill="1" applyBorder="1" applyAlignment="1" applyProtection="1">
      <alignment horizontal="center" vertical="center" wrapText="1"/>
    </xf>
    <xf numFmtId="0" fontId="107" fillId="8" borderId="147" xfId="2" applyFont="1" applyFill="1" applyBorder="1" applyAlignment="1" applyProtection="1">
      <alignment horizontal="center" vertical="center" wrapText="1"/>
    </xf>
    <xf numFmtId="0" fontId="107" fillId="8" borderId="148" xfId="2" applyFont="1" applyFill="1" applyBorder="1" applyAlignment="1" applyProtection="1">
      <alignment horizontal="center" vertical="center" wrapText="1"/>
    </xf>
    <xf numFmtId="0" fontId="94" fillId="0" borderId="149" xfId="2" applyFont="1" applyFill="1" applyBorder="1" applyAlignment="1" applyProtection="1">
      <alignment horizontal="center" vertical="center"/>
      <protection locked="0"/>
    </xf>
    <xf numFmtId="0" fontId="94" fillId="0" borderId="147" xfId="2" applyFont="1" applyFill="1" applyBorder="1" applyAlignment="1" applyProtection="1">
      <alignment horizontal="center" vertical="center"/>
      <protection locked="0"/>
    </xf>
    <xf numFmtId="0" fontId="94" fillId="0" borderId="148" xfId="2" applyFont="1" applyFill="1" applyBorder="1" applyAlignment="1" applyProtection="1">
      <alignment horizontal="center" vertical="center"/>
      <protection locked="0"/>
    </xf>
    <xf numFmtId="0" fontId="94" fillId="8" borderId="149" xfId="2" applyFont="1" applyFill="1" applyBorder="1" applyAlignment="1" applyProtection="1">
      <alignment horizontal="center" vertical="center"/>
    </xf>
    <xf numFmtId="0" fontId="94" fillId="8" borderId="147" xfId="2" applyFont="1" applyFill="1" applyBorder="1" applyAlignment="1" applyProtection="1">
      <alignment horizontal="center" vertical="center"/>
    </xf>
    <xf numFmtId="0" fontId="94" fillId="8" borderId="148" xfId="2" applyFont="1" applyFill="1" applyBorder="1" applyAlignment="1" applyProtection="1">
      <alignment horizontal="center" vertical="center"/>
    </xf>
    <xf numFmtId="0" fontId="94" fillId="8" borderId="150" xfId="2" applyFont="1" applyFill="1" applyBorder="1" applyAlignment="1" applyProtection="1">
      <alignment horizontal="center" vertical="center" wrapText="1"/>
    </xf>
    <xf numFmtId="0" fontId="94" fillId="8" borderId="131" xfId="2" applyFont="1" applyFill="1" applyBorder="1" applyAlignment="1" applyProtection="1">
      <alignment horizontal="center" vertical="center" wrapText="1"/>
    </xf>
    <xf numFmtId="0" fontId="94" fillId="8" borderId="151" xfId="2" applyFont="1" applyFill="1" applyBorder="1" applyAlignment="1" applyProtection="1">
      <alignment horizontal="center" vertical="center" wrapText="1"/>
    </xf>
    <xf numFmtId="0" fontId="94" fillId="8" borderId="4" xfId="2" applyFont="1" applyFill="1" applyBorder="1" applyAlignment="1" applyProtection="1">
      <alignment horizontal="center" vertical="center" wrapText="1"/>
    </xf>
    <xf numFmtId="0" fontId="94" fillId="8" borderId="5" xfId="2" applyFont="1" applyFill="1" applyBorder="1" applyAlignment="1" applyProtection="1">
      <alignment horizontal="center" vertical="center" wrapText="1"/>
    </xf>
    <xf numFmtId="0" fontId="94" fillId="8" borderId="9" xfId="2" applyFont="1" applyFill="1" applyBorder="1" applyAlignment="1" applyProtection="1">
      <alignment horizontal="center" vertical="center" wrapText="1"/>
    </xf>
    <xf numFmtId="0" fontId="94" fillId="0" borderId="150" xfId="2" applyFont="1" applyFill="1" applyBorder="1" applyAlignment="1" applyProtection="1">
      <alignment horizontal="left" vertical="center" wrapText="1"/>
      <protection locked="0"/>
    </xf>
    <xf numFmtId="0" fontId="94" fillId="0" borderId="131" xfId="2" applyFont="1" applyFill="1" applyBorder="1" applyAlignment="1" applyProtection="1">
      <alignment horizontal="left" vertical="center" wrapText="1"/>
      <protection locked="0"/>
    </xf>
    <xf numFmtId="0" fontId="94" fillId="0" borderId="133" xfId="2" applyFont="1" applyFill="1" applyBorder="1" applyAlignment="1" applyProtection="1">
      <alignment horizontal="left" vertical="center" wrapText="1"/>
      <protection locked="0"/>
    </xf>
    <xf numFmtId="0" fontId="94" fillId="0" borderId="4" xfId="2" applyFont="1" applyFill="1" applyBorder="1" applyAlignment="1" applyProtection="1">
      <alignment horizontal="left" vertical="center" wrapText="1"/>
      <protection locked="0"/>
    </xf>
    <xf numFmtId="0" fontId="94" fillId="0" borderId="5" xfId="2" applyFont="1" applyFill="1" applyBorder="1" applyAlignment="1" applyProtection="1">
      <alignment horizontal="left" vertical="center" wrapText="1"/>
      <protection locked="0"/>
    </xf>
    <xf numFmtId="0" fontId="94" fillId="0" borderId="145" xfId="2" applyFont="1" applyFill="1" applyBorder="1" applyAlignment="1" applyProtection="1">
      <alignment horizontal="left" vertical="center" wrapText="1"/>
      <protection locked="0"/>
    </xf>
    <xf numFmtId="0" fontId="94" fillId="0" borderId="13" xfId="2" applyFont="1" applyFill="1" applyBorder="1" applyAlignment="1" applyProtection="1">
      <alignment horizontal="left" vertical="center" wrapText="1"/>
      <protection locked="0"/>
    </xf>
    <xf numFmtId="0" fontId="94" fillId="8" borderId="156" xfId="2" applyFont="1" applyFill="1" applyBorder="1" applyAlignment="1" applyProtection="1">
      <alignment horizontal="center" vertical="center" shrinkToFit="1"/>
    </xf>
    <xf numFmtId="0" fontId="94" fillId="8" borderId="157" xfId="2" applyFont="1" applyFill="1" applyBorder="1" applyAlignment="1" applyProtection="1">
      <alignment horizontal="center" vertical="center" shrinkToFit="1"/>
    </xf>
    <xf numFmtId="0" fontId="94" fillId="8" borderId="158" xfId="2" applyFont="1" applyFill="1" applyBorder="1" applyAlignment="1" applyProtection="1">
      <alignment horizontal="center" vertical="center" shrinkToFit="1"/>
    </xf>
    <xf numFmtId="0" fontId="94" fillId="0" borderId="159" xfId="2" applyNumberFormat="1" applyFont="1" applyFill="1" applyBorder="1" applyAlignment="1" applyProtection="1">
      <alignment horizontal="center" vertical="center"/>
      <protection locked="0"/>
    </xf>
    <xf numFmtId="0" fontId="94" fillId="0" borderId="157" xfId="2" applyNumberFormat="1" applyFont="1" applyFill="1" applyBorder="1" applyAlignment="1" applyProtection="1">
      <alignment horizontal="center" vertical="center"/>
      <protection locked="0"/>
    </xf>
    <xf numFmtId="0" fontId="94" fillId="0" borderId="160" xfId="2" applyNumberFormat="1" applyFont="1" applyFill="1" applyBorder="1" applyAlignment="1" applyProtection="1">
      <alignment horizontal="center" vertical="center"/>
      <protection locked="0"/>
    </xf>
    <xf numFmtId="0" fontId="107" fillId="8" borderId="147" xfId="2" applyFont="1" applyFill="1" applyBorder="1" applyAlignment="1" applyProtection="1">
      <alignment horizontal="center" vertical="center"/>
    </xf>
    <xf numFmtId="0" fontId="94" fillId="8" borderId="131" xfId="2" applyFont="1" applyFill="1" applyBorder="1" applyAlignment="1" applyProtection="1">
      <alignment horizontal="center" vertical="center"/>
    </xf>
    <xf numFmtId="0" fontId="94" fillId="0" borderId="131" xfId="2" applyFont="1" applyFill="1" applyBorder="1" applyAlignment="1" applyProtection="1">
      <alignment horizontal="left" vertical="center"/>
      <protection locked="0"/>
    </xf>
    <xf numFmtId="0" fontId="94" fillId="0" borderId="133" xfId="2" applyFont="1" applyFill="1" applyBorder="1" applyAlignment="1" applyProtection="1">
      <alignment horizontal="left" vertical="center"/>
      <protection locked="0"/>
    </xf>
    <xf numFmtId="0" fontId="94" fillId="0" borderId="4" xfId="2" applyFont="1" applyFill="1" applyBorder="1" applyAlignment="1" applyProtection="1">
      <alignment horizontal="left" vertical="center"/>
      <protection locked="0"/>
    </xf>
    <xf numFmtId="0" fontId="94" fillId="0" borderId="5" xfId="2" applyFont="1" applyFill="1" applyBorder="1" applyAlignment="1" applyProtection="1">
      <alignment horizontal="left" vertical="center"/>
      <protection locked="0"/>
    </xf>
    <xf numFmtId="0" fontId="94" fillId="0" borderId="145" xfId="2" applyFont="1" applyFill="1" applyBorder="1" applyAlignment="1" applyProtection="1">
      <alignment horizontal="left" vertical="center"/>
      <protection locked="0"/>
    </xf>
    <xf numFmtId="0" fontId="94" fillId="0" borderId="11" xfId="2" applyFont="1" applyFill="1" applyBorder="1" applyAlignment="1" applyProtection="1">
      <alignment horizontal="left" vertical="center"/>
      <protection locked="0"/>
    </xf>
    <xf numFmtId="0" fontId="94" fillId="0" borderId="12" xfId="2" applyFont="1" applyFill="1" applyBorder="1" applyAlignment="1" applyProtection="1">
      <alignment horizontal="left" vertical="center"/>
      <protection locked="0"/>
    </xf>
    <xf numFmtId="0" fontId="94" fillId="0" borderId="13" xfId="2" applyFont="1" applyFill="1" applyBorder="1" applyAlignment="1" applyProtection="1">
      <alignment horizontal="left" vertical="center"/>
      <protection locked="0"/>
    </xf>
    <xf numFmtId="0" fontId="12" fillId="0" borderId="8" xfId="2" applyFont="1" applyFill="1" applyBorder="1" applyAlignment="1" applyProtection="1">
      <alignment horizontal="left" vertical="center" wrapText="1"/>
      <protection locked="0"/>
    </xf>
    <xf numFmtId="0" fontId="12" fillId="0" borderId="6" xfId="2" applyFont="1" applyFill="1" applyBorder="1" applyAlignment="1" applyProtection="1">
      <alignment horizontal="left" vertical="center" wrapText="1"/>
      <protection locked="0"/>
    </xf>
    <xf numFmtId="0" fontId="12" fillId="0" borderId="12" xfId="2" applyFont="1" applyFill="1" applyBorder="1" applyAlignment="1" applyProtection="1">
      <alignment horizontal="left" vertical="center" wrapText="1"/>
      <protection locked="0"/>
    </xf>
    <xf numFmtId="0" fontId="12" fillId="0" borderId="154" xfId="2" applyFont="1" applyFill="1" applyBorder="1" applyAlignment="1" applyProtection="1">
      <alignment horizontal="left" vertical="center" wrapText="1"/>
      <protection locked="0"/>
    </xf>
    <xf numFmtId="0" fontId="12" fillId="8" borderId="155" xfId="2" applyFont="1" applyFill="1" applyBorder="1" applyAlignment="1" applyProtection="1">
      <alignment horizontal="center" vertical="center" wrapText="1" shrinkToFit="1"/>
    </xf>
    <xf numFmtId="0" fontId="12" fillId="8" borderId="5" xfId="2" applyFont="1" applyFill="1" applyBorder="1" applyAlignment="1" applyProtection="1">
      <alignment horizontal="center" vertical="center" wrapText="1" shrinkToFit="1"/>
    </xf>
    <xf numFmtId="0" fontId="12" fillId="8" borderId="9" xfId="2" applyFont="1" applyFill="1" applyBorder="1" applyAlignment="1" applyProtection="1">
      <alignment horizontal="center" vertical="center" wrapText="1" shrinkToFit="1"/>
    </xf>
    <xf numFmtId="0" fontId="12" fillId="0" borderId="11" xfId="2" applyFont="1" applyFill="1" applyBorder="1" applyAlignment="1" applyProtection="1">
      <alignment horizontal="left" vertical="center" wrapText="1" shrinkToFit="1"/>
      <protection locked="0"/>
    </xf>
    <xf numFmtId="0" fontId="12" fillId="0" borderId="12" xfId="2" applyFont="1" applyFill="1" applyBorder="1" applyAlignment="1" applyProtection="1">
      <alignment horizontal="left" vertical="center" wrapText="1" shrinkToFit="1"/>
      <protection locked="0"/>
    </xf>
    <xf numFmtId="0" fontId="12" fillId="0" borderId="154" xfId="2" applyFont="1" applyFill="1" applyBorder="1" applyAlignment="1" applyProtection="1">
      <alignment horizontal="left" vertical="center" wrapText="1" shrinkToFit="1"/>
      <protection locked="0"/>
    </xf>
    <xf numFmtId="0" fontId="12" fillId="8" borderId="152" xfId="2" applyFont="1" applyFill="1" applyBorder="1" applyAlignment="1" applyProtection="1">
      <alignment horizontal="center" vertical="center"/>
    </xf>
    <xf numFmtId="0" fontId="12" fillId="0" borderId="11" xfId="2" applyFont="1" applyFill="1" applyBorder="1" applyAlignment="1" applyProtection="1">
      <alignment horizontal="left" vertical="center" wrapText="1"/>
      <protection locked="0"/>
    </xf>
    <xf numFmtId="0" fontId="12" fillId="8" borderId="154" xfId="2" applyFont="1" applyFill="1" applyBorder="1" applyAlignment="1" applyProtection="1">
      <alignment horizontal="center" vertical="center"/>
    </xf>
    <xf numFmtId="178" fontId="12" fillId="8" borderId="12" xfId="2" applyNumberFormat="1" applyFont="1" applyFill="1" applyBorder="1" applyAlignment="1" applyProtection="1">
      <alignment horizontal="left" vertical="center"/>
    </xf>
    <xf numFmtId="178" fontId="12" fillId="8" borderId="154" xfId="2" applyNumberFormat="1" applyFont="1" applyFill="1" applyBorder="1" applyAlignment="1" applyProtection="1">
      <alignment horizontal="left" vertical="center"/>
    </xf>
    <xf numFmtId="0" fontId="12" fillId="0" borderId="12" xfId="2" applyFont="1" applyFill="1" applyBorder="1" applyAlignment="1" applyProtection="1">
      <alignment horizontal="center" vertical="center"/>
      <protection locked="0"/>
    </xf>
    <xf numFmtId="186" fontId="12" fillId="8" borderId="152" xfId="2" applyNumberFormat="1" applyFont="1" applyFill="1" applyBorder="1" applyAlignment="1" applyProtection="1">
      <alignment horizontal="center" vertical="center"/>
    </xf>
    <xf numFmtId="186" fontId="12" fillId="8" borderId="12" xfId="2" applyNumberFormat="1" applyFont="1" applyFill="1" applyBorder="1" applyAlignment="1" applyProtection="1">
      <alignment horizontal="center" vertical="center"/>
    </xf>
    <xf numFmtId="186" fontId="12" fillId="8" borderId="13" xfId="2" applyNumberFormat="1" applyFont="1" applyFill="1" applyBorder="1" applyAlignment="1" applyProtection="1">
      <alignment horizontal="center" vertical="center"/>
    </xf>
    <xf numFmtId="186" fontId="12" fillId="0" borderId="11" xfId="2" applyNumberFormat="1" applyFont="1" applyFill="1" applyBorder="1" applyAlignment="1" applyProtection="1">
      <alignment horizontal="left" vertical="center"/>
      <protection locked="0"/>
    </xf>
    <xf numFmtId="186" fontId="12" fillId="0" borderId="12" xfId="2" applyNumberFormat="1" applyFont="1" applyFill="1" applyBorder="1" applyAlignment="1" applyProtection="1">
      <alignment horizontal="left" vertical="center"/>
      <protection locked="0"/>
    </xf>
    <xf numFmtId="186" fontId="12" fillId="0" borderId="154" xfId="2" applyNumberFormat="1" applyFont="1" applyFill="1" applyBorder="1" applyAlignment="1" applyProtection="1">
      <alignment horizontal="left" vertical="center"/>
      <protection locked="0"/>
    </xf>
    <xf numFmtId="186" fontId="12" fillId="0" borderId="11" xfId="2" applyNumberFormat="1" applyFont="1" applyFill="1" applyBorder="1" applyAlignment="1" applyProtection="1">
      <alignment horizontal="center" vertical="center"/>
      <protection locked="0"/>
    </xf>
    <xf numFmtId="186" fontId="12" fillId="0" borderId="12" xfId="2" applyNumberFormat="1" applyFont="1" applyFill="1" applyBorder="1" applyAlignment="1" applyProtection="1">
      <alignment horizontal="center" vertical="center"/>
      <protection locked="0"/>
    </xf>
    <xf numFmtId="0" fontId="12" fillId="8" borderId="11" xfId="0" applyFont="1" applyFill="1" applyBorder="1" applyAlignment="1" applyProtection="1">
      <alignment horizontal="center" vertical="center"/>
    </xf>
    <xf numFmtId="0" fontId="12" fillId="8" borderId="12" xfId="0" applyFont="1" applyFill="1" applyBorder="1" applyAlignment="1" applyProtection="1">
      <alignment horizontal="center" vertical="center"/>
    </xf>
    <xf numFmtId="0" fontId="12" fillId="8" borderId="13" xfId="0" applyFont="1" applyFill="1" applyBorder="1" applyAlignment="1" applyProtection="1">
      <alignment horizontal="center" vertical="center"/>
    </xf>
    <xf numFmtId="0" fontId="12" fillId="0" borderId="154" xfId="2" applyFont="1" applyFill="1" applyBorder="1" applyAlignment="1" applyProtection="1">
      <alignment horizontal="center" vertical="center"/>
      <protection locked="0"/>
    </xf>
    <xf numFmtId="0" fontId="12" fillId="0" borderId="5" xfId="2" applyFont="1" applyFill="1" applyBorder="1" applyAlignment="1" applyProtection="1">
      <alignment horizontal="center" vertical="center" wrapText="1" shrinkToFit="1"/>
    </xf>
    <xf numFmtId="0" fontId="12" fillId="0" borderId="5" xfId="2" applyFont="1" applyFill="1" applyBorder="1" applyAlignment="1" applyProtection="1">
      <alignment horizontal="center" vertical="center"/>
    </xf>
    <xf numFmtId="186" fontId="12" fillId="8" borderId="165" xfId="2" applyNumberFormat="1" applyFont="1" applyFill="1" applyBorder="1" applyAlignment="1" applyProtection="1">
      <alignment horizontal="center" vertical="center" wrapText="1"/>
    </xf>
    <xf numFmtId="186" fontId="12" fillId="8" borderId="166" xfId="2" applyNumberFormat="1" applyFont="1" applyFill="1" applyBorder="1" applyAlignment="1" applyProtection="1">
      <alignment horizontal="center" vertical="center" wrapText="1"/>
    </xf>
    <xf numFmtId="0" fontId="12" fillId="8" borderId="146" xfId="2" applyFont="1" applyFill="1" applyBorder="1" applyAlignment="1" applyProtection="1">
      <alignment horizontal="center" vertical="center"/>
    </xf>
    <xf numFmtId="0" fontId="12" fillId="8" borderId="147" xfId="2" applyFont="1" applyFill="1" applyBorder="1" applyAlignment="1" applyProtection="1">
      <alignment horizontal="center" vertical="center"/>
    </xf>
    <xf numFmtId="0" fontId="12" fillId="8" borderId="148" xfId="2" applyFont="1" applyFill="1" applyBorder="1" applyAlignment="1" applyProtection="1">
      <alignment horizontal="center" vertical="center"/>
    </xf>
    <xf numFmtId="0" fontId="12" fillId="0" borderId="149" xfId="2" applyFont="1" applyFill="1" applyBorder="1" applyAlignment="1" applyProtection="1">
      <alignment horizontal="center" vertical="center"/>
      <protection locked="0"/>
    </xf>
    <xf numFmtId="0" fontId="12" fillId="0" borderId="147" xfId="2" applyFont="1" applyFill="1" applyBorder="1" applyAlignment="1" applyProtection="1">
      <alignment horizontal="center" vertical="center"/>
      <protection locked="0"/>
    </xf>
    <xf numFmtId="0" fontId="12" fillId="0" borderId="165" xfId="2" applyFont="1" applyFill="1" applyBorder="1" applyAlignment="1" applyProtection="1">
      <alignment horizontal="center" vertical="center"/>
      <protection locked="0"/>
    </xf>
    <xf numFmtId="0" fontId="12" fillId="0" borderId="166" xfId="2" applyFont="1" applyFill="1" applyBorder="1" applyAlignment="1" applyProtection="1">
      <alignment horizontal="center" vertical="center"/>
      <protection locked="0"/>
    </xf>
    <xf numFmtId="0" fontId="12" fillId="0" borderId="167" xfId="2" applyFont="1" applyFill="1" applyBorder="1" applyAlignment="1" applyProtection="1">
      <alignment horizontal="center" vertical="center"/>
      <protection locked="0"/>
    </xf>
    <xf numFmtId="186" fontId="12" fillId="0" borderId="4" xfId="2" applyNumberFormat="1" applyFont="1" applyFill="1" applyBorder="1" applyAlignment="1" applyProtection="1">
      <alignment horizontal="center" vertical="center"/>
      <protection locked="0"/>
    </xf>
    <xf numFmtId="186" fontId="12" fillId="0" borderId="5" xfId="2" applyNumberFormat="1"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xf>
    <xf numFmtId="0" fontId="12" fillId="8" borderId="5" xfId="0" applyFont="1" applyFill="1" applyBorder="1" applyAlignment="1" applyProtection="1">
      <alignment horizontal="center" vertical="center"/>
    </xf>
    <xf numFmtId="0" fontId="12" fillId="8" borderId="9" xfId="0" applyFont="1" applyFill="1" applyBorder="1" applyAlignment="1" applyProtection="1">
      <alignment horizontal="center" vertical="center"/>
    </xf>
    <xf numFmtId="49" fontId="12" fillId="0" borderId="5" xfId="2" applyNumberFormat="1" applyFont="1" applyFill="1" applyBorder="1" applyAlignment="1" applyProtection="1">
      <alignment horizontal="center" vertical="center"/>
      <protection locked="0"/>
    </xf>
    <xf numFmtId="49" fontId="12" fillId="0" borderId="145" xfId="2" applyNumberFormat="1" applyFont="1" applyFill="1" applyBorder="1" applyAlignment="1" applyProtection="1">
      <alignment horizontal="center" vertical="center"/>
      <protection locked="0"/>
    </xf>
    <xf numFmtId="0" fontId="12" fillId="8" borderId="156" xfId="2" applyFont="1" applyFill="1" applyBorder="1" applyAlignment="1" applyProtection="1">
      <alignment horizontal="center" vertical="center" shrinkToFit="1"/>
    </xf>
    <xf numFmtId="0" fontId="12" fillId="8" borderId="157" xfId="2" applyFont="1" applyFill="1" applyBorder="1" applyAlignment="1" applyProtection="1">
      <alignment horizontal="center" vertical="center" shrinkToFit="1"/>
    </xf>
    <xf numFmtId="0" fontId="12" fillId="8" borderId="129" xfId="2" applyFont="1" applyFill="1" applyBorder="1" applyAlignment="1" applyProtection="1">
      <alignment horizontal="center" vertical="center" shrinkToFit="1"/>
    </xf>
    <xf numFmtId="0" fontId="12" fillId="8" borderId="158" xfId="2" applyFont="1" applyFill="1" applyBorder="1" applyAlignment="1" applyProtection="1">
      <alignment horizontal="center" vertical="center" shrinkToFit="1"/>
    </xf>
    <xf numFmtId="0" fontId="12" fillId="0" borderId="159" xfId="2" applyFont="1" applyFill="1" applyBorder="1" applyAlignment="1" applyProtection="1">
      <alignment horizontal="center" vertical="center" wrapText="1"/>
      <protection locked="0"/>
    </xf>
    <xf numFmtId="0" fontId="12" fillId="0" borderId="157" xfId="2" applyFont="1" applyFill="1" applyBorder="1" applyAlignment="1" applyProtection="1">
      <alignment horizontal="center" vertical="center" wrapText="1"/>
      <protection locked="0"/>
    </xf>
    <xf numFmtId="0" fontId="12" fillId="0" borderId="160" xfId="2" applyFont="1" applyFill="1" applyBorder="1" applyAlignment="1" applyProtection="1">
      <alignment horizontal="center" vertical="center" wrapText="1"/>
      <protection locked="0"/>
    </xf>
    <xf numFmtId="0" fontId="12" fillId="8" borderId="146" xfId="2" applyFont="1" applyFill="1" applyBorder="1" applyAlignment="1" applyProtection="1">
      <alignment horizontal="center" vertical="center" wrapText="1"/>
    </xf>
    <xf numFmtId="0" fontId="12" fillId="8" borderId="147" xfId="2" applyFont="1" applyFill="1" applyBorder="1" applyAlignment="1" applyProtection="1">
      <alignment horizontal="center" vertical="center" wrapText="1"/>
    </xf>
    <xf numFmtId="0" fontId="12" fillId="8" borderId="168" xfId="2" applyFont="1" applyFill="1" applyBorder="1" applyAlignment="1" applyProtection="1">
      <alignment horizontal="center" vertical="center" wrapText="1"/>
    </xf>
    <xf numFmtId="0" fontId="12" fillId="8" borderId="153" xfId="2" applyFont="1" applyFill="1" applyBorder="1" applyAlignment="1" applyProtection="1">
      <alignment horizontal="center" vertical="center" wrapText="1"/>
    </xf>
    <xf numFmtId="0" fontId="12" fillId="8" borderId="6" xfId="2" applyFont="1" applyFill="1" applyBorder="1" applyAlignment="1" applyProtection="1">
      <alignment horizontal="center" vertical="center"/>
    </xf>
    <xf numFmtId="0" fontId="12" fillId="8" borderId="155" xfId="2" applyFont="1" applyFill="1" applyBorder="1" applyAlignment="1" applyProtection="1">
      <alignment horizontal="center" vertical="center"/>
    </xf>
    <xf numFmtId="0" fontId="12" fillId="8" borderId="5" xfId="2" applyFont="1" applyFill="1" applyBorder="1" applyAlignment="1" applyProtection="1">
      <alignment horizontal="center" vertical="center"/>
    </xf>
    <xf numFmtId="38" fontId="12" fillId="0" borderId="12" xfId="1" applyFont="1" applyFill="1" applyBorder="1" applyAlignment="1" applyProtection="1">
      <alignment vertical="center" wrapText="1"/>
      <protection locked="0"/>
    </xf>
    <xf numFmtId="0" fontId="12" fillId="8" borderId="30" xfId="2" applyFont="1" applyFill="1" applyBorder="1" applyAlignment="1" applyProtection="1">
      <alignment horizontal="center" vertical="center" wrapText="1"/>
    </xf>
    <xf numFmtId="0" fontId="12" fillId="8" borderId="144" xfId="2" applyFont="1" applyFill="1" applyBorder="1" applyAlignment="1" applyProtection="1">
      <alignment horizontal="center" vertical="center" wrapText="1"/>
    </xf>
    <xf numFmtId="0" fontId="12" fillId="8" borderId="156" xfId="2" applyFont="1" applyFill="1" applyBorder="1" applyAlignment="1" applyProtection="1">
      <alignment horizontal="center" vertical="center" wrapText="1"/>
    </xf>
    <xf numFmtId="0" fontId="12" fillId="8" borderId="157" xfId="2" applyFont="1" applyFill="1" applyBorder="1" applyAlignment="1" applyProtection="1">
      <alignment horizontal="center" vertical="center" wrapText="1"/>
    </xf>
    <xf numFmtId="0" fontId="12" fillId="8" borderId="160" xfId="2" applyFont="1" applyFill="1" applyBorder="1" applyAlignment="1" applyProtection="1">
      <alignment horizontal="center" vertical="center" wrapText="1"/>
    </xf>
    <xf numFmtId="0" fontId="8" fillId="0" borderId="171" xfId="2" applyFont="1" applyFill="1" applyBorder="1" applyAlignment="1" applyProtection="1">
      <alignment vertical="center" wrapText="1"/>
    </xf>
    <xf numFmtId="0" fontId="8" fillId="0" borderId="172" xfId="2" applyFont="1" applyFill="1" applyBorder="1" applyAlignment="1" applyProtection="1">
      <alignment vertical="center" wrapText="1"/>
    </xf>
    <xf numFmtId="0" fontId="8" fillId="0" borderId="173" xfId="2" applyFont="1" applyFill="1" applyBorder="1" applyAlignment="1" applyProtection="1">
      <alignment vertical="center" wrapText="1"/>
    </xf>
    <xf numFmtId="0" fontId="8" fillId="0" borderId="0" xfId="2" applyFont="1" applyFill="1" applyBorder="1" applyAlignment="1" applyProtection="1">
      <alignment vertical="center" wrapText="1"/>
    </xf>
    <xf numFmtId="0" fontId="73" fillId="0" borderId="0" xfId="2" applyFont="1" applyFill="1" applyBorder="1" applyAlignment="1" applyProtection="1">
      <alignment vertical="center"/>
    </xf>
    <xf numFmtId="0" fontId="99" fillId="0" borderId="0" xfId="2" applyFont="1" applyFill="1" applyBorder="1" applyAlignment="1" applyProtection="1">
      <alignment horizontal="left" vertical="center" wrapText="1"/>
    </xf>
    <xf numFmtId="0" fontId="94" fillId="0" borderId="0" xfId="2" applyFont="1" applyFill="1" applyBorder="1" applyAlignment="1" applyProtection="1">
      <alignment vertical="center" wrapText="1"/>
    </xf>
    <xf numFmtId="0" fontId="63" fillId="0" borderId="0" xfId="2" applyFont="1" applyFill="1" applyBorder="1" applyAlignment="1" applyProtection="1">
      <alignment vertical="center" wrapText="1"/>
    </xf>
    <xf numFmtId="195" fontId="81" fillId="0" borderId="8" xfId="0" applyNumberFormat="1" applyFont="1" applyFill="1" applyBorder="1" applyAlignment="1">
      <alignment horizontal="center" vertical="center"/>
    </xf>
    <xf numFmtId="195" fontId="81" fillId="0" borderId="7" xfId="0" applyNumberFormat="1" applyFont="1" applyFill="1" applyBorder="1" applyAlignment="1">
      <alignment horizontal="center" vertical="center"/>
    </xf>
    <xf numFmtId="195" fontId="81" fillId="0" borderId="4" xfId="0" applyNumberFormat="1" applyFont="1" applyFill="1" applyBorder="1" applyAlignment="1">
      <alignment horizontal="center" vertical="center"/>
    </xf>
    <xf numFmtId="195" fontId="81" fillId="0" borderId="9" xfId="0" applyNumberFormat="1" applyFont="1" applyFill="1" applyBorder="1" applyAlignment="1">
      <alignment horizontal="center" vertical="center"/>
    </xf>
    <xf numFmtId="0" fontId="91" fillId="0" borderId="0" xfId="2" applyFont="1" applyFill="1" applyBorder="1" applyAlignment="1" applyProtection="1">
      <alignment horizontal="center" vertical="center" wrapText="1"/>
    </xf>
    <xf numFmtId="0" fontId="91" fillId="0" borderId="5" xfId="2" applyFont="1" applyFill="1" applyBorder="1" applyAlignment="1" applyProtection="1">
      <alignment horizontal="center" vertical="center" wrapText="1"/>
    </xf>
    <xf numFmtId="0" fontId="94" fillId="8" borderId="149" xfId="2" applyNumberFormat="1" applyFont="1" applyFill="1" applyBorder="1" applyAlignment="1">
      <alignment horizontal="center" vertical="center" wrapText="1"/>
    </xf>
    <xf numFmtId="0" fontId="94" fillId="8" borderId="148" xfId="2" applyNumberFormat="1" applyFont="1" applyFill="1" applyBorder="1" applyAlignment="1">
      <alignment horizontal="center" vertical="center" wrapText="1"/>
    </xf>
    <xf numFmtId="192" fontId="12" fillId="0" borderId="11" xfId="0" applyNumberFormat="1" applyFont="1" applyFill="1" applyBorder="1" applyAlignment="1" applyProtection="1">
      <alignment horizontal="center" vertical="center" wrapText="1"/>
      <protection locked="0"/>
    </xf>
    <xf numFmtId="192" fontId="12" fillId="0" borderId="13" xfId="0" applyNumberFormat="1" applyFont="1" applyFill="1" applyBorder="1" applyAlignment="1" applyProtection="1">
      <alignment horizontal="center" vertical="center" wrapText="1"/>
      <protection locked="0"/>
    </xf>
    <xf numFmtId="0" fontId="53" fillId="0" borderId="11" xfId="0" applyFont="1" applyFill="1" applyBorder="1" applyAlignment="1" applyProtection="1">
      <alignment horizontal="left" vertical="center" wrapText="1"/>
      <protection locked="0"/>
    </xf>
    <xf numFmtId="0" fontId="53" fillId="0" borderId="13" xfId="0" applyFont="1" applyFill="1" applyBorder="1" applyAlignment="1" applyProtection="1">
      <alignment horizontal="left" vertical="center" wrapText="1"/>
      <protection locked="0"/>
    </xf>
    <xf numFmtId="0" fontId="99" fillId="8" borderId="11" xfId="0" applyFont="1" applyFill="1" applyBorder="1" applyAlignment="1">
      <alignment horizontal="center" vertical="center" wrapText="1"/>
    </xf>
    <xf numFmtId="0" fontId="99" fillId="8" borderId="12" xfId="0" applyFont="1" applyFill="1" applyBorder="1" applyAlignment="1">
      <alignment horizontal="center" vertical="center" wrapText="1"/>
    </xf>
    <xf numFmtId="0" fontId="99" fillId="8" borderId="13" xfId="0" applyFont="1" applyFill="1" applyBorder="1" applyAlignment="1">
      <alignment horizontal="center" vertical="center" wrapText="1"/>
    </xf>
    <xf numFmtId="0" fontId="99" fillId="0" borderId="0" xfId="0" applyFont="1" applyFill="1" applyBorder="1" applyAlignment="1">
      <alignment vertical="center"/>
    </xf>
    <xf numFmtId="0" fontId="99" fillId="0" borderId="0" xfId="0" applyFont="1" applyFill="1" applyBorder="1" applyAlignment="1">
      <alignment vertical="center" wrapText="1"/>
    </xf>
    <xf numFmtId="0" fontId="112" fillId="4" borderId="11" xfId="2" applyFont="1" applyFill="1" applyBorder="1" applyAlignment="1" applyProtection="1">
      <alignment horizontal="center" vertical="center"/>
    </xf>
    <xf numFmtId="0" fontId="112" fillId="4" borderId="12" xfId="2" applyFont="1" applyFill="1" applyBorder="1" applyAlignment="1" applyProtection="1">
      <alignment horizontal="center" vertical="center"/>
    </xf>
    <xf numFmtId="0" fontId="112" fillId="4" borderId="13" xfId="2" applyFont="1" applyFill="1" applyBorder="1" applyAlignment="1" applyProtection="1">
      <alignment horizontal="center" vertical="center"/>
    </xf>
    <xf numFmtId="0" fontId="25" fillId="0" borderId="11" xfId="2" applyNumberFormat="1" applyFont="1" applyFill="1" applyBorder="1" applyAlignment="1" applyProtection="1">
      <alignment horizontal="center" vertical="center"/>
      <protection locked="0"/>
    </xf>
    <xf numFmtId="0" fontId="25" fillId="0" borderId="12" xfId="2" applyNumberFormat="1" applyFont="1" applyFill="1" applyBorder="1" applyAlignment="1" applyProtection="1">
      <alignment horizontal="center" vertical="center"/>
      <protection locked="0"/>
    </xf>
    <xf numFmtId="0" fontId="25" fillId="0" borderId="13" xfId="2" applyNumberFormat="1" applyFont="1" applyFill="1" applyBorder="1" applyAlignment="1" applyProtection="1">
      <alignment horizontal="center" vertical="center"/>
      <protection locked="0"/>
    </xf>
    <xf numFmtId="0" fontId="28" fillId="0" borderId="12" xfId="2" applyFont="1" applyBorder="1" applyAlignment="1" applyProtection="1">
      <alignment horizontal="center" vertical="center"/>
      <protection locked="0"/>
    </xf>
    <xf numFmtId="0" fontId="28" fillId="4" borderId="12" xfId="2" applyFont="1" applyFill="1" applyBorder="1" applyAlignment="1" applyProtection="1">
      <alignment horizontal="center" vertical="center"/>
    </xf>
    <xf numFmtId="0" fontId="28" fillId="4" borderId="12" xfId="2" applyFont="1" applyFill="1" applyBorder="1" applyAlignment="1" applyProtection="1">
      <alignment horizontal="left" vertical="center"/>
    </xf>
    <xf numFmtId="0" fontId="28" fillId="4" borderId="13" xfId="2" applyFont="1" applyFill="1" applyBorder="1" applyAlignment="1" applyProtection="1">
      <alignment horizontal="left" vertical="center"/>
    </xf>
    <xf numFmtId="38" fontId="28" fillId="0" borderId="12" xfId="1" applyFont="1" applyBorder="1" applyAlignment="1" applyProtection="1">
      <alignment horizontal="right" vertical="center"/>
      <protection locked="0"/>
    </xf>
    <xf numFmtId="178" fontId="28" fillId="4" borderId="12" xfId="2" applyNumberFormat="1" applyFont="1" applyFill="1" applyBorder="1" applyAlignment="1" applyProtection="1">
      <alignment horizontal="left" vertical="center"/>
    </xf>
    <xf numFmtId="178" fontId="28" fillId="4" borderId="13" xfId="2" applyNumberFormat="1" applyFont="1" applyFill="1" applyBorder="1" applyAlignment="1" applyProtection="1">
      <alignment horizontal="left" vertical="center"/>
    </xf>
    <xf numFmtId="0" fontId="28" fillId="4" borderId="11" xfId="2" applyFont="1" applyFill="1" applyBorder="1" applyAlignment="1" applyProtection="1">
      <alignment horizontal="center" vertical="center"/>
    </xf>
    <xf numFmtId="0" fontId="28" fillId="4" borderId="13" xfId="2" applyFont="1" applyFill="1" applyBorder="1" applyAlignment="1" applyProtection="1">
      <alignment horizontal="center" vertical="center"/>
    </xf>
    <xf numFmtId="0" fontId="28" fillId="0" borderId="11" xfId="2" applyFont="1" applyBorder="1" applyAlignment="1" applyProtection="1">
      <alignment horizontal="left" vertical="center" wrapText="1"/>
      <protection locked="0"/>
    </xf>
    <xf numFmtId="0" fontId="28" fillId="0" borderId="12" xfId="2" applyFont="1" applyBorder="1" applyAlignment="1" applyProtection="1">
      <alignment horizontal="left" vertical="center" wrapText="1"/>
      <protection locked="0"/>
    </xf>
    <xf numFmtId="0" fontId="28" fillId="0" borderId="13" xfId="2" applyFont="1" applyBorder="1" applyAlignment="1" applyProtection="1">
      <alignment horizontal="left" vertical="center" wrapText="1"/>
      <protection locked="0"/>
    </xf>
    <xf numFmtId="0" fontId="28" fillId="4" borderId="8" xfId="2" applyFont="1" applyFill="1" applyBorder="1" applyAlignment="1" applyProtection="1">
      <alignment horizontal="center" vertical="center" wrapText="1"/>
    </xf>
    <xf numFmtId="0" fontId="28" fillId="4" borderId="6" xfId="2" applyFont="1" applyFill="1" applyBorder="1" applyAlignment="1" applyProtection="1">
      <alignment horizontal="center" vertical="center"/>
    </xf>
    <xf numFmtId="0" fontId="28" fillId="4" borderId="7" xfId="2" applyFont="1" applyFill="1" applyBorder="1" applyAlignment="1" applyProtection="1">
      <alignment horizontal="center" vertical="center"/>
    </xf>
    <xf numFmtId="0" fontId="28" fillId="4" borderId="4" xfId="2" applyFont="1" applyFill="1" applyBorder="1" applyAlignment="1" applyProtection="1">
      <alignment horizontal="center" vertical="center"/>
    </xf>
    <xf numFmtId="0" fontId="28" fillId="4" borderId="5" xfId="2" applyFont="1" applyFill="1" applyBorder="1" applyAlignment="1" applyProtection="1">
      <alignment horizontal="center" vertical="center"/>
    </xf>
    <xf numFmtId="0" fontId="28" fillId="4" borderId="9" xfId="2" applyFont="1" applyFill="1" applyBorder="1" applyAlignment="1" applyProtection="1">
      <alignment horizontal="center" vertical="center"/>
    </xf>
    <xf numFmtId="38" fontId="28" fillId="0" borderId="13" xfId="1" applyFont="1" applyBorder="1" applyAlignment="1" applyProtection="1">
      <alignment horizontal="center" vertical="center" wrapText="1"/>
      <protection locked="0"/>
    </xf>
    <xf numFmtId="38" fontId="28" fillId="0" borderId="30" xfId="1" applyFont="1" applyBorder="1" applyAlignment="1" applyProtection="1">
      <alignment horizontal="center" vertical="center" wrapText="1"/>
      <protection locked="0"/>
    </xf>
    <xf numFmtId="38" fontId="28" fillId="0" borderId="11" xfId="1" applyFont="1" applyBorder="1" applyAlignment="1" applyProtection="1">
      <alignment horizontal="center" vertical="center" wrapText="1"/>
      <protection locked="0"/>
    </xf>
    <xf numFmtId="0" fontId="28" fillId="4" borderId="13" xfId="2" applyFont="1" applyFill="1" applyBorder="1" applyAlignment="1" applyProtection="1">
      <alignment horizontal="center" vertical="center" wrapText="1"/>
    </xf>
    <xf numFmtId="0" fontId="28" fillId="4" borderId="30" xfId="2" applyFont="1" applyFill="1" applyBorder="1" applyAlignment="1" applyProtection="1">
      <alignment horizontal="center" vertical="center" wrapText="1"/>
    </xf>
    <xf numFmtId="38" fontId="28" fillId="0" borderId="12" xfId="1" applyFont="1" applyBorder="1" applyAlignment="1" applyProtection="1">
      <alignment horizontal="center" vertical="center" wrapText="1"/>
      <protection locked="0"/>
    </xf>
    <xf numFmtId="0" fontId="28" fillId="4" borderId="11" xfId="2" applyFont="1" applyFill="1" applyBorder="1" applyAlignment="1" applyProtection="1">
      <alignment horizontal="center" vertical="center" wrapText="1"/>
    </xf>
    <xf numFmtId="0" fontId="28" fillId="0" borderId="11" xfId="2" applyFont="1" applyFill="1" applyBorder="1" applyAlignment="1" applyProtection="1">
      <alignment horizontal="left" vertical="center" wrapText="1" shrinkToFit="1"/>
      <protection locked="0"/>
    </xf>
    <xf numFmtId="0" fontId="28" fillId="0" borderId="12" xfId="2" applyFont="1" applyFill="1" applyBorder="1" applyAlignment="1" applyProtection="1">
      <alignment horizontal="left" vertical="center" wrapText="1" shrinkToFit="1"/>
      <protection locked="0"/>
    </xf>
    <xf numFmtId="0" fontId="28" fillId="0" borderId="13" xfId="2" applyFont="1" applyFill="1" applyBorder="1" applyAlignment="1" applyProtection="1">
      <alignment horizontal="left" vertical="center" wrapText="1" shrinkToFit="1"/>
      <protection locked="0"/>
    </xf>
    <xf numFmtId="0" fontId="8" fillId="4" borderId="12" xfId="2" applyFont="1" applyFill="1" applyBorder="1" applyAlignment="1" applyProtection="1">
      <alignment horizontal="center" vertical="center"/>
    </xf>
    <xf numFmtId="0" fontId="8" fillId="4" borderId="13" xfId="2" applyFont="1" applyFill="1" applyBorder="1" applyAlignment="1" applyProtection="1">
      <alignment horizontal="center" vertical="center"/>
    </xf>
    <xf numFmtId="0" fontId="28" fillId="4" borderId="11" xfId="2" applyFont="1" applyFill="1" applyBorder="1" applyAlignment="1" applyProtection="1">
      <alignment horizontal="right" vertical="center"/>
    </xf>
    <xf numFmtId="0" fontId="28" fillId="4" borderId="12" xfId="2" applyFont="1" applyFill="1" applyBorder="1" applyAlignment="1" applyProtection="1">
      <alignment horizontal="right" vertical="center"/>
    </xf>
    <xf numFmtId="186" fontId="28" fillId="4" borderId="11" xfId="2" applyNumberFormat="1" applyFont="1" applyFill="1" applyBorder="1" applyAlignment="1" applyProtection="1">
      <alignment horizontal="center" vertical="center"/>
    </xf>
    <xf numFmtId="186" fontId="28" fillId="4" borderId="12" xfId="2" applyNumberFormat="1" applyFont="1" applyFill="1" applyBorder="1" applyAlignment="1" applyProtection="1">
      <alignment horizontal="center" vertical="center"/>
    </xf>
    <xf numFmtId="186" fontId="28" fillId="4" borderId="13" xfId="2" applyNumberFormat="1" applyFont="1" applyFill="1" applyBorder="1" applyAlignment="1" applyProtection="1">
      <alignment horizontal="center" vertical="center"/>
    </xf>
    <xf numFmtId="0" fontId="8" fillId="0" borderId="90" xfId="2" applyFont="1" applyFill="1" applyBorder="1" applyAlignment="1" applyProtection="1">
      <alignment vertical="center" wrapText="1"/>
    </xf>
    <xf numFmtId="0" fontId="28" fillId="0" borderId="11" xfId="2" applyFont="1" applyFill="1" applyBorder="1" applyAlignment="1" applyProtection="1">
      <alignment horizontal="center" vertical="center" wrapText="1"/>
      <protection locked="0"/>
    </xf>
    <xf numFmtId="0" fontId="28" fillId="0" borderId="12" xfId="2" applyFont="1" applyFill="1" applyBorder="1" applyAlignment="1" applyProtection="1">
      <alignment horizontal="center" vertical="center" wrapText="1"/>
      <protection locked="0"/>
    </xf>
    <xf numFmtId="0" fontId="28" fillId="0" borderId="13" xfId="2" applyFont="1" applyFill="1" applyBorder="1" applyAlignment="1" applyProtection="1">
      <alignment horizontal="center" vertical="center" wrapText="1"/>
      <protection locked="0"/>
    </xf>
    <xf numFmtId="0" fontId="28" fillId="0" borderId="11" xfId="2" applyFont="1" applyFill="1" applyBorder="1" applyAlignment="1" applyProtection="1">
      <alignment horizontal="left" vertical="center" wrapText="1"/>
      <protection locked="0"/>
    </xf>
    <xf numFmtId="0" fontId="28" fillId="0" borderId="12" xfId="2" applyFont="1" applyFill="1" applyBorder="1" applyAlignment="1" applyProtection="1">
      <alignment horizontal="left" vertical="center" wrapText="1"/>
      <protection locked="0"/>
    </xf>
    <xf numFmtId="0" fontId="28" fillId="0" borderId="13" xfId="2" applyFont="1" applyFill="1" applyBorder="1" applyAlignment="1" applyProtection="1">
      <alignment horizontal="left" vertical="center" wrapText="1"/>
      <protection locked="0"/>
    </xf>
    <xf numFmtId="186" fontId="28" fillId="0" borderId="11" xfId="2" applyNumberFormat="1" applyFont="1" applyFill="1" applyBorder="1" applyAlignment="1" applyProtection="1">
      <alignment horizontal="left" vertical="center" wrapText="1"/>
      <protection locked="0"/>
    </xf>
    <xf numFmtId="186" fontId="28" fillId="0" borderId="12" xfId="2" applyNumberFormat="1" applyFont="1" applyFill="1" applyBorder="1" applyAlignment="1" applyProtection="1">
      <alignment horizontal="left" vertical="center" wrapText="1"/>
      <protection locked="0"/>
    </xf>
    <xf numFmtId="0" fontId="28" fillId="4" borderId="11" xfId="0" applyFont="1" applyFill="1" applyBorder="1" applyAlignment="1" applyProtection="1">
      <alignment horizontal="center" vertical="center"/>
    </xf>
    <xf numFmtId="0" fontId="28" fillId="4" borderId="12" xfId="0" applyFont="1" applyFill="1" applyBorder="1" applyAlignment="1" applyProtection="1">
      <alignment horizontal="center" vertical="center"/>
    </xf>
    <xf numFmtId="0" fontId="28" fillId="4" borderId="13" xfId="0" applyFont="1" applyFill="1" applyBorder="1" applyAlignment="1" applyProtection="1">
      <alignment horizontal="center" vertical="center"/>
    </xf>
    <xf numFmtId="49" fontId="28" fillId="0" borderId="12" xfId="2" applyNumberFormat="1" applyFont="1" applyBorder="1" applyAlignment="1" applyProtection="1">
      <alignment horizontal="left" vertical="center" wrapText="1"/>
      <protection locked="0"/>
    </xf>
    <xf numFmtId="49" fontId="28" fillId="0" borderId="13" xfId="2" applyNumberFormat="1" applyFont="1" applyBorder="1" applyAlignment="1" applyProtection="1">
      <alignment horizontal="left" vertical="center" wrapText="1"/>
      <protection locked="0"/>
    </xf>
    <xf numFmtId="186" fontId="28" fillId="0" borderId="13" xfId="2" applyNumberFormat="1" applyFont="1" applyFill="1" applyBorder="1" applyAlignment="1" applyProtection="1">
      <alignment horizontal="left" vertical="center" wrapText="1"/>
      <protection locked="0"/>
    </xf>
    <xf numFmtId="0" fontId="28" fillId="4" borderId="11" xfId="2" applyFont="1" applyFill="1" applyBorder="1" applyAlignment="1" applyProtection="1">
      <alignment horizontal="center" vertical="center" wrapText="1" shrinkToFit="1"/>
    </xf>
    <xf numFmtId="0" fontId="28" fillId="4" borderId="12" xfId="2" applyFont="1" applyFill="1" applyBorder="1" applyAlignment="1" applyProtection="1">
      <alignment horizontal="center" vertical="center" wrapText="1" shrinkToFit="1"/>
    </xf>
    <xf numFmtId="0" fontId="28" fillId="4" borderId="13" xfId="2" applyFont="1" applyFill="1" applyBorder="1" applyAlignment="1" applyProtection="1">
      <alignment horizontal="center" vertical="center" wrapText="1" shrinkToFit="1"/>
    </xf>
    <xf numFmtId="0" fontId="28" fillId="4" borderId="4" xfId="2" applyFont="1" applyFill="1" applyBorder="1" applyAlignment="1" applyProtection="1">
      <alignment horizontal="center" vertical="center" wrapText="1" shrinkToFit="1"/>
    </xf>
    <xf numFmtId="0" fontId="28" fillId="4" borderId="5" xfId="2" applyFont="1" applyFill="1" applyBorder="1" applyAlignment="1" applyProtection="1">
      <alignment horizontal="center" vertical="center" wrapText="1" shrinkToFit="1"/>
    </xf>
    <xf numFmtId="0" fontId="28" fillId="4" borderId="9" xfId="2" applyFont="1" applyFill="1" applyBorder="1" applyAlignment="1" applyProtection="1">
      <alignment horizontal="center" vertical="center" wrapText="1" shrinkToFit="1"/>
    </xf>
    <xf numFmtId="0" fontId="94" fillId="0" borderId="0" xfId="2" applyFont="1" applyFill="1" applyBorder="1" applyAlignment="1" applyProtection="1">
      <alignment horizontal="left" vertical="center"/>
    </xf>
    <xf numFmtId="0" fontId="72" fillId="4" borderId="75" xfId="2" applyNumberFormat="1" applyFont="1" applyFill="1" applyBorder="1" applyAlignment="1">
      <alignment horizontal="center" vertical="center" wrapText="1"/>
    </xf>
    <xf numFmtId="0" fontId="72" fillId="4" borderId="74" xfId="2" applyNumberFormat="1" applyFont="1" applyFill="1" applyBorder="1" applyAlignment="1">
      <alignment horizontal="center" vertical="center" wrapText="1"/>
    </xf>
    <xf numFmtId="193" fontId="72" fillId="0" borderId="11" xfId="0" applyNumberFormat="1" applyFont="1" applyFill="1" applyBorder="1" applyAlignment="1" applyProtection="1">
      <alignment horizontal="left" vertical="center" wrapText="1"/>
      <protection locked="0"/>
    </xf>
    <xf numFmtId="193" fontId="72" fillId="0" borderId="13" xfId="0" applyNumberFormat="1" applyFont="1" applyFill="1" applyBorder="1" applyAlignment="1" applyProtection="1">
      <alignment horizontal="left" vertical="center" wrapText="1"/>
      <protection locked="0"/>
    </xf>
    <xf numFmtId="0" fontId="72" fillId="0" borderId="11" xfId="0" applyFont="1" applyBorder="1" applyAlignment="1" applyProtection="1">
      <alignment horizontal="left" vertical="center" wrapText="1"/>
      <protection locked="0"/>
    </xf>
    <xf numFmtId="0" fontId="72" fillId="0" borderId="13" xfId="0" applyFont="1" applyBorder="1" applyAlignment="1" applyProtection="1">
      <alignment horizontal="left" vertical="center" wrapText="1"/>
      <protection locked="0"/>
    </xf>
    <xf numFmtId="0" fontId="12" fillId="0" borderId="8"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cellXfs>
  <cellStyles count="9">
    <cellStyle name="パーセント" xfId="6" builtinId="5"/>
    <cellStyle name="ハイパーリンク" xfId="5" builtinId="8"/>
    <cellStyle name="桁区切り" xfId="1" builtinId="6"/>
    <cellStyle name="桁区切り 2" xfId="3"/>
    <cellStyle name="標準" xfId="0" builtinId="0"/>
    <cellStyle name="標準 2" xfId="2"/>
    <cellStyle name="標準 2 2 2" xfId="7"/>
    <cellStyle name="標準 3" xfId="4"/>
    <cellStyle name="標準 4" xfId="8"/>
  </cellStyles>
  <dxfs count="298">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88" formatCode="&quot;委&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theme="0" tint="-4.9989318521683403E-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outline="0">
        <left/>
        <right style="thin">
          <color rgb="FF000000"/>
        </right>
        <top/>
        <bottom/>
      </border>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rgb="FFA6A6A6"/>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color rgb="FFA6A6A6"/>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ont>
        <b val="0"/>
        <i val="0"/>
        <strike val="0"/>
        <condense val="0"/>
        <extend val="0"/>
        <outline val="0"/>
        <shadow val="0"/>
        <u val="none"/>
        <vertAlign val="baseline"/>
        <sz val="9"/>
        <color rgb="FF000000"/>
        <name val="ＭＳ Ｐゴシック"/>
        <scheme val="none"/>
      </font>
      <numFmt numFmtId="3" formatCode="#,##0"/>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dxf>
    <dxf>
      <font>
        <strike val="0"/>
        <outline val="0"/>
        <shadow val="0"/>
        <u val="none"/>
        <vertAlign val="baseline"/>
        <sz val="9"/>
        <color rgb="FF000000"/>
        <name val="ＭＳ Ｐゴシック"/>
        <scheme val="none"/>
      </font>
    </dxf>
    <dxf>
      <font>
        <b val="0"/>
        <i val="0"/>
        <strike val="0"/>
        <condense val="0"/>
        <extend val="0"/>
        <outline val="0"/>
        <shadow val="0"/>
        <u val="none"/>
        <vertAlign val="baseline"/>
        <sz val="9"/>
        <color rgb="FF000000"/>
        <name val="ＭＳ Ｐゴシック"/>
        <scheme val="none"/>
      </font>
      <fill>
        <patternFill patternType="none">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ＭＳ Ｐゴシック"/>
        <scheme val="none"/>
      </font>
      <numFmt numFmtId="0" formatCode="General"/>
      <fill>
        <patternFill patternType="solid">
          <fgColor rgb="FF000000"/>
          <bgColor rgb="FFFFFFFF"/>
        </patternFill>
      </fill>
      <alignment horizontal="center" vertical="center" textRotation="0" wrapText="1" indent="0" justifyLastLine="0" shrinkToFit="0" readingOrder="0"/>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000000"/>
        <name val="ＭＳ Ｐゴシック"/>
        <scheme val="none"/>
      </font>
      <numFmt numFmtId="0" formatCode="General"/>
      <fill>
        <patternFill patternType="none">
          <fgColor rgb="FF000000"/>
          <bgColor rgb="FFFFFFFF"/>
        </patternFill>
      </fill>
      <alignment horizontal="center" vertical="center" textRotation="0" wrapText="1" indent="0" justifyLastLine="0" shrinkToFit="0" readingOrder="0"/>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style="thin">
          <color rgb="FF000000"/>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border diagonalUp="0" diagonalDown="0" outline="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horizontal="right" vertical="center" textRotation="0" wrapText="1" indent="0" justifyLastLine="0" shrinkToFit="0" readingOrder="0"/>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top/>
        <bottom style="thin">
          <color rgb="FF000000"/>
        </bottom>
      </border>
      <protection locked="1" hidden="0"/>
    </dxf>
    <dxf>
      <font>
        <strike val="0"/>
        <outline val="0"/>
        <shadow val="0"/>
        <u val="none"/>
        <vertAlign val="baseline"/>
        <sz val="10"/>
        <color auto="1"/>
        <name val="ＭＳ Ｐゴシック"/>
        <scheme val="none"/>
      </font>
      <numFmt numFmtId="6" formatCode="#,##0;[Red]\-#,##0"/>
      <fill>
        <patternFill patternType="solid">
          <fgColor rgb="FF000000"/>
          <bgColor theme="0"/>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D9D9D9"/>
        </left>
        <right style="thin">
          <color rgb="FFD9D9D9"/>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77" formatCode="#,##0_ "/>
      <fill>
        <patternFill patternType="solid">
          <fgColor rgb="FF000000"/>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00000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numFmt numFmtId="190" formatCode="&quot;人&quot;\-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bottom/>
      </border>
      <protection locked="1" hidden="1"/>
    </dxf>
    <dxf>
      <font>
        <strike val="0"/>
        <outline val="0"/>
        <shadow val="0"/>
        <u val="none"/>
        <vertAlign val="baseline"/>
        <sz val="10"/>
        <name val="ＭＳ Ｐゴシック"/>
        <scheme val="none"/>
      </font>
      <numFmt numFmtId="177" formatCode="#,##0_ "/>
      <fill>
        <patternFill patternType="solid">
          <fgColor rgb="FF000000"/>
          <bgColor rgb="FFD9D9D9"/>
        </patternFill>
      </fill>
      <protection locked="1" hidden="0"/>
    </dxf>
    <dxf>
      <font>
        <strike val="0"/>
        <outline val="0"/>
        <shadow val="0"/>
        <u val="none"/>
        <vertAlign val="baseline"/>
        <sz val="10"/>
        <name val="ＭＳ Ｐゴシック"/>
        <scheme val="none"/>
      </font>
      <numFmt numFmtId="177" formatCode="#,##0_ "/>
      <protection locked="1" hidden="0"/>
    </dxf>
    <dxf>
      <font>
        <b val="0"/>
        <i val="0"/>
        <strike val="0"/>
        <condense val="0"/>
        <extend val="0"/>
        <outline val="0"/>
        <shadow val="0"/>
        <u val="none"/>
        <vertAlign val="baseline"/>
        <sz val="10"/>
        <color rgb="FF000000"/>
        <name val="ＭＳ Ｐゴシック"/>
        <scheme val="none"/>
      </font>
      <numFmt numFmtId="177" formatCode="#,##0_ "/>
      <fill>
        <patternFill patternType="solid">
          <fgColor rgb="FF000000"/>
          <bgColor rgb="FFD9D9D9"/>
        </patternFill>
      </fill>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fgColor rgb="FF000000"/>
          <bgColor rgb="FFFFFFFF"/>
        </patternFill>
      </fill>
      <border diagonalUp="0" diagonalDown="0">
        <left style="thin">
          <color rgb="FFA6A6A6"/>
        </left>
        <right style="thin">
          <color rgb="FFA6A6A6"/>
        </right>
        <top style="thin">
          <color rgb="FFA6A6A6"/>
        </top>
        <bottom style="thin">
          <color rgb="FFA6A6A6"/>
        </bottom>
        <vertical/>
        <horizontal style="thin">
          <color rgb="FFA6A6A6"/>
        </horizontal>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border diagonalUp="0" diagonalDown="0" outline="0">
        <left/>
        <right style="thin">
          <color rgb="FF000000"/>
        </right>
        <top/>
        <bottom style="thin">
          <color rgb="FF000000"/>
        </bottom>
      </border>
      <protection locked="1" hidden="1"/>
    </dxf>
    <dxf>
      <font>
        <strike val="0"/>
        <outline val="0"/>
        <shadow val="0"/>
        <u val="none"/>
        <vertAlign val="baseline"/>
        <sz val="10"/>
        <color auto="1"/>
        <name val="ＭＳ Ｐゴシック"/>
        <scheme val="none"/>
      </font>
      <fill>
        <patternFill patternType="solid">
          <fgColor rgb="FF000000"/>
          <bgColor rgb="FFDDEBF7"/>
        </patternFill>
      </fill>
      <border diagonalUp="0" diagonalDown="0" outline="0">
        <left/>
        <right style="thin">
          <color rgb="FF000000"/>
        </right>
        <top/>
        <bottom/>
      </border>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96" formatCode="&quot;産ｶ&quot;\-General"/>
      <fill>
        <patternFill patternType="solid">
          <fgColor rgb="FF000000"/>
          <bgColor rgb="FFF2F2F2"/>
        </patternFill>
      </fill>
      <alignment horizontal="center" vertical="center" textRotation="0" wrapText="0" indent="0" justifyLastLine="0" shrinkToFit="0" readingOrder="0"/>
      <border diagonalUp="0" diagonalDown="0">
        <left style="thin">
          <color rgb="FF000000"/>
        </left>
        <right/>
        <top/>
        <bottom/>
      </border>
      <protection locked="1" hidden="1"/>
    </dxf>
    <dxf>
      <font>
        <strike val="0"/>
        <outline val="0"/>
        <shadow val="0"/>
        <u val="none"/>
        <vertAlign val="baseline"/>
        <sz val="10"/>
        <name val="ＭＳ Ｐゴシック"/>
        <scheme val="none"/>
      </font>
      <fill>
        <patternFill>
          <fgColor rgb="FF000000"/>
          <bgColor rgb="FFD9D9D9"/>
        </patternFill>
      </fill>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ont>
        <b val="0"/>
        <i val="0"/>
        <strike val="0"/>
        <condense val="0"/>
        <extend val="0"/>
        <outline val="0"/>
        <shadow val="0"/>
        <u val="none"/>
        <vertAlign val="baseline"/>
        <sz val="11"/>
        <color rgb="FFFF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rgb="FF000000"/>
          <bgColor rgb="FFFFFFFF"/>
        </patternFill>
      </fill>
      <border diagonalUp="0" diagonalDown="0">
        <left style="thin">
          <color rgb="FF000000"/>
        </left>
        <right style="thin">
          <color rgb="FFA6A6A6"/>
        </right>
        <top style="thin">
          <color rgb="FFA6A6A6"/>
        </top>
        <bottom style="thin">
          <color rgb="FFA6A6A6"/>
        </bottom>
      </border>
      <protection locked="1" hidden="1"/>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0" indent="0" justifyLastLine="0" shrinkToFit="0" readingOrder="0"/>
      <border diagonalUp="0" diagonalDown="0" outline="0">
        <left style="thin">
          <color indexed="64"/>
        </left>
        <right/>
        <top/>
        <bottom style="thin">
          <color rgb="FF000000"/>
        </bottom>
      </border>
      <protection locked="1" hidden="1"/>
    </dxf>
    <dxf>
      <font>
        <strike val="0"/>
        <outline val="0"/>
        <shadow val="0"/>
        <u val="none"/>
        <vertAlign val="baseline"/>
        <sz val="10"/>
        <color auto="1"/>
        <name val="ＭＳ Ｐゴシック"/>
        <scheme val="none"/>
      </font>
      <numFmt numFmtId="6" formatCode="#,##0;[Red]\-#,##0"/>
      <fill>
        <patternFill patternType="solid">
          <fgColor rgb="FF000000"/>
          <bgColor rgb="FFDDEBF7"/>
        </patternFill>
      </fill>
      <protection locked="1" hidden="1"/>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0" indent="0" justifyLastLine="0" shrinkToFit="0" readingOrder="0"/>
      <border diagonalUp="0" diagonalDown="0" outline="0">
        <left style="thin">
          <color rgb="FFD9D9D9"/>
        </left>
        <right style="thin">
          <color auto="1"/>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0" indent="0" justifyLastLine="0" shrinkToFit="0" readingOrder="0"/>
      <border diagonalUp="0" diagonalDown="0" outline="0">
        <left style="thin">
          <color rgb="FFD9D9D9"/>
        </left>
        <right style="thin">
          <color rgb="FFD9D9D9"/>
        </right>
        <top style="thin">
          <color indexed="64"/>
        </top>
        <bottom style="thin">
          <color rgb="FF000000"/>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top style="thin">
          <color indexed="64"/>
        </top>
        <bottom style="thin">
          <color rgb="FF000000"/>
        </bottom>
      </border>
      <protection locked="1" hidden="0"/>
    </dxf>
    <dxf>
      <font>
        <strike val="0"/>
        <outline val="0"/>
        <shadow val="0"/>
        <u val="none"/>
        <vertAlign val="baseline"/>
        <sz val="10"/>
        <color rgb="FF000000"/>
        <name val="ＭＳ Ｐゴシック"/>
        <scheme val="none"/>
      </font>
      <numFmt numFmtId="197" formatCode="&quot;委ｶ&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1"/>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auto="1"/>
        <name val="ＭＳ Ｐゴシック"/>
        <scheme val="none"/>
      </font>
      <fill>
        <patternFill patternType="solid">
          <fgColor rgb="FF000000"/>
          <bgColor rgb="FFFFFFFF"/>
        </patternFill>
      </fill>
      <border diagonalUp="0" diagonalDown="0" outline="0">
        <left style="thin">
          <color rgb="FF000000"/>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1"/>
        <color rgb="FFFF0000"/>
        <name val="ＭＳ Ｐゴシック"/>
        <scheme val="none"/>
      </font>
      <numFmt numFmtId="0" formatCode="General"/>
      <border diagonalUp="0" diagonalDown="0">
        <left style="thin">
          <color rgb="FF000000"/>
        </left>
        <right style="thin">
          <color rgb="FFA6A6A6"/>
        </right>
        <top style="thin">
          <color rgb="FFA6A6A6"/>
        </top>
        <bottom style="thin">
          <color rgb="FFA6A6A6"/>
        </bottom>
        <vertical/>
        <horizontal style="thin">
          <color rgb="FFA6A6A6"/>
        </horizontal>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1" diagonalDown="0" outline="0">
        <left style="thin">
          <color indexed="64"/>
        </left>
        <right style="thin">
          <color rgb="FF000000"/>
        </right>
        <top style="thin">
          <color indexed="64"/>
        </top>
        <bottom style="thin">
          <color rgb="FF000000"/>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border diagonalDown="0">
        <left/>
        <right style="thin">
          <color rgb="FF000000"/>
        </right>
        <top/>
        <bottom/>
      </border>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wrapText="1" indent="0" justifyLastLine="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1"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bottom style="thin">
          <color rgb="FF000000"/>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0" indent="0" justifyLastLine="0" shrinkToFit="0" readingOrder="0"/>
      <border diagonalUp="0" diagonalDown="0" outline="0">
        <left style="thin">
          <color rgb="FF000000"/>
        </left>
        <right style="thin">
          <color rgb="FFF2F2F2"/>
        </right>
        <top/>
        <bottom style="thin">
          <color rgb="FF000000"/>
        </bottom>
      </border>
      <protection locked="1" hidden="0"/>
    </dxf>
    <dxf>
      <font>
        <b val="0"/>
        <i val="0"/>
        <strike val="0"/>
        <condense val="0"/>
        <extend val="0"/>
        <outline val="0"/>
        <shadow val="0"/>
        <u val="none"/>
        <vertAlign val="baseline"/>
        <sz val="10"/>
        <color rgb="FF000000"/>
        <name val="ＭＳ Ｐゴシック"/>
        <scheme val="none"/>
      </font>
      <numFmt numFmtId="185" formatCode="&quot;機&quot;\-General"/>
      <fill>
        <patternFill patternType="solid">
          <fgColor rgb="FF000000"/>
          <bgColor rgb="FFF2F2F2"/>
        </patternFill>
      </fill>
      <alignment horizontal="center" vertical="center" textRotation="0" wrapText="0"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patternType="none">
          <bgColor auto="1"/>
        </patternFill>
      </fill>
    </dxf>
    <dxf>
      <fill>
        <patternFill>
          <bgColor rgb="FFFF0000"/>
        </patternFill>
      </fill>
    </dxf>
    <dxf>
      <font>
        <b val="0"/>
        <i val="0"/>
        <strike val="0"/>
        <condense val="0"/>
        <extend val="0"/>
        <outline val="0"/>
        <shadow val="0"/>
        <u val="none"/>
        <vertAlign val="baseline"/>
        <sz val="11"/>
        <color rgb="FF000000"/>
        <name val="ＭＳ Ｐゴシック"/>
        <scheme val="none"/>
      </font>
      <fill>
        <patternFill patternType="solid">
          <fgColor rgb="FF000000"/>
          <bgColor rgb="FFFFFFFF"/>
        </patternFill>
      </fill>
      <border diagonalUp="0" diagonalDown="0" outline="0">
        <left/>
        <right style="thin">
          <color rgb="FFA6A6A6"/>
        </right>
        <top style="thin">
          <color rgb="FFA6A6A6"/>
        </top>
        <bottom style="thin">
          <color rgb="FFA6A6A6"/>
        </bottom>
      </border>
      <protection locked="1" hidden="0"/>
    </dxf>
    <dxf>
      <font>
        <strike val="0"/>
        <outline val="0"/>
        <shadow val="0"/>
        <u val="none"/>
        <vertAlign val="baseline"/>
        <sz val="11"/>
        <name val="ＭＳ Ｐゴシック"/>
        <scheme val="none"/>
      </font>
      <border diagonalUp="0" diagonalDown="0">
        <left style="thin">
          <color rgb="FFA6A6A6"/>
        </left>
        <right style="thin">
          <color rgb="FFA6A6A6"/>
        </right>
        <top style="thin">
          <color rgb="FFA6A6A6"/>
        </top>
        <bottom style="thin">
          <color rgb="FFA6A6A6"/>
        </bottom>
      </border>
      <protection locked="1"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solid">
          <fgColor rgb="FF000000"/>
          <bgColor rgb="FFDDEBF7"/>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general"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rgb="FF000000"/>
          <bgColor rgb="FFFFFFFF"/>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righ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numFmt numFmtId="0" formatCode="General"/>
      <fill>
        <patternFill patternType="solid">
          <fgColor rgb="FF000000"/>
          <bgColor rgb="FFF2F2F2"/>
        </patternFill>
      </fill>
      <alignment horizontal="left" vertical="center" textRotation="0" wrapText="1" indent="0" justifyLastLine="0" shrinkToFit="0" readingOrder="0"/>
      <border diagonalUp="0" diagonalDown="0" outline="0">
        <left style="thin">
          <color rgb="FFF2F2F2"/>
        </left>
        <right style="thin">
          <color rgb="FFF2F2F2"/>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rgb="FF000000"/>
        <name val="ＭＳ Ｐゴシック"/>
        <scheme val="none"/>
      </font>
      <numFmt numFmtId="0" formatCode="General"/>
      <fill>
        <patternFill patternType="solid">
          <fgColor rgb="FF000000"/>
          <bgColor rgb="FFF2F2F2"/>
        </patternFill>
      </fill>
      <alignment horizontal="center" vertical="center" textRotation="0" wrapText="1" indent="0" justifyLastLine="0" shrinkToFit="0" readingOrder="0"/>
      <border diagonalUp="0" diagonalDown="0" outline="0">
        <left style="thin">
          <color indexed="64"/>
        </left>
        <right style="thin">
          <color rgb="FFF2F2F2"/>
        </right>
        <top style="thin">
          <color auto="1"/>
        </top>
        <bottom style="thin">
          <color indexed="64"/>
        </bottom>
      </border>
      <protection locked="1" hidden="0"/>
    </dxf>
    <dxf>
      <font>
        <b val="0"/>
        <i val="0"/>
        <strike val="0"/>
        <condense val="0"/>
        <extend val="0"/>
        <outline val="0"/>
        <shadow val="0"/>
        <u val="none"/>
        <vertAlign val="baseline"/>
        <sz val="10"/>
        <color rgb="FF000000"/>
        <name val="ＭＳ Ｐゴシック"/>
        <scheme val="none"/>
      </font>
      <numFmt numFmtId="184" formatCode="&quot;原&quot;\-General"/>
      <fill>
        <patternFill patternType="solid">
          <fgColor rgb="FF000000"/>
          <bgColor rgb="FFF2F2F2"/>
        </patternFill>
      </fill>
      <alignment horizontal="center" vertical="center" textRotation="0" wrapText="1" indent="0" justifyLastLine="0" shrinkToFit="0" readingOrder="0"/>
      <border diagonalDown="0">
        <left style="thin">
          <color rgb="FF000000"/>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patternType="gray0625">
          <bgColor rgb="FFFFC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ont>
        <strike val="0"/>
        <outline val="0"/>
        <shadow val="0"/>
        <u val="none"/>
        <vertAlign val="baseline"/>
        <sz val="11"/>
        <color auto="1"/>
        <name val="ＭＳ Ｐゴシック"/>
        <scheme val="none"/>
      </font>
      <numFmt numFmtId="179" formatCode="0.0%"/>
      <fill>
        <patternFill>
          <fgColor indexed="64"/>
          <bgColor theme="4" tint="0.79998168889431442"/>
        </patternFill>
      </fill>
      <alignment horizontal="right" vertical="center" textRotation="0" wrapText="0" indent="0" justifyLastLine="0" shrinkToFit="0" readingOrder="0"/>
      <border diagonalUp="0" diagonalDown="0" outline="0">
        <left style="thin">
          <color theme="1" tint="0.24994659260841701"/>
        </left>
        <right/>
        <top style="thin">
          <color theme="1" tint="0.24994659260841701"/>
        </top>
        <bottom style="thin">
          <color theme="1" tint="0.24994659260841701"/>
        </bottom>
      </border>
      <protection locked="1" hidden="1"/>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numFmt numFmtId="195" formatCode="#,##0_);[Red]\(#,##0\)"/>
      <alignment horizontal="right" vertical="center" textRotation="0" wrapText="0" indent="0" justifyLastLine="0" shrinkToFit="0" readingOrder="0"/>
      <border diagonalUp="0" diagonalDown="0" outline="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78" formatCode="#,##0&quot; 円&quot;;\-#,##0&quot; 円&quot;"/>
      <alignment horizontal="right"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4.9989318521683403E-2"/>
        </patternFill>
      </fill>
      <alignment horizontal="center" vertical="center" textRotation="0" wrapText="0" indent="0" justifyLastLine="0" shrinkToFit="0" readingOrder="0"/>
      <protection locked="1" hidden="0"/>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s>
  <tableStyles count="2" defaultTableStyle="TableStyleMedium2" defaultPivotStyle="PivotStyleLight16">
    <tableStyle name="テーブル スタイル 4" pivot="0" count="3">
      <tableStyleElement type="headerRow" dxfId="297"/>
      <tableStyleElement type="totalRow" dxfId="296"/>
      <tableStyleElement type="firstColumn" dxfId="295"/>
    </tableStyle>
    <tableStyle name="テーブル スタイル 8" pivot="0" count="4">
      <tableStyleElement type="wholeTable" dxfId="294"/>
      <tableStyleElement type="headerRow" dxfId="293"/>
      <tableStyleElement type="totalRow" dxfId="292"/>
      <tableStyleElement type="firstColumn" dxfId="291"/>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184150</xdr:colOff>
          <xdr:row>24</xdr:row>
          <xdr:rowOff>0</xdr:rowOff>
        </xdr:from>
        <xdr:to>
          <xdr:col>25</xdr:col>
          <xdr:colOff>184150</xdr:colOff>
          <xdr:row>25</xdr:row>
          <xdr:rowOff>114300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136015</xdr:colOff>
      <xdr:row>0</xdr:row>
      <xdr:rowOff>54845</xdr:rowOff>
    </xdr:from>
    <xdr:ext cx="3486404" cy="825867"/>
    <xdr:sp macro="" textlink="">
      <xdr:nvSpPr>
        <xdr:cNvPr id="13" name="正方形/長方形 12"/>
        <xdr:cNvSpPr/>
      </xdr:nvSpPr>
      <xdr:spPr>
        <a:xfrm>
          <a:off x="8598833" y="54845"/>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・様式の変更はしないでください。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・必要箇所は過不足なく記入してください。</a:t>
          </a:r>
          <a:endParaRPr lang="ja-JP" altLang="ja-JP" b="0">
            <a:effectLst/>
            <a:latin typeface="ＭＳ Ｐゴシック" panose="020B0600070205080204" pitchFamily="50" charset="-128"/>
            <a:ea typeface="ＭＳ Ｐゴシック" panose="020B0600070205080204" pitchFamily="50" charset="-128"/>
          </a:endParaRPr>
        </a:p>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青いセルは自動転記されますので直接記入不要</a:t>
          </a:r>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です。</a:t>
          </a:r>
          <a:endParaRPr lang="ja-JP" altLang="ja-JP" b="0" u="none">
            <a:effectLst/>
            <a:latin typeface="ＭＳ Ｐゴシック" panose="020B0600070205080204" pitchFamily="50" charset="-128"/>
            <a:ea typeface="ＭＳ Ｐゴシック" panose="020B0600070205080204" pitchFamily="50" charset="-128"/>
          </a:endParaRPr>
        </a:p>
        <a:p>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・文字が</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見えるよう、</a:t>
          </a:r>
          <a:r>
            <a:rPr kumimoji="1" lang="ja-JP" altLang="ja-JP" sz="1100" b="0" u="none">
              <a:solidFill>
                <a:schemeClr val="dk1"/>
              </a:solidFill>
              <a:effectLst/>
              <a:latin typeface="ＭＳ Ｐゴシック" panose="020B0600070205080204" pitchFamily="50" charset="-128"/>
              <a:ea typeface="ＭＳ Ｐゴシック" panose="020B0600070205080204" pitchFamily="50" charset="-128"/>
              <a:cs typeface="+mn-cs"/>
            </a:rPr>
            <a:t>行・列を調節してください</a:t>
          </a:r>
          <a:r>
            <a:rPr kumimoji="1" lang="ja-JP" altLang="en-US" sz="1100" b="0" u="none">
              <a:solidFill>
                <a:schemeClr val="dk1"/>
              </a:solidFill>
              <a:effectLst/>
              <a:latin typeface="ＭＳ Ｐゴシック" panose="020B0600070205080204" pitchFamily="50" charset="-128"/>
              <a:ea typeface="ＭＳ Ｐゴシック" panose="020B0600070205080204" pitchFamily="50" charset="-128"/>
              <a:cs typeface="+mn-cs"/>
            </a:rPr>
            <a:t>。</a:t>
          </a:r>
          <a:endParaRPr kumimoji="0" lang="en-US" altLang="ja-JP" sz="1100" b="0" u="none">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55</xdr:col>
      <xdr:colOff>54118</xdr:colOff>
      <xdr:row>0</xdr:row>
      <xdr:rowOff>46183</xdr:rowOff>
    </xdr:from>
    <xdr:ext cx="2880000" cy="1926168"/>
    <xdr:sp macro="" textlink="">
      <xdr:nvSpPr>
        <xdr:cNvPr id="14" name="正方形/長方形 13"/>
        <xdr:cNvSpPr/>
      </xdr:nvSpPr>
      <xdr:spPr>
        <a:xfrm>
          <a:off x="12211482" y="46183"/>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32</xdr:col>
      <xdr:colOff>19483</xdr:colOff>
      <xdr:row>8</xdr:row>
      <xdr:rowOff>248228</xdr:rowOff>
    </xdr:from>
    <xdr:to>
      <xdr:col>36</xdr:col>
      <xdr:colOff>54439</xdr:colOff>
      <xdr:row>8</xdr:row>
      <xdr:rowOff>249488</xdr:rowOff>
    </xdr:to>
    <xdr:cxnSp macro="">
      <xdr:nvCxnSpPr>
        <xdr:cNvPr id="15" name="直線矢印コネクタ 14"/>
        <xdr:cNvCxnSpPr/>
      </xdr:nvCxnSpPr>
      <xdr:spPr>
        <a:xfrm flipH="1" flipV="1">
          <a:off x="7928119" y="1749137"/>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132772</xdr:colOff>
      <xdr:row>7</xdr:row>
      <xdr:rowOff>160916</xdr:rowOff>
    </xdr:from>
    <xdr:ext cx="2422170" cy="571500"/>
    <xdr:sp macro="" textlink="">
      <xdr:nvSpPr>
        <xdr:cNvPr id="16" name="正方形/長方形 15"/>
        <xdr:cNvSpPr/>
      </xdr:nvSpPr>
      <xdr:spPr>
        <a:xfrm>
          <a:off x="8596948" y="1445857"/>
          <a:ext cx="2422170"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実施計画、事業実施場所</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19483</xdr:colOff>
      <xdr:row>21</xdr:row>
      <xdr:rowOff>279978</xdr:rowOff>
    </xdr:from>
    <xdr:to>
      <xdr:col>36</xdr:col>
      <xdr:colOff>54439</xdr:colOff>
      <xdr:row>21</xdr:row>
      <xdr:rowOff>281238</xdr:rowOff>
    </xdr:to>
    <xdr:cxnSp macro="">
      <xdr:nvCxnSpPr>
        <xdr:cNvPr id="17" name="直線矢印コネクタ 16"/>
        <xdr:cNvCxnSpPr/>
      </xdr:nvCxnSpPr>
      <xdr:spPr>
        <a:xfrm flipH="1" flipV="1">
          <a:off x="7928119" y="440170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35</xdr:col>
      <xdr:colOff>132771</xdr:colOff>
      <xdr:row>21</xdr:row>
      <xdr:rowOff>2166</xdr:rowOff>
    </xdr:from>
    <xdr:ext cx="2370943" cy="571500"/>
    <xdr:sp macro="" textlink="">
      <xdr:nvSpPr>
        <xdr:cNvPr id="18" name="正方形/長方形 17"/>
        <xdr:cNvSpPr/>
      </xdr:nvSpPr>
      <xdr:spPr>
        <a:xfrm>
          <a:off x="8587342" y="4102452"/>
          <a:ext cx="2370943"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【7.</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助成事業の計画①</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31</xdr:col>
      <xdr:colOff>101021</xdr:colOff>
      <xdr:row>45</xdr:row>
      <xdr:rowOff>183285</xdr:rowOff>
    </xdr:from>
    <xdr:to>
      <xdr:col>36</xdr:col>
      <xdr:colOff>20523</xdr:colOff>
      <xdr:row>45</xdr:row>
      <xdr:rowOff>184545</xdr:rowOff>
    </xdr:to>
    <xdr:cxnSp macro="">
      <xdr:nvCxnSpPr>
        <xdr:cNvPr id="19" name="直線矢印コネクタ 18"/>
        <xdr:cNvCxnSpPr/>
      </xdr:nvCxnSpPr>
      <xdr:spPr>
        <a:xfrm flipH="1" flipV="1">
          <a:off x="7894203" y="11497830"/>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115864</xdr:colOff>
      <xdr:row>44</xdr:row>
      <xdr:rowOff>194831</xdr:rowOff>
    </xdr:from>
    <xdr:ext cx="1852636" cy="571500"/>
    <xdr:sp macro="" textlink="">
      <xdr:nvSpPr>
        <xdr:cNvPr id="20" name="正方形/長方形 19"/>
        <xdr:cNvSpPr/>
      </xdr:nvSpPr>
      <xdr:spPr>
        <a:xfrm>
          <a:off x="8751864" y="11071474"/>
          <a:ext cx="1852636"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【14.</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フロー・スケジュール</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11546</xdr:colOff>
      <xdr:row>30</xdr:row>
      <xdr:rowOff>176791</xdr:rowOff>
    </xdr:from>
    <xdr:to>
      <xdr:col>36</xdr:col>
      <xdr:colOff>46502</xdr:colOff>
      <xdr:row>30</xdr:row>
      <xdr:rowOff>178051</xdr:rowOff>
    </xdr:to>
    <xdr:cxnSp macro="">
      <xdr:nvCxnSpPr>
        <xdr:cNvPr id="21" name="直線矢印コネクタ 20"/>
        <xdr:cNvCxnSpPr/>
      </xdr:nvCxnSpPr>
      <xdr:spPr>
        <a:xfrm flipH="1" flipV="1">
          <a:off x="7920182" y="7127155"/>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21647</xdr:colOff>
      <xdr:row>30</xdr:row>
      <xdr:rowOff>46868</xdr:rowOff>
    </xdr:from>
    <xdr:ext cx="2492376" cy="275717"/>
    <xdr:sp macro="" textlink="">
      <xdr:nvSpPr>
        <xdr:cNvPr id="22" name="正方形/長方形 21"/>
        <xdr:cNvSpPr/>
      </xdr:nvSpPr>
      <xdr:spPr>
        <a:xfrm>
          <a:off x="8669192" y="6997232"/>
          <a:ext cx="2492376" cy="275717"/>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該当するテーマに「〇」を選択ください。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31</xdr:col>
      <xdr:colOff>110917</xdr:colOff>
      <xdr:row>40</xdr:row>
      <xdr:rowOff>43916</xdr:rowOff>
    </xdr:from>
    <xdr:to>
      <xdr:col>36</xdr:col>
      <xdr:colOff>30419</xdr:colOff>
      <xdr:row>40</xdr:row>
      <xdr:rowOff>45176</xdr:rowOff>
    </xdr:to>
    <xdr:cxnSp macro="">
      <xdr:nvCxnSpPr>
        <xdr:cNvPr id="23" name="直線矢印コネクタ 22"/>
        <xdr:cNvCxnSpPr/>
      </xdr:nvCxnSpPr>
      <xdr:spPr>
        <a:xfrm flipH="1" flipV="1">
          <a:off x="7903274" y="9958987"/>
          <a:ext cx="76314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180189</xdr:colOff>
      <xdr:row>39</xdr:row>
      <xdr:rowOff>55462</xdr:rowOff>
    </xdr:from>
    <xdr:ext cx="1389168" cy="571500"/>
    <xdr:sp macro="" textlink="">
      <xdr:nvSpPr>
        <xdr:cNvPr id="24" name="正方形/長方形 23"/>
        <xdr:cNvSpPr/>
      </xdr:nvSpPr>
      <xdr:spPr>
        <a:xfrm>
          <a:off x="8816189" y="9653033"/>
          <a:ext cx="1389168"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twoCellAnchor>
    <xdr:from>
      <xdr:col>32</xdr:col>
      <xdr:colOff>824</xdr:colOff>
      <xdr:row>46</xdr:row>
      <xdr:rowOff>260083</xdr:rowOff>
    </xdr:from>
    <xdr:to>
      <xdr:col>36</xdr:col>
      <xdr:colOff>35780</xdr:colOff>
      <xdr:row>46</xdr:row>
      <xdr:rowOff>261343</xdr:rowOff>
    </xdr:to>
    <xdr:cxnSp macro="">
      <xdr:nvCxnSpPr>
        <xdr:cNvPr id="25" name="直線矢印コネクタ 24"/>
        <xdr:cNvCxnSpPr/>
      </xdr:nvCxnSpPr>
      <xdr:spPr>
        <a:xfrm flipH="1" flipV="1">
          <a:off x="7911110" y="11862440"/>
          <a:ext cx="760670"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36</xdr:col>
      <xdr:colOff>29068</xdr:colOff>
      <xdr:row>46</xdr:row>
      <xdr:rowOff>155420</xdr:rowOff>
    </xdr:from>
    <xdr:ext cx="4606432" cy="642484"/>
    <xdr:sp macro="" textlink="">
      <xdr:nvSpPr>
        <xdr:cNvPr id="26" name="正方形/長方形 25"/>
        <xdr:cNvSpPr/>
      </xdr:nvSpPr>
      <xdr:spPr>
        <a:xfrm>
          <a:off x="8665068" y="11757777"/>
          <a:ext cx="4606432" cy="642484"/>
        </a:xfrm>
        <a:prstGeom prst="rect">
          <a:avLst/>
        </a:prstGeom>
        <a:solidFill>
          <a:srgbClr val="FFFFE7"/>
        </a:solidFill>
        <a:ln w="12700" cap="flat" cmpd="sng" algn="ctr">
          <a:noFill/>
          <a:prstDash val="solid"/>
          <a:miter lim="800000"/>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＜設備投資・事業環境整備フェーズ＞の終了予定日を記入してください。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＜設備投資・事業環境整備フェーズ＞を実施しない場合は入力不要です。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22</xdr:col>
      <xdr:colOff>535215</xdr:colOff>
      <xdr:row>9</xdr:row>
      <xdr:rowOff>27215</xdr:rowOff>
    </xdr:from>
    <xdr:to>
      <xdr:col>26</xdr:col>
      <xdr:colOff>145142</xdr:colOff>
      <xdr:row>12</xdr:row>
      <xdr:rowOff>127000</xdr:rowOff>
    </xdr:to>
    <xdr:sp macro="" textlink="">
      <xdr:nvSpPr>
        <xdr:cNvPr id="3" name="正方形/長方形 2"/>
        <xdr:cNvSpPr/>
      </xdr:nvSpPr>
      <xdr:spPr>
        <a:xfrm>
          <a:off x="7810501" y="4662715"/>
          <a:ext cx="2258784" cy="2004785"/>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l"/>
          <a:endParaRPr kumimoji="1" lang="ja-JP" altLang="en-US" sz="16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22</xdr:col>
      <xdr:colOff>390071</xdr:colOff>
      <xdr:row>0</xdr:row>
      <xdr:rowOff>127001</xdr:rowOff>
    </xdr:from>
    <xdr:ext cx="4610099" cy="642484"/>
    <xdr:sp macro="" textlink="">
      <xdr:nvSpPr>
        <xdr:cNvPr id="4" name="正方形/長方形 3"/>
        <xdr:cNvSpPr/>
      </xdr:nvSpPr>
      <xdr:spPr>
        <a:xfrm>
          <a:off x="7665357" y="127001"/>
          <a:ext cx="4610099" cy="642484"/>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10</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．ステップアップ目標」に記載した目標を達成するために、</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開発又は改良上想定される事業化に向けた課題とその解決方法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19</xdr:col>
      <xdr:colOff>72596</xdr:colOff>
      <xdr:row>45</xdr:row>
      <xdr:rowOff>51338</xdr:rowOff>
    </xdr:from>
    <xdr:to>
      <xdr:col>21</xdr:col>
      <xdr:colOff>175785</xdr:colOff>
      <xdr:row>45</xdr:row>
      <xdr:rowOff>53478</xdr:rowOff>
    </xdr:to>
    <xdr:cxnSp macro="">
      <xdr:nvCxnSpPr>
        <xdr:cNvPr id="13" name="直線矢印コネクタ 12"/>
        <xdr:cNvCxnSpPr/>
      </xdr:nvCxnSpPr>
      <xdr:spPr>
        <a:xfrm flipH="1">
          <a:off x="8173382" y="10002695"/>
          <a:ext cx="765403" cy="214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68592</xdr:colOff>
      <xdr:row>3</xdr:row>
      <xdr:rowOff>0</xdr:rowOff>
    </xdr:from>
    <xdr:ext cx="5585867" cy="1742785"/>
    <xdr:sp macro="" textlink="">
      <xdr:nvSpPr>
        <xdr:cNvPr id="14" name="正方形/長方形 13"/>
        <xdr:cNvSpPr/>
      </xdr:nvSpPr>
      <xdr:spPr>
        <a:xfrm>
          <a:off x="8831592" y="553357"/>
          <a:ext cx="5585867" cy="1742785"/>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u="sng">
              <a:solidFill>
                <a:sysClr val="windowText" lastClr="000000"/>
              </a:solidFill>
              <a:effectLst/>
              <a:latin typeface="ＭＳ Ｐゴシック" panose="020B0600070205080204" pitchFamily="50" charset="-128"/>
              <a:ea typeface="ＭＳ Ｐゴシック" panose="020B0600070205080204" pitchFamily="50" charset="-128"/>
              <a:cs typeface="+mn-cs"/>
            </a:rPr>
            <a:t>組織図やプロセス図等を用いて、主に以下の点を分かりやすく説明してください。</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（ア）開発又は改良の実施体制</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（実施責任者、開発従事者、経理担当者等、社内の人員配置）</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（イ）他企業との連携体制、役割分担等</a:t>
          </a: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（ウ）本開発又は改良における主担当者のかかわり方</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直接人件費・委託・外注費等、経費の支出に係る人員</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について</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は、</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rPr>
            <a:t>　　　可能な限り記載してください。</a:t>
          </a:r>
          <a:endParaRPr kumimoji="1" lang="en-US" altLang="ja-JP" sz="1100" b="0" u="non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58528</xdr:colOff>
      <xdr:row>53</xdr:row>
      <xdr:rowOff>75460</xdr:rowOff>
    </xdr:from>
    <xdr:ext cx="2376000" cy="1926168"/>
    <xdr:sp macro="" textlink="">
      <xdr:nvSpPr>
        <xdr:cNvPr id="15" name="正方形/長方形 14"/>
        <xdr:cNvSpPr/>
      </xdr:nvSpPr>
      <xdr:spPr>
        <a:xfrm>
          <a:off x="8821528" y="1171410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editAs="oneCell">
    <xdr:from>
      <xdr:col>21</xdr:col>
      <xdr:colOff>58987</xdr:colOff>
      <xdr:row>11</xdr:row>
      <xdr:rowOff>158491</xdr:rowOff>
    </xdr:from>
    <xdr:to>
      <xdr:col>39</xdr:col>
      <xdr:colOff>227566</xdr:colOff>
      <xdr:row>23</xdr:row>
      <xdr:rowOff>52355</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1987" y="2526134"/>
          <a:ext cx="6536722" cy="2615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47354</xdr:colOff>
      <xdr:row>42</xdr:row>
      <xdr:rowOff>84224</xdr:rowOff>
    </xdr:from>
    <xdr:ext cx="5681385" cy="1192634"/>
    <xdr:sp macro="" textlink="">
      <xdr:nvSpPr>
        <xdr:cNvPr id="17" name="正方形/長方形 16"/>
        <xdr:cNvSpPr/>
      </xdr:nvSpPr>
      <xdr:spPr>
        <a:xfrm>
          <a:off x="8810354" y="9418724"/>
          <a:ext cx="5681385" cy="1192634"/>
        </a:xfrm>
        <a:prstGeom prst="rect">
          <a:avLst/>
        </a:prstGeom>
        <a:solidFill>
          <a:srgbClr val="FFFFE7"/>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a:solidFill>
                <a:schemeClr val="tx1"/>
              </a:solidFill>
              <a:effectLst/>
              <a:latin typeface="ＭＳ Ｐゴシック" panose="020B0600070205080204" pitchFamily="50" charset="-128"/>
              <a:ea typeface="ＭＳ Ｐゴシック" panose="020B0600070205080204" pitchFamily="50" charset="-128"/>
              <a:cs typeface="+mn-cs"/>
            </a:rPr>
            <a:t>】</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19</xdr:col>
      <xdr:colOff>235857</xdr:colOff>
      <xdr:row>65</xdr:row>
      <xdr:rowOff>47727</xdr:rowOff>
    </xdr:from>
    <xdr:to>
      <xdr:col>21</xdr:col>
      <xdr:colOff>347508</xdr:colOff>
      <xdr:row>65</xdr:row>
      <xdr:rowOff>48987</xdr:rowOff>
    </xdr:to>
    <xdr:cxnSp macro="">
      <xdr:nvCxnSpPr>
        <xdr:cNvPr id="18" name="直線矢印コネクタ 17"/>
        <xdr:cNvCxnSpPr/>
      </xdr:nvCxnSpPr>
      <xdr:spPr>
        <a:xfrm flipH="1" flipV="1">
          <a:off x="8336643" y="1424451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241113</xdr:colOff>
      <xdr:row>63</xdr:row>
      <xdr:rowOff>117929</xdr:rowOff>
    </xdr:from>
    <xdr:ext cx="2362387" cy="571500"/>
    <xdr:sp macro="" textlink="">
      <xdr:nvSpPr>
        <xdr:cNvPr id="19" name="正方形/長方形 18"/>
        <xdr:cNvSpPr/>
      </xdr:nvSpPr>
      <xdr:spPr>
        <a:xfrm>
          <a:off x="9004113" y="13960929"/>
          <a:ext cx="2362387" cy="571500"/>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実施計画、事業実施場所</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【18.</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資金計画</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より自動転記</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21</xdr:col>
      <xdr:colOff>90713</xdr:colOff>
      <xdr:row>57</xdr:row>
      <xdr:rowOff>18143</xdr:rowOff>
    </xdr:from>
    <xdr:ext cx="2376000" cy="1926168"/>
    <xdr:sp macro="" textlink="">
      <xdr:nvSpPr>
        <xdr:cNvPr id="3" name="正方形/長方形 2"/>
        <xdr:cNvSpPr/>
      </xdr:nvSpPr>
      <xdr:spPr>
        <a:xfrm>
          <a:off x="7873999" y="13099143"/>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108</xdr:col>
      <xdr:colOff>62254</xdr:colOff>
      <xdr:row>6</xdr:row>
      <xdr:rowOff>159373</xdr:rowOff>
    </xdr:from>
    <xdr:to>
      <xdr:col>128</xdr:col>
      <xdr:colOff>70843</xdr:colOff>
      <xdr:row>21</xdr:row>
      <xdr:rowOff>169335</xdr:rowOff>
    </xdr:to>
    <xdr:sp macro="" textlink="">
      <xdr:nvSpPr>
        <xdr:cNvPr id="5" name="正方形/長方形 4"/>
        <xdr:cNvSpPr/>
      </xdr:nvSpPr>
      <xdr:spPr>
        <a:xfrm>
          <a:off x="22244921" y="2741706"/>
          <a:ext cx="3395255" cy="3184962"/>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chemeClr val="bg1"/>
              </a:solidFill>
              <a:latin typeface="+mn-ea"/>
              <a:ea typeface="+mn-ea"/>
            </a:rPr>
            <a:t>※</a:t>
          </a:r>
          <a:r>
            <a:rPr kumimoji="1" lang="ja-JP" altLang="en-US" sz="1400" b="1">
              <a:solidFill>
                <a:schemeClr val="bg1"/>
              </a:solidFill>
              <a:latin typeface="+mn-ea"/>
              <a:ea typeface="+mn-ea"/>
            </a:rPr>
            <a:t>注意</a:t>
          </a:r>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Excel</a:t>
          </a:r>
          <a:r>
            <a:rPr kumimoji="1" lang="ja-JP" altLang="en-US" sz="1400" b="1">
              <a:solidFill>
                <a:schemeClr val="bg1"/>
              </a:solidFill>
              <a:latin typeface="+mn-ea"/>
              <a:ea typeface="+mn-ea"/>
            </a:rPr>
            <a:t>から</a:t>
          </a:r>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に変換した際、</a:t>
          </a:r>
        </a:p>
        <a:p>
          <a:pPr algn="l"/>
          <a:r>
            <a:rPr kumimoji="1" lang="ja-JP" altLang="en-US" sz="1400" b="1">
              <a:solidFill>
                <a:schemeClr val="bg1"/>
              </a:solidFill>
              <a:latin typeface="+mn-ea"/>
              <a:ea typeface="+mn-ea"/>
            </a:rPr>
            <a:t>見切れが生じる場合があります。</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en-US" altLang="ja-JP" sz="1400" b="1">
              <a:solidFill>
                <a:schemeClr val="bg1"/>
              </a:solidFill>
              <a:latin typeface="+mn-ea"/>
              <a:ea typeface="+mn-ea"/>
            </a:rPr>
            <a:t>PDF</a:t>
          </a:r>
          <a:r>
            <a:rPr kumimoji="1" lang="ja-JP" altLang="en-US" sz="1400" b="1">
              <a:solidFill>
                <a:schemeClr val="bg1"/>
              </a:solidFill>
              <a:latin typeface="+mn-ea"/>
              <a:ea typeface="+mn-ea"/>
            </a:rPr>
            <a:t>に変換後は、</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見切れていないか確認してから</a:t>
          </a:r>
          <a:endParaRPr kumimoji="1" lang="en-US" altLang="ja-JP" sz="1400" b="1">
            <a:solidFill>
              <a:schemeClr val="bg1"/>
            </a:solidFill>
            <a:latin typeface="+mn-ea"/>
            <a:ea typeface="+mn-ea"/>
          </a:endParaRPr>
        </a:p>
        <a:p>
          <a:pPr algn="l"/>
          <a:r>
            <a:rPr kumimoji="1" lang="ja-JP" altLang="en-US" sz="1400" b="1">
              <a:solidFill>
                <a:schemeClr val="bg1"/>
              </a:solidFill>
              <a:latin typeface="+mn-ea"/>
              <a:ea typeface="+mn-ea"/>
            </a:rPr>
            <a:t>提出してください。</a:t>
          </a:r>
          <a:endParaRPr kumimoji="1" lang="en-US" altLang="ja-JP" sz="1400" b="1">
            <a:solidFill>
              <a:schemeClr val="bg1"/>
            </a:solidFill>
            <a:latin typeface="+mn-ea"/>
            <a:ea typeface="+mn-ea"/>
          </a:endParaRPr>
        </a:p>
        <a:p>
          <a:pPr algn="l"/>
          <a:endParaRPr kumimoji="1" lang="en-US" altLang="ja-JP" sz="1400" b="1">
            <a:solidFill>
              <a:schemeClr val="bg1"/>
            </a:solidFill>
            <a:latin typeface="+mn-ea"/>
            <a:ea typeface="+mn-ea"/>
          </a:endParaRPr>
        </a:p>
        <a:p>
          <a:pPr algn="l"/>
          <a:r>
            <a:rPr kumimoji="1" lang="ja-JP" altLang="en-US" sz="1400" b="1" u="sng">
              <a:solidFill>
                <a:schemeClr val="bg1"/>
              </a:solidFill>
              <a:latin typeface="+mn-ea"/>
              <a:ea typeface="+mn-ea"/>
            </a:rPr>
            <a:t>万一、見切れていた場合は、</a:t>
          </a:r>
          <a:endParaRPr kumimoji="1" lang="en-US" altLang="ja-JP" sz="1400" b="1" u="sng">
            <a:solidFill>
              <a:schemeClr val="bg1"/>
            </a:solidFill>
            <a:latin typeface="+mn-ea"/>
            <a:ea typeface="+mn-ea"/>
          </a:endParaRPr>
        </a:p>
        <a:p>
          <a:pPr algn="l"/>
          <a:r>
            <a:rPr kumimoji="1" lang="ja-JP" altLang="en-US" sz="1400" b="1" u="sng">
              <a:solidFill>
                <a:schemeClr val="bg1"/>
              </a:solidFill>
              <a:latin typeface="+mn-ea"/>
              <a:ea typeface="+mn-ea"/>
            </a:rPr>
            <a:t>そのまま審査します</a:t>
          </a:r>
          <a:r>
            <a:rPr kumimoji="1" lang="ja-JP" altLang="en-US" sz="1400" b="1">
              <a:solidFill>
                <a:schemeClr val="bg1"/>
              </a:solidFill>
              <a:latin typeface="+mn-ea"/>
              <a:ea typeface="+mn-ea"/>
            </a:rPr>
            <a:t>。</a:t>
          </a:r>
          <a:endParaRPr kumimoji="1" lang="en-US" altLang="ja-JP" sz="14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twoCellAnchor editAs="oneCell">
    <xdr:from>
      <xdr:col>27</xdr:col>
      <xdr:colOff>115772</xdr:colOff>
      <xdr:row>14</xdr:row>
      <xdr:rowOff>11041</xdr:rowOff>
    </xdr:from>
    <xdr:to>
      <xdr:col>62</xdr:col>
      <xdr:colOff>132000</xdr:colOff>
      <xdr:row>22</xdr:row>
      <xdr:rowOff>25858</xdr:rowOff>
    </xdr:to>
    <xdr:pic>
      <xdr:nvPicPr>
        <xdr:cNvPr id="20" name="図 19"/>
        <xdr:cNvPicPr>
          <a:picLocks noChangeAspect="1"/>
        </xdr:cNvPicPr>
      </xdr:nvPicPr>
      <xdr:blipFill rotWithShape="1">
        <a:blip xmlns:r="http://schemas.openxmlformats.org/officeDocument/2006/relationships" r:embed="rId1"/>
        <a:srcRect r="28697"/>
        <a:stretch/>
      </xdr:blipFill>
      <xdr:spPr>
        <a:xfrm>
          <a:off x="8575383" y="4808819"/>
          <a:ext cx="5695950" cy="1708150"/>
        </a:xfrm>
        <a:prstGeom prst="rect">
          <a:avLst/>
        </a:prstGeom>
      </xdr:spPr>
    </xdr:pic>
    <xdr:clientData/>
  </xdr:twoCellAnchor>
  <xdr:twoCellAnchor editAs="oneCell">
    <xdr:from>
      <xdr:col>27</xdr:col>
      <xdr:colOff>96625</xdr:colOff>
      <xdr:row>25</xdr:row>
      <xdr:rowOff>50350</xdr:rowOff>
    </xdr:from>
    <xdr:to>
      <xdr:col>84</xdr:col>
      <xdr:colOff>78683</xdr:colOff>
      <xdr:row>33</xdr:row>
      <xdr:rowOff>160418</xdr:rowOff>
    </xdr:to>
    <xdr:pic>
      <xdr:nvPicPr>
        <xdr:cNvPr id="21" name="図 20"/>
        <xdr:cNvPicPr>
          <a:picLocks noChangeAspect="1"/>
        </xdr:cNvPicPr>
      </xdr:nvPicPr>
      <xdr:blipFill>
        <a:blip xmlns:r="http://schemas.openxmlformats.org/officeDocument/2006/relationships" r:embed="rId2"/>
        <a:stretch>
          <a:fillRect/>
        </a:stretch>
      </xdr:blipFill>
      <xdr:spPr>
        <a:xfrm>
          <a:off x="8556236" y="7176461"/>
          <a:ext cx="9231891" cy="1803401"/>
        </a:xfrm>
        <a:prstGeom prst="rect">
          <a:avLst/>
        </a:prstGeom>
      </xdr:spPr>
    </xdr:pic>
    <xdr:clientData/>
  </xdr:twoCellAnchor>
  <xdr:oneCellAnchor>
    <xdr:from>
      <xdr:col>28</xdr:col>
      <xdr:colOff>91406</xdr:colOff>
      <xdr:row>1</xdr:row>
      <xdr:rowOff>7024</xdr:rowOff>
    </xdr:from>
    <xdr:ext cx="5307471" cy="1009251"/>
    <xdr:sp macro="" textlink="">
      <xdr:nvSpPr>
        <xdr:cNvPr id="24" name="正方形/長方形 23"/>
        <xdr:cNvSpPr/>
      </xdr:nvSpPr>
      <xdr:spPr>
        <a:xfrm>
          <a:off x="8713295" y="324524"/>
          <a:ext cx="5307471"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事業終了予定日について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令和７年１１月３０日以前の日付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（開発そのものだけでなく、支払い等の処理が全て終わる日付を記入）</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「設備投資・事業環境整備フェーズ」を実施しない場合は「開発・改良フェーズ」の完了予定日と同日を記入してください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33</xdr:col>
      <xdr:colOff>34583</xdr:colOff>
      <xdr:row>12</xdr:row>
      <xdr:rowOff>93062</xdr:rowOff>
    </xdr:from>
    <xdr:to>
      <xdr:col>40</xdr:col>
      <xdr:colOff>33626</xdr:colOff>
      <xdr:row>16</xdr:row>
      <xdr:rowOff>210002</xdr:rowOff>
    </xdr:to>
    <xdr:cxnSp macro="">
      <xdr:nvCxnSpPr>
        <xdr:cNvPr id="25" name="直線矢印コネクタ 24"/>
        <xdr:cNvCxnSpPr/>
      </xdr:nvCxnSpPr>
      <xdr:spPr>
        <a:xfrm flipH="1">
          <a:off x="9467861" y="4467506"/>
          <a:ext cx="1134987" cy="96360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108719</xdr:colOff>
      <xdr:row>12</xdr:row>
      <xdr:rowOff>61312</xdr:rowOff>
    </xdr:from>
    <xdr:to>
      <xdr:col>59</xdr:col>
      <xdr:colOff>128750</xdr:colOff>
      <xdr:row>17</xdr:row>
      <xdr:rowOff>8269</xdr:rowOff>
    </xdr:to>
    <xdr:cxnSp macro="">
      <xdr:nvCxnSpPr>
        <xdr:cNvPr id="26" name="直線矢印コネクタ 25"/>
        <xdr:cNvCxnSpPr/>
      </xdr:nvCxnSpPr>
      <xdr:spPr>
        <a:xfrm flipH="1">
          <a:off x="11813886" y="4435756"/>
          <a:ext cx="1967364" cy="1005291"/>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138384</xdr:colOff>
      <xdr:row>11</xdr:row>
      <xdr:rowOff>16889</xdr:rowOff>
    </xdr:from>
    <xdr:ext cx="583404" cy="275717"/>
    <xdr:sp macro="" textlink="">
      <xdr:nvSpPr>
        <xdr:cNvPr id="27" name="正方形/長方形 26"/>
        <xdr:cNvSpPr/>
      </xdr:nvSpPr>
      <xdr:spPr>
        <a:xfrm>
          <a:off x="8597995" y="4179667"/>
          <a:ext cx="583404"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1">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32</xdr:col>
      <xdr:colOff>49977</xdr:colOff>
      <xdr:row>11</xdr:row>
      <xdr:rowOff>20315</xdr:rowOff>
    </xdr:from>
    <xdr:ext cx="3238603" cy="459100"/>
    <xdr:sp macro="" textlink="">
      <xdr:nvSpPr>
        <xdr:cNvPr id="28" name="正方形/長方形 27"/>
        <xdr:cNvSpPr/>
      </xdr:nvSpPr>
      <xdr:spPr>
        <a:xfrm>
          <a:off x="9320977" y="4183093"/>
          <a:ext cx="3238603"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作業項目には、本事業の全体像がわかるように、支出が発生しない作業も記入してください。</a:t>
          </a:r>
        </a:p>
      </xdr:txBody>
    </xdr:sp>
    <xdr:clientData/>
  </xdr:oneCellAnchor>
  <xdr:oneCellAnchor>
    <xdr:from>
      <xdr:col>52</xdr:col>
      <xdr:colOff>156564</xdr:colOff>
      <xdr:row>11</xdr:row>
      <xdr:rowOff>18762</xdr:rowOff>
    </xdr:from>
    <xdr:ext cx="2857121" cy="459100"/>
    <xdr:sp macro="" textlink="">
      <xdr:nvSpPr>
        <xdr:cNvPr id="29" name="正方形/長方形 28"/>
        <xdr:cNvSpPr/>
      </xdr:nvSpPr>
      <xdr:spPr>
        <a:xfrm>
          <a:off x="12673120" y="4181540"/>
          <a:ext cx="2857121"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自社作業に該当する期間には○を、他社作業には●を選択してください。</a:t>
          </a:r>
        </a:p>
      </xdr:txBody>
    </xdr:sp>
    <xdr:clientData/>
  </xdr:oneCellAnchor>
  <xdr:twoCellAnchor>
    <xdr:from>
      <xdr:col>43</xdr:col>
      <xdr:colOff>44586</xdr:colOff>
      <xdr:row>18</xdr:row>
      <xdr:rowOff>51859</xdr:rowOff>
    </xdr:from>
    <xdr:to>
      <xdr:col>63</xdr:col>
      <xdr:colOff>151375</xdr:colOff>
      <xdr:row>18</xdr:row>
      <xdr:rowOff>66982</xdr:rowOff>
    </xdr:to>
    <xdr:cxnSp macro="">
      <xdr:nvCxnSpPr>
        <xdr:cNvPr id="30" name="直線矢印コネクタ 29"/>
        <xdr:cNvCxnSpPr>
          <a:stCxn id="32" idx="1"/>
        </xdr:cNvCxnSpPr>
      </xdr:nvCxnSpPr>
      <xdr:spPr>
        <a:xfrm flipH="1">
          <a:off x="11100642" y="5696303"/>
          <a:ext cx="3352344" cy="1512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29624</xdr:colOff>
      <xdr:row>18</xdr:row>
      <xdr:rowOff>41276</xdr:rowOff>
    </xdr:from>
    <xdr:to>
      <xdr:col>63</xdr:col>
      <xdr:colOff>151375</xdr:colOff>
      <xdr:row>27</xdr:row>
      <xdr:rowOff>85876</xdr:rowOff>
    </xdr:to>
    <xdr:cxnSp macro="">
      <xdr:nvCxnSpPr>
        <xdr:cNvPr id="31" name="直線矢印コネクタ 30"/>
        <xdr:cNvCxnSpPr>
          <a:stCxn id="32" idx="1"/>
        </xdr:cNvCxnSpPr>
      </xdr:nvCxnSpPr>
      <xdr:spPr>
        <a:xfrm flipH="1">
          <a:off x="9138346" y="5685720"/>
          <a:ext cx="5314640" cy="19496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151375</xdr:colOff>
      <xdr:row>16</xdr:row>
      <xdr:rowOff>49354</xdr:rowOff>
    </xdr:from>
    <xdr:ext cx="3561723" cy="842603"/>
    <xdr:sp macro="" textlink="">
      <xdr:nvSpPr>
        <xdr:cNvPr id="32" name="正方形/長方形 31"/>
        <xdr:cNvSpPr/>
      </xdr:nvSpPr>
      <xdr:spPr>
        <a:xfrm>
          <a:off x="14452986" y="5270465"/>
          <a:ext cx="3561723" cy="842603"/>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例</a:t>
          </a:r>
          <a:r>
            <a:rPr kumimoji="1" lang="en-US" altLang="ja-JP" sz="1200" b="1">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19-</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6</a:t>
          </a:r>
          <a:r>
            <a:rPr kumimoji="1" lang="ja-JP" altLang="en-US" sz="1100" b="0">
              <a:latin typeface="ＭＳ Ｐゴシック" panose="020B0600070205080204" pitchFamily="50" charset="-128"/>
              <a:ea typeface="ＭＳ Ｐゴシック" panose="020B0600070205080204" pitchFamily="50" charset="-128"/>
            </a:rPr>
            <a:t>）</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直接人件費」シートで人</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１に記載している場合は、支出が発生する項目・時期を左記のように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フロー・スケジュールに示してください。</a:t>
          </a:r>
        </a:p>
      </xdr:txBody>
    </xdr:sp>
    <xdr:clientData/>
  </xdr:oneCellAnchor>
  <xdr:oneCellAnchor>
    <xdr:from>
      <xdr:col>28</xdr:col>
      <xdr:colOff>86102</xdr:colOff>
      <xdr:row>4</xdr:row>
      <xdr:rowOff>204826</xdr:rowOff>
    </xdr:from>
    <xdr:ext cx="5022144" cy="825867"/>
    <xdr:sp macro="" textlink="">
      <xdr:nvSpPr>
        <xdr:cNvPr id="33" name="正方形/長方形 32"/>
        <xdr:cNvSpPr/>
      </xdr:nvSpPr>
      <xdr:spPr>
        <a:xfrm>
          <a:off x="8707991" y="1855826"/>
          <a:ext cx="5022144"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市場投入時期について</a:t>
          </a:r>
          <a:r>
            <a:rPr kumimoji="1" lang="en-US" altLang="ja-JP" sz="1100" b="0">
              <a:latin typeface="ＭＳ Ｐゴシック" panose="020B0600070205080204" pitchFamily="50" charset="-128"/>
              <a:ea typeface="ＭＳ Ｐゴシック" panose="020B0600070205080204" pitchFamily="50" charset="-128"/>
            </a:rPr>
            <a:t>】</a:t>
          </a:r>
        </a:p>
        <a:p>
          <a:pPr algn="l"/>
          <a:r>
            <a:rPr kumimoji="1" lang="ja-JP" altLang="en-US" sz="1100" b="0">
              <a:latin typeface="ＭＳ Ｐゴシック" panose="020B0600070205080204" pitchFamily="50" charset="-128"/>
              <a:ea typeface="ＭＳ Ｐゴシック" panose="020B0600070205080204" pitchFamily="50" charset="-128"/>
            </a:rPr>
            <a:t>・</a:t>
          </a:r>
          <a:r>
            <a:rPr kumimoji="1" lang="ja-JP" altLang="en-US" sz="1100" b="0" u="sng">
              <a:latin typeface="ＭＳ Ｐゴシック" panose="020B0600070205080204" pitchFamily="50" charset="-128"/>
              <a:ea typeface="ＭＳ Ｐゴシック" panose="020B0600070205080204" pitchFamily="50" charset="-128"/>
            </a:rPr>
            <a:t>事業終了予定日以降の日付</a:t>
          </a:r>
          <a:r>
            <a:rPr kumimoji="1" lang="ja-JP" altLang="en-US" sz="1100" b="0">
              <a:latin typeface="ＭＳ Ｐゴシック" panose="020B0600070205080204" pitchFamily="50" charset="-128"/>
              <a:ea typeface="ＭＳ Ｐゴシック" panose="020B0600070205080204" pitchFamily="50" charset="-128"/>
            </a:rPr>
            <a:t>にすること</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（助成事業が完了するまでは、市場投入（販売）することはできませんのでご注意ください。）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twoCellAnchor>
    <xdr:from>
      <xdr:col>40</xdr:col>
      <xdr:colOff>81564</xdr:colOff>
      <xdr:row>16</xdr:row>
      <xdr:rowOff>28579</xdr:rowOff>
    </xdr:from>
    <xdr:to>
      <xdr:col>43</xdr:col>
      <xdr:colOff>61141</xdr:colOff>
      <xdr:row>18</xdr:row>
      <xdr:rowOff>188401</xdr:rowOff>
    </xdr:to>
    <xdr:sp macro="" textlink="">
      <xdr:nvSpPr>
        <xdr:cNvPr id="34" name="角丸四角形 33"/>
        <xdr:cNvSpPr/>
      </xdr:nvSpPr>
      <xdr:spPr>
        <a:xfrm>
          <a:off x="10650786" y="5249690"/>
          <a:ext cx="466411" cy="58315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111138</xdr:colOff>
      <xdr:row>27</xdr:row>
      <xdr:rowOff>63354</xdr:rowOff>
    </xdr:from>
    <xdr:to>
      <xdr:col>30</xdr:col>
      <xdr:colOff>73239</xdr:colOff>
      <xdr:row>29</xdr:row>
      <xdr:rowOff>124434</xdr:rowOff>
    </xdr:to>
    <xdr:sp macro="" textlink="">
      <xdr:nvSpPr>
        <xdr:cNvPr id="35" name="角丸四角形 34"/>
        <xdr:cNvSpPr/>
      </xdr:nvSpPr>
      <xdr:spPr>
        <a:xfrm>
          <a:off x="8570749" y="7612798"/>
          <a:ext cx="448934" cy="484414"/>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77596</xdr:colOff>
      <xdr:row>3</xdr:row>
      <xdr:rowOff>240222</xdr:rowOff>
    </xdr:from>
    <xdr:to>
      <xdr:col>28</xdr:col>
      <xdr:colOff>86102</xdr:colOff>
      <xdr:row>4</xdr:row>
      <xdr:rowOff>617760</xdr:rowOff>
    </xdr:to>
    <xdr:cxnSp macro="">
      <xdr:nvCxnSpPr>
        <xdr:cNvPr id="36" name="直線矢印コネクタ 19"/>
        <xdr:cNvCxnSpPr>
          <a:stCxn id="33" idx="1"/>
        </xdr:cNvCxnSpPr>
      </xdr:nvCxnSpPr>
      <xdr:spPr>
        <a:xfrm rot="10800000">
          <a:off x="8050374" y="1446722"/>
          <a:ext cx="657617" cy="82203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70556</xdr:colOff>
      <xdr:row>48</xdr:row>
      <xdr:rowOff>183444</xdr:rowOff>
    </xdr:from>
    <xdr:ext cx="2376000" cy="1926168"/>
    <xdr:sp macro="" textlink="">
      <xdr:nvSpPr>
        <xdr:cNvPr id="37" name="正方形/長方形 36"/>
        <xdr:cNvSpPr/>
      </xdr:nvSpPr>
      <xdr:spPr>
        <a:xfrm>
          <a:off x="8530167" y="121778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18</xdr:col>
      <xdr:colOff>65186</xdr:colOff>
      <xdr:row>4</xdr:row>
      <xdr:rowOff>518230</xdr:rowOff>
    </xdr:from>
    <xdr:to>
      <xdr:col>19</xdr:col>
      <xdr:colOff>433</xdr:colOff>
      <xdr:row>4</xdr:row>
      <xdr:rowOff>523833</xdr:rowOff>
    </xdr:to>
    <xdr:cxnSp macro="">
      <xdr:nvCxnSpPr>
        <xdr:cNvPr id="13" name="直線矢印コネクタ 12"/>
        <xdr:cNvCxnSpPr/>
      </xdr:nvCxnSpPr>
      <xdr:spPr>
        <a:xfrm flipH="1">
          <a:off x="7848472" y="2232730"/>
          <a:ext cx="597461" cy="560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54436</xdr:colOff>
      <xdr:row>5</xdr:row>
      <xdr:rowOff>286683</xdr:rowOff>
    </xdr:from>
    <xdr:to>
      <xdr:col>18</xdr:col>
      <xdr:colOff>627456</xdr:colOff>
      <xdr:row>5</xdr:row>
      <xdr:rowOff>294589</xdr:rowOff>
    </xdr:to>
    <xdr:cxnSp macro="">
      <xdr:nvCxnSpPr>
        <xdr:cNvPr id="14" name="直線矢印コネクタ 13"/>
        <xdr:cNvCxnSpPr/>
      </xdr:nvCxnSpPr>
      <xdr:spPr>
        <a:xfrm flipH="1">
          <a:off x="7837722" y="4287183"/>
          <a:ext cx="573020" cy="790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70697</xdr:colOff>
      <xdr:row>9</xdr:row>
      <xdr:rowOff>326195</xdr:rowOff>
    </xdr:from>
    <xdr:to>
      <xdr:col>18</xdr:col>
      <xdr:colOff>606470</xdr:colOff>
      <xdr:row>9</xdr:row>
      <xdr:rowOff>334313</xdr:rowOff>
    </xdr:to>
    <xdr:cxnSp macro="">
      <xdr:nvCxnSpPr>
        <xdr:cNvPr id="15" name="直線矢印コネクタ 14"/>
        <xdr:cNvCxnSpPr>
          <a:stCxn id="19" idx="1"/>
        </xdr:cNvCxnSpPr>
      </xdr:nvCxnSpPr>
      <xdr:spPr>
        <a:xfrm flipH="1">
          <a:off x="7853983" y="5596695"/>
          <a:ext cx="535773" cy="811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608475</xdr:colOff>
      <xdr:row>4</xdr:row>
      <xdr:rowOff>25964</xdr:rowOff>
    </xdr:from>
    <xdr:ext cx="4377209" cy="1009251"/>
    <xdr:sp macro="" textlink="">
      <xdr:nvSpPr>
        <xdr:cNvPr id="16" name="正方形/長方形 15"/>
        <xdr:cNvSpPr/>
      </xdr:nvSpPr>
      <xdr:spPr>
        <a:xfrm>
          <a:off x="8391761" y="1740464"/>
          <a:ext cx="4377209"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箇条書きでも構いませんので、類似特許との相違点を示してください。</a:t>
          </a:r>
        </a:p>
        <a:p>
          <a:pPr algn="l"/>
          <a:r>
            <a:rPr kumimoji="1" lang="ja-JP" altLang="en-US" sz="1100" b="0">
              <a:latin typeface="ＭＳ Ｐゴシック" panose="020B0600070205080204" pitchFamily="50" charset="-128"/>
              <a:ea typeface="ＭＳ Ｐゴシック" panose="020B0600070205080204" pitchFamily="50" charset="-128"/>
            </a:rPr>
            <a:t>先行技術調査や産業財産権に関して不明な点は東京都知的財産総合センターで相談可能です。</a:t>
          </a:r>
        </a:p>
        <a:p>
          <a:pPr algn="l"/>
          <a:r>
            <a:rPr kumimoji="1" lang="ja-JP" altLang="en-US" sz="1100" b="0">
              <a:latin typeface="ＭＳ Ｐゴシック" panose="020B0600070205080204" pitchFamily="50" charset="-128"/>
              <a:ea typeface="ＭＳ Ｐゴシック" panose="020B0600070205080204" pitchFamily="50" charset="-128"/>
            </a:rPr>
            <a:t>相談窓口（</a:t>
          </a:r>
          <a:r>
            <a:rPr kumimoji="1" lang="en-US" altLang="ja-JP" sz="1100" b="0">
              <a:latin typeface="ＭＳ Ｐゴシック" panose="020B0600070205080204" pitchFamily="50" charset="-128"/>
              <a:ea typeface="ＭＳ Ｐゴシック" panose="020B0600070205080204" pitchFamily="50" charset="-128"/>
            </a:rPr>
            <a:t>TEL</a:t>
          </a:r>
          <a:r>
            <a:rPr kumimoji="1" lang="ja-JP" altLang="en-US" sz="1100" b="0">
              <a:latin typeface="ＭＳ Ｐゴシック" panose="020B0600070205080204" pitchFamily="50" charset="-128"/>
              <a:ea typeface="ＭＳ Ｐゴシック" panose="020B0600070205080204" pitchFamily="50" charset="-128"/>
            </a:rPr>
            <a:t>：０３－３８３２－３６５６）</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https://www.tokyo-kosha.or.jp/chizai/consultant/index.html</a:t>
          </a:r>
          <a:endParaRPr kumimoji="1" lang="ja-JP" altLang="en-US" sz="1100" b="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606470</xdr:colOff>
      <xdr:row>5</xdr:row>
      <xdr:rowOff>57427</xdr:rowOff>
    </xdr:from>
    <xdr:ext cx="3564832" cy="459100"/>
    <xdr:sp macro="" textlink="">
      <xdr:nvSpPr>
        <xdr:cNvPr id="17" name="正方形/長方形 16"/>
        <xdr:cNvSpPr/>
      </xdr:nvSpPr>
      <xdr:spPr>
        <a:xfrm>
          <a:off x="8389756" y="4057927"/>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保有する産業財産権が１つ以上ある場合は、</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18</xdr:col>
      <xdr:colOff>612139</xdr:colOff>
      <xdr:row>10</xdr:row>
      <xdr:rowOff>222853</xdr:rowOff>
    </xdr:from>
    <xdr:ext cx="3564832" cy="1009251"/>
    <xdr:sp macro="" textlink="">
      <xdr:nvSpPr>
        <xdr:cNvPr id="18" name="正方形/長方形 17"/>
        <xdr:cNvSpPr/>
      </xdr:nvSpPr>
      <xdr:spPr>
        <a:xfrm>
          <a:off x="8395425" y="6128353"/>
          <a:ext cx="3564832" cy="100925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（３）または（４）に記載した産業財産権の特許等公報を、</a:t>
          </a:r>
          <a:r>
            <a:rPr kumimoji="1" lang="en-US" altLang="ja-JP" sz="1100" b="0" u="none">
              <a:latin typeface="ＭＳ Ｐゴシック" panose="020B0600070205080204" pitchFamily="50" charset="-128"/>
              <a:ea typeface="ＭＳ Ｐゴシック" panose="020B0600070205080204" pitchFamily="50" charset="-128"/>
            </a:rPr>
            <a:t>PDF</a:t>
          </a:r>
          <a:r>
            <a:rPr kumimoji="1" lang="ja-JP" altLang="en-US" sz="1100" b="0" u="none">
              <a:latin typeface="ＭＳ Ｐゴシック" panose="020B0600070205080204" pitchFamily="50" charset="-128"/>
              <a:ea typeface="ＭＳ Ｐゴシック" panose="020B0600070205080204" pitchFamily="50" charset="-128"/>
            </a:rPr>
            <a:t>形式等で１ファイルにまとめて、</a:t>
          </a:r>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申請フォーム</a:t>
          </a:r>
          <a:r>
            <a:rPr kumimoji="1" lang="ja-JP" altLang="en-US" sz="1100" b="0" u="none">
              <a:latin typeface="ＭＳ Ｐゴシック" panose="020B0600070205080204" pitchFamily="50" charset="-128"/>
              <a:ea typeface="ＭＳ Ｐゴシック" panose="020B0600070205080204" pitchFamily="50" charset="-128"/>
            </a:rPr>
            <a:t>から提出してください。</a:t>
          </a:r>
        </a:p>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出願公開前の出願明細書は、記入及び提出書類として添付不要です。</a:t>
          </a:r>
        </a:p>
      </xdr:txBody>
    </xdr:sp>
    <xdr:clientData/>
  </xdr:oneCellAnchor>
  <xdr:oneCellAnchor>
    <xdr:from>
      <xdr:col>18</xdr:col>
      <xdr:colOff>606470</xdr:colOff>
      <xdr:row>9</xdr:row>
      <xdr:rowOff>96645</xdr:rowOff>
    </xdr:from>
    <xdr:ext cx="3564832" cy="459100"/>
    <xdr:sp macro="" textlink="">
      <xdr:nvSpPr>
        <xdr:cNvPr id="19" name="正方形/長方形 18"/>
        <xdr:cNvSpPr/>
      </xdr:nvSpPr>
      <xdr:spPr>
        <a:xfrm>
          <a:off x="8389756" y="5367145"/>
          <a:ext cx="3564832"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0" u="none">
              <a:latin typeface="ＭＳ Ｐゴシック" panose="020B0600070205080204" pitchFamily="50" charset="-128"/>
              <a:ea typeface="ＭＳ Ｐゴシック" panose="020B0600070205080204" pitchFamily="50" charset="-128"/>
            </a:rPr>
            <a:t>※</a:t>
          </a:r>
          <a:r>
            <a:rPr kumimoji="1" lang="ja-JP" altLang="en-US" sz="1100" b="0" u="none">
              <a:latin typeface="ＭＳ Ｐゴシック" panose="020B0600070205080204" pitchFamily="50" charset="-128"/>
              <a:ea typeface="ＭＳ Ｐゴシック" panose="020B0600070205080204" pitchFamily="50" charset="-128"/>
            </a:rPr>
            <a:t>　許諾を受ける産業財産権が１つ以上ある場合は、　　</a:t>
          </a:r>
          <a:endParaRPr kumimoji="1" lang="en-US" altLang="ja-JP" sz="1100" b="0" u="none">
            <a:latin typeface="ＭＳ Ｐゴシック" panose="020B0600070205080204" pitchFamily="50" charset="-128"/>
            <a:ea typeface="ＭＳ Ｐゴシック" panose="020B0600070205080204" pitchFamily="50" charset="-128"/>
          </a:endParaRPr>
        </a:p>
        <a:p>
          <a:pPr algn="l"/>
          <a:r>
            <a:rPr kumimoji="1" lang="ja-JP" altLang="en-US" sz="1100" b="0" u="none">
              <a:latin typeface="ＭＳ Ｐゴシック" panose="020B0600070205080204" pitchFamily="50" charset="-128"/>
              <a:ea typeface="ＭＳ Ｐゴシック" panose="020B0600070205080204" pitchFamily="50" charset="-128"/>
            </a:rPr>
            <a:t>　　最も主となる権利を記入してください。</a:t>
          </a:r>
        </a:p>
      </xdr:txBody>
    </xdr:sp>
    <xdr:clientData/>
  </xdr:oneCellAnchor>
  <xdr:oneCellAnchor>
    <xdr:from>
      <xdr:col>25</xdr:col>
      <xdr:colOff>144874</xdr:colOff>
      <xdr:row>8</xdr:row>
      <xdr:rowOff>262871</xdr:rowOff>
    </xdr:from>
    <xdr:ext cx="2376000" cy="1926168"/>
    <xdr:sp macro="" textlink="">
      <xdr:nvSpPr>
        <xdr:cNvPr id="20" name="正方形/長方形 19"/>
        <xdr:cNvSpPr/>
      </xdr:nvSpPr>
      <xdr:spPr>
        <a:xfrm>
          <a:off x="12563660" y="521587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71523</xdr:colOff>
      <xdr:row>1</xdr:row>
      <xdr:rowOff>197240</xdr:rowOff>
    </xdr:from>
    <xdr:to>
      <xdr:col>19</xdr:col>
      <xdr:colOff>10067</xdr:colOff>
      <xdr:row>1</xdr:row>
      <xdr:rowOff>203778</xdr:rowOff>
    </xdr:to>
    <xdr:cxnSp macro="">
      <xdr:nvCxnSpPr>
        <xdr:cNvPr id="21" name="直線矢印コネクタ 20"/>
        <xdr:cNvCxnSpPr/>
      </xdr:nvCxnSpPr>
      <xdr:spPr>
        <a:xfrm flipH="1">
          <a:off x="7854809" y="514740"/>
          <a:ext cx="600758" cy="6538"/>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594175</xdr:colOff>
      <xdr:row>1</xdr:row>
      <xdr:rowOff>0</xdr:rowOff>
    </xdr:from>
    <xdr:ext cx="3515206" cy="459100"/>
    <xdr:sp macro="" textlink="">
      <xdr:nvSpPr>
        <xdr:cNvPr id="22" name="正方形/長方形 21"/>
        <xdr:cNvSpPr/>
      </xdr:nvSpPr>
      <xdr:spPr>
        <a:xfrm>
          <a:off x="8377461" y="317500"/>
          <a:ext cx="3515206"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本助成事業の内容が他者の特許等に抵触していないかについて十分に確認してください。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18</xdr:col>
      <xdr:colOff>653577</xdr:colOff>
      <xdr:row>21</xdr:row>
      <xdr:rowOff>169176</xdr:rowOff>
    </xdr:from>
    <xdr:ext cx="2376000" cy="1926168"/>
    <xdr:sp macro="" textlink="">
      <xdr:nvSpPr>
        <xdr:cNvPr id="16" name="正方形/長方形 15"/>
        <xdr:cNvSpPr/>
      </xdr:nvSpPr>
      <xdr:spPr>
        <a:xfrm>
          <a:off x="12331227" y="1194207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114010</xdr:colOff>
      <xdr:row>12</xdr:row>
      <xdr:rowOff>170440</xdr:rowOff>
    </xdr:from>
    <xdr:to>
      <xdr:col>19</xdr:col>
      <xdr:colOff>56782</xdr:colOff>
      <xdr:row>12</xdr:row>
      <xdr:rowOff>176043</xdr:rowOff>
    </xdr:to>
    <xdr:cxnSp macro="">
      <xdr:nvCxnSpPr>
        <xdr:cNvPr id="17" name="直線矢印コネクタ 16"/>
        <xdr:cNvCxnSpPr/>
      </xdr:nvCxnSpPr>
      <xdr:spPr>
        <a:xfrm flipH="1">
          <a:off x="11791660" y="6368040"/>
          <a:ext cx="603172" cy="5603"/>
        </a:xfrm>
        <a:prstGeom prst="straightConnector1">
          <a:avLst/>
        </a:prstGeom>
        <a:noFill/>
        <a:ln w="25400" cap="flat" cmpd="sng" algn="ctr">
          <a:solidFill>
            <a:srgbClr val="FF0000"/>
          </a:solidFill>
          <a:prstDash val="solid"/>
          <a:miter lim="800000"/>
          <a:tailEnd type="triangle"/>
        </a:ln>
        <a:effectLst/>
      </xdr:spPr>
    </xdr:cxnSp>
    <xdr:clientData/>
  </xdr:twoCellAnchor>
  <xdr:twoCellAnchor>
    <xdr:from>
      <xdr:col>18</xdr:col>
      <xdr:colOff>115459</xdr:colOff>
      <xdr:row>18</xdr:row>
      <xdr:rowOff>351423</xdr:rowOff>
    </xdr:from>
    <xdr:to>
      <xdr:col>19</xdr:col>
      <xdr:colOff>117928</xdr:colOff>
      <xdr:row>18</xdr:row>
      <xdr:rowOff>351423</xdr:rowOff>
    </xdr:to>
    <xdr:cxnSp macro="">
      <xdr:nvCxnSpPr>
        <xdr:cNvPr id="18" name="直線矢印コネクタ 17"/>
        <xdr:cNvCxnSpPr/>
      </xdr:nvCxnSpPr>
      <xdr:spPr>
        <a:xfrm flipH="1" flipV="1">
          <a:off x="11793109" y="9216023"/>
          <a:ext cx="662869"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18</xdr:col>
      <xdr:colOff>658515</xdr:colOff>
      <xdr:row>5</xdr:row>
      <xdr:rowOff>259669</xdr:rowOff>
    </xdr:from>
    <xdr:ext cx="5696144" cy="5960606"/>
    <xdr:sp macro="" textlink="">
      <xdr:nvSpPr>
        <xdr:cNvPr id="19" name="正方形/長方形 18"/>
        <xdr:cNvSpPr/>
      </xdr:nvSpPr>
      <xdr:spPr>
        <a:xfrm>
          <a:off x="12336165" y="3568019"/>
          <a:ext cx="5696144" cy="5960606"/>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許認可等取得の要否についてや許認可証等紛失の場合は、その許認可を管轄する窓口（区市町村等）に確認・相談してください。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工場設置許可、特定施設の設置等に関する届出の要否については、購入設備の設置場所を管轄する区市町村の関連部署や媒体（役所</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等）でご確認ください。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＜申請・届出が必要な時期＞</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以下の例を参考に、事業を実施するにあたり必要となる資格・許認可等を全て記載してください。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①取得済み</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助成事業に関連する許認可等は全て記入してください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②開発・改良フェーズの期間中に取得又は申請・届出が必要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試作の開発・改良をするにあたり必要となるもの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事業実施場所において試作の開発・改良を行うにあたり必要な許認可等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試作の検証・モニタリングをするにあたり必要となるもの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設備投資・事業所整備を行うにあたり事前に必要となるもの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（１）生産設備を導入するにあたり、事前に取得する許認可等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（２）開発・改良した製品を製造・販売、又はサービスを提供するための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事業所を整備するにあたり、事前に取得する許認可等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③設備投資・事業環境整備フェーズの期間中に取得又は申請・届出が必要</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設備投資・事業環境整備を完了させるために必要となる許認可等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④助成事業完了後に取得又は申請・届出を行う予定</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販売・提供を開始するにあたり必要となる許認可等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ご確認の結果「許認可等は不要」の場合は、確認した内容・日時・確認先・担当部署（媒体）を記載してください。</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8</xdr:col>
      <xdr:colOff>44823</xdr:colOff>
      <xdr:row>30</xdr:row>
      <xdr:rowOff>1</xdr:rowOff>
    </xdr:from>
    <xdr:to>
      <xdr:col>8</xdr:col>
      <xdr:colOff>494615</xdr:colOff>
      <xdr:row>31</xdr:row>
      <xdr:rowOff>34469</xdr:rowOff>
    </xdr:to>
    <xdr:sp macro="" textlink="">
      <xdr:nvSpPr>
        <xdr:cNvPr id="33" name="右矢印 32"/>
        <xdr:cNvSpPr/>
      </xdr:nvSpPr>
      <xdr:spPr>
        <a:xfrm>
          <a:off x="8262470" y="6977530"/>
          <a:ext cx="4497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44823</xdr:colOff>
      <xdr:row>33</xdr:row>
      <xdr:rowOff>193240</xdr:rowOff>
    </xdr:from>
    <xdr:to>
      <xdr:col>8</xdr:col>
      <xdr:colOff>489323</xdr:colOff>
      <xdr:row>35</xdr:row>
      <xdr:rowOff>32062</xdr:rowOff>
    </xdr:to>
    <xdr:sp macro="" textlink="">
      <xdr:nvSpPr>
        <xdr:cNvPr id="34" name="右矢印 33"/>
        <xdr:cNvSpPr/>
      </xdr:nvSpPr>
      <xdr:spPr>
        <a:xfrm>
          <a:off x="8262470" y="7835652"/>
          <a:ext cx="44450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7749</xdr:colOff>
      <xdr:row>9</xdr:row>
      <xdr:rowOff>47626</xdr:rowOff>
    </xdr:from>
    <xdr:ext cx="1979966" cy="1230312"/>
    <xdr:sp macro="" textlink="">
      <xdr:nvSpPr>
        <xdr:cNvPr id="16" name="四角形吹き出し 15"/>
        <xdr:cNvSpPr/>
      </xdr:nvSpPr>
      <xdr:spPr>
        <a:xfrm>
          <a:off x="10523349" y="1990726"/>
          <a:ext cx="1979966" cy="1230312"/>
        </a:xfrm>
        <a:prstGeom prst="wedgeRectCallout">
          <a:avLst>
            <a:gd name="adj1" fmla="val -49737"/>
            <a:gd name="adj2" fmla="val 79402"/>
          </a:avLst>
        </a:prstGeom>
        <a:solidFill>
          <a:sysClr val="window" lastClr="FFFFFF"/>
        </a:solidFill>
        <a:ln w="12700" cap="flat" cmpd="sng" algn="ctr">
          <a:solidFill>
            <a:srgbClr val="FF0000"/>
          </a:solid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・助成金交付申請額が上限を超えている場合、下記の該当の経費区分に調整したい金額を入力して、助成金交付申請額が限度内におさまるよう調整してください。</a:t>
          </a:r>
        </a:p>
      </xdr:txBody>
    </xdr:sp>
    <xdr:clientData/>
  </xdr:oneCellAnchor>
  <xdr:oneCellAnchor>
    <xdr:from>
      <xdr:col>12</xdr:col>
      <xdr:colOff>234950</xdr:colOff>
      <xdr:row>27</xdr:row>
      <xdr:rowOff>55562</xdr:rowOff>
    </xdr:from>
    <xdr:ext cx="4241799" cy="825867"/>
    <xdr:sp macro="" textlink="">
      <xdr:nvSpPr>
        <xdr:cNvPr id="18" name="正方形/長方形 17"/>
        <xdr:cNvSpPr/>
      </xdr:nvSpPr>
      <xdr:spPr>
        <a:xfrm>
          <a:off x="10509250" y="5770562"/>
          <a:ext cx="4241799" cy="825867"/>
        </a:xfrm>
        <a:prstGeom prst="rect">
          <a:avLst/>
        </a:prstGeom>
        <a:solidFill>
          <a:srgbClr val="FFFFE7"/>
        </a:solidFill>
        <a:ln w="12700" cap="flat" cmpd="sng" algn="ctr">
          <a:noFill/>
          <a:prstDash val="solid"/>
          <a:miter lim="800000"/>
        </a:ln>
        <a:effectLst/>
      </xdr:spPr>
      <xdr:txBody>
        <a:bodyPr vertOverflow="clip" horzOverflow="clip"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の助成金交付申請額の上限は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上限を超える場合、</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の助成金交付申請額を調整して、限度内におさまるようにしてください。</a:t>
          </a:r>
          <a:endParaRPr kumimoji="1" lang="en-US" altLang="ja-JP" sz="11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12</xdr:col>
      <xdr:colOff>228987</xdr:colOff>
      <xdr:row>0</xdr:row>
      <xdr:rowOff>125973</xdr:rowOff>
    </xdr:from>
    <xdr:ext cx="4153648" cy="897965"/>
    <xdr:sp macro="" textlink="">
      <xdr:nvSpPr>
        <xdr:cNvPr id="19" name="Text Box 2"/>
        <xdr:cNvSpPr txBox="1">
          <a:spLocks noChangeArrowheads="1"/>
        </xdr:cNvSpPr>
      </xdr:nvSpPr>
      <xdr:spPr bwMode="auto">
        <a:xfrm>
          <a:off x="10503287" y="125973"/>
          <a:ext cx="4153648" cy="897965"/>
        </a:xfrm>
        <a:prstGeom prst="rect">
          <a:avLst/>
        </a:prstGeom>
        <a:solidFill>
          <a:srgbClr val="FFFFFF"/>
        </a:solidFill>
        <a:ln w="12700">
          <a:solidFill>
            <a:srgbClr val="FF0000"/>
          </a:solidFill>
          <a:miter lim="800000"/>
          <a:headEnd/>
          <a:tailEnd/>
        </a:ln>
      </xdr:spPr>
      <xdr:txBody>
        <a:bodyPr vertOverflow="clip" wrap="square" lIns="36576" tIns="22860" rIns="0" bIns="0" anchor="t"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先ず、</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シート</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11</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a:t>
          </a:r>
          <a:r>
            <a:rPr kumimoji="0" lang="en-US" altLang="ja-JP" sz="1100" b="1" i="0" u="sng" strike="noStrike" kern="0" cap="none" spc="0" normalizeH="0" baseline="0" noProof="0">
              <a:ln>
                <a:noFill/>
              </a:ln>
              <a:solidFill>
                <a:sysClr val="windowText" lastClr="000000"/>
              </a:solidFill>
              <a:effectLst/>
              <a:uLnTx/>
              <a:uFillTx/>
              <a:latin typeface="ＭＳ Ｐゴシック"/>
              <a:ea typeface="ＭＳ Ｐゴシック"/>
            </a:rPr>
            <a:t>17</a:t>
          </a:r>
          <a:r>
            <a:rPr kumimoji="0" lang="ja-JP" altLang="en-US" sz="1100" b="1" i="0" u="sng" strike="noStrike" kern="0" cap="none" spc="0" normalizeH="0" baseline="0" noProof="0">
              <a:ln>
                <a:noFill/>
              </a:ln>
              <a:solidFill>
                <a:sysClr val="windowText" lastClr="000000"/>
              </a:solidFill>
              <a:effectLst/>
              <a:uLnTx/>
              <a:uFillTx/>
              <a:latin typeface="ＭＳ Ｐゴシック"/>
              <a:ea typeface="ＭＳ Ｐゴシック"/>
            </a:rPr>
            <a:t>．資金支出明細以降のシートを作成してください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（１）経費区分別内訳は、</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その後に</a:t>
          </a:r>
          <a:r>
            <a:rPr kumimoji="0" lang="ja-JP" altLang="en-US" sz="1100" b="0" i="0" u="sng" strike="noStrike" kern="0" cap="none" spc="0" normalizeH="0" baseline="0" noProof="0">
              <a:ln>
                <a:noFill/>
              </a:ln>
              <a:solidFill>
                <a:srgbClr val="FF0000"/>
              </a:solidFill>
              <a:effectLst/>
              <a:uLnTx/>
              <a:uFillTx/>
              <a:latin typeface="ＭＳ Ｐゴシック"/>
              <a:ea typeface="ＭＳ Ｐゴシック"/>
            </a:rPr>
            <a:t>自動転記</a:t>
          </a:r>
          <a:r>
            <a:rPr kumimoji="0" lang="ja-JP" altLang="en-US" sz="1100" b="0" i="0" u="sng" strike="noStrike" kern="0" cap="none" spc="0" normalizeH="0" baseline="0" noProof="0">
              <a:ln>
                <a:noFill/>
              </a:ln>
              <a:solidFill>
                <a:sysClr val="windowText" lastClr="000000"/>
              </a:solidFill>
              <a:effectLst/>
              <a:uLnTx/>
              <a:uFillTx/>
              <a:latin typeface="ＭＳ Ｐゴシック"/>
              <a:ea typeface="ＭＳ Ｐゴシック"/>
            </a:rPr>
            <a:t>されます</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　申請時の助成金交付申請額（合計）は、採択後に増額させることはできません。</a:t>
          </a:r>
        </a:p>
      </xdr:txBody>
    </xdr:sp>
    <xdr:clientData/>
  </xdr:oneCellAnchor>
  <xdr:oneCellAnchor>
    <xdr:from>
      <xdr:col>13</xdr:col>
      <xdr:colOff>9521</xdr:colOff>
      <xdr:row>42</xdr:row>
      <xdr:rowOff>62939</xdr:rowOff>
    </xdr:from>
    <xdr:ext cx="2376000" cy="2452594"/>
    <xdr:sp macro="" textlink="">
      <xdr:nvSpPr>
        <xdr:cNvPr id="20" name="正方形/長方形 19"/>
        <xdr:cNvSpPr/>
      </xdr:nvSpPr>
      <xdr:spPr>
        <a:xfrm>
          <a:off x="10525121" y="8965639"/>
          <a:ext cx="2376000" cy="2452594"/>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游ゴシック" panose="020B0400000000000000" pitchFamily="50" charset="-128"/>
            <a:ea typeface="游ゴシック" panose="020B0400000000000000" pitchFamily="50" charset="-128"/>
            <a:cs typeface="+mn-cs"/>
          </a:endParaRPr>
        </a:p>
      </xdr:txBody>
    </xdr:sp>
    <xdr:clientData/>
  </xdr:oneCellAnchor>
  <xdr:twoCellAnchor>
    <xdr:from>
      <xdr:col>4</xdr:col>
      <xdr:colOff>924958</xdr:colOff>
      <xdr:row>3</xdr:row>
      <xdr:rowOff>0</xdr:rowOff>
    </xdr:from>
    <xdr:to>
      <xdr:col>4</xdr:col>
      <xdr:colOff>1338958</xdr:colOff>
      <xdr:row>3</xdr:row>
      <xdr:rowOff>187200</xdr:rowOff>
    </xdr:to>
    <xdr:sp macro="" textlink="">
      <xdr:nvSpPr>
        <xdr:cNvPr id="21" name="テキスト ボックス 20"/>
        <xdr:cNvSpPr txBox="1"/>
      </xdr:nvSpPr>
      <xdr:spPr>
        <a:xfrm>
          <a:off x="4741308" y="628650"/>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503426</xdr:colOff>
      <xdr:row>11</xdr:row>
      <xdr:rowOff>11021</xdr:rowOff>
    </xdr:from>
    <xdr:to>
      <xdr:col>6</xdr:col>
      <xdr:colOff>917426</xdr:colOff>
      <xdr:row>11</xdr:row>
      <xdr:rowOff>198221</xdr:rowOff>
    </xdr:to>
    <xdr:sp macro="" textlink="">
      <xdr:nvSpPr>
        <xdr:cNvPr id="22" name="テキスト ボックス 21"/>
        <xdr:cNvSpPr txBox="1"/>
      </xdr:nvSpPr>
      <xdr:spPr>
        <a:xfrm>
          <a:off x="7189976" y="2373221"/>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4</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482696</xdr:colOff>
      <xdr:row>14</xdr:row>
      <xdr:rowOff>97519</xdr:rowOff>
    </xdr:from>
    <xdr:to>
      <xdr:col>6</xdr:col>
      <xdr:colOff>896696</xdr:colOff>
      <xdr:row>15</xdr:row>
      <xdr:rowOff>75543</xdr:rowOff>
    </xdr:to>
    <xdr:sp macro="" textlink="">
      <xdr:nvSpPr>
        <xdr:cNvPr id="23" name="テキスト ボックス 22"/>
        <xdr:cNvSpPr txBox="1"/>
      </xdr:nvSpPr>
      <xdr:spPr>
        <a:xfrm rot="5400000">
          <a:off x="7282459" y="2975156"/>
          <a:ext cx="187574" cy="414000"/>
        </a:xfrm>
        <a:prstGeom prst="rect">
          <a:avLst/>
        </a:prstGeom>
        <a:solidFill>
          <a:srgbClr val="FFFF00"/>
        </a:solidFill>
        <a:ln w="9525" cmpd="sng">
          <a:solidFill>
            <a:sysClr val="windowText" lastClr="000000"/>
          </a:solidFill>
        </a:ln>
        <a:effectLst/>
      </xdr:spPr>
      <xdr:txBody>
        <a:bodyPr vertOverflow="clip" horzOverflow="clip" vert="vert270" wrap="square"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5</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xdr:col>
      <xdr:colOff>945120</xdr:colOff>
      <xdr:row>3</xdr:row>
      <xdr:rowOff>7326</xdr:rowOff>
    </xdr:from>
    <xdr:to>
      <xdr:col>5</xdr:col>
      <xdr:colOff>1359120</xdr:colOff>
      <xdr:row>3</xdr:row>
      <xdr:rowOff>194526</xdr:rowOff>
    </xdr:to>
    <xdr:sp macro="" textlink="">
      <xdr:nvSpPr>
        <xdr:cNvPr id="24" name="テキスト ボックス 23"/>
        <xdr:cNvSpPr txBox="1"/>
      </xdr:nvSpPr>
      <xdr:spPr>
        <a:xfrm>
          <a:off x="6196570" y="63597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3</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27</xdr:row>
      <xdr:rowOff>14756</xdr:rowOff>
    </xdr:from>
    <xdr:to>
      <xdr:col>6</xdr:col>
      <xdr:colOff>887033</xdr:colOff>
      <xdr:row>27</xdr:row>
      <xdr:rowOff>201956</xdr:rowOff>
    </xdr:to>
    <xdr:sp macro="" textlink="">
      <xdr:nvSpPr>
        <xdr:cNvPr id="25" name="テキスト ボックス 24"/>
        <xdr:cNvSpPr txBox="1"/>
      </xdr:nvSpPr>
      <xdr:spPr>
        <a:xfrm>
          <a:off x="7159583" y="572975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注７</a:t>
          </a:r>
        </a:p>
      </xdr:txBody>
    </xdr:sp>
    <xdr:clientData/>
  </xdr:twoCellAnchor>
  <xdr:twoCellAnchor>
    <xdr:from>
      <xdr:col>1</xdr:col>
      <xdr:colOff>74711</xdr:colOff>
      <xdr:row>33</xdr:row>
      <xdr:rowOff>120272</xdr:rowOff>
    </xdr:from>
    <xdr:to>
      <xdr:col>1</xdr:col>
      <xdr:colOff>261911</xdr:colOff>
      <xdr:row>35</xdr:row>
      <xdr:rowOff>202895</xdr:rowOff>
    </xdr:to>
    <xdr:sp macro="" textlink="">
      <xdr:nvSpPr>
        <xdr:cNvPr id="26" name="テキスト ボックス 25"/>
        <xdr:cNvSpPr txBox="1"/>
      </xdr:nvSpPr>
      <xdr:spPr>
        <a:xfrm>
          <a:off x="189011" y="7149722"/>
          <a:ext cx="187200" cy="539823"/>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注８</a:t>
          </a:r>
          <a:endPar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xdr:col>
      <xdr:colOff>992194</xdr:colOff>
      <xdr:row>3</xdr:row>
      <xdr:rowOff>0</xdr:rowOff>
    </xdr:from>
    <xdr:to>
      <xdr:col>3</xdr:col>
      <xdr:colOff>1405143</xdr:colOff>
      <xdr:row>3</xdr:row>
      <xdr:rowOff>187326</xdr:rowOff>
    </xdr:to>
    <xdr:sp macro="" textlink="">
      <xdr:nvSpPr>
        <xdr:cNvPr id="27" name="テキスト ボックス 26"/>
        <xdr:cNvSpPr txBox="1"/>
      </xdr:nvSpPr>
      <xdr:spPr>
        <a:xfrm>
          <a:off x="3373444" y="628650"/>
          <a:ext cx="412949" cy="187326"/>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6</xdr:col>
      <xdr:colOff>473033</xdr:colOff>
      <xdr:row>21</xdr:row>
      <xdr:rowOff>14746</xdr:rowOff>
    </xdr:from>
    <xdr:to>
      <xdr:col>6</xdr:col>
      <xdr:colOff>887033</xdr:colOff>
      <xdr:row>21</xdr:row>
      <xdr:rowOff>201946</xdr:rowOff>
    </xdr:to>
    <xdr:sp macro="" textlink="">
      <xdr:nvSpPr>
        <xdr:cNvPr id="28" name="テキスト ボックス 27"/>
        <xdr:cNvSpPr txBox="1"/>
      </xdr:nvSpPr>
      <xdr:spPr>
        <a:xfrm>
          <a:off x="7159583" y="4472446"/>
          <a:ext cx="414000" cy="187200"/>
        </a:xfrm>
        <a:prstGeom prst="rect">
          <a:avLst/>
        </a:prstGeom>
        <a:solidFill>
          <a:srgbClr val="FFFF00"/>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注</a:t>
          </a:r>
          <a:r>
            <a:rPr kumimoji="1" lang="en-US" altLang="ja-JP"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6</a:t>
          </a:r>
          <a:endParaRPr kumimoji="1" lang="ja-JP" altLang="en-US" sz="105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44823</xdr:colOff>
      <xdr:row>28</xdr:row>
      <xdr:rowOff>1</xdr:rowOff>
    </xdr:from>
    <xdr:to>
      <xdr:col>8</xdr:col>
      <xdr:colOff>494615</xdr:colOff>
      <xdr:row>29</xdr:row>
      <xdr:rowOff>34469</xdr:rowOff>
    </xdr:to>
    <xdr:sp macro="" textlink="">
      <xdr:nvSpPr>
        <xdr:cNvPr id="29" name="右矢印 28"/>
        <xdr:cNvSpPr/>
      </xdr:nvSpPr>
      <xdr:spPr>
        <a:xfrm>
          <a:off x="8261723" y="5949951"/>
          <a:ext cx="449792" cy="256718"/>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44823</xdr:colOff>
      <xdr:row>31</xdr:row>
      <xdr:rowOff>193240</xdr:rowOff>
    </xdr:from>
    <xdr:to>
      <xdr:col>8</xdr:col>
      <xdr:colOff>489323</xdr:colOff>
      <xdr:row>33</xdr:row>
      <xdr:rowOff>32062</xdr:rowOff>
    </xdr:to>
    <xdr:sp macro="" textlink="">
      <xdr:nvSpPr>
        <xdr:cNvPr id="30" name="右矢印 29"/>
        <xdr:cNvSpPr/>
      </xdr:nvSpPr>
      <xdr:spPr>
        <a:xfrm>
          <a:off x="8261723" y="6790890"/>
          <a:ext cx="444500" cy="270622"/>
        </a:xfrm>
        <a:prstGeom prst="rightArrow">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26</xdr:col>
      <xdr:colOff>68634</xdr:colOff>
      <xdr:row>0</xdr:row>
      <xdr:rowOff>237186</xdr:rowOff>
    </xdr:from>
    <xdr:ext cx="3601627" cy="642484"/>
    <xdr:sp macro="" textlink="">
      <xdr:nvSpPr>
        <xdr:cNvPr id="12" name="正方形/長方形 11"/>
        <xdr:cNvSpPr/>
      </xdr:nvSpPr>
      <xdr:spPr>
        <a:xfrm>
          <a:off x="9625384" y="237186"/>
          <a:ext cx="3601627" cy="642484"/>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助成対象経費</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(14)</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その他</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本事業で交付申請を行う</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経費のページのみ記入及び</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26</xdr:col>
      <xdr:colOff>53990</xdr:colOff>
      <xdr:row>21</xdr:row>
      <xdr:rowOff>312680</xdr:rowOff>
    </xdr:from>
    <xdr:ext cx="2376000" cy="1926168"/>
    <xdr:sp macro="" textlink="">
      <xdr:nvSpPr>
        <xdr:cNvPr id="13" name="正方形/長方形 12"/>
        <xdr:cNvSpPr/>
      </xdr:nvSpPr>
      <xdr:spPr>
        <a:xfrm>
          <a:off x="9610740" y="8075555"/>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137578</xdr:colOff>
      <xdr:row>7</xdr:row>
      <xdr:rowOff>291956</xdr:rowOff>
    </xdr:from>
    <xdr:to>
      <xdr:col>27</xdr:col>
      <xdr:colOff>72765</xdr:colOff>
      <xdr:row>7</xdr:row>
      <xdr:rowOff>291957</xdr:rowOff>
    </xdr:to>
    <xdr:cxnSp macro="">
      <xdr:nvCxnSpPr>
        <xdr:cNvPr id="14" name="直線矢印コネクタ 13"/>
        <xdr:cNvCxnSpPr/>
      </xdr:nvCxnSpPr>
      <xdr:spPr>
        <a:xfrm flipH="1">
          <a:off x="6916203" y="1696894"/>
          <a:ext cx="2880000" cy="1"/>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26</xdr:col>
      <xdr:colOff>80984</xdr:colOff>
      <xdr:row>6</xdr:row>
      <xdr:rowOff>146002</xdr:rowOff>
    </xdr:from>
    <xdr:ext cx="4550274" cy="642484"/>
    <xdr:sp macro="" textlink="">
      <xdr:nvSpPr>
        <xdr:cNvPr id="15" name="正方形/長方形 14"/>
        <xdr:cNvSpPr/>
      </xdr:nvSpPr>
      <xdr:spPr>
        <a:xfrm>
          <a:off x="9661547" y="1384252"/>
          <a:ext cx="4550274"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26</xdr:col>
      <xdr:colOff>74633</xdr:colOff>
      <xdr:row>10</xdr:row>
      <xdr:rowOff>54740</xdr:rowOff>
    </xdr:from>
    <xdr:ext cx="5629900" cy="4326890"/>
    <xdr:sp macro="" textlink="">
      <xdr:nvSpPr>
        <xdr:cNvPr id="16" name="正方形/長方形 15"/>
        <xdr:cNvSpPr/>
      </xdr:nvSpPr>
      <xdr:spPr>
        <a:xfrm>
          <a:off x="9631383" y="2928115"/>
          <a:ext cx="5629900" cy="432689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原材料・副資材費</a:t>
          </a:r>
          <a:endParaRPr kumimoji="0"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試作品（無償貸与品</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を含む）の開発・改良に直接使用し消費される原料、材料、副資材及び構成部品等の購入に要する経費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［例：鋼材、機械部品、電気部品、化学薬品、試験用部品等］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無償貸与品とは「テストマーケティング（試作品の検証・モニタリング）の実施」にて無償で貸与する試作品のことをいいます。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試作品の一部として構成または組み込まれる部品等は、原材料・副資材とみなし、本経費区分に計上してください</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。ただし、組み込まれる部品等の製作を外部に委託・外注する場合は、委託・外注費に計上してください。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購入する原材料等の数量は助成事業中に使い切る必要最小限にしてください。助成事業終了時点での未使用残存品は助成対象となりません。開発中に生じた仕損じ品やテストピース等を助成対象経費として計上する場合は、保管しておく必要があります。</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残量や使用履歴がわかる書類（受払簿）を作成し、購入する原材料等を適切に管理してください。消滅等により原材料等が後に確認できない場合は、使用状況に合わせて写真を撮影しておいてください。</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a:t>
          </a:r>
          <a:r>
            <a:rPr kumimoji="0"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企業</a:t>
          </a:r>
          <a:r>
            <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専用仕様の特注部品を使用する場合は、委託・外注費となります</a:t>
          </a:r>
          <a:r>
            <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25</xdr:col>
      <xdr:colOff>82059</xdr:colOff>
      <xdr:row>0</xdr:row>
      <xdr:rowOff>122016</xdr:rowOff>
    </xdr:from>
    <xdr:ext cx="4359086" cy="825867"/>
    <xdr:sp macro="" textlink="">
      <xdr:nvSpPr>
        <xdr:cNvPr id="13" name="正方形/長方形 12"/>
        <xdr:cNvSpPr/>
      </xdr:nvSpPr>
      <xdr:spPr>
        <a:xfrm>
          <a:off x="8925877" y="122016"/>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61748</xdr:colOff>
      <xdr:row>22</xdr:row>
      <xdr:rowOff>397942</xdr:rowOff>
    </xdr:from>
    <xdr:ext cx="2376000" cy="1926168"/>
    <xdr:sp macro="" textlink="">
      <xdr:nvSpPr>
        <xdr:cNvPr id="14" name="正方形/長方形 13"/>
        <xdr:cNvSpPr/>
      </xdr:nvSpPr>
      <xdr:spPr>
        <a:xfrm>
          <a:off x="8905566" y="10003760"/>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12</xdr:col>
      <xdr:colOff>103911</xdr:colOff>
      <xdr:row>6</xdr:row>
      <xdr:rowOff>399365</xdr:rowOff>
    </xdr:from>
    <xdr:to>
      <xdr:col>25</xdr:col>
      <xdr:colOff>72708</xdr:colOff>
      <xdr:row>6</xdr:row>
      <xdr:rowOff>404091</xdr:rowOff>
    </xdr:to>
    <xdr:cxnSp macro="">
      <xdr:nvCxnSpPr>
        <xdr:cNvPr id="15" name="直線矢印コネクタ 3"/>
        <xdr:cNvCxnSpPr>
          <a:stCxn id="16" idx="1"/>
        </xdr:cNvCxnSpPr>
      </xdr:nvCxnSpPr>
      <xdr:spPr>
        <a:xfrm flipH="1">
          <a:off x="6996547" y="2339001"/>
          <a:ext cx="1919979" cy="472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25</xdr:col>
      <xdr:colOff>72708</xdr:colOff>
      <xdr:row>6</xdr:row>
      <xdr:rowOff>78123</xdr:rowOff>
    </xdr:from>
    <xdr:ext cx="4585657" cy="642484"/>
    <xdr:sp macro="" textlink="">
      <xdr:nvSpPr>
        <xdr:cNvPr id="16" name="正方形/長方形 15"/>
        <xdr:cNvSpPr/>
      </xdr:nvSpPr>
      <xdr:spPr>
        <a:xfrm>
          <a:off x="8916526" y="2017759"/>
          <a:ext cx="4585657"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82344</xdr:colOff>
      <xdr:row>11</xdr:row>
      <xdr:rowOff>307471</xdr:rowOff>
    </xdr:from>
    <xdr:ext cx="7767881" cy="3059940"/>
    <xdr:sp macro="" textlink="">
      <xdr:nvSpPr>
        <xdr:cNvPr id="17" name="正方形/長方形 16"/>
        <xdr:cNvSpPr/>
      </xdr:nvSpPr>
      <xdr:spPr>
        <a:xfrm>
          <a:off x="8926162" y="4960289"/>
          <a:ext cx="7767881" cy="305994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試作品の開発・改良に直接使用する機械装置・工具器具備品等の購入、リース、レンタル及び据付等に要する経費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［例：試作品を製作するための試作金型、計測機械、測定装置、サーバ、ソフトウエア、クラウドサービス利用料等］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万円以上の購入品については、原則２者以上の見積書（単価、数量、規格、メーカー、型番等の記載があるもの）が必要です（市販品の場合は、価格表示のあるカタログ等の添付でも可）。</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試作金型に係る費用は、委託・外注費ではなく本経費に含めてください</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割賦により調達した場合はすべての支払いが助成対象期間内に終了するものに限り助成対象となります。</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生産・量産用の機械装置・工具器具備品費については（２）設備投資・事業環境整備フェーズの機械装置・工具器具備品費に計上してください。</a:t>
          </a:r>
        </a:p>
        <a:p>
          <a:pPr marL="288000" marR="0" lvl="0" indent="-36000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本経費として購入した機械装置・工具器具備品と同じものを、（２）設備投資・事業環境整備フェーズの機械装置・工具器具備品費で購入、レンタル及びリースの申請をすることはできません。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86355</xdr:colOff>
      <xdr:row>7</xdr:row>
      <xdr:rowOff>23005</xdr:rowOff>
    </xdr:from>
    <xdr:ext cx="4585657" cy="825867"/>
    <xdr:sp macro="" textlink="">
      <xdr:nvSpPr>
        <xdr:cNvPr id="18" name="正方形/長方形 17"/>
        <xdr:cNvSpPr/>
      </xdr:nvSpPr>
      <xdr:spPr>
        <a:xfrm>
          <a:off x="8930173" y="2874732"/>
          <a:ext cx="45856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25</xdr:col>
      <xdr:colOff>81251</xdr:colOff>
      <xdr:row>9</xdr:row>
      <xdr:rowOff>183464</xdr:rowOff>
    </xdr:from>
    <xdr:ext cx="4884397" cy="825867"/>
    <xdr:sp macro="" textlink="">
      <xdr:nvSpPr>
        <xdr:cNvPr id="19" name="正方形/長方形 18"/>
        <xdr:cNvSpPr/>
      </xdr:nvSpPr>
      <xdr:spPr>
        <a:xfrm>
          <a:off x="8925069" y="3935737"/>
          <a:ext cx="488439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（２）機械装置・工具器具備品費は、試作開発・試験評価を助成対象としています。</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生産・量産用の機械装置・工具器具備品費</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設備投資・事業環境整備フェーズ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）機械装置・工具器具備品費に計上してください。</a:t>
          </a:r>
        </a:p>
      </xdr:txBody>
    </xdr:sp>
    <xdr:clientData/>
  </xdr:oneCellAnchor>
  <xdr:oneCellAnchor>
    <xdr:from>
      <xdr:col>25</xdr:col>
      <xdr:colOff>72664</xdr:colOff>
      <xdr:row>18</xdr:row>
      <xdr:rowOff>420041</xdr:rowOff>
    </xdr:from>
    <xdr:ext cx="5830010" cy="1576137"/>
    <xdr:sp macro="" textlink="">
      <xdr:nvSpPr>
        <xdr:cNvPr id="20" name="正方形/長方形 19"/>
        <xdr:cNvSpPr/>
      </xdr:nvSpPr>
      <xdr:spPr>
        <a:xfrm>
          <a:off x="8916482" y="8224768"/>
          <a:ext cx="5830010"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リース、レンタルについて、助成対象期間外に係る経費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中古品の購入、自家用機械類の改良、修繕等に係る経費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自企業以外に設置する機械装置・工具器具備品類に係る経費</a:t>
          </a:r>
        </a:p>
        <a:p>
          <a:pPr marL="54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（共同申請の場合はこの限りではない）</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汎用性が高く、使用目的が本助成事業の遂行に必要なものと特定できない経費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消耗品の購入費用</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48</xdr:col>
      <xdr:colOff>5426</xdr:colOff>
      <xdr:row>36</xdr:row>
      <xdr:rowOff>245763</xdr:rowOff>
    </xdr:from>
    <xdr:ext cx="2376000" cy="1926168"/>
    <xdr:sp macro="" textlink="">
      <xdr:nvSpPr>
        <xdr:cNvPr id="4" name="正方形/長方形 3"/>
        <xdr:cNvSpPr/>
      </xdr:nvSpPr>
      <xdr:spPr>
        <a:xfrm>
          <a:off x="8044526" y="1266636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47</xdr:col>
      <xdr:colOff>133804</xdr:colOff>
      <xdr:row>1</xdr:row>
      <xdr:rowOff>306252</xdr:rowOff>
    </xdr:from>
    <xdr:ext cx="5787571" cy="2476319"/>
    <xdr:sp macro="" textlink="">
      <xdr:nvSpPr>
        <xdr:cNvPr id="5" name="正方形/長方形 4"/>
        <xdr:cNvSpPr/>
      </xdr:nvSpPr>
      <xdr:spPr>
        <a:xfrm>
          <a:off x="8026854" y="623752"/>
          <a:ext cx="5787571"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④自企業と資本関係、役員または従業員の兼務、自企業代表者３親等以内の親族と関連がある事業者等との取引は、助成対象となりません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423231</xdr:colOff>
      <xdr:row>18</xdr:row>
      <xdr:rowOff>158980</xdr:rowOff>
    </xdr:from>
    <xdr:ext cx="5766707" cy="1559401"/>
    <xdr:sp macro="" textlink="">
      <xdr:nvSpPr>
        <xdr:cNvPr id="6" name="正方形/長方形 5"/>
        <xdr:cNvSpPr/>
      </xdr:nvSpPr>
      <xdr:spPr>
        <a:xfrm>
          <a:off x="9047686" y="6947707"/>
          <a:ext cx="5766707" cy="1559401"/>
        </a:xfrm>
        <a:prstGeom prst="rect">
          <a:avLst/>
        </a:prstGeom>
        <a:solidFill>
          <a:srgbClr val="FFFFE7"/>
        </a:solidFill>
        <a:ln>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・情報通信業のうち、「ソフトウエア業、情報処理サービス」は、</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大分類で「製造業その他」を選択し、中分類で「</a:t>
          </a:r>
          <a:r>
            <a:rPr kumimoji="1" lang="en-US" altLang="ja-JP" sz="1100" b="0">
              <a:latin typeface="ＭＳ Ｐゴシック" panose="020B0600070205080204" pitchFamily="50" charset="-128"/>
              <a:ea typeface="ＭＳ Ｐゴシック" panose="020B0600070205080204" pitchFamily="50" charset="-128"/>
            </a:rPr>
            <a:t>39.</a:t>
          </a:r>
          <a:r>
            <a:rPr kumimoji="1" lang="ja-JP" altLang="en-US" sz="1100" b="0">
              <a:latin typeface="ＭＳ Ｐゴシック" panose="020B0600070205080204" pitchFamily="50" charset="-128"/>
              <a:ea typeface="ＭＳ Ｐゴシック" panose="020B0600070205080204" pitchFamily="50" charset="-128"/>
            </a:rPr>
            <a:t>情報サービス業</a:t>
          </a:r>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ソフトウェア業、</a:t>
          </a:r>
          <a:r>
            <a:rPr kumimoji="1" lang="ja-JP" altLang="en-US" sz="1100" b="1">
              <a:latin typeface="ＭＳ Ｐゴシック" panose="020B0600070205080204" pitchFamily="50" charset="-128"/>
              <a:ea typeface="ＭＳ Ｐゴシック" panose="020B0600070205080204" pitchFamily="50" charset="-128"/>
            </a:rPr>
            <a:t>情報処理・提供サービス業含む</a:t>
          </a:r>
          <a:r>
            <a:rPr kumimoji="1" lang="ja-JP" altLang="en-US" sz="1100" b="0">
              <a:latin typeface="ＭＳ Ｐゴシック" panose="020B0600070205080204" pitchFamily="50" charset="-128"/>
              <a:ea typeface="ＭＳ Ｐゴシック" panose="020B0600070205080204" pitchFamily="50" charset="-128"/>
            </a:rPr>
            <a:t>」を選択してください。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情報通信業のうち、</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「インターネット附随サービス業」は</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大分類で「製造業その他」を選択</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し、中分類で当該業種分類を選択してください。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latin typeface="ＭＳ Ｐゴシック" panose="020B0600070205080204" pitchFamily="50" charset="-128"/>
              <a:ea typeface="ＭＳ Ｐゴシック" panose="020B0600070205080204" pitchFamily="50" charset="-128"/>
            </a:rPr>
            <a:t>・情報通信業のうち、放送業、情報サービス業（管理、補助的経済活動を行う事業所）、映像・音声・文字情報制作業に付帯するサービス業の場合は、大分類で「サービス業」を選択し、</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中分類で当該業種分類を選択してください</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23093</xdr:colOff>
      <xdr:row>19</xdr:row>
      <xdr:rowOff>512828</xdr:rowOff>
    </xdr:from>
    <xdr:to>
      <xdr:col>25</xdr:col>
      <xdr:colOff>423231</xdr:colOff>
      <xdr:row>19</xdr:row>
      <xdr:rowOff>513915</xdr:rowOff>
    </xdr:to>
    <xdr:cxnSp macro="">
      <xdr:nvCxnSpPr>
        <xdr:cNvPr id="7" name="直線矢印コネクタ 6"/>
        <xdr:cNvCxnSpPr>
          <a:stCxn id="6" idx="1"/>
        </xdr:cNvCxnSpPr>
      </xdr:nvCxnSpPr>
      <xdr:spPr>
        <a:xfrm flipH="1">
          <a:off x="8266548" y="7728737"/>
          <a:ext cx="781138" cy="1087"/>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388039</xdr:colOff>
      <xdr:row>27</xdr:row>
      <xdr:rowOff>167344</xdr:rowOff>
    </xdr:from>
    <xdr:ext cx="2376000" cy="1926168"/>
    <xdr:sp macro="" textlink="">
      <xdr:nvSpPr>
        <xdr:cNvPr id="8" name="正方形/長方形 7"/>
        <xdr:cNvSpPr/>
      </xdr:nvSpPr>
      <xdr:spPr>
        <a:xfrm>
          <a:off x="9012494" y="1060443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43093</xdr:colOff>
      <xdr:row>6</xdr:row>
      <xdr:rowOff>228966</xdr:rowOff>
    </xdr:from>
    <xdr:to>
      <xdr:col>25</xdr:col>
      <xdr:colOff>432350</xdr:colOff>
      <xdr:row>6</xdr:row>
      <xdr:rowOff>230226</xdr:rowOff>
    </xdr:to>
    <xdr:cxnSp macro="">
      <xdr:nvCxnSpPr>
        <xdr:cNvPr id="9" name="直線矢印コネクタ 8"/>
        <xdr:cNvCxnSpPr>
          <a:stCxn id="10" idx="1"/>
        </xdr:cNvCxnSpPr>
      </xdr:nvCxnSpPr>
      <xdr:spPr>
        <a:xfrm flipH="1" flipV="1">
          <a:off x="8286548" y="2318693"/>
          <a:ext cx="770257" cy="126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432350</xdr:colOff>
      <xdr:row>6</xdr:row>
      <xdr:rowOff>92367</xdr:rowOff>
    </xdr:from>
    <xdr:ext cx="3957627" cy="275717"/>
    <xdr:sp macro="" textlink="">
      <xdr:nvSpPr>
        <xdr:cNvPr id="10" name="正方形/長方形 9"/>
        <xdr:cNvSpPr/>
      </xdr:nvSpPr>
      <xdr:spPr>
        <a:xfrm>
          <a:off x="9056805" y="2182094"/>
          <a:ext cx="3957627"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法人の場合は「</a:t>
          </a:r>
          <a:r>
            <a:rPr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履歴事項全部証明書</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」上の所在地を入力</a:t>
          </a:r>
          <a:endParaRPr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14</xdr:col>
      <xdr:colOff>120766</xdr:colOff>
      <xdr:row>0</xdr:row>
      <xdr:rowOff>172350</xdr:rowOff>
    </xdr:from>
    <xdr:ext cx="3430106" cy="825867"/>
    <xdr:sp macro="" textlink="">
      <xdr:nvSpPr>
        <xdr:cNvPr id="9" name="正方形/長方形 8"/>
        <xdr:cNvSpPr/>
      </xdr:nvSpPr>
      <xdr:spPr>
        <a:xfrm>
          <a:off x="9227413" y="172350"/>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「（３）委託・外注費」に計上した全ての経費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53</xdr:col>
      <xdr:colOff>71731</xdr:colOff>
      <xdr:row>4</xdr:row>
      <xdr:rowOff>149070</xdr:rowOff>
    </xdr:from>
    <xdr:ext cx="2376000" cy="1926168"/>
    <xdr:sp macro="" textlink="">
      <xdr:nvSpPr>
        <xdr:cNvPr id="10" name="正方形/長方形 9"/>
        <xdr:cNvSpPr/>
      </xdr:nvSpPr>
      <xdr:spPr>
        <a:xfrm>
          <a:off x="15005437" y="1120246"/>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9</xdr:col>
      <xdr:colOff>90752</xdr:colOff>
      <xdr:row>5</xdr:row>
      <xdr:rowOff>256219</xdr:rowOff>
    </xdr:from>
    <xdr:to>
      <xdr:col>14</xdr:col>
      <xdr:colOff>69340</xdr:colOff>
      <xdr:row>5</xdr:row>
      <xdr:rowOff>258575</xdr:rowOff>
    </xdr:to>
    <xdr:cxnSp macro="">
      <xdr:nvCxnSpPr>
        <xdr:cNvPr id="11" name="直線矢印コネクタ 10"/>
        <xdr:cNvCxnSpPr/>
      </xdr:nvCxnSpPr>
      <xdr:spPr>
        <a:xfrm flipH="1">
          <a:off x="7015987" y="1391748"/>
          <a:ext cx="2160000" cy="235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14</xdr:col>
      <xdr:colOff>129978</xdr:colOff>
      <xdr:row>5</xdr:row>
      <xdr:rowOff>26669</xdr:rowOff>
    </xdr:from>
    <xdr:ext cx="5474446" cy="459100"/>
    <xdr:sp macro="" textlink="">
      <xdr:nvSpPr>
        <xdr:cNvPr id="12" name="正方形/長方形 11"/>
        <xdr:cNvSpPr/>
      </xdr:nvSpPr>
      <xdr:spPr>
        <a:xfrm>
          <a:off x="9236625" y="1162198"/>
          <a:ext cx="5474446"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129977</xdr:colOff>
      <xdr:row>6</xdr:row>
      <xdr:rowOff>30503</xdr:rowOff>
    </xdr:from>
    <xdr:ext cx="5474446" cy="3593356"/>
    <xdr:sp macro="" textlink="">
      <xdr:nvSpPr>
        <xdr:cNvPr id="13" name="正方形/長方形 12"/>
        <xdr:cNvSpPr/>
      </xdr:nvSpPr>
      <xdr:spPr>
        <a:xfrm>
          <a:off x="9236624" y="1778621"/>
          <a:ext cx="5474446"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120642</xdr:colOff>
      <xdr:row>14</xdr:row>
      <xdr:rowOff>213682</xdr:rowOff>
    </xdr:from>
    <xdr:ext cx="7259917" cy="5260543"/>
    <xdr:sp macro="" textlink="">
      <xdr:nvSpPr>
        <xdr:cNvPr id="16" name="正方形/長方形 15"/>
        <xdr:cNvSpPr/>
      </xdr:nvSpPr>
      <xdr:spPr>
        <a:xfrm>
          <a:off x="9227289" y="5547682"/>
          <a:ext cx="7259917" cy="526054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委託</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試作品の開発・改良のうち、自企業内で直接実施することができない試作・検査等を外部の事業者等に依頼する経費で、実施するものにおいて創意工夫、検討が必要なもの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［例：開発、試験等］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外注</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自企業内で直接実施することができない当該開発・改良の一部を外部の事業者等に依頼する経費で、仕様書等において実施内容を具体的に指示できるもの</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［例：製造・改造・加工、試料の製造・分析鑑定等］</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特注部品の製造の場合は、受払簿の作成が必要です。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共同研究</a:t>
          </a: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共同研究契約により共同研究を実施するために要する経費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［例：大学、試験研究機関等との間で共通の課題について分担して行う研究開発等］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事業協同組合等が行う開発・改良で、その構成員である中小企業に開発・改良を委託する場合に要する経費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デザイン会社がデザインを委託・外注する場合など、助成事業者が通常業務として実施している業務については、自ら実施することができない業務には含まれません。</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試作品の広報を目的とした広報物の制作に要する経費は「広告・宣伝費」に計上してください。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委託・外注内容、金額等が明記された契約書等を締結し、委託・外注する側である助成事業者に成果物等が帰属する必要があります。</a:t>
          </a:r>
        </a:p>
      </xdr:txBody>
    </xdr:sp>
    <xdr:clientData/>
  </xdr:oneCellAnchor>
  <xdr:oneCellAnchor>
    <xdr:from>
      <xdr:col>14</xdr:col>
      <xdr:colOff>120643</xdr:colOff>
      <xdr:row>30</xdr:row>
      <xdr:rowOff>123859</xdr:rowOff>
    </xdr:from>
    <xdr:ext cx="4950283" cy="1226105"/>
    <xdr:sp macro="" textlink="">
      <xdr:nvSpPr>
        <xdr:cNvPr id="17" name="正方形/長方形 16"/>
        <xdr:cNvSpPr/>
      </xdr:nvSpPr>
      <xdr:spPr>
        <a:xfrm>
          <a:off x="9227290" y="10926330"/>
          <a:ext cx="4950283" cy="122610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委託業務の全て又は主要な部分を第三者に再委託・外注する経費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技術開発・改良要素を伴わないデザイン、翻訳等に係る経費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納品物で未使用な部分がある場合の経費</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37</xdr:col>
      <xdr:colOff>162817</xdr:colOff>
      <xdr:row>27</xdr:row>
      <xdr:rowOff>240718</xdr:rowOff>
    </xdr:from>
    <xdr:ext cx="2376000" cy="1926168"/>
    <xdr:sp macro="" textlink="">
      <xdr:nvSpPr>
        <xdr:cNvPr id="6" name="正方形/長方形 5"/>
        <xdr:cNvSpPr/>
      </xdr:nvSpPr>
      <xdr:spPr>
        <a:xfrm>
          <a:off x="7173217" y="952441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27435</xdr:colOff>
      <xdr:row>5</xdr:row>
      <xdr:rowOff>144157</xdr:rowOff>
    </xdr:from>
    <xdr:to>
      <xdr:col>38</xdr:col>
      <xdr:colOff>63854</xdr:colOff>
      <xdr:row>5</xdr:row>
      <xdr:rowOff>144162</xdr:rowOff>
    </xdr:to>
    <xdr:cxnSp macro="">
      <xdr:nvCxnSpPr>
        <xdr:cNvPr id="9" name="直線矢印コネクタ 8"/>
        <xdr:cNvCxnSpPr/>
      </xdr:nvCxnSpPr>
      <xdr:spPr>
        <a:xfrm flipH="1">
          <a:off x="6694935" y="1274457"/>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10317</xdr:colOff>
      <xdr:row>3</xdr:row>
      <xdr:rowOff>165026</xdr:rowOff>
    </xdr:from>
    <xdr:ext cx="4153070" cy="659219"/>
    <xdr:sp macro="" textlink="">
      <xdr:nvSpPr>
        <xdr:cNvPr id="10" name="正方形/長方形 9"/>
        <xdr:cNvSpPr/>
      </xdr:nvSpPr>
      <xdr:spPr>
        <a:xfrm>
          <a:off x="7192167" y="965126"/>
          <a:ext cx="4153070"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xdr:colOff>
      <xdr:row>7</xdr:row>
      <xdr:rowOff>274025</xdr:rowOff>
    </xdr:from>
    <xdr:ext cx="4774912" cy="2676438"/>
    <xdr:sp macro="" textlink="">
      <xdr:nvSpPr>
        <xdr:cNvPr id="11" name="正方形/長方形 10"/>
        <xdr:cNvSpPr/>
      </xdr:nvSpPr>
      <xdr:spPr>
        <a:xfrm>
          <a:off x="7181851" y="2039325"/>
          <a:ext cx="4774912" cy="267643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例：前シートで、委－１～委－５項目を記入した場合→委－１～委－５まで５つありますので、計画書は５つ記入してください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④共同研究の場合、今回助成事業に申請する成果物の所有権が自企業に帰属しないものについては助成対象となりません</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23</xdr:col>
      <xdr:colOff>28323</xdr:colOff>
      <xdr:row>10</xdr:row>
      <xdr:rowOff>307425</xdr:rowOff>
    </xdr:from>
    <xdr:ext cx="2376000" cy="1926168"/>
    <xdr:sp macro="" textlink="">
      <xdr:nvSpPr>
        <xdr:cNvPr id="6" name="正方形/長方形 5"/>
        <xdr:cNvSpPr/>
      </xdr:nvSpPr>
      <xdr:spPr>
        <a:xfrm>
          <a:off x="9017101" y="408920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23</xdr:col>
      <xdr:colOff>28224</xdr:colOff>
      <xdr:row>2</xdr:row>
      <xdr:rowOff>88975</xdr:rowOff>
    </xdr:from>
    <xdr:ext cx="5778500" cy="1226105"/>
    <xdr:sp macro="" textlink="">
      <xdr:nvSpPr>
        <xdr:cNvPr id="7" name="正方形/長方形 6"/>
        <xdr:cNvSpPr/>
      </xdr:nvSpPr>
      <xdr:spPr>
        <a:xfrm>
          <a:off x="9017002" y="582864"/>
          <a:ext cx="5778500" cy="122610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産業財産権出願・導入費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開発・改良した試作品の特許・実用新案等の出願（外国出願に係る現地代理人費用、翻訳料も含む）に要する経費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特許・実用新案等（出願、登録、公告され存続しているものに限る）を他の事業者・個人から譲渡又は実施許諾（ライセンス料を含む）を受けた場合に要する経費</a:t>
          </a:r>
        </a:p>
      </xdr:txBody>
    </xdr:sp>
    <xdr:clientData/>
  </xdr:oneCellAnchor>
  <xdr:oneCellAnchor>
    <xdr:from>
      <xdr:col>23</xdr:col>
      <xdr:colOff>28230</xdr:colOff>
      <xdr:row>6</xdr:row>
      <xdr:rowOff>70371</xdr:rowOff>
    </xdr:from>
    <xdr:ext cx="4972694" cy="825867"/>
    <xdr:sp macro="" textlink="">
      <xdr:nvSpPr>
        <xdr:cNvPr id="8" name="正方形/長方形 7"/>
        <xdr:cNvSpPr/>
      </xdr:nvSpPr>
      <xdr:spPr>
        <a:xfrm>
          <a:off x="9017008" y="2074149"/>
          <a:ext cx="4972694"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出願に関する調査に係る経費</a:t>
          </a:r>
        </a:p>
        <a:p>
          <a:pPr marL="144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出願後の経費（例：審査請求、登録料、維持年金等）</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13</xdr:col>
      <xdr:colOff>407770</xdr:colOff>
      <xdr:row>11</xdr:row>
      <xdr:rowOff>331833</xdr:rowOff>
    </xdr:from>
    <xdr:ext cx="2376000" cy="1926168"/>
    <xdr:sp macro="" textlink="">
      <xdr:nvSpPr>
        <xdr:cNvPr id="6" name="正方形/長方形 5"/>
        <xdr:cNvSpPr/>
      </xdr:nvSpPr>
      <xdr:spPr>
        <a:xfrm>
          <a:off x="9521888" y="4126892"/>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433295</xdr:colOff>
      <xdr:row>5</xdr:row>
      <xdr:rowOff>39392</xdr:rowOff>
    </xdr:from>
    <xdr:ext cx="4721413" cy="2509790"/>
    <xdr:sp macro="" textlink="">
      <xdr:nvSpPr>
        <xdr:cNvPr id="7" name="正方形/長方形 6"/>
        <xdr:cNvSpPr/>
      </xdr:nvSpPr>
      <xdr:spPr>
        <a:xfrm>
          <a:off x="9547413" y="1145039"/>
          <a:ext cx="4721413" cy="250979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試作品の（製品・サービス）の開発・改良について、外部</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から技術指導を受ける場合に要する経費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［例：謝金等］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各回の指導を記入押印した報告書の提出が必要となります。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技術開発・改良要素を伴わない指導は助成対象となりません。</a:t>
          </a:r>
        </a:p>
      </xdr:txBody>
    </xdr:sp>
    <xdr:clientData/>
  </xdr:oneCellAnchor>
  <xdr:oneCellAnchor>
    <xdr:from>
      <xdr:col>13</xdr:col>
      <xdr:colOff>425826</xdr:colOff>
      <xdr:row>1</xdr:row>
      <xdr:rowOff>44824</xdr:rowOff>
    </xdr:from>
    <xdr:ext cx="3430106" cy="825867"/>
    <xdr:sp macro="" textlink="">
      <xdr:nvSpPr>
        <xdr:cNvPr id="8" name="正方形/長方形 7"/>
        <xdr:cNvSpPr/>
      </xdr:nvSpPr>
      <xdr:spPr>
        <a:xfrm>
          <a:off x="9539944" y="209177"/>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「（５）専門家指導費」に計上した全ての経費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専門家指導計画書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38</xdr:col>
      <xdr:colOff>546</xdr:colOff>
      <xdr:row>25</xdr:row>
      <xdr:rowOff>247493</xdr:rowOff>
    </xdr:from>
    <xdr:ext cx="2376000" cy="1926168"/>
    <xdr:sp macro="" textlink="">
      <xdr:nvSpPr>
        <xdr:cNvPr id="9" name="正方形/長方形 8"/>
        <xdr:cNvSpPr/>
      </xdr:nvSpPr>
      <xdr:spPr>
        <a:xfrm>
          <a:off x="7182396" y="96073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35</xdr:col>
      <xdr:colOff>5670</xdr:colOff>
      <xdr:row>3</xdr:row>
      <xdr:rowOff>152964</xdr:rowOff>
    </xdr:from>
    <xdr:to>
      <xdr:col>38</xdr:col>
      <xdr:colOff>26916</xdr:colOff>
      <xdr:row>3</xdr:row>
      <xdr:rowOff>158750</xdr:rowOff>
    </xdr:to>
    <xdr:cxnSp macro="">
      <xdr:nvCxnSpPr>
        <xdr:cNvPr id="10" name="直線矢印コネクタ 9"/>
        <xdr:cNvCxnSpPr/>
      </xdr:nvCxnSpPr>
      <xdr:spPr>
        <a:xfrm flipH="1">
          <a:off x="6673170" y="1359464"/>
          <a:ext cx="535596" cy="5786"/>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11574</xdr:colOff>
      <xdr:row>2</xdr:row>
      <xdr:rowOff>514511</xdr:rowOff>
    </xdr:from>
    <xdr:ext cx="3266080" cy="459100"/>
    <xdr:sp macro="" textlink="">
      <xdr:nvSpPr>
        <xdr:cNvPr id="11" name="正方形/長方形 10"/>
        <xdr:cNvSpPr/>
      </xdr:nvSpPr>
      <xdr:spPr>
        <a:xfrm>
          <a:off x="7193424" y="1149511"/>
          <a:ext cx="3266080"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大学教授等に依頼する場合、電話番号や住所は大学のもので構いません。</a:t>
          </a:r>
        </a:p>
      </xdr:txBody>
    </xdr:sp>
    <xdr:clientData/>
  </xdr:oneCellAnchor>
  <xdr:oneCellAnchor>
    <xdr:from>
      <xdr:col>37</xdr:col>
      <xdr:colOff>156331</xdr:colOff>
      <xdr:row>5</xdr:row>
      <xdr:rowOff>14545</xdr:rowOff>
    </xdr:from>
    <xdr:ext cx="5251011" cy="2493055"/>
    <xdr:sp macro="" textlink="">
      <xdr:nvSpPr>
        <xdr:cNvPr id="12" name="正方形/長方形 11"/>
        <xdr:cNvSpPr/>
      </xdr:nvSpPr>
      <xdr:spPr>
        <a:xfrm>
          <a:off x="7166731" y="1856045"/>
          <a:ext cx="5251011"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前シートに専門家指導費を記入した場合は、本計画書の作成が全て必要です。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全ての項目をもれなく記入してください。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の項目を記入した場合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～専</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つありますので、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計画書は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I</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③自企業と資本関係、役員または従業員の兼務、自企業代表者３親等以内の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親族と関連がある事業者</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等との取引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は、助成対象となりません</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39</xdr:col>
      <xdr:colOff>132807</xdr:colOff>
      <xdr:row>0</xdr:row>
      <xdr:rowOff>253761</xdr:rowOff>
    </xdr:from>
    <xdr:ext cx="2376000" cy="1926168"/>
    <xdr:sp macro="" textlink="">
      <xdr:nvSpPr>
        <xdr:cNvPr id="9" name="正方形/長方形 8"/>
        <xdr:cNvSpPr/>
      </xdr:nvSpPr>
      <xdr:spPr>
        <a:xfrm>
          <a:off x="18171820" y="25376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359666</xdr:colOff>
      <xdr:row>0</xdr:row>
      <xdr:rowOff>236399</xdr:rowOff>
    </xdr:from>
    <xdr:ext cx="4992723" cy="659219"/>
    <xdr:sp macro="" textlink="">
      <xdr:nvSpPr>
        <xdr:cNvPr id="10" name="正方形/長方形 9"/>
        <xdr:cNvSpPr/>
      </xdr:nvSpPr>
      <xdr:spPr>
        <a:xfrm>
          <a:off x="12048679" y="236399"/>
          <a:ext cx="4992723"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保有資格がない場合は、担当者の経験内容を記入してください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②時間単価は、募集要項をご確認いただき、選択してください</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350927</xdr:colOff>
      <xdr:row>4</xdr:row>
      <xdr:rowOff>134678</xdr:rowOff>
    </xdr:from>
    <xdr:ext cx="5970511" cy="3426707"/>
    <xdr:sp macro="" textlink="">
      <xdr:nvSpPr>
        <xdr:cNvPr id="11" name="正方形/長方形 10"/>
        <xdr:cNvSpPr/>
      </xdr:nvSpPr>
      <xdr:spPr>
        <a:xfrm>
          <a:off x="12039940" y="1103889"/>
          <a:ext cx="5970511" cy="342670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直接人件費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試作品の開発・改良に直接従事した役員及び正社員の人件費</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［例：仕様策定、試作開発、成形加工、検証事務、システム組込、デザイン等］</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助成対象とするのは、助成事業の開発・改良に直接従事する時間のみとします。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直接人件費の助成金交付申請額は</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万円を上限（助成対象期間中の総額）とします。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助成事業者の役員及び直接雇用の従業員のうち、常態として助成事業の開発・改良に従事し、助成事業者から毎月一定の報酬、給与が直接支払われている者のみを助成対象とします。</a:t>
          </a:r>
        </a:p>
        <a:p>
          <a:pPr marL="576000" marR="0" lvl="0" indent="-28800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役員の場合は登記簿謄本、従業員の場合は雇用保険被保険者証など助成事業者との関係を証明する書類が必要です。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時間単価は、補足（１）人件費単価一覧表を適用します。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助成総対象時間数は、１人につき</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時間、年間</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1,800</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時間を上限とします。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各従業者の当月助成対象経費算定額（時間給</a:t>
          </a:r>
          <a:r>
            <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当月従事時間）が当月給与支給総額を超える場合は、当月給与総支給額を助成対象経費の上限とします。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採択後に、就業規則と賃金規程の提出が必要となります。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ク　報告時に、従事者別の作業日報と賃金台帳等の提出が必要となります。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14</xdr:col>
      <xdr:colOff>325862</xdr:colOff>
      <xdr:row>12</xdr:row>
      <xdr:rowOff>228256</xdr:rowOff>
    </xdr:from>
    <xdr:ext cx="5452086" cy="3059940"/>
    <xdr:sp macro="" textlink="">
      <xdr:nvSpPr>
        <xdr:cNvPr id="12" name="正方形/長方形 11"/>
        <xdr:cNvSpPr/>
      </xdr:nvSpPr>
      <xdr:spPr>
        <a:xfrm>
          <a:off x="12014875" y="4756809"/>
          <a:ext cx="5452086" cy="305994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助成事業の開発・改良に直接的に関係のない業務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［例：開発統括、ディレクション、スケジュール管理、進行管理、関連資料収集、特許事務所との打合せ等］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就業規則等に定める毎月一定の期日に、給与等の全額が支払われていることが確認できない場合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役員の報酬も含みます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給与の支払いが振込以外の場合（現金支給は助成対象外）</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就業規則等に定められた所定労働時間を超えて行われる時間外労働（超過勤務）</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休日労働（就業規則等に定められた休日に労働した時間）</a:t>
          </a:r>
        </a:p>
        <a:p>
          <a:pPr marL="432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上記エ及びオについては、本助成事業においては代表又は取締役等役員に対しても就業規則等の規定が準用されます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試作品広報に係る業務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［例：広告案作成、展示会・イベントの打ち合わせ・準備・実施等］</a:t>
          </a: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キ　個人事業者及び創業予定者の自らに対する報酬</a:t>
          </a: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20</xdr:col>
      <xdr:colOff>11049</xdr:colOff>
      <xdr:row>22</xdr:row>
      <xdr:rowOff>309700</xdr:rowOff>
    </xdr:from>
    <xdr:ext cx="2880000" cy="1926168"/>
    <xdr:sp macro="" textlink="">
      <xdr:nvSpPr>
        <xdr:cNvPr id="8" name="正方形/長方形 7"/>
        <xdr:cNvSpPr/>
      </xdr:nvSpPr>
      <xdr:spPr>
        <a:xfrm>
          <a:off x="8475225" y="8377935"/>
          <a:ext cx="2880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101653</xdr:colOff>
      <xdr:row>8</xdr:row>
      <xdr:rowOff>386196</xdr:rowOff>
    </xdr:from>
    <xdr:to>
      <xdr:col>19</xdr:col>
      <xdr:colOff>117594</xdr:colOff>
      <xdr:row>8</xdr:row>
      <xdr:rowOff>387305</xdr:rowOff>
    </xdr:to>
    <xdr:cxnSp macro="">
      <xdr:nvCxnSpPr>
        <xdr:cNvPr id="10" name="直線矢印コネクタ 9"/>
        <xdr:cNvCxnSpPr/>
      </xdr:nvCxnSpPr>
      <xdr:spPr>
        <a:xfrm flipH="1" flipV="1">
          <a:off x="6272359" y="2014784"/>
          <a:ext cx="2160000" cy="1109"/>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136651</xdr:colOff>
      <xdr:row>8</xdr:row>
      <xdr:rowOff>85589</xdr:rowOff>
    </xdr:from>
    <xdr:ext cx="4654489" cy="642484"/>
    <xdr:sp macro="" textlink="">
      <xdr:nvSpPr>
        <xdr:cNvPr id="11" name="正方形/長方形 10"/>
        <xdr:cNvSpPr/>
      </xdr:nvSpPr>
      <xdr:spPr>
        <a:xfrm>
          <a:off x="8451416" y="1714177"/>
          <a:ext cx="4654489"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p>
      </xdr:txBody>
    </xdr:sp>
    <xdr:clientData/>
  </xdr:oneCellAnchor>
  <xdr:oneCellAnchor>
    <xdr:from>
      <xdr:col>19</xdr:col>
      <xdr:colOff>136656</xdr:colOff>
      <xdr:row>9</xdr:row>
      <xdr:rowOff>297029</xdr:rowOff>
    </xdr:from>
    <xdr:ext cx="7849412" cy="2493055"/>
    <xdr:sp macro="" textlink="">
      <xdr:nvSpPr>
        <xdr:cNvPr id="12" name="正方形/長方形 11"/>
        <xdr:cNvSpPr/>
      </xdr:nvSpPr>
      <xdr:spPr>
        <a:xfrm>
          <a:off x="8451421" y="2538205"/>
          <a:ext cx="7849412" cy="2493055"/>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規格認証・登録費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開発・改良する試作品の規格適合、認証の申請・審査・登録に要する経費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［例：認証・検査機関への申請手数料、成績証明書発行手数料、審査費用、登録証発行料等］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開発・改良する試作品の規格等認証・登録に係る外部専門家の技術指導、研修等を受ける場合に要する経費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［例：技術文書・マニュアル整備等の指導及び作成代行に要する費用、外部研修の受講料等］</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万円以上の経費については、原則として２者以上の見積書（指導料・申請料・検査・登録料など、項目毎に内訳があり、価格の妥当性が評価できるもの）が必要です。</a:t>
          </a: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規格認証・登録に係る外部専門家の指導を受ける場合は、本経費に計上してください。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規格認証・登録に係る試験等を外部に委託・外注する場合は、委託・外注費に計上してください。</a:t>
          </a:r>
          <a:endParaRPr kumimoji="1" lang="ja-JP" altLang="en-US" sz="1100" b="0" i="1"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10</xdr:col>
      <xdr:colOff>2</xdr:colOff>
      <xdr:row>0</xdr:row>
      <xdr:rowOff>201706</xdr:rowOff>
    </xdr:from>
    <xdr:ext cx="3577390" cy="825867"/>
    <xdr:sp macro="" textlink="">
      <xdr:nvSpPr>
        <xdr:cNvPr id="13" name="正方形/長方形 12"/>
        <xdr:cNvSpPr/>
      </xdr:nvSpPr>
      <xdr:spPr>
        <a:xfrm>
          <a:off x="6959602" y="201706"/>
          <a:ext cx="3577390"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）規格認証・登録費」に計上した全ての経費について、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規格認証・登録計画書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19</xdr:col>
      <xdr:colOff>127009</xdr:colOff>
      <xdr:row>15</xdr:row>
      <xdr:rowOff>322914</xdr:rowOff>
    </xdr:from>
    <xdr:ext cx="5648157" cy="825867"/>
    <xdr:sp macro="" textlink="">
      <xdr:nvSpPr>
        <xdr:cNvPr id="14" name="正方形/長方形 13"/>
        <xdr:cNvSpPr/>
      </xdr:nvSpPr>
      <xdr:spPr>
        <a:xfrm>
          <a:off x="8441774" y="5253502"/>
          <a:ext cx="5648157"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432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認証等取得後に発生した経費</a:t>
          </a:r>
        </a:p>
        <a:p>
          <a:pPr marL="43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［例：サーベイランス（定期審査）、維持審査料、認証継続費、更新審査料等］</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37</xdr:col>
      <xdr:colOff>149143</xdr:colOff>
      <xdr:row>27</xdr:row>
      <xdr:rowOff>271549</xdr:rowOff>
    </xdr:from>
    <xdr:ext cx="2376000" cy="1926168"/>
    <xdr:sp macro="" textlink="">
      <xdr:nvSpPr>
        <xdr:cNvPr id="6" name="正方形/長方形 5"/>
        <xdr:cNvSpPr/>
      </xdr:nvSpPr>
      <xdr:spPr>
        <a:xfrm>
          <a:off x="7159543" y="95552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37</xdr:col>
      <xdr:colOff>161613</xdr:colOff>
      <xdr:row>7</xdr:row>
      <xdr:rowOff>140229</xdr:rowOff>
    </xdr:from>
    <xdr:ext cx="4677087" cy="2309671"/>
    <xdr:sp macro="" textlink="">
      <xdr:nvSpPr>
        <xdr:cNvPr id="7" name="正方形/長方形 6"/>
        <xdr:cNvSpPr/>
      </xdr:nvSpPr>
      <xdr:spPr>
        <a:xfrm>
          <a:off x="7172013" y="1905529"/>
          <a:ext cx="4677087" cy="230967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前シートに規格認証・登録費を記入した場合は、本計画書の作成が全て必要です。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例：前シートで、規－１～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規</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35</xdr:col>
      <xdr:colOff>1726</xdr:colOff>
      <xdr:row>5</xdr:row>
      <xdr:rowOff>160475</xdr:rowOff>
    </xdr:from>
    <xdr:to>
      <xdr:col>38</xdr:col>
      <xdr:colOff>91202</xdr:colOff>
      <xdr:row>5</xdr:row>
      <xdr:rowOff>162635</xdr:rowOff>
    </xdr:to>
    <xdr:cxnSp macro="">
      <xdr:nvCxnSpPr>
        <xdr:cNvPr id="8" name="直線矢印コネクタ 7"/>
        <xdr:cNvCxnSpPr/>
      </xdr:nvCxnSpPr>
      <xdr:spPr>
        <a:xfrm flipH="1" flipV="1">
          <a:off x="6669226" y="1290775"/>
          <a:ext cx="603826" cy="21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3978</xdr:colOff>
      <xdr:row>4</xdr:row>
      <xdr:rowOff>14033</xdr:rowOff>
    </xdr:from>
    <xdr:ext cx="4065782" cy="659219"/>
    <xdr:sp macro="" textlink="">
      <xdr:nvSpPr>
        <xdr:cNvPr id="9" name="正方形/長方形 8"/>
        <xdr:cNvSpPr/>
      </xdr:nvSpPr>
      <xdr:spPr>
        <a:xfrm>
          <a:off x="7185828" y="979233"/>
          <a:ext cx="4065782"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13</xdr:col>
      <xdr:colOff>316688</xdr:colOff>
      <xdr:row>22</xdr:row>
      <xdr:rowOff>188179</xdr:rowOff>
    </xdr:from>
    <xdr:ext cx="2376000" cy="1926168"/>
    <xdr:sp macro="" textlink="">
      <xdr:nvSpPr>
        <xdr:cNvPr id="14" name="正方形/長方形 13"/>
        <xdr:cNvSpPr/>
      </xdr:nvSpPr>
      <xdr:spPr>
        <a:xfrm>
          <a:off x="7601045" y="751789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0</xdr:colOff>
      <xdr:row>2</xdr:row>
      <xdr:rowOff>478116</xdr:rowOff>
    </xdr:from>
    <xdr:to>
      <xdr:col>13</xdr:col>
      <xdr:colOff>164353</xdr:colOff>
      <xdr:row>4</xdr:row>
      <xdr:rowOff>203339</xdr:rowOff>
    </xdr:to>
    <xdr:cxnSp macro="">
      <xdr:nvCxnSpPr>
        <xdr:cNvPr id="15" name="直線矢印コネクタ 6"/>
        <xdr:cNvCxnSpPr/>
      </xdr:nvCxnSpPr>
      <xdr:spPr>
        <a:xfrm rot="10800000" flipV="1">
          <a:off x="6499412" y="1030940"/>
          <a:ext cx="941294" cy="898105"/>
        </a:xfrm>
        <a:prstGeom prst="bentConnector3">
          <a:avLst>
            <a:gd name="adj1" fmla="val 50000"/>
          </a:avLst>
        </a:prstGeom>
        <a:noFill/>
        <a:ln w="22225" cap="flat" cmpd="sng" algn="ctr">
          <a:solidFill>
            <a:srgbClr val="FF0000"/>
          </a:solidFill>
          <a:prstDash val="solid"/>
          <a:miter lim="800000"/>
          <a:tailEnd type="triangle"/>
        </a:ln>
        <a:effectLst/>
      </xdr:spPr>
    </xdr:cxnSp>
    <xdr:clientData/>
  </xdr:twoCellAnchor>
  <xdr:oneCellAnchor>
    <xdr:from>
      <xdr:col>12</xdr:col>
      <xdr:colOff>650885</xdr:colOff>
      <xdr:row>2</xdr:row>
      <xdr:rowOff>24133</xdr:rowOff>
    </xdr:from>
    <xdr:ext cx="2730500" cy="842603"/>
    <xdr:sp macro="" textlink="">
      <xdr:nvSpPr>
        <xdr:cNvPr id="16" name="正方形/長方形 15"/>
        <xdr:cNvSpPr/>
      </xdr:nvSpPr>
      <xdr:spPr>
        <a:xfrm>
          <a:off x="7267585" y="659133"/>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246058</xdr:colOff>
      <xdr:row>2</xdr:row>
      <xdr:rowOff>25522</xdr:rowOff>
    </xdr:from>
    <xdr:ext cx="7857349" cy="8894743"/>
    <xdr:sp macro="" textlink="">
      <xdr:nvSpPr>
        <xdr:cNvPr id="17" name="正方形/長方形 16"/>
        <xdr:cNvSpPr/>
      </xdr:nvSpPr>
      <xdr:spPr>
        <a:xfrm>
          <a:off x="10164758" y="660522"/>
          <a:ext cx="7857349" cy="889474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展示会等参加費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開発・改良した試作品（製品・サービス）の周知又はニーズ確認を目的として行う国内外及びオンラインの展示会等出展に要する経費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オンラインの展示会等出展については、「１ 出展小間料」のみが助成対象となります。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展示会等参加費の助成金交付申請額は、広告・宣伝費と合計で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特定の顧客（会員等）のみを対象としている展示会等への出展に要する経費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自企業が主催又は運営に携わる展示会等への出展に要する経費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出展小間料</a:t>
          </a: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助成事業者が全額負担している展示会等であっても、出展小間内に他企業の社名等の提示、他企業の製品等の展示がある場合、按分の対象となる場合があります。</a:t>
          </a: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出展小間内に、本助成事業による試作品以外の製品・サービスの展示があった場合、助成対象経費を按分して算出します。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出展小間内に助成事業者名（自企業の製品名・ブランド名）を表示していない場合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出展及び使用の事実が写真（オンライン展示会等の場合は、画面のハードコピー）等で確認できない場合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資材費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［例：設営、装飾、ポスター・パネル作成、機器・備品リース、会場での光熱水費等］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展示会に係る備品・機器等の購入に要する経費（リースのみ対象となります）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自ら材料や既製品を調達して小間の設営・装飾又は販促物作成をするのに要する経費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対象となる展示会等で使用されたことが写真等で確認できないリース品や作成ポスター・パネル等の経費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スタッフ用のハンガーラックや冷蔵庫等の購入、レンタル、リースに要する経費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輸送費</a:t>
          </a: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自ら展示会等の搬出搬入を行った場合の経費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5200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720000" marR="0" lvl="0" indent="-252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381001</xdr:colOff>
      <xdr:row>17</xdr:row>
      <xdr:rowOff>208643</xdr:rowOff>
    </xdr:from>
    <xdr:ext cx="2286000" cy="671286"/>
    <xdr:sp macro="" textlink="">
      <xdr:nvSpPr>
        <xdr:cNvPr id="19" name="正方形/長方形 18"/>
        <xdr:cNvSpPr/>
      </xdr:nvSpPr>
      <xdr:spPr>
        <a:xfrm>
          <a:off x="7665358" y="6404429"/>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607786</xdr:colOff>
      <xdr:row>16</xdr:row>
      <xdr:rowOff>45356</xdr:rowOff>
    </xdr:from>
    <xdr:to>
      <xdr:col>15</xdr:col>
      <xdr:colOff>607786</xdr:colOff>
      <xdr:row>17</xdr:row>
      <xdr:rowOff>178570</xdr:rowOff>
    </xdr:to>
    <xdr:cxnSp macro="">
      <xdr:nvCxnSpPr>
        <xdr:cNvPr id="20" name="直線矢印コネクタ 19"/>
        <xdr:cNvCxnSpPr/>
      </xdr:nvCxnSpPr>
      <xdr:spPr>
        <a:xfrm flipH="1" flipV="1">
          <a:off x="9216572" y="6014356"/>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oneCellAnchor>
    <xdr:from>
      <xdr:col>12</xdr:col>
      <xdr:colOff>382451</xdr:colOff>
      <xdr:row>22</xdr:row>
      <xdr:rowOff>26550</xdr:rowOff>
    </xdr:from>
    <xdr:ext cx="2376000" cy="1926168"/>
    <xdr:sp macro="" textlink="">
      <xdr:nvSpPr>
        <xdr:cNvPr id="8" name="正方形/長方形 7"/>
        <xdr:cNvSpPr/>
      </xdr:nvSpPr>
      <xdr:spPr>
        <a:xfrm>
          <a:off x="7021087" y="696536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10</xdr:col>
      <xdr:colOff>833437</xdr:colOff>
      <xdr:row>2</xdr:row>
      <xdr:rowOff>111535</xdr:rowOff>
    </xdr:from>
    <xdr:to>
      <xdr:col>12</xdr:col>
      <xdr:colOff>400144</xdr:colOff>
      <xdr:row>5</xdr:row>
      <xdr:rowOff>262444</xdr:rowOff>
    </xdr:to>
    <xdr:cxnSp macro="">
      <xdr:nvCxnSpPr>
        <xdr:cNvPr id="9" name="直線矢印コネクタ 4"/>
        <xdr:cNvCxnSpPr/>
      </xdr:nvCxnSpPr>
      <xdr:spPr>
        <a:xfrm rot="10800000" flipV="1">
          <a:off x="6513801" y="573353"/>
          <a:ext cx="524979" cy="936000"/>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12</xdr:col>
      <xdr:colOff>400144</xdr:colOff>
      <xdr:row>1</xdr:row>
      <xdr:rowOff>14327</xdr:rowOff>
    </xdr:from>
    <xdr:ext cx="2730500" cy="842603"/>
    <xdr:sp macro="" textlink="">
      <xdr:nvSpPr>
        <xdr:cNvPr id="10" name="正方形/長方形 9"/>
        <xdr:cNvSpPr/>
      </xdr:nvSpPr>
      <xdr:spPr>
        <a:xfrm>
          <a:off x="7035894" y="331827"/>
          <a:ext cx="2730500" cy="84260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申請時点の候補先を記入してください。支払先は、正当な理由があれば採択後に所定の手続きを行うことで変更が可能です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17</xdr:col>
      <xdr:colOff>254000</xdr:colOff>
      <xdr:row>1</xdr:row>
      <xdr:rowOff>15693</xdr:rowOff>
    </xdr:from>
    <xdr:ext cx="7911578" cy="16224431"/>
    <xdr:sp macro="" textlink="">
      <xdr:nvSpPr>
        <xdr:cNvPr id="11" name="正方形/長方形 10"/>
        <xdr:cNvSpPr/>
      </xdr:nvSpPr>
      <xdr:spPr>
        <a:xfrm>
          <a:off x="10191750" y="333193"/>
          <a:ext cx="7911578" cy="16224431"/>
        </a:xfrm>
        <a:prstGeom prst="rect">
          <a:avLst/>
        </a:prstGeom>
        <a:solidFill>
          <a:srgbClr val="FFFFE7"/>
        </a:solidFill>
        <a:ln w="12700" cap="flat" cmpd="sng" algn="ctr">
          <a:noFill/>
          <a:prstDash val="solid"/>
          <a:miter lim="800000"/>
        </a:ln>
        <a:effectLst/>
      </xdr:spPr>
      <xdr:txBody>
        <a:bodyPr vertOverflow="clip" horzOverflow="clip"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広告・宣伝費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開発・改良した試作品（製品・サービス）の周知またはニーズ確認を目的として行う広報の取組に要する経費（自らイベントを開催するために要する経費を含む）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共通</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広告・宣伝費の助成金交付申請額は、展示会等参加費と合計で</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150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万円を上限とします。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サイトの制作に要する経費は「（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）委託・外注費」に計上してください。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　印刷物の制作費</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［例：製品カタログ、パンフレット、チラシ、リーフレット、ポスター等の制作費等］</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本助成事業で開発した試作品以外の製品・サービスや他企業の社名・製品等が掲載されている場合は、本助成事業で開発した試</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作品の掲載面積に応じて按分します。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DVD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CD</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等紙媒体以外で配布するもの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会社案内、名刺、商品タグ、紙袋、クリアホルダー、手帳、記念品、ノベルティ等の制作経費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ダイレクトメールの発送に係る経費や、チラシ折込に係る経費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助成事業終了時点での未使用残存品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自ら印刷物を制作した場合の経費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　</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映像の制作費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映像は１種類のみ助成対象となります。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同一映像を多言語で制作する場合は「１種類」と判断し、全ての制作委託費用が助成対象となります。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PR</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映像を制作した場合の経費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映像に掲載する被写体や商品（紹介物品を含む）の制作、及び購入に要する経費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　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紙媒体（新聞、雑誌等）及びＷＥＢへの広告掲載費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本助成事業で開発した試作品以外の製品・サービスや他企業の社名・製品等が掲載されている場合は、本助成事業で開発した試作品の掲載面積に応じて按分します。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への広告掲載費は、アクセス数等で発注通りの実施内容となっているか確認できる場合のみ対象となります。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掲載された広告に助成業者名が記載されていない場合</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４　プレスリリース配信サービス等利用料</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掲載されたプレスリリースに助成業者名が記載されていない場合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代理店を介して掲載の委託を契約した場合（代理店経由でしか契約できない場合を除く）</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　自らイベントを開催するために要する経費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1440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助成事業で開発・改良した試作品（製品・サービス）の周知又はニーズ確認を目的として、自らイベントを開催するために要する経費</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販売を伴うイベントの開催に要する経費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特定の顧客（会員等）のみを対象としているイベントの開催に要する経費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イベント運営事業者等に企画・運営を委託・外注するのに要する経費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　会場借上費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助成事業者が全額負担しているイベント等であっても、会場内に他企業の社名等の提示、他企業の製品等の展示がある場合、按分の対象となる場合があります。　</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会場内に、本助成事業の試作品や成果物以外の製品・サービスの展示があった場合、助成対象経費を按分して算出します。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助成事業者名（自企業の製品名・ブランド名）が会場内に表示されていない場合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イベント開催の事実が写真で確認できない場合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　資材費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［例：設営、装飾、ポスター・パネル作成、機器・備品リース、会場での光熱水費］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イベント会場に係る備品・機械等の購入に要する経費（リースのみ対象となります）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自ら材料や既製品を調達して会場の運営・装飾又は販促物作成をするのに要する経費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イベント会場で使用されたことが写真等で確認できないリース品や作成ポスター・パネル等の経費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スタッフ用のハンガーラックや冷蔵庫等の購入、リース、レンタルに要する経費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　輸送費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展示品や展示用資材、パンフレット等の運搬委託に係る経費（保険料含む）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自らイベント会場への搬入搬出を行った場合の経費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［例：タクシー・バス・電車等の乗車料金、レンタカー代、社用車のガソリン代等］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運搬を生業としない事業者に委託・外注した場合の経費</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　通訳費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通訳を生業としない事業者に委託・外注した場合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［例：語学堪能な知人に通訳を頼んだ場合等］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通訳利用の実績が写真等で確認できない場合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207819</xdr:colOff>
      <xdr:row>18</xdr:row>
      <xdr:rowOff>0</xdr:rowOff>
    </xdr:from>
    <xdr:ext cx="2286000" cy="671286"/>
    <xdr:sp macro="" textlink="">
      <xdr:nvSpPr>
        <xdr:cNvPr id="12" name="正方形/長方形 11"/>
        <xdr:cNvSpPr/>
      </xdr:nvSpPr>
      <xdr:spPr>
        <a:xfrm>
          <a:off x="7504546" y="5795818"/>
          <a:ext cx="2286000" cy="671286"/>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noAutofit/>
        </a:bodyPr>
        <a:lstStyle/>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展示会等参加費と広告費の</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150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万円以内となるよう、</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algn="l" eaLnBrk="1" fontAlgn="auto" latinLnBrk="0" hangingPunct="1"/>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あらかじめ調整してください</a:t>
          </a:r>
          <a:endParaRPr kumimoji="1"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552823</xdr:colOff>
      <xdr:row>16</xdr:row>
      <xdr:rowOff>82176</xdr:rowOff>
    </xdr:from>
    <xdr:to>
      <xdr:col>15</xdr:col>
      <xdr:colOff>552823</xdr:colOff>
      <xdr:row>17</xdr:row>
      <xdr:rowOff>210588</xdr:rowOff>
    </xdr:to>
    <xdr:cxnSp macro="">
      <xdr:nvCxnSpPr>
        <xdr:cNvPr id="13" name="直線矢印コネクタ 12"/>
        <xdr:cNvCxnSpPr/>
      </xdr:nvCxnSpPr>
      <xdr:spPr>
        <a:xfrm flipH="1" flipV="1">
          <a:off x="9166411" y="5401235"/>
          <a:ext cx="0" cy="3600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5755</xdr:colOff>
      <xdr:row>0</xdr:row>
      <xdr:rowOff>57725</xdr:rowOff>
    </xdr:from>
    <xdr:ext cx="5225862" cy="1009251"/>
    <xdr:sp macro="" textlink="">
      <xdr:nvSpPr>
        <xdr:cNvPr id="7" name="正方形/長方形 6"/>
        <xdr:cNvSpPr/>
      </xdr:nvSpPr>
      <xdr:spPr>
        <a:xfrm>
          <a:off x="7544937" y="57725"/>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申請にあたっては、以下の要件を満たす必要があります。</a:t>
          </a:r>
          <a:endParaRPr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①</a:t>
          </a:r>
          <a:r>
            <a:rPr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②本助成事業の同一年度の申請は、一事業者につき一申請に限る。</a:t>
          </a:r>
          <a:endParaRPr kumimoji="1" lang="en-US" altLang="ja-JP"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endParaRPr>
        </a:p>
        <a:p>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③</a:t>
          </a:r>
          <a:r>
            <a:rPr kumimoji="1" lang="ja-JP" altLang="en-US" sz="1100" b="1"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同一のテーマ・内容（経費）</a:t>
          </a:r>
          <a:r>
            <a:rPr kumimoji="1" lang="ja-JP" altLang="en-US" sz="1100" b="0" i="0" u="none" strike="noStrike" baseline="0" smtClean="0">
              <a:solidFill>
                <a:sysClr val="windowText" lastClr="000000"/>
              </a:solidFill>
              <a:latin typeface="ＭＳ Ｐゴシック" panose="020B0600070205080204" pitchFamily="50" charset="-128"/>
              <a:ea typeface="ＭＳ Ｐゴシック" panose="020B0600070205080204" pitchFamily="50" charset="-128"/>
              <a:cs typeface="+mn-cs"/>
            </a:rPr>
            <a:t>で、公社が実施する他の助成事業に併願申請していない。</a:t>
          </a:r>
          <a:endParaRPr kumimoji="1" lang="en-US" altLang="ja-JP" sz="110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xdr:col>
      <xdr:colOff>0</xdr:colOff>
      <xdr:row>23</xdr:row>
      <xdr:rowOff>92746</xdr:rowOff>
    </xdr:from>
    <xdr:ext cx="2376000" cy="1926168"/>
    <xdr:sp macro="" textlink="">
      <xdr:nvSpPr>
        <xdr:cNvPr id="8" name="正方形/長方形 7"/>
        <xdr:cNvSpPr/>
      </xdr:nvSpPr>
      <xdr:spPr>
        <a:xfrm>
          <a:off x="7539182" y="7481837"/>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0.xml><?xml version="1.0" encoding="utf-8"?>
<xdr:wsDr xmlns:xdr="http://schemas.openxmlformats.org/drawingml/2006/spreadsheetDrawing" xmlns:a="http://schemas.openxmlformats.org/drawingml/2006/main">
  <xdr:oneCellAnchor>
    <xdr:from>
      <xdr:col>24</xdr:col>
      <xdr:colOff>121058</xdr:colOff>
      <xdr:row>19</xdr:row>
      <xdr:rowOff>255912</xdr:rowOff>
    </xdr:from>
    <xdr:ext cx="2376000" cy="1926168"/>
    <xdr:sp macro="" textlink="">
      <xdr:nvSpPr>
        <xdr:cNvPr id="16" name="正方形/長方形 15"/>
        <xdr:cNvSpPr/>
      </xdr:nvSpPr>
      <xdr:spPr>
        <a:xfrm>
          <a:off x="9392058" y="770408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2492</xdr:colOff>
      <xdr:row>0</xdr:row>
      <xdr:rowOff>198903</xdr:rowOff>
    </xdr:from>
    <xdr:ext cx="4359086" cy="825867"/>
    <xdr:sp macro="" textlink="">
      <xdr:nvSpPr>
        <xdr:cNvPr id="17" name="正方形/長方形 16"/>
        <xdr:cNvSpPr/>
      </xdr:nvSpPr>
      <xdr:spPr>
        <a:xfrm>
          <a:off x="7635192" y="198903"/>
          <a:ext cx="435908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の場合は、次ページ</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機械装置・工具器具備品購入計画書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併せて</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11</xdr:col>
      <xdr:colOff>59762</xdr:colOff>
      <xdr:row>6</xdr:row>
      <xdr:rowOff>298816</xdr:rowOff>
    </xdr:from>
    <xdr:to>
      <xdr:col>24</xdr:col>
      <xdr:colOff>106997</xdr:colOff>
      <xdr:row>6</xdr:row>
      <xdr:rowOff>299003</xdr:rowOff>
    </xdr:to>
    <xdr:cxnSp macro="">
      <xdr:nvCxnSpPr>
        <xdr:cNvPr id="25" name="直線矢印コネクタ 24"/>
        <xdr:cNvCxnSpPr/>
      </xdr:nvCxnSpPr>
      <xdr:spPr>
        <a:xfrm flipH="1" flipV="1">
          <a:off x="6857997" y="1755581"/>
          <a:ext cx="2520000" cy="187"/>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24</xdr:col>
      <xdr:colOff>138127</xdr:colOff>
      <xdr:row>5</xdr:row>
      <xdr:rowOff>142114</xdr:rowOff>
    </xdr:from>
    <xdr:ext cx="4733823" cy="642484"/>
    <xdr:sp macro="" textlink="">
      <xdr:nvSpPr>
        <xdr:cNvPr id="26" name="正方形/長方形 25"/>
        <xdr:cNvSpPr/>
      </xdr:nvSpPr>
      <xdr:spPr>
        <a:xfrm>
          <a:off x="9409127" y="1434526"/>
          <a:ext cx="4733823"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129781</xdr:colOff>
      <xdr:row>11</xdr:row>
      <xdr:rowOff>63057</xdr:rowOff>
    </xdr:from>
    <xdr:ext cx="8830571" cy="3610091"/>
    <xdr:sp macro="" textlink="">
      <xdr:nvSpPr>
        <xdr:cNvPr id="27" name="正方形/長方形 26"/>
        <xdr:cNvSpPr/>
      </xdr:nvSpPr>
      <xdr:spPr>
        <a:xfrm>
          <a:off x="9400781" y="3925351"/>
          <a:ext cx="8830571" cy="3610091"/>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機械装置・工具器具備品費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開発・改良した製品を生産、又はサービスを提供するために直接使用する機械装置・工具器具備品等の購入、リース、レンタル、据付費用に要する経費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［例：開発・改良した製品の量産金型、計測機械、測定装置、サーバ、ソフトウエア等］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万円以上の購入品は、原則２者以上の見積書（単価、数量、規格、メーカー、型番等の記載があるもの）が必要です（市販品の場合は、価格表示のあるカタログ等の添付でも可）。</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量産金型に係る費用は、委託・外注費ではなく本経費に含めてください。</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機械装置等をリース、レンタルにより調達した場合、助成対象期間内に賃貸借契約を締結したものに限り助成対象となります。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割賦により調達した場合はすべての支払いが助成対象期間内に終了するものに限り助成対象となります。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次の経費は、助成対象となりません。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（ア）リース、レンタルについて、助成対象期間外に係る経費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（イ）中古品の購入、自家用機械類の改良、修繕等に係る経費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（ウ）自企業以外に設置する機械装置・工具器具類に係る経費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（エ）汎用性が高く、使用目的が本助成事業の遂行に必要なものと特定できない経費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（オ）</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a:t>
          </a:r>
        </a:p>
      </xdr:txBody>
    </xdr:sp>
    <xdr:clientData/>
  </xdr:oneCellAnchor>
  <xdr:oneCellAnchor>
    <xdr:from>
      <xdr:col>24</xdr:col>
      <xdr:colOff>128501</xdr:colOff>
      <xdr:row>7</xdr:row>
      <xdr:rowOff>130547</xdr:rowOff>
    </xdr:from>
    <xdr:ext cx="4740359" cy="825867"/>
    <xdr:sp macro="" textlink="">
      <xdr:nvSpPr>
        <xdr:cNvPr id="28" name="正方形/長方形 27"/>
        <xdr:cNvSpPr/>
      </xdr:nvSpPr>
      <xdr:spPr>
        <a:xfrm>
          <a:off x="9399501" y="2199900"/>
          <a:ext cx="4740359" cy="82586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＜リース・レンタルの場合＞</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には、助成実施期間内の月数</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月額リース料･レンタル料の</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合計金額</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税抜</a:t>
          </a:r>
          <a:r>
            <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を計上してください。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月額の入力は不要</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24</xdr:col>
      <xdr:colOff>115926</xdr:colOff>
      <xdr:row>9</xdr:row>
      <xdr:rowOff>185813</xdr:rowOff>
    </xdr:from>
    <xdr:ext cx="4773005" cy="642484"/>
    <xdr:sp macro="" textlink="">
      <xdr:nvSpPr>
        <xdr:cNvPr id="29" name="正方形/長方形 28"/>
        <xdr:cNvSpPr/>
      </xdr:nvSpPr>
      <xdr:spPr>
        <a:xfrm>
          <a:off x="9386926" y="3151637"/>
          <a:ext cx="4773005"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開発・改良フェーズ</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（２）機械装置・工具器具備品費で購入した機械装置・工具器具備品と同じ機械装置・工具器具備品を購入・レンタル・リースすることはできません。</a:t>
          </a:r>
        </a:p>
      </xdr:txBody>
    </xdr:sp>
    <xdr:clientData/>
  </xdr:oneCellAnchor>
</xdr:wsDr>
</file>

<file path=xl/drawings/drawing31.xml><?xml version="1.0" encoding="utf-8"?>
<xdr:wsDr xmlns:xdr="http://schemas.openxmlformats.org/drawingml/2006/spreadsheetDrawing" xmlns:a="http://schemas.openxmlformats.org/drawingml/2006/main">
  <xdr:oneCellAnchor>
    <xdr:from>
      <xdr:col>48</xdr:col>
      <xdr:colOff>140358</xdr:colOff>
      <xdr:row>36</xdr:row>
      <xdr:rowOff>241249</xdr:rowOff>
    </xdr:from>
    <xdr:ext cx="2376000" cy="1926168"/>
    <xdr:sp macro="" textlink="">
      <xdr:nvSpPr>
        <xdr:cNvPr id="4" name="正方形/長方形 3"/>
        <xdr:cNvSpPr/>
      </xdr:nvSpPr>
      <xdr:spPr>
        <a:xfrm>
          <a:off x="8179458" y="12661849"/>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49</xdr:col>
      <xdr:colOff>7939</xdr:colOff>
      <xdr:row>1</xdr:row>
      <xdr:rowOff>58488</xdr:rowOff>
    </xdr:from>
    <xdr:ext cx="5696857" cy="2476319"/>
    <xdr:sp macro="" textlink="">
      <xdr:nvSpPr>
        <xdr:cNvPr id="5" name="正方形/長方形 4"/>
        <xdr:cNvSpPr/>
      </xdr:nvSpPr>
      <xdr:spPr>
        <a:xfrm>
          <a:off x="8193089" y="375988"/>
          <a:ext cx="5696857" cy="24763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１件あたり１００万円以上（税抜）の物件毎に、本計画書の作成が必要です。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例：機－１と機－３が対象の場合→機－１、機－３と記入する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J</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④自企業と資本関係、役員または従業員の兼務、自企業代表者の３親等以内の親族と関連がある事業者等との取引は、助成対象となりません</a:t>
          </a: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8</xdr:col>
      <xdr:colOff>95250</xdr:colOff>
      <xdr:row>7</xdr:row>
      <xdr:rowOff>212997</xdr:rowOff>
    </xdr:from>
    <xdr:to>
      <xdr:col>15</xdr:col>
      <xdr:colOff>171814</xdr:colOff>
      <xdr:row>7</xdr:row>
      <xdr:rowOff>253999</xdr:rowOff>
    </xdr:to>
    <xdr:cxnSp macro="">
      <xdr:nvCxnSpPr>
        <xdr:cNvPr id="10" name="直線矢印コネクタ 1"/>
        <xdr:cNvCxnSpPr>
          <a:stCxn id="11" idx="1"/>
        </xdr:cNvCxnSpPr>
      </xdr:nvCxnSpPr>
      <xdr:spPr>
        <a:xfrm flipH="1">
          <a:off x="9186333" y="2001580"/>
          <a:ext cx="3537314" cy="4100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15</xdr:col>
      <xdr:colOff>171814</xdr:colOff>
      <xdr:row>6</xdr:row>
      <xdr:rowOff>216280</xdr:rowOff>
    </xdr:from>
    <xdr:ext cx="5816757" cy="459100"/>
    <xdr:sp macro="" textlink="">
      <xdr:nvSpPr>
        <xdr:cNvPr id="11" name="正方形/長方形 10"/>
        <xdr:cNvSpPr/>
      </xdr:nvSpPr>
      <xdr:spPr>
        <a:xfrm>
          <a:off x="12723647" y="1772030"/>
          <a:ext cx="5816757"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180977</xdr:colOff>
      <xdr:row>19</xdr:row>
      <xdr:rowOff>149221</xdr:rowOff>
    </xdr:from>
    <xdr:ext cx="2376000" cy="1926168"/>
    <xdr:sp macro="" textlink="">
      <xdr:nvSpPr>
        <xdr:cNvPr id="12" name="正方形/長方形 11"/>
        <xdr:cNvSpPr/>
      </xdr:nvSpPr>
      <xdr:spPr>
        <a:xfrm>
          <a:off x="12732810" y="7271804"/>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8</xdr:row>
      <xdr:rowOff>137754</xdr:rowOff>
    </xdr:from>
    <xdr:ext cx="7662915" cy="2126288"/>
    <xdr:sp macro="" textlink="">
      <xdr:nvSpPr>
        <xdr:cNvPr id="13" name="正方形/長方形 12"/>
        <xdr:cNvSpPr/>
      </xdr:nvSpPr>
      <xdr:spPr>
        <a:xfrm>
          <a:off x="12731750" y="2370837"/>
          <a:ext cx="7662915" cy="2126288"/>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開発・改良した製品の販売、又はサービスを提供するために行う、店舗の新装又は改装に要する工事費用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住宅兼店舗については、店舗専有部分に係るもののみが対象となります（間仕切り等により物理的に住居等他の用途に供される部分と明確に区分されている場合に限ります）。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工事を伴う据え付け型（固定型）のカウンターや椅子、エアコン等は機械装置・工具器具備品費ではなく本経費に計上してください。</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179917</xdr:colOff>
      <xdr:row>13</xdr:row>
      <xdr:rowOff>234571</xdr:rowOff>
    </xdr:from>
    <xdr:ext cx="5282595" cy="1392754"/>
    <xdr:sp macro="" textlink="">
      <xdr:nvSpPr>
        <xdr:cNvPr id="14" name="正方形/長方形 13"/>
        <xdr:cNvSpPr/>
      </xdr:nvSpPr>
      <xdr:spPr>
        <a:xfrm>
          <a:off x="12731750" y="4690154"/>
          <a:ext cx="5282595" cy="139275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交付決定日より前に契約、着工した工事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店舗の購入費用、建物躯体の解体撤去費用（内装等の解体撤去は除く）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原材料を調達して自らが工事を行った場合の費用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業務の全てを第三者に再委託された工事費用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工事に係るデザイン費</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9</xdr:col>
      <xdr:colOff>82020</xdr:colOff>
      <xdr:row>0</xdr:row>
      <xdr:rowOff>251348</xdr:rowOff>
    </xdr:from>
    <xdr:ext cx="3983591" cy="825867"/>
    <xdr:sp macro="" textlink="">
      <xdr:nvSpPr>
        <xdr:cNvPr id="15" name="正方形/長方形 14"/>
        <xdr:cNvSpPr/>
      </xdr:nvSpPr>
      <xdr:spPr>
        <a:xfrm>
          <a:off x="9422870" y="251348"/>
          <a:ext cx="3983591"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「（１１）店舗新装・改装工事費」に計上した全ての経費について、</a:t>
          </a:r>
          <a:endPar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店舗新装・改装工事計画書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3.xml><?xml version="1.0" encoding="utf-8"?>
<xdr:wsDr xmlns:xdr="http://schemas.openxmlformats.org/drawingml/2006/spreadsheetDrawing" xmlns:a="http://schemas.openxmlformats.org/drawingml/2006/main">
  <xdr:oneCellAnchor>
    <xdr:from>
      <xdr:col>40</xdr:col>
      <xdr:colOff>10676</xdr:colOff>
      <xdr:row>5</xdr:row>
      <xdr:rowOff>25231</xdr:rowOff>
    </xdr:from>
    <xdr:ext cx="3989294" cy="2859822"/>
    <xdr:sp macro="" textlink="">
      <xdr:nvSpPr>
        <xdr:cNvPr id="6" name="正方形/長方形 5"/>
        <xdr:cNvSpPr/>
      </xdr:nvSpPr>
      <xdr:spPr>
        <a:xfrm>
          <a:off x="8887976" y="1917531"/>
          <a:ext cx="3989294" cy="285982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前シートに店舗新装・改装工事費を記入した場合は、本計画書の作成が全て必要です。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例：前シートで、工－１～工－５項目を記入した場合→</a:t>
          </a: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工－１～工－５</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まで５つありますので、計画書は５つ記入してください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xdr:txBody>
    </xdr:sp>
    <xdr:clientData/>
  </xdr:oneCellAnchor>
  <xdr:twoCellAnchor>
    <xdr:from>
      <xdr:col>37</xdr:col>
      <xdr:colOff>9525</xdr:colOff>
      <xdr:row>3</xdr:row>
      <xdr:rowOff>150255</xdr:rowOff>
    </xdr:from>
    <xdr:to>
      <xdr:col>40</xdr:col>
      <xdr:colOff>45944</xdr:colOff>
      <xdr:row>3</xdr:row>
      <xdr:rowOff>150260</xdr:rowOff>
    </xdr:to>
    <xdr:cxnSp macro="">
      <xdr:nvCxnSpPr>
        <xdr:cNvPr id="7" name="直線矢印コネクタ 6"/>
        <xdr:cNvCxnSpPr/>
      </xdr:nvCxnSpPr>
      <xdr:spPr>
        <a:xfrm flipH="1">
          <a:off x="8372475" y="128055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40</xdr:col>
      <xdr:colOff>9616</xdr:colOff>
      <xdr:row>2</xdr:row>
      <xdr:rowOff>332739</xdr:rowOff>
    </xdr:from>
    <xdr:ext cx="4127725" cy="659219"/>
    <xdr:sp macro="" textlink="">
      <xdr:nvSpPr>
        <xdr:cNvPr id="8" name="正方形/長方形 7"/>
        <xdr:cNvSpPr/>
      </xdr:nvSpPr>
      <xdr:spPr>
        <a:xfrm>
          <a:off x="8886916" y="967739"/>
          <a:ext cx="4127725"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申請時点の候補先を記入してください。工事発注先は、正当な理由があれば採択後に所定の手続きを行うことで変更が可能です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39</xdr:col>
      <xdr:colOff>164044</xdr:colOff>
      <xdr:row>26</xdr:row>
      <xdr:rowOff>34408</xdr:rowOff>
    </xdr:from>
    <xdr:ext cx="2376000" cy="1926168"/>
    <xdr:sp macro="" textlink="">
      <xdr:nvSpPr>
        <xdr:cNvPr id="9" name="正方形/長方形 8"/>
        <xdr:cNvSpPr/>
      </xdr:nvSpPr>
      <xdr:spPr>
        <a:xfrm>
          <a:off x="8869894" y="11172308"/>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4.xml><?xml version="1.0" encoding="utf-8"?>
<xdr:wsDr xmlns:xdr="http://schemas.openxmlformats.org/drawingml/2006/spreadsheetDrawing" xmlns:a="http://schemas.openxmlformats.org/drawingml/2006/main">
  <xdr:oneCellAnchor>
    <xdr:from>
      <xdr:col>15</xdr:col>
      <xdr:colOff>2016</xdr:colOff>
      <xdr:row>27</xdr:row>
      <xdr:rowOff>100414</xdr:rowOff>
    </xdr:from>
    <xdr:ext cx="2376000" cy="1926168"/>
    <xdr:sp macro="" textlink="">
      <xdr:nvSpPr>
        <xdr:cNvPr id="7" name="正方形/長方形 6"/>
        <xdr:cNvSpPr/>
      </xdr:nvSpPr>
      <xdr:spPr>
        <a:xfrm>
          <a:off x="9536087" y="5996843"/>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81644</xdr:colOff>
      <xdr:row>1</xdr:row>
      <xdr:rowOff>235168</xdr:rowOff>
    </xdr:from>
    <xdr:to>
      <xdr:col>15</xdr:col>
      <xdr:colOff>41681</xdr:colOff>
      <xdr:row>5</xdr:row>
      <xdr:rowOff>390070</xdr:rowOff>
    </xdr:to>
    <xdr:cxnSp macro="">
      <xdr:nvCxnSpPr>
        <xdr:cNvPr id="9" name="直線矢印コネクタ 3"/>
        <xdr:cNvCxnSpPr>
          <a:stCxn id="10" idx="1"/>
        </xdr:cNvCxnSpPr>
      </xdr:nvCxnSpPr>
      <xdr:spPr>
        <a:xfrm rot="10800000" flipV="1">
          <a:off x="7148287" y="416597"/>
          <a:ext cx="2427465" cy="1052973"/>
        </a:xfrm>
        <a:prstGeom prst="bentConnector3">
          <a:avLst>
            <a:gd name="adj1" fmla="val 50000"/>
          </a:avLst>
        </a:prstGeom>
        <a:noFill/>
        <a:ln w="25400" cap="flat" cmpd="sng" algn="ctr">
          <a:solidFill>
            <a:srgbClr val="FF0000"/>
          </a:solidFill>
          <a:prstDash val="solid"/>
          <a:miter lim="800000"/>
          <a:tailEnd type="triangle"/>
        </a:ln>
        <a:effectLst/>
      </xdr:spPr>
    </xdr:cxnSp>
    <xdr:clientData/>
  </xdr:twoCellAnchor>
  <xdr:oneCellAnchor>
    <xdr:from>
      <xdr:col>15</xdr:col>
      <xdr:colOff>41680</xdr:colOff>
      <xdr:row>0</xdr:row>
      <xdr:rowOff>95356</xdr:rowOff>
    </xdr:from>
    <xdr:ext cx="4618288" cy="642484"/>
    <xdr:sp macro="" textlink="">
      <xdr:nvSpPr>
        <xdr:cNvPr id="10" name="正方形/長方形 9"/>
        <xdr:cNvSpPr/>
      </xdr:nvSpPr>
      <xdr:spPr>
        <a:xfrm>
          <a:off x="9575751" y="95356"/>
          <a:ext cx="4618288" cy="642484"/>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出店場所は、正当な理由があれば採択後に所定の手続きを行うことで変更が可能です。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15</xdr:col>
      <xdr:colOff>36286</xdr:colOff>
      <xdr:row>4</xdr:row>
      <xdr:rowOff>66614</xdr:rowOff>
    </xdr:from>
    <xdr:ext cx="7408834" cy="3226589"/>
    <xdr:sp macro="" textlink="">
      <xdr:nvSpPr>
        <xdr:cNvPr id="11" name="正方形/長方形 10"/>
        <xdr:cNvSpPr/>
      </xdr:nvSpPr>
      <xdr:spPr>
        <a:xfrm>
          <a:off x="9570357" y="955614"/>
          <a:ext cx="7408834" cy="322658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開発・改良した製品の販売、又はサービスを提供するために必要な店舗を借りる場合の賃借料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0" lang="ja-JP"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住居兼店舗については、店舗専有部分に係る賃借料のみが対象となります（間仕切り等により物理的に住居等他の用途に供される部分と明確に区分されている場合に限る）。</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助成対象期間内に行う店舗新装・改装工事の期間中に発生・支払した部分のみが助成対象となります。ただし、以下の、助成対象期間外に支払をした賃借料は助成対象となります。</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①賃貸借契約時に前払する必要がある場合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日まで店舗の新装工事を行ったとき）８月１日に賃貸借契約を締結し、締結時に９月分の賃借料を前払いした場合］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②賃貸借契約に基づき前月に前払する場合</a:t>
          </a:r>
        </a:p>
        <a:p>
          <a:pPr marL="745200" marR="0" lvl="1"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［例：（９月１日～</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日まで店舗の新装工事を行ったとき）９月分の賃借料を８月１日に前払いした場合］ </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賃借料に消費税や水道光熱費等が含まれている場合は、当該経費控除後の金額が対象となります。</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転貸借物件の場合は、転貸借及び改装が認められている契約のみ申請が可能です。原契約をご確認の上、ご申請ください。</a:t>
          </a:r>
        </a:p>
      </xdr:txBody>
    </xdr:sp>
    <xdr:clientData/>
  </xdr:oneCellAnchor>
  <xdr:oneCellAnchor>
    <xdr:from>
      <xdr:col>15</xdr:col>
      <xdr:colOff>36286</xdr:colOff>
      <xdr:row>18</xdr:row>
      <xdr:rowOff>180191</xdr:rowOff>
    </xdr:from>
    <xdr:ext cx="5183805" cy="1209370"/>
    <xdr:sp macro="" textlink="">
      <xdr:nvSpPr>
        <xdr:cNvPr id="12" name="正方形/長方形 11"/>
        <xdr:cNvSpPr/>
      </xdr:nvSpPr>
      <xdr:spPr>
        <a:xfrm>
          <a:off x="9570357" y="4443762"/>
          <a:ext cx="5183805" cy="120937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賃貸借契約に係る敷金、礼金、仲介手数料、保証金、管理費、共益費等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火災保険料、地震保険料等</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申請者本人又は三親等以内の親族が所有する不動産等に係る店舗賃借料</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（本人、親族が経営する法人が所有する場合も含む）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5.xml><?xml version="1.0" encoding="utf-8"?>
<xdr:wsDr xmlns:xdr="http://schemas.openxmlformats.org/drawingml/2006/spreadsheetDrawing" xmlns:a="http://schemas.openxmlformats.org/drawingml/2006/main">
  <xdr:oneCellAnchor>
    <xdr:from>
      <xdr:col>10</xdr:col>
      <xdr:colOff>131044</xdr:colOff>
      <xdr:row>0</xdr:row>
      <xdr:rowOff>115382</xdr:rowOff>
    </xdr:from>
    <xdr:ext cx="3430106" cy="825867"/>
    <xdr:sp macro="" textlink="">
      <xdr:nvSpPr>
        <xdr:cNvPr id="10" name="正方形/長方形 9"/>
        <xdr:cNvSpPr/>
      </xdr:nvSpPr>
      <xdr:spPr>
        <a:xfrm>
          <a:off x="7198594" y="115382"/>
          <a:ext cx="3430106" cy="825867"/>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13</a:t>
          </a:r>
          <a:r>
            <a:rPr kumimoji="1" lang="ja-JP" altLang="en-US" sz="11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）委託・外注費」に計上した全ての経費</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について、</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次ページの「</a:t>
          </a: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」を記入してください。</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また、</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１件あたりの単価が税抜</a:t>
          </a:r>
          <a:r>
            <a:rPr kumimoji="1" lang="en-US"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ja-JP"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の場合は、</a:t>
          </a:r>
          <a:endParaRPr kumimoji="1" lang="en-US"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原則２者以上の見積書</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提出</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してください</a:t>
          </a:r>
          <a:r>
            <a:rPr kumimoji="1"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0" lang="ja-JP" altLang="ja-JP"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65000</xdr:colOff>
      <xdr:row>23</xdr:row>
      <xdr:rowOff>135067</xdr:rowOff>
    </xdr:from>
    <xdr:ext cx="2376000" cy="1926168"/>
    <xdr:sp macro="" textlink="">
      <xdr:nvSpPr>
        <xdr:cNvPr id="11" name="正方形/長方形 10"/>
        <xdr:cNvSpPr/>
      </xdr:nvSpPr>
      <xdr:spPr>
        <a:xfrm>
          <a:off x="10179643" y="9596567"/>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8</xdr:col>
      <xdr:colOff>117931</xdr:colOff>
      <xdr:row>4</xdr:row>
      <xdr:rowOff>344715</xdr:rowOff>
    </xdr:from>
    <xdr:to>
      <xdr:col>21</xdr:col>
      <xdr:colOff>69088</xdr:colOff>
      <xdr:row>4</xdr:row>
      <xdr:rowOff>344715</xdr:rowOff>
    </xdr:to>
    <xdr:cxnSp macro="">
      <xdr:nvCxnSpPr>
        <xdr:cNvPr id="12" name="直線矢印コネクタ 3"/>
        <xdr:cNvCxnSpPr>
          <a:stCxn id="13" idx="1"/>
        </xdr:cNvCxnSpPr>
      </xdr:nvCxnSpPr>
      <xdr:spPr>
        <a:xfrm flipH="1" flipV="1">
          <a:off x="6894288" y="1197429"/>
          <a:ext cx="3289443" cy="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21</xdr:col>
      <xdr:colOff>69088</xdr:colOff>
      <xdr:row>4</xdr:row>
      <xdr:rowOff>192321</xdr:rowOff>
    </xdr:from>
    <xdr:ext cx="5316163" cy="459100"/>
    <xdr:sp macro="" textlink="">
      <xdr:nvSpPr>
        <xdr:cNvPr id="13" name="正方形/長方形 12"/>
        <xdr:cNvSpPr/>
      </xdr:nvSpPr>
      <xdr:spPr>
        <a:xfrm>
          <a:off x="10183731" y="1045035"/>
          <a:ext cx="5316163" cy="459100"/>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69090</xdr:colOff>
      <xdr:row>5</xdr:row>
      <xdr:rowOff>209005</xdr:rowOff>
    </xdr:from>
    <xdr:ext cx="5316163" cy="3593356"/>
    <xdr:sp macro="" textlink="">
      <xdr:nvSpPr>
        <xdr:cNvPr id="14" name="正方形/長方形 13"/>
        <xdr:cNvSpPr/>
      </xdr:nvSpPr>
      <xdr:spPr>
        <a:xfrm>
          <a:off x="10183733" y="1669505"/>
          <a:ext cx="5316163" cy="3593356"/>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同じ事業者に複数の内容を委託・外注する場合、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①契約予定期間・発注単位毎に１行ずつご記入ください。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に、５つの工程・項目のある内容を１件として、１度に依頼する場合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委－１のみに記入する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（委託計画書は１つに記入する）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例②：株式会社</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に、５つの工程を依頼するが、工程１と２は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9</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月に、工程３～５は</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月に依頼する予定の場合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委－１には工程１と２</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委－２には工程３～５</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（委託計画書は２つに記入する）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例①②のいずれも、</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委託・外注計画書（次シート）に委託内容を詳細に記入してください。</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１件</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万円（税抜）以上の経費については、原則２者以上の見積書が必要です。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発注単位を分け、見積書を提出しない等は避けてください。</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58964</xdr:colOff>
      <xdr:row>19</xdr:row>
      <xdr:rowOff>149121</xdr:rowOff>
    </xdr:from>
    <xdr:ext cx="5183805" cy="1576137"/>
    <xdr:sp macro="" textlink="">
      <xdr:nvSpPr>
        <xdr:cNvPr id="15" name="正方形/長方形 14"/>
        <xdr:cNvSpPr/>
      </xdr:nvSpPr>
      <xdr:spPr>
        <a:xfrm>
          <a:off x="10173607" y="7832621"/>
          <a:ext cx="5183805" cy="1576137"/>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＜助成対象とならない経費の例＞</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委託業務の全て又は主要な部分を第三者へ再委託・外注する経費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人材派遣に係る経費</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ウ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EC</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サイトへの登録費用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エ　外部に委託・外注せず、自ら作業を行った場合の費用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オ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サイト等の維持・管理費用（サーバー費用を含む）</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カ　</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サイトに掲載する素材の制作・購入に要する費用</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21</xdr:col>
      <xdr:colOff>61232</xdr:colOff>
      <xdr:row>13</xdr:row>
      <xdr:rowOff>437746</xdr:rowOff>
    </xdr:from>
    <xdr:ext cx="6878449" cy="2143023"/>
    <xdr:sp macro="" textlink="">
      <xdr:nvSpPr>
        <xdr:cNvPr id="16" name="正方形/長方形 15"/>
        <xdr:cNvSpPr/>
      </xdr:nvSpPr>
      <xdr:spPr>
        <a:xfrm>
          <a:off x="10175875" y="5454246"/>
          <a:ext cx="6878449" cy="2143023"/>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委託・外注費</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実店舗を持たずに開発・改良した製品の販売、又はサービスを提供するために行う体制整備のうち、自企業内で直接実施することが困難なものについて、外部の事業者等に委託・外注する場合に要する費用</a:t>
          </a:r>
          <a:endParaRPr kumimoji="0"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［例：</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web</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サイトの制作費用、アプリ開発の一部を委託・外注する費用等］</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＜注意事項＞</a:t>
          </a: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　１件あたり税抜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万円以上の経費については、原則として２者以上の見積書（項目毎に内訳があり、価格の妥当性が評価できるもの）が必要です。</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件あたり税抜</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100</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万円未満の場合は申請時に見積不要</a:t>
          </a:r>
        </a:p>
        <a:p>
          <a:pPr marL="288000" marR="0" lvl="0" indent="-45720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イ　本助成事業の試作品や成果物以外の製品・サービスの掲載があった場合、助成対象経費を按分して算出します。</a:t>
          </a:r>
        </a:p>
      </xdr:txBody>
    </xdr:sp>
    <xdr:clientData/>
  </xdr:oneCellAnchor>
</xdr:wsDr>
</file>

<file path=xl/drawings/drawing36.xml><?xml version="1.0" encoding="utf-8"?>
<xdr:wsDr xmlns:xdr="http://schemas.openxmlformats.org/drawingml/2006/spreadsheetDrawing" xmlns:a="http://schemas.openxmlformats.org/drawingml/2006/main">
  <xdr:oneCellAnchor>
    <xdr:from>
      <xdr:col>37</xdr:col>
      <xdr:colOff>167823</xdr:colOff>
      <xdr:row>27</xdr:row>
      <xdr:rowOff>256591</xdr:rowOff>
    </xdr:from>
    <xdr:ext cx="2376000" cy="1926168"/>
    <xdr:sp macro="" textlink="">
      <xdr:nvSpPr>
        <xdr:cNvPr id="6" name="正方形/長方形 5"/>
        <xdr:cNvSpPr/>
      </xdr:nvSpPr>
      <xdr:spPr>
        <a:xfrm>
          <a:off x="7178223" y="9540291"/>
          <a:ext cx="2376000" cy="1926168"/>
        </a:xfrm>
        <a:prstGeom prst="rect">
          <a:avLst/>
        </a:prstGeom>
        <a:solidFill>
          <a:srgbClr val="C00000"/>
        </a:solidFill>
        <a:ln w="12700" cap="flat" cmpd="sng" algn="ctr">
          <a:noFill/>
          <a:prstDash val="solid"/>
          <a:miter lim="800000"/>
        </a:ln>
        <a:effectLst/>
      </xdr:spPr>
      <xdr:txBody>
        <a:bodyPr vertOverflow="clip" horzOverflow="clip"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注意</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Excel</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から</a:t>
          </a: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に変換した際、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見切れが生じる場合があります。</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PDF</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に変換後は、</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見切れていないか確認してから</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提出してください。</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万一、見切れていた場合は、</a:t>
          </a:r>
          <a:endParaRPr kumimoji="1" lang="en-US" altLang="ja-JP"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sng"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そのまま審査します</a:t>
          </a:r>
          <a:r>
            <a:rPr kumimoji="1" lang="ja-JP" altLang="en-US"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ysClr val="window" lastClr="FFFFFF"/>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38</xdr:col>
      <xdr:colOff>11734</xdr:colOff>
      <xdr:row>7</xdr:row>
      <xdr:rowOff>221500</xdr:rowOff>
    </xdr:from>
    <xdr:ext cx="4755528" cy="2659702"/>
    <xdr:sp macro="" textlink="">
      <xdr:nvSpPr>
        <xdr:cNvPr id="7" name="正方形/長方形 6"/>
        <xdr:cNvSpPr/>
      </xdr:nvSpPr>
      <xdr:spPr>
        <a:xfrm>
          <a:off x="7193584" y="1986800"/>
          <a:ext cx="4755528" cy="2659702"/>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記入のポイント</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前シートに委託・外注費を記入した場合は、本計画書の作成が全て必要です。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①左上の番号は、前シートの「経費番号」と対応して記入してください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例：前シートで、委－１～委－５項目を記入した場合 → 委－１～委－５まで５</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つありますので、計画書は５つ記入してください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②前シートに記載した</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G</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列の</a:t>
          </a:r>
          <a:r>
            <a:rPr kumimoji="1" lang="ja-JP" altLang="en-US" sz="11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税込金額</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を各金額欄に記入してください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③やむを得ず２者見積書を提出できない場合は、その理由を記入してください（ただし、「過去に取引実績があるから」等の理由は不可）</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④共同研究の場合、今回助成事業に申請する成果物の所有権が自企業に帰</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属しないものについては助成対象となりません</a:t>
          </a:r>
        </a:p>
      </xdr:txBody>
    </xdr:sp>
    <xdr:clientData/>
  </xdr:oneCellAnchor>
  <xdr:twoCellAnchor>
    <xdr:from>
      <xdr:col>35</xdr:col>
      <xdr:colOff>13229</xdr:colOff>
      <xdr:row>5</xdr:row>
      <xdr:rowOff>153765</xdr:rowOff>
    </xdr:from>
    <xdr:to>
      <xdr:col>38</xdr:col>
      <xdr:colOff>49648</xdr:colOff>
      <xdr:row>5</xdr:row>
      <xdr:rowOff>153770</xdr:rowOff>
    </xdr:to>
    <xdr:cxnSp macro="">
      <xdr:nvCxnSpPr>
        <xdr:cNvPr id="8" name="直線矢印コネクタ 7"/>
        <xdr:cNvCxnSpPr/>
      </xdr:nvCxnSpPr>
      <xdr:spPr>
        <a:xfrm flipH="1">
          <a:off x="6680729" y="1284065"/>
          <a:ext cx="550769" cy="5"/>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38</xdr:col>
      <xdr:colOff>5383</xdr:colOff>
      <xdr:row>3</xdr:row>
      <xdr:rowOff>130765</xdr:rowOff>
    </xdr:from>
    <xdr:ext cx="4133017" cy="659219"/>
    <xdr:sp macro="" textlink="">
      <xdr:nvSpPr>
        <xdr:cNvPr id="9" name="正方形/長方形 8"/>
        <xdr:cNvSpPr/>
      </xdr:nvSpPr>
      <xdr:spPr>
        <a:xfrm>
          <a:off x="7187233" y="930865"/>
          <a:ext cx="4133017" cy="659219"/>
        </a:xfrm>
        <a:prstGeom prst="rect">
          <a:avLst/>
        </a:prstGeom>
        <a:solidFill>
          <a:srgbClr val="FFFFE7"/>
        </a:solidFill>
        <a:ln w="12700" cap="flat" cmpd="sng" algn="ctr">
          <a:no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未定等不明確の場合は、 申請時点の候補先を記入してください。発注先は、正当な理由があれば採択後に所定の手続きを行うことで変更が可能です</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drawings/drawing37.xml><?xml version="1.0" encoding="utf-8"?>
<xdr:wsDr xmlns:xdr="http://schemas.openxmlformats.org/drawingml/2006/spreadsheetDrawing" xmlns:a="http://schemas.openxmlformats.org/drawingml/2006/main">
  <xdr:oneCellAnchor>
    <xdr:from>
      <xdr:col>12</xdr:col>
      <xdr:colOff>560917</xdr:colOff>
      <xdr:row>4</xdr:row>
      <xdr:rowOff>391584</xdr:rowOff>
    </xdr:from>
    <xdr:ext cx="2376000" cy="1926168"/>
    <xdr:sp macro="" textlink="">
      <xdr:nvSpPr>
        <xdr:cNvPr id="3" name="正方形/長方形 2"/>
        <xdr:cNvSpPr/>
      </xdr:nvSpPr>
      <xdr:spPr>
        <a:xfrm>
          <a:off x="8434917" y="2063751"/>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21911</xdr:colOff>
      <xdr:row>1</xdr:row>
      <xdr:rowOff>154207</xdr:rowOff>
    </xdr:from>
    <xdr:ext cx="4033020" cy="275717"/>
    <xdr:sp macro="" textlink="">
      <xdr:nvSpPr>
        <xdr:cNvPr id="8" name="正方形/長方形 7"/>
        <xdr:cNvSpPr/>
      </xdr:nvSpPr>
      <xdr:spPr>
        <a:xfrm>
          <a:off x="7433268" y="335636"/>
          <a:ext cx="4033020" cy="275717"/>
        </a:xfrm>
        <a:prstGeom prst="rect">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複数の企業で申請する場合は、申請企業ごとに作成してください。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36291</xdr:colOff>
      <xdr:row>15</xdr:row>
      <xdr:rowOff>176972</xdr:rowOff>
    </xdr:from>
    <xdr:to>
      <xdr:col>8</xdr:col>
      <xdr:colOff>132138</xdr:colOff>
      <xdr:row>15</xdr:row>
      <xdr:rowOff>182734</xdr:rowOff>
    </xdr:to>
    <xdr:cxnSp macro="">
      <xdr:nvCxnSpPr>
        <xdr:cNvPr id="9" name="直線矢印コネクタ 8"/>
        <xdr:cNvCxnSpPr/>
      </xdr:nvCxnSpPr>
      <xdr:spPr>
        <a:xfrm flipH="1">
          <a:off x="6821720" y="5284186"/>
          <a:ext cx="721775"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29272</xdr:colOff>
      <xdr:row>15</xdr:row>
      <xdr:rowOff>21219</xdr:rowOff>
    </xdr:from>
    <xdr:ext cx="3291045" cy="275717"/>
    <xdr:sp macro="" textlink="">
      <xdr:nvSpPr>
        <xdr:cNvPr id="10" name="正方形/長方形 9"/>
        <xdr:cNvSpPr/>
      </xdr:nvSpPr>
      <xdr:spPr>
        <a:xfrm>
          <a:off x="7440629" y="5128433"/>
          <a:ext cx="3291045"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「その他の株主」の持ち株数</a:t>
          </a:r>
          <a:r>
            <a:rPr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についても記入ください。</a:t>
          </a:r>
          <a:endParaRPr lang="ja-JP" altLang="ja-JP" sz="1100" b="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36289</xdr:colOff>
      <xdr:row>19</xdr:row>
      <xdr:rowOff>10564</xdr:rowOff>
    </xdr:from>
    <xdr:to>
      <xdr:col>8</xdr:col>
      <xdr:colOff>108175</xdr:colOff>
      <xdr:row>19</xdr:row>
      <xdr:rowOff>10793</xdr:rowOff>
    </xdr:to>
    <xdr:cxnSp macro="">
      <xdr:nvCxnSpPr>
        <xdr:cNvPr id="11" name="直線矢印コネクタ 10"/>
        <xdr:cNvCxnSpPr/>
      </xdr:nvCxnSpPr>
      <xdr:spPr>
        <a:xfrm flipH="1" flipV="1">
          <a:off x="6821718" y="6387778"/>
          <a:ext cx="697814" cy="229"/>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41677</xdr:colOff>
      <xdr:row>18</xdr:row>
      <xdr:rowOff>106515</xdr:rowOff>
    </xdr:from>
    <xdr:ext cx="4016127" cy="459100"/>
    <xdr:sp macro="" textlink="">
      <xdr:nvSpPr>
        <xdr:cNvPr id="12" name="正方形/長方形 11"/>
        <xdr:cNvSpPr/>
      </xdr:nvSpPr>
      <xdr:spPr>
        <a:xfrm>
          <a:off x="7453034" y="6166229"/>
          <a:ext cx="4016127" cy="459100"/>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令和５年</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11</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月</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日以降に、役員・株主・資本金・従業員数等に変更が生じる可能性が高い場合も</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異なる理由内にご記入ください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18320</xdr:colOff>
      <xdr:row>22</xdr:row>
      <xdr:rowOff>229216</xdr:rowOff>
    </xdr:from>
    <xdr:ext cx="2376000" cy="1926168"/>
    <xdr:sp macro="" textlink="">
      <xdr:nvSpPr>
        <xdr:cNvPr id="13" name="正方形/長方形 12"/>
        <xdr:cNvSpPr/>
      </xdr:nvSpPr>
      <xdr:spPr>
        <a:xfrm>
          <a:off x="7429677" y="7558930"/>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108857</xdr:colOff>
      <xdr:row>4</xdr:row>
      <xdr:rowOff>174729</xdr:rowOff>
    </xdr:from>
    <xdr:to>
      <xdr:col>8</xdr:col>
      <xdr:colOff>256794</xdr:colOff>
      <xdr:row>4</xdr:row>
      <xdr:rowOff>175989</xdr:rowOff>
    </xdr:to>
    <xdr:cxnSp macro="">
      <xdr:nvCxnSpPr>
        <xdr:cNvPr id="14" name="直線矢印コネクタ 13"/>
        <xdr:cNvCxnSpPr/>
      </xdr:nvCxnSpPr>
      <xdr:spPr>
        <a:xfrm flipH="1" flipV="1">
          <a:off x="6894286" y="1789443"/>
          <a:ext cx="773865" cy="1260"/>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8</xdr:col>
      <xdr:colOff>168543</xdr:colOff>
      <xdr:row>3</xdr:row>
      <xdr:rowOff>308428</xdr:rowOff>
    </xdr:from>
    <xdr:ext cx="1981386" cy="426357"/>
    <xdr:sp macro="" textlink="">
      <xdr:nvSpPr>
        <xdr:cNvPr id="17" name="正方形/長方形 16"/>
        <xdr:cNvSpPr/>
      </xdr:nvSpPr>
      <xdr:spPr>
        <a:xfrm>
          <a:off x="7579900" y="1605642"/>
          <a:ext cx="1981386" cy="426357"/>
        </a:xfrm>
        <a:prstGeom prst="rect">
          <a:avLst/>
        </a:prstGeom>
        <a:solidFill>
          <a:schemeClr val="accent1">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青いセルは自動計算されます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19</xdr:col>
      <xdr:colOff>63487</xdr:colOff>
      <xdr:row>5</xdr:row>
      <xdr:rowOff>137860</xdr:rowOff>
    </xdr:from>
    <xdr:to>
      <xdr:col>21</xdr:col>
      <xdr:colOff>131016</xdr:colOff>
      <xdr:row>5</xdr:row>
      <xdr:rowOff>143622</xdr:rowOff>
    </xdr:to>
    <xdr:cxnSp macro="">
      <xdr:nvCxnSpPr>
        <xdr:cNvPr id="5" name="直線矢印コネクタ 4"/>
        <xdr:cNvCxnSpPr/>
      </xdr:nvCxnSpPr>
      <xdr:spPr>
        <a:xfrm flipH="1">
          <a:off x="6900320" y="1407860"/>
          <a:ext cx="991807" cy="5762"/>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344881</xdr:colOff>
      <xdr:row>30</xdr:row>
      <xdr:rowOff>147111</xdr:rowOff>
    </xdr:from>
    <xdr:ext cx="2376000" cy="1926168"/>
    <xdr:sp macro="" textlink="">
      <xdr:nvSpPr>
        <xdr:cNvPr id="6" name="正方形/長方形 5"/>
        <xdr:cNvSpPr/>
      </xdr:nvSpPr>
      <xdr:spPr>
        <a:xfrm>
          <a:off x="7492159" y="718855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20</xdr:col>
      <xdr:colOff>332471</xdr:colOff>
      <xdr:row>5</xdr:row>
      <xdr:rowOff>0</xdr:rowOff>
    </xdr:from>
    <xdr:ext cx="4475452" cy="275717"/>
    <xdr:sp macro="" textlink="">
      <xdr:nvSpPr>
        <xdr:cNvPr id="7" name="正方形/長方形 6"/>
        <xdr:cNvSpPr/>
      </xdr:nvSpPr>
      <xdr:spPr>
        <a:xfrm>
          <a:off x="7479749" y="1270000"/>
          <a:ext cx="4475452" cy="27571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sz="1100" b="0">
              <a:effectLst/>
              <a:latin typeface="ＭＳ Ｐゴシック" panose="020B0600070205080204" pitchFamily="50" charset="-128"/>
              <a:ea typeface="ＭＳ Ｐゴシック" panose="020B0600070205080204" pitchFamily="50" charset="-128"/>
            </a:rPr>
            <a:t>必ず「新規開発」か「改良」のどちらか一方を選択してください。</a:t>
          </a:r>
          <a:endParaRPr lang="en-US" altLang="ja-JP" sz="1100" b="0">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20</xdr:col>
      <xdr:colOff>89349</xdr:colOff>
      <xdr:row>37</xdr:row>
      <xdr:rowOff>159729</xdr:rowOff>
    </xdr:from>
    <xdr:to>
      <xdr:col>23</xdr:col>
      <xdr:colOff>153053</xdr:colOff>
      <xdr:row>37</xdr:row>
      <xdr:rowOff>165224</xdr:rowOff>
    </xdr:to>
    <xdr:cxnSp macro="">
      <xdr:nvCxnSpPr>
        <xdr:cNvPr id="8" name="直線矢印コネクタ 7"/>
        <xdr:cNvCxnSpPr/>
      </xdr:nvCxnSpPr>
      <xdr:spPr>
        <a:xfrm flipH="1">
          <a:off x="7090631" y="8064665"/>
          <a:ext cx="1073191" cy="5495"/>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81413</xdr:colOff>
      <xdr:row>39</xdr:row>
      <xdr:rowOff>27045</xdr:rowOff>
    </xdr:from>
    <xdr:to>
      <xdr:col>23</xdr:col>
      <xdr:colOff>96727</xdr:colOff>
      <xdr:row>47</xdr:row>
      <xdr:rowOff>146194</xdr:rowOff>
    </xdr:to>
    <xdr:cxnSp macro="">
      <xdr:nvCxnSpPr>
        <xdr:cNvPr id="9" name="直線矢印コネクタ 6"/>
        <xdr:cNvCxnSpPr>
          <a:stCxn id="10" idx="1"/>
        </xdr:cNvCxnSpPr>
      </xdr:nvCxnSpPr>
      <xdr:spPr>
        <a:xfrm rot="10800000" flipV="1">
          <a:off x="7082695" y="8306468"/>
          <a:ext cx="1024801" cy="1617098"/>
        </a:xfrm>
        <a:prstGeom prst="bentConnector3">
          <a:avLst>
            <a:gd name="adj1" fmla="val 50000"/>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96726</xdr:colOff>
      <xdr:row>34</xdr:row>
      <xdr:rowOff>183562</xdr:rowOff>
    </xdr:from>
    <xdr:ext cx="4678105" cy="1559401"/>
    <xdr:sp macro="" textlink="">
      <xdr:nvSpPr>
        <xdr:cNvPr id="10" name="正方形/長方形 9"/>
        <xdr:cNvSpPr/>
      </xdr:nvSpPr>
      <xdr:spPr>
        <a:xfrm>
          <a:off x="8107495" y="7526767"/>
          <a:ext cx="4678105" cy="1559401"/>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lang="ja-JP" altLang="en-US" b="0">
              <a:effectLst/>
              <a:latin typeface="ＭＳ Ｐゴシック" panose="020B0600070205080204" pitchFamily="50" charset="-128"/>
              <a:ea typeface="ＭＳ Ｐゴシック" panose="020B0600070205080204" pitchFamily="50" charset="-128"/>
            </a:rPr>
            <a:t>以下の点を踏まえた上で、図、写真、文章等により、分かりやすく説明してください。</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①申請事業の全体像</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・製品開発・改良　→　製造工程・機能・仕様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・サービス開発・改良　→　人・物・サービスの流れ　等</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②開発又は改良要素</a:t>
          </a:r>
          <a:endParaRPr lang="en-US" altLang="ja-JP" b="0">
            <a:effectLst/>
            <a:latin typeface="ＭＳ Ｐゴシック" panose="020B0600070205080204" pitchFamily="50" charset="-128"/>
            <a:ea typeface="ＭＳ Ｐゴシック" panose="020B0600070205080204" pitchFamily="50" charset="-128"/>
          </a:endParaRPr>
        </a:p>
        <a:p>
          <a:r>
            <a:rPr lang="ja-JP" altLang="en-US" b="0">
              <a:effectLst/>
              <a:latin typeface="ＭＳ Ｐゴシック" panose="020B0600070205080204" pitchFamily="50" charset="-128"/>
              <a:ea typeface="ＭＳ Ｐゴシック" panose="020B0600070205080204" pitchFamily="50" charset="-128"/>
            </a:rPr>
            <a:t>上段「（５）開発又は改良要素の説明」で記載した内容について具体的に記入してください。</a:t>
          </a:r>
          <a:endParaRPr lang="en-US" altLang="ja-JP" b="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89390</xdr:colOff>
      <xdr:row>2</xdr:row>
      <xdr:rowOff>0</xdr:rowOff>
    </xdr:from>
    <xdr:ext cx="2340000" cy="1926168"/>
    <xdr:sp macro="" textlink="">
      <xdr:nvSpPr>
        <xdr:cNvPr id="11" name="正方形/長方形 10"/>
        <xdr:cNvSpPr/>
      </xdr:nvSpPr>
      <xdr:spPr>
        <a:xfrm>
          <a:off x="8100159" y="374487"/>
          <a:ext cx="234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78827</xdr:colOff>
      <xdr:row>53</xdr:row>
      <xdr:rowOff>130258</xdr:rowOff>
    </xdr:from>
    <xdr:ext cx="3284948" cy="459100"/>
    <xdr:sp macro="" textlink="">
      <xdr:nvSpPr>
        <xdr:cNvPr id="12" name="正方形/長方形 11"/>
        <xdr:cNvSpPr/>
      </xdr:nvSpPr>
      <xdr:spPr>
        <a:xfrm>
          <a:off x="8089596" y="11031091"/>
          <a:ext cx="3284948" cy="459100"/>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助成金で製作した試作は助成事業完了後５年間保存する義務がありますので、ご注意ください。</a:t>
          </a:r>
        </a:p>
      </xdr:txBody>
    </xdr:sp>
    <xdr:clientData/>
  </xdr:oneCellAnchor>
  <xdr:twoCellAnchor>
    <xdr:from>
      <xdr:col>20</xdr:col>
      <xdr:colOff>65131</xdr:colOff>
      <xdr:row>55</xdr:row>
      <xdr:rowOff>4228</xdr:rowOff>
    </xdr:from>
    <xdr:to>
      <xdr:col>23</xdr:col>
      <xdr:colOff>79775</xdr:colOff>
      <xdr:row>55</xdr:row>
      <xdr:rowOff>10844</xdr:rowOff>
    </xdr:to>
    <xdr:cxnSp macro="">
      <xdr:nvCxnSpPr>
        <xdr:cNvPr id="13" name="直線矢印コネクタ 12"/>
        <xdr:cNvCxnSpPr/>
      </xdr:nvCxnSpPr>
      <xdr:spPr>
        <a:xfrm flipH="1">
          <a:off x="7066413" y="11279549"/>
          <a:ext cx="1024131" cy="661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19</xdr:col>
      <xdr:colOff>49739</xdr:colOff>
      <xdr:row>22</xdr:row>
      <xdr:rowOff>363802</xdr:rowOff>
    </xdr:from>
    <xdr:ext cx="2880000" cy="1926168"/>
    <xdr:sp macro="" textlink="">
      <xdr:nvSpPr>
        <xdr:cNvPr id="8" name="正方形/長方形 7"/>
        <xdr:cNvSpPr/>
      </xdr:nvSpPr>
      <xdr:spPr>
        <a:xfrm>
          <a:off x="9157453" y="12229231"/>
          <a:ext cx="2880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55557</xdr:colOff>
      <xdr:row>1</xdr:row>
      <xdr:rowOff>2416618</xdr:rowOff>
    </xdr:from>
    <xdr:ext cx="8064500" cy="3943387"/>
    <xdr:sp macro="" textlink="">
      <xdr:nvSpPr>
        <xdr:cNvPr id="11" name="正方形/長方形 10"/>
        <xdr:cNvSpPr/>
      </xdr:nvSpPr>
      <xdr:spPr>
        <a:xfrm>
          <a:off x="9163271" y="2670618"/>
          <a:ext cx="8064500" cy="394338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〇元気なうちに正しい歩き方を身につける杖</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70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代男性の平均体重を支えることができる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名を対象に試作品をモニタリング</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（達成目標①：性能）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〇耐荷重</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65kg</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以上</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→公的試験期間に耐荷重試験を依頼し検証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（達成目標②：機能）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折りたたんだ状態で飛行機に手荷物として持ち込みできる程度に、簡単に持ち運びができる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名にモニタリング調査を行う。使用感、持ち運びやすさについて調査</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（達成目標②：性能）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折り畳んだ状態で全長</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50cm</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以下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→試作品を自社で計測</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18</xdr:col>
      <xdr:colOff>54433</xdr:colOff>
      <xdr:row>1</xdr:row>
      <xdr:rowOff>1736998</xdr:rowOff>
    </xdr:from>
    <xdr:to>
      <xdr:col>19</xdr:col>
      <xdr:colOff>387428</xdr:colOff>
      <xdr:row>1</xdr:row>
      <xdr:rowOff>1742760</xdr:rowOff>
    </xdr:to>
    <xdr:cxnSp macro="">
      <xdr:nvCxnSpPr>
        <xdr:cNvPr id="12" name="直線矢印コネクタ 11"/>
        <xdr:cNvCxnSpPr/>
      </xdr:nvCxnSpPr>
      <xdr:spPr>
        <a:xfrm flipH="1">
          <a:off x="8499933" y="1990998"/>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77377</xdr:colOff>
      <xdr:row>1</xdr:row>
      <xdr:rowOff>1324435</xdr:rowOff>
    </xdr:from>
    <xdr:ext cx="3799521" cy="825867"/>
    <xdr:sp macro="" textlink="">
      <xdr:nvSpPr>
        <xdr:cNvPr id="13" name="正方形/長方形 12"/>
        <xdr:cNvSpPr/>
      </xdr:nvSpPr>
      <xdr:spPr>
        <a:xfrm>
          <a:off x="9185091" y="1578435"/>
          <a:ext cx="3799521"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・機能は、目標のうち数値で表現できないもの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・性能は、数値で表現できるもの</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・目標は、確認方法と切り分けて、簡潔に記入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目標１は必ず設定</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70308</xdr:colOff>
      <xdr:row>10</xdr:row>
      <xdr:rowOff>371747</xdr:rowOff>
    </xdr:from>
    <xdr:to>
      <xdr:col>19</xdr:col>
      <xdr:colOff>403303</xdr:colOff>
      <xdr:row>10</xdr:row>
      <xdr:rowOff>377509</xdr:rowOff>
    </xdr:to>
    <xdr:cxnSp macro="">
      <xdr:nvCxnSpPr>
        <xdr:cNvPr id="14" name="直線矢印コネクタ 13"/>
        <xdr:cNvCxnSpPr/>
      </xdr:nvCxnSpPr>
      <xdr:spPr>
        <a:xfrm flipH="1">
          <a:off x="8515808" y="7665176"/>
          <a:ext cx="995209" cy="5762"/>
        </a:xfrm>
        <a:prstGeom prst="straightConnector1">
          <a:avLst/>
        </a:prstGeom>
        <a:noFill/>
        <a:ln w="25400" cap="flat" cmpd="sng" algn="ctr">
          <a:solidFill>
            <a:srgbClr val="FF0000"/>
          </a:solidFill>
          <a:prstDash val="solid"/>
          <a:miter lim="800000"/>
          <a:tailEnd type="triangle"/>
        </a:ln>
        <a:effectLst/>
      </xdr:spPr>
    </xdr:cxnSp>
    <xdr:clientData/>
  </xdr:twoCellAnchor>
  <xdr:oneCellAnchor>
    <xdr:from>
      <xdr:col>19</xdr:col>
      <xdr:colOff>70299</xdr:colOff>
      <xdr:row>9</xdr:row>
      <xdr:rowOff>323972</xdr:rowOff>
    </xdr:from>
    <xdr:ext cx="3617686" cy="825867"/>
    <xdr:sp macro="" textlink="">
      <xdr:nvSpPr>
        <xdr:cNvPr id="15" name="正方形/長方形 14"/>
        <xdr:cNvSpPr/>
      </xdr:nvSpPr>
      <xdr:spPr>
        <a:xfrm>
          <a:off x="9178013" y="7236401"/>
          <a:ext cx="3617686"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100" b="0">
              <a:latin typeface="ＭＳ Ｐゴシック" panose="020B0600070205080204" pitchFamily="50" charset="-128"/>
              <a:ea typeface="ＭＳ Ｐゴシック" panose="020B0600070205080204" pitchFamily="50" charset="-128"/>
            </a:rPr>
            <a:t>証明文書は、達成目標を証明する文書に</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全て「○」をプルダウン選択してください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en-US" altLang="ja-JP" sz="1100" b="0">
              <a:latin typeface="ＭＳ Ｐゴシック" panose="020B0600070205080204" pitchFamily="50" charset="-128"/>
              <a:ea typeface="ＭＳ Ｐゴシック" panose="020B0600070205080204" pitchFamily="50" charset="-128"/>
            </a:rPr>
            <a:t>※</a:t>
          </a:r>
          <a:r>
            <a:rPr kumimoji="1" lang="ja-JP" altLang="en-US" sz="1100" b="0">
              <a:latin typeface="ＭＳ Ｐゴシック" panose="020B0600070205080204" pitchFamily="50" charset="-128"/>
              <a:ea typeface="ＭＳ Ｐゴシック" panose="020B0600070205080204" pitchFamily="50" charset="-128"/>
            </a:rPr>
            <a:t>選択した証明文書は目標の達成を確認するため、</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a:t>
          </a:r>
          <a:r>
            <a:rPr kumimoji="1" lang="ja-JP" altLang="en-US" sz="1100" b="0" baseline="0">
              <a:latin typeface="ＭＳ Ｐゴシック" panose="020B0600070205080204" pitchFamily="50" charset="-128"/>
              <a:ea typeface="ＭＳ Ｐゴシック" panose="020B0600070205080204" pitchFamily="50" charset="-128"/>
            </a:rPr>
            <a:t> 実績報告で提出が必要です。</a:t>
          </a:r>
          <a:endParaRPr kumimoji="1" lang="en-US" altLang="ja-JP" sz="1100" b="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23</xdr:col>
      <xdr:colOff>4993</xdr:colOff>
      <xdr:row>1</xdr:row>
      <xdr:rowOff>0</xdr:rowOff>
    </xdr:from>
    <xdr:ext cx="4610099" cy="825867"/>
    <xdr:sp macro="" textlink="">
      <xdr:nvSpPr>
        <xdr:cNvPr id="4" name="正方形/長方形 3"/>
        <xdr:cNvSpPr/>
      </xdr:nvSpPr>
      <xdr:spPr>
        <a:xfrm>
          <a:off x="7942493" y="317500"/>
          <a:ext cx="4610099" cy="825867"/>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8</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達成目標」に記載した目標を達成するために、</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開発</a:t>
          </a:r>
          <a:r>
            <a:rPr kumimoji="1" lang="ja-JP" altLang="en-US" sz="1100" b="1" u="sng">
              <a:solidFill>
                <a:schemeClr val="dk1"/>
              </a:solidFill>
              <a:effectLst/>
              <a:latin typeface="ＭＳ Ｐゴシック" panose="020B0600070205080204" pitchFamily="50" charset="-128"/>
              <a:ea typeface="ＭＳ Ｐゴシック" panose="020B0600070205080204" pitchFamily="50" charset="-128"/>
              <a:cs typeface="+mn-cs"/>
            </a:rPr>
            <a:t>又は改良</a:t>
          </a:r>
          <a:r>
            <a:rPr kumimoji="1" lang="ja-JP" altLang="ja-JP" sz="1100" b="1" u="sng">
              <a:solidFill>
                <a:schemeClr val="dk1"/>
              </a:solidFill>
              <a:effectLst/>
              <a:latin typeface="ＭＳ Ｐゴシック" panose="020B0600070205080204" pitchFamily="50" charset="-128"/>
              <a:ea typeface="ＭＳ Ｐゴシック" panose="020B0600070205080204" pitchFamily="50" charset="-128"/>
              <a:cs typeface="+mn-cs"/>
            </a:rPr>
            <a:t>上想定される技術的課題とその解決方法</a:t>
          </a:r>
          <a:r>
            <a:rPr kumimoji="1" lang="ja-JP" altLang="ja-JP" sz="1100" b="1">
              <a:solidFill>
                <a:schemeClr val="dk1"/>
              </a:solidFill>
              <a:effectLst/>
              <a:latin typeface="ＭＳ Ｐゴシック" panose="020B0600070205080204" pitchFamily="50" charset="-128"/>
              <a:ea typeface="ＭＳ Ｐゴシック" panose="020B0600070205080204" pitchFamily="50" charset="-128"/>
              <a:cs typeface="+mn-cs"/>
            </a:rPr>
            <a:t>について記入</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課題が複数ある場合には、箇条書きで記入</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0</xdr:colOff>
      <xdr:row>15</xdr:row>
      <xdr:rowOff>342675</xdr:rowOff>
    </xdr:from>
    <xdr:ext cx="2376000" cy="1926168"/>
    <xdr:sp macro="" textlink="">
      <xdr:nvSpPr>
        <xdr:cNvPr id="5" name="正方形/長方形 4"/>
        <xdr:cNvSpPr/>
      </xdr:nvSpPr>
      <xdr:spPr>
        <a:xfrm>
          <a:off x="7937500" y="5740175"/>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19</xdr:col>
      <xdr:colOff>0</xdr:colOff>
      <xdr:row>9</xdr:row>
      <xdr:rowOff>613559</xdr:rowOff>
    </xdr:from>
    <xdr:ext cx="2376000" cy="1926168"/>
    <xdr:sp macro="" textlink="">
      <xdr:nvSpPr>
        <xdr:cNvPr id="6" name="正方形/長方形 5"/>
        <xdr:cNvSpPr/>
      </xdr:nvSpPr>
      <xdr:spPr>
        <a:xfrm>
          <a:off x="9107714" y="9049988"/>
          <a:ext cx="2376000" cy="1926168"/>
        </a:xfrm>
        <a:prstGeom prst="rect">
          <a:avLst/>
        </a:prstGeom>
        <a:solidFill>
          <a:srgbClr val="C00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a:t>
          </a:r>
          <a:r>
            <a:rPr kumimoji="1" lang="ja-JP" altLang="en-US" sz="1100" b="1">
              <a:solidFill>
                <a:schemeClr val="bg1"/>
              </a:solidFill>
              <a:latin typeface="ＭＳ Ｐゴシック" panose="020B0600070205080204" pitchFamily="50" charset="-128"/>
              <a:ea typeface="ＭＳ Ｐゴシック" panose="020B0600070205080204" pitchFamily="50" charset="-128"/>
            </a:rPr>
            <a:t>注意</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Excel</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から</a:t>
          </a:r>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に変換した際、</a:t>
          </a: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見切れが生じる場合があります。</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chemeClr val="bg1"/>
              </a:solidFill>
              <a:latin typeface="ＭＳ Ｐゴシック" panose="020B0600070205080204" pitchFamily="50" charset="-128"/>
              <a:ea typeface="ＭＳ Ｐゴシック" panose="020B0600070205080204" pitchFamily="50" charset="-128"/>
            </a:rPr>
            <a:t>PDF</a:t>
          </a:r>
          <a:r>
            <a:rPr kumimoji="1" lang="ja-JP" altLang="en-US" sz="1100" b="1">
              <a:solidFill>
                <a:schemeClr val="bg1"/>
              </a:solidFill>
              <a:latin typeface="ＭＳ Ｐゴシック" panose="020B0600070205080204" pitchFamily="50" charset="-128"/>
              <a:ea typeface="ＭＳ Ｐゴシック" panose="020B0600070205080204" pitchFamily="50" charset="-128"/>
            </a:rPr>
            <a:t>に変換後は、</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見切れていないか確認してから</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chemeClr val="bg1"/>
              </a:solidFill>
              <a:latin typeface="ＭＳ Ｐゴシック" panose="020B0600070205080204" pitchFamily="50" charset="-128"/>
              <a:ea typeface="ＭＳ Ｐゴシック" panose="020B0600070205080204" pitchFamily="50" charset="-128"/>
            </a:rPr>
            <a:t>提出してください。</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万一、見切れていた場合は、</a:t>
          </a:r>
          <a:endParaRPr kumimoji="1" lang="en-US" altLang="ja-JP" sz="1100" b="1" u="sng">
            <a:solidFill>
              <a:schemeClr val="bg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bg1"/>
              </a:solidFill>
              <a:latin typeface="ＭＳ Ｐゴシック" panose="020B0600070205080204" pitchFamily="50" charset="-128"/>
              <a:ea typeface="ＭＳ Ｐゴシック" panose="020B0600070205080204" pitchFamily="50" charset="-128"/>
            </a:rPr>
            <a:t>そのまま審査します</a:t>
          </a:r>
          <a:r>
            <a:rPr kumimoji="1" lang="ja-JP" altLang="en-US" sz="1100" b="1">
              <a:solidFill>
                <a:schemeClr val="bg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bg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9209</xdr:colOff>
      <xdr:row>1</xdr:row>
      <xdr:rowOff>2530922</xdr:rowOff>
    </xdr:from>
    <xdr:ext cx="9134929" cy="4493538"/>
    <xdr:sp macro="" textlink="">
      <xdr:nvSpPr>
        <xdr:cNvPr id="7" name="正方形/長方形 6"/>
        <xdr:cNvSpPr/>
      </xdr:nvSpPr>
      <xdr:spPr>
        <a:xfrm>
          <a:off x="9116923" y="2784922"/>
          <a:ext cx="9134929" cy="4493538"/>
        </a:xfrm>
        <a:prstGeom prst="rect">
          <a:avLst/>
        </a:prstGeom>
        <a:solidFill>
          <a:srgbClr val="FFFFE7"/>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chemeClr val="dk1"/>
              </a:solidFill>
              <a:effectLst/>
              <a:latin typeface="ＭＳ Ｐゴシック" panose="020B0600070205080204" pitchFamily="50" charset="-128"/>
              <a:ea typeface="ＭＳ Ｐゴシック" panose="020B0600070205080204" pitchFamily="50" charset="-128"/>
              <a:cs typeface="+mn-cs"/>
            </a:rPr>
            <a:t>例</a:t>
          </a:r>
          <a:r>
            <a:rPr kumimoji="1" lang="en-US" altLang="ja-JP" sz="1100" b="1">
              <a:solidFill>
                <a:schemeClr val="dk1"/>
              </a:solidFill>
              <a:effectLst/>
              <a:latin typeface="ＭＳ Ｐゴシック" panose="020B0600070205080204" pitchFamily="50" charset="-128"/>
              <a:ea typeface="ＭＳ Ｐゴシック" panose="020B0600070205080204" pitchFamily="50" charset="-128"/>
              <a:cs typeface="+mn-cs"/>
            </a:rPr>
            <a:t>】</a:t>
          </a: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（申請テーマ）</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〇定年退職して間もない高齢者向けの、介護予防のための体操教室</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（ステップアップ目標①：新規性）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〇日常生活では使わない筋肉を無理なく動かすオリジナルの体操を開発を開発し、高齢者の介護予防を図る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（有効性の検証方法①）</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〇調査会社に委託し、高齢者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100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名にモニタリングを行う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→体操の難易度、体操後の体の調子などをアンケートで検証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（ステップアップ目標②：新規性）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定年退職した高齢者にありがちな健康課題について注意喚起のセミナーを企画し、高齢者の健康意識を高める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（有効性の検証方法②）</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知人が経営する高齢者施設の入居者</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名を対象に体験セミナーを実施</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→アンケートを配布し健康意識の変化を検証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（ステップアップ目標③：優秀性）</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足の筋力強化に効果的なオリジナル体操を開発し、高齢者の怪我の原因第一位である転倒の予防を図る</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（有効性の検証方法③）</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ja-JP" sz="1100" b="0">
              <a:solidFill>
                <a:schemeClr val="dk1"/>
              </a:solidFill>
              <a:effectLst/>
              <a:latin typeface="ＭＳ Ｐゴシック" panose="020B0600070205080204" pitchFamily="50" charset="-128"/>
              <a:ea typeface="ＭＳ Ｐゴシック" panose="020B0600070205080204" pitchFamily="50" charset="-128"/>
              <a:cs typeface="+mn-cs"/>
            </a:rPr>
            <a:t>〇</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高齢者の健康課題を専門に研究する、</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AA</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大学の</a:t>
          </a:r>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BB</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教授に評価を依頼</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　→オリジナル体操の有効性について専門家の立場から助言をもらう</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記入上の注意</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100" b="0">
              <a:solidFill>
                <a:schemeClr val="dk1"/>
              </a:solidFill>
              <a:effectLst/>
              <a:latin typeface="ＭＳ Ｐゴシック" panose="020B0600070205080204" pitchFamily="50" charset="-128"/>
              <a:ea typeface="ＭＳ Ｐゴシック" panose="020B0600070205080204" pitchFamily="50" charset="-128"/>
              <a:cs typeface="+mn-cs"/>
            </a:rPr>
            <a:t>・記入した全ての目標について、助成対象期間内に達成を証明していただきます。達成の根拠を具体的に示すことができない目標は設定しないでください。</a:t>
          </a:r>
          <a:endParaRPr kumimoji="1" lang="en-US" altLang="ja-JP" sz="11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wsDr>
</file>

<file path=xl/tables/table1.xml><?xml version="1.0" encoding="utf-8"?>
<table xmlns="http://schemas.openxmlformats.org/spreadsheetml/2006/main" id="3" name="テーブル61024" displayName="テーブル61024" ref="A4:F9" totalsRowShown="0" headerRowDxfId="290" dataDxfId="289">
  <tableColumns count="6">
    <tableColumn id="1" name="申請_x000a_年度" dataDxfId="288"/>
    <tableColumn id="2" name="申 請 先" dataDxfId="287"/>
    <tableColumn id="3" name="助 成 事 業 名" dataDxfId="286"/>
    <tableColumn id="4" name="申 請 テ ー マ" dataDxfId="285"/>
    <tableColumn id="5" name="助成金額（円）" dataDxfId="284" dataCellStyle="桁区切り"/>
    <tableColumn id="6" name="本助成事業の_x000a_テーマとの関連" dataDxfId="283"/>
  </tableColumns>
  <tableStyleInfo name="テーブル スタイル 8" showFirstColumn="0" showLastColumn="0" showRowStripes="1" showColumnStripes="0"/>
</table>
</file>

<file path=xl/tables/table10.xml><?xml version="1.0" encoding="utf-8"?>
<table xmlns="http://schemas.openxmlformats.org/spreadsheetml/2006/main" id="20" name="原材料・副資材費1521" displayName="原材料・副資材費1521" ref="A9:I27" totalsRowCount="1" headerRowDxfId="111" dataDxfId="110" totalsRowDxfId="109" dataCellStyle="標準 2">
  <tableColumns count="9">
    <tableColumn id="1" name="経費_x000a_番号" dataDxfId="108" totalsRowDxfId="107" dataCellStyle="標準 2">
      <calculatedColumnFormula>ROW()-4</calculatedColumnFormula>
    </tableColumn>
    <tableColumn id="2" name="内容" dataDxfId="106" totalsRowDxfId="105" dataCellStyle="標準 2"/>
    <tableColumn id="5" name="数量_x000a_(A)" dataDxfId="104" totalsRowDxfId="103" dataCellStyle="桁区切り"/>
    <tableColumn id="10" name="単位" dataDxfId="102" totalsRowDxfId="101" dataCellStyle="桁区切り"/>
    <tableColumn id="6" name="単価_x000a_（税抜）_x000a_(B)" totalsRowLabel="計" dataDxfId="100" totalsRowDxfId="99" dataCellStyle="桁区切り"/>
    <tableColumn id="7" name="助成対象経費_x000a_（税抜）_x000a_(A)×(B)" totalsRowFunction="sum" dataDxfId="98" totalsRowDxfId="97" dataCellStyle="桁区切り">
      <calculatedColumnFormula>原材料・副資材費1521[[#This Row],[数量
(A)]]*原材料・副資材費1521[[#This Row],[単価
（税抜）
(B)]]</calculatedColumnFormula>
    </tableColumn>
    <tableColumn id="8" name="助成事業に_x000a_要する経費_x000a_（税込）" totalsRowFunction="sum" dataDxfId="96" totalsRowDxfId="95" dataCellStyle="桁区切り">
      <calculatedColumnFormula>ROUNDDOWN(原材料・副資材費1521[[#This Row],[助成対象経費
（税抜）
(A)×(B)]]*1.1,0)</calculatedColumnFormula>
    </tableColumn>
    <tableColumn id="9" name="依頼先事業者名" dataDxfId="94" totalsRowDxfId="93" dataCellStyle="標準 2"/>
    <tableColumn id="12" name="列1" dataDxfId="92" totalsRowDxfId="91" dataCellStyle="標準 2">
      <calculatedColumnFormula>IF(OR(
      AND(B10="",C10="",D10="",E10="",H10=""),
      AND(B10&lt;&gt;"",C10&lt;&gt;"",D10&lt;&gt;"",E10&lt;&gt;"",H10&lt;&gt;"")),
   "", "←全ての項目を入力してください。")</calculatedColumnFormula>
    </tableColumn>
  </tableColumns>
  <tableStyleInfo name="テーブル スタイル 8" showFirstColumn="0" showLastColumn="0" showRowStripes="1" showColumnStripes="0"/>
</table>
</file>

<file path=xl/tables/table11.xml><?xml version="1.0" encoding="utf-8"?>
<table xmlns="http://schemas.openxmlformats.org/spreadsheetml/2006/main" id="22" name="機械装置・工具器具費1523" displayName="機械装置・工具器具費1523" ref="A7:L25" totalsRowCount="1" headerRowDxfId="80" dataDxfId="79" totalsRowDxfId="78" dataCellStyle="標準 2">
  <tableColumns count="12">
    <tableColumn id="1" name="経費_x000a_番号" dataDxfId="77" totalsRowDxfId="76" dataCellStyle="標準 2">
      <calculatedColumnFormula>ROW()-7</calculatedColumnFormula>
    </tableColumn>
    <tableColumn id="2" name="品　名" dataDxfId="75" totalsRowDxfId="74" dataCellStyle="標準 2"/>
    <tableColumn id="4" name="用　途" dataDxfId="73" totalsRowDxfId="72" dataCellStyle="標準 2"/>
    <tableColumn id="10" name="調達_x000a_方法" dataDxfId="71" totalsRowDxfId="70" dataCellStyle="標準 2"/>
    <tableColumn id="3" name="ﾘｰｽ・_x000a_ﾚﾝﾀﾙ_x000a_期間（月）" dataDxfId="69" totalsRowDxfId="68"/>
    <tableColumn id="5" name="数量_x000a_(A)" dataDxfId="67" totalsRowDxfId="66" dataCellStyle="桁区切り"/>
    <tableColumn id="13" name="単位" dataDxfId="65" totalsRowDxfId="64" dataCellStyle="桁区切り"/>
    <tableColumn id="6" name="購入単価_x000a_又は_x000a_ﾘｰｽ･ﾚﾝﾀﾙ料_x000a_合計（税抜）_x000a_(B)" totalsRowLabel="計" dataDxfId="63" totalsRowDxfId="62" dataCellStyle="桁区切り"/>
    <tableColumn id="7" name="助成対象_x000a_経費_x000a_（税抜）_x000a_(A)×(B）" totalsRowFunction="sum" dataDxfId="61" totalsRowDxfId="60" dataCellStyle="桁区切り">
      <calculatedColumnFormula>機械装置・工具器具費1523[[#This Row],[数量
(A)]]*機械装置・工具器具費1523[[#This Row],[購入単価
又は
ﾘｰｽ･ﾚﾝﾀﾙ料
合計（税抜）
(B)]]</calculatedColumnFormula>
    </tableColumn>
    <tableColumn id="8" name="助成事業に_x000a_要する経費_x000a_（税込）" totalsRowFunction="sum" dataDxfId="59" totalsRowDxfId="58" dataCellStyle="桁区切り">
      <calculatedColumnFormula>ROUNDDOWN(機械装置・工具器具費1523[[#This Row],[助成対象
経費
（税抜）
(A)×(B）]]*1.1,0)</calculatedColumnFormula>
    </tableColumn>
    <tableColumn id="9" name="購入先又は_x000a_ﾘｰｽ･ﾚﾝﾀﾙ先_x000a_事業者名" dataDxfId="57" totalsRowDxfId="56" dataCellStyle="標準 2"/>
    <tableColumn id="12" name="列1" dataDxfId="55" totalsRowDxfId="54" dataCellStyle="標準 2">
      <calculatedColumnFormula>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12.xml><?xml version="1.0" encoding="utf-8"?>
<table xmlns="http://schemas.openxmlformats.org/spreadsheetml/2006/main" id="2" name="委託163" displayName="委託163" ref="A6:I8" totalsRowCount="1" headerRowDxfId="48" dataDxfId="47" totalsRowDxfId="46" dataCellStyle="標準 2">
  <tableColumns count="9">
    <tableColumn id="1" name="経費_x000a_番号" totalsRowDxfId="45" dataCellStyle="標準 2">
      <calculatedColumnFormula>ROW()-6</calculatedColumnFormula>
    </tableColumn>
    <tableColumn id="2" name="名称" dataDxfId="44" totalsRowDxfId="43" dataCellStyle="標準 2"/>
    <tableColumn id="4" name="月額家賃_x000a_（税抜）_x000a_(A)" dataDxfId="42" totalsRowDxfId="41" dataCellStyle="桁区切り"/>
    <tableColumn id="6" name="工事期間_x000a_（月）" dataDxfId="40" totalsRowDxfId="39" dataCellStyle="桁区切り"/>
    <tableColumn id="10" name="交付申請する月数_x000a_(B)" totalsRowLabel="計" dataDxfId="38" totalsRowDxfId="37" dataCellStyle="桁区切り"/>
    <tableColumn id="7" name="助成対象経費_x000a_（税抜）_x000a_(A)×(B）" totalsRowFunction="sum" dataDxfId="36" totalsRowDxfId="35" dataCellStyle="桁区切り">
      <calculatedColumnFormula>委託163[[#This Row],[月額家賃
（税抜）
(A)]]*委託163[[#This Row],[交付申請する月数
(B)]]</calculatedColumnFormula>
    </tableColumn>
    <tableColumn id="8" name="助成事業に_x000a_要する経費_x000a_（税込）" totalsRowFunction="sum" dataDxfId="34" totalsRowDxfId="33" dataCellStyle="桁区切り">
      <calculatedColumnFormula>ROUNDDOWN(委託163[[#This Row],[助成対象経費
（税抜）
(A)×(B）]]*1.1,0)</calculatedColumnFormula>
    </tableColumn>
    <tableColumn id="9" name="物件所有者_x000a_（賃貸の場合は貸主）" dataDxfId="32" totalsRowDxfId="31" dataCellStyle="標準 2"/>
    <tableColumn id="12" name="列1" dataDxfId="30" totalsRowDxfId="29" dataCellStyle="標準 2">
      <calculatedColumnFormula>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calculatedColumnFormula>
    </tableColumn>
  </tableColumns>
  <tableStyleInfo name="テーブル スタイル 8" showFirstColumn="0" showLastColumn="0" showRowStripes="1" showColumnStripes="0"/>
</table>
</file>

<file path=xl/tables/table13.xml><?xml version="1.0" encoding="utf-8"?>
<table xmlns="http://schemas.openxmlformats.org/spreadsheetml/2006/main" id="5" name="委託費11106" displayName="委託費11106" ref="A5:I23" totalsRowCount="1" headerRowDxfId="21" dataDxfId="20" totalsRowDxfId="19" dataCellStyle="標準 2">
  <tableColumns count="9">
    <tableColumn id="1" name="経費_x000a_番号" dataDxfId="18" totalsRowDxfId="17" dataCellStyle="標準 2">
      <calculatedColumnFormula>ROW()-5</calculatedColumnFormula>
    </tableColumn>
    <tableColumn id="2" name="委託内容" dataDxfId="16" totalsRowDxfId="15" dataCellStyle="標準 2"/>
    <tableColumn id="4" name="数量_x000a_(A)" dataDxfId="14" totalsRowDxfId="13" dataCellStyle="桁区切り"/>
    <tableColumn id="6" name="単位" dataDxfId="12" totalsRowDxfId="11" dataCellStyle="桁区切り"/>
    <tableColumn id="10" name="単価_x000a_（税抜）_x000a_(B)" totalsRowLabel="計" dataDxfId="10" totalsRowDxfId="9" dataCellStyle="桁区切り"/>
    <tableColumn id="7" name="助成対象経費_x000a_（税抜）_x000a_(A)×(B）" totalsRowFunction="sum" dataDxfId="8" totalsRowDxfId="7" dataCellStyle="桁区切り">
      <calculatedColumnFormula>委託費11106[[#This Row],[数量
(A)]]*委託費11106[[#This Row],[単価
（税抜）
(B)]]</calculatedColumnFormula>
    </tableColumn>
    <tableColumn id="8" name="助成事業に_x000a_要する経費_x000a_（税込）" totalsRowFunction="sum" dataDxfId="6" totalsRowDxfId="5" dataCellStyle="桁区切り">
      <calculatedColumnFormula>ROUNDDOWN(委託費11106[[#This Row],[助成対象経費
（税抜）
(A)×(B）]]*1.1,0)</calculatedColumnFormula>
    </tableColumn>
    <tableColumn id="9" name="委託先事業者名／_x000a_専門家所属・氏名   " dataDxfId="4" totalsRowDxfId="3" dataCellStyle="標準 2"/>
    <tableColumn id="12" name="列1" dataDxfId="2" totalsRowDxfId="1" dataCellStyle="標準 2">
      <calculatedColumnFormula>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2.xml><?xml version="1.0" encoding="utf-8"?>
<table xmlns="http://schemas.openxmlformats.org/spreadsheetml/2006/main" id="4" name="テーブル6101235" displayName="テーブル6101235" ref="A12:F17" totalsRowShown="0" headerRowDxfId="282" dataDxfId="281">
  <tableColumns count="6">
    <tableColumn id="1" name="申請_x000a_年度" dataDxfId="280"/>
    <tableColumn id="2" name="申 請 先" dataDxfId="279"/>
    <tableColumn id="3" name="助 成 事 業 名" dataDxfId="278"/>
    <tableColumn id="4" name="申 請 テ ー マ" dataDxfId="277"/>
    <tableColumn id="5" name="助成金額（円）" dataDxfId="276" dataCellStyle="桁区切り"/>
    <tableColumn id="6" name="本助成事業の_x000a_テーマとの関連" dataDxfId="275"/>
  </tableColumns>
  <tableStyleInfo name="テーブル スタイル 8" showFirstColumn="0" showLastColumn="0" showRowStripes="1" showColumnStripes="0"/>
</table>
</file>

<file path=xl/tables/table3.xml><?xml version="1.0" encoding="utf-8"?>
<table xmlns="http://schemas.openxmlformats.org/spreadsheetml/2006/main" id="1" name="テーブル17" displayName="テーブル17" ref="A4:G16" totalsRowShown="0" headerRowDxfId="274" dataDxfId="272" headerRowBorderDxfId="273" tableBorderDxfId="271" totalsRowBorderDxfId="270">
  <tableColumns count="7">
    <tableColumn id="8" name="No." dataDxfId="269">
      <calculatedColumnFormula>ROW()-ROW(テーブル17[[#Headers],[No.]])</calculatedColumnFormula>
    </tableColumn>
    <tableColumn id="1" name="氏　　　名" dataDxfId="268" totalsRowDxfId="267"/>
    <tableColumn id="2" name="役　員" dataDxfId="266" totalsRowDxfId="265"/>
    <tableColumn id="3" name="株　主" dataDxfId="264" totalsRowDxfId="263"/>
    <tableColumn id="4" name="役職／申請事業者_x000a_との関係又は職業" dataDxfId="262" totalsRowDxfId="261"/>
    <tableColumn id="5" name="持ち株数" dataDxfId="260" totalsRowDxfId="259" dataCellStyle="桁区切り"/>
    <tableColumn id="6" name="持ち株比率" dataDxfId="258"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10" name="原材料・副資材費11" displayName="原材料・副資材費11" ref="A8:K26" totalsRowCount="1" headerRowDxfId="249" dataDxfId="248" totalsRowDxfId="247" dataCellStyle="標準 2">
  <tableColumns count="11">
    <tableColumn id="1" name="経費_x000a_番号" dataDxfId="246" totalsRowDxfId="245" dataCellStyle="標準 2">
      <calculatedColumnFormula>ROW()-8</calculatedColumnFormula>
    </tableColumn>
    <tableColumn id="2" name="品　名" dataDxfId="244" totalsRowDxfId="243" dataCellStyle="標準 2"/>
    <tableColumn id="3" name="仕　様" dataDxfId="242" totalsRowDxfId="241" dataCellStyle="標準 2"/>
    <tableColumn id="4" name="用　途" dataDxfId="240" totalsRowDxfId="239" dataCellStyle="標準 2"/>
    <tableColumn id="5" name="数量_x000a_(A)" dataDxfId="238" totalsRowDxfId="237" dataCellStyle="桁区切り"/>
    <tableColumn id="10" name="単位" dataDxfId="236" totalsRowDxfId="235" dataCellStyle="桁区切り"/>
    <tableColumn id="6" name="単価_x000a_（税抜）_x000a_(B)" totalsRowLabel="計" dataDxfId="234" totalsRowDxfId="233" dataCellStyle="桁区切り"/>
    <tableColumn id="7" name="助成対象経費_x000a_（税抜）_x000a_(A)×(B)" totalsRowFunction="sum" dataDxfId="232" totalsRowDxfId="231" dataCellStyle="桁区切り">
      <calculatedColumnFormula>原材料・副資材費11[[#This Row],[数量
(A)]]*原材料・副資材費11[[#This Row],[単価
（税抜）
(B)]]</calculatedColumnFormula>
    </tableColumn>
    <tableColumn id="8" name="助成事業に_x000a_要する経費_x000a_（税込）" totalsRowFunction="sum" dataDxfId="230" totalsRowDxfId="229" dataCellStyle="桁区切り">
      <calculatedColumnFormula>ROUNDDOWN(原材料・副資材費11[[#This Row],[助成対象経費
（税抜）
(A)×(B)]]*1.1,0)</calculatedColumnFormula>
    </tableColumn>
    <tableColumn id="9" name="購入先事業者名" dataDxfId="228" totalsRowDxfId="227" dataCellStyle="標準 2"/>
    <tableColumn id="12" name="列1" dataDxfId="226" totalsRowDxfId="225" dataCellStyle="標準 2">
      <calculatedColumnFormula>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15" name="機械装置・工具器具費1016" displayName="機械装置・工具器具費1016" ref="A7:L25" totalsRowCount="1" headerRowDxfId="221" dataDxfId="220" totalsRowDxfId="219" dataCellStyle="標準 2">
  <tableColumns count="12">
    <tableColumn id="1" name="経費_x000a_番号" dataDxfId="218" totalsRowDxfId="217" dataCellStyle="標準 2">
      <calculatedColumnFormula>ROW()-7</calculatedColumnFormula>
    </tableColumn>
    <tableColumn id="2" name="品　名" dataDxfId="216" totalsRowDxfId="215" dataCellStyle="標準 2"/>
    <tableColumn id="4" name="用　途" dataDxfId="214" totalsRowDxfId="213" dataCellStyle="標準 2"/>
    <tableColumn id="10" name="調達_x000a_方法" dataDxfId="212" totalsRowDxfId="211" dataCellStyle="標準 2"/>
    <tableColumn id="3" name="ﾘｰｽ・_x000a_ﾚﾝﾀﾙ_x000a_期間（月）" dataDxfId="210" totalsRowDxfId="209"/>
    <tableColumn id="5" name="数量_x000a_(A)" dataDxfId="208" totalsRowDxfId="207" dataCellStyle="桁区切り"/>
    <tableColumn id="13" name="単位" dataDxfId="206" totalsRowDxfId="205" dataCellStyle="桁区切り"/>
    <tableColumn id="6" name="購入単価_x000a_又は_x000a_ﾘｰｽ･ﾚﾝﾀﾙ料_x000a_合計（税抜）_x000a_(B)" totalsRowLabel="計" dataDxfId="204" totalsRowDxfId="203" dataCellStyle="桁区切り"/>
    <tableColumn id="7" name="助成対象_x000a_経費_x000a_（税抜）_x000a_(A)×(B）" totalsRowFunction="sum" dataDxfId="202" totalsRowDxfId="201" dataCellStyle="桁区切り">
      <calculatedColumnFormula>機械装置・工具器具費1016[[#This Row],[数量
(A)]]*機械装置・工具器具費1016[[#This Row],[購入単価
又は
ﾘｰｽ･ﾚﾝﾀﾙ料
合計（税抜）
(B)]]</calculatedColumnFormula>
    </tableColumn>
    <tableColumn id="8" name="助成事業に_x000a_要する経費_x000a_（税込）" totalsRowFunction="sum" dataDxfId="200" totalsRowDxfId="199" dataCellStyle="桁区切り">
      <calculatedColumnFormula>ROUNDDOWN(機械装置・工具器具費1016[[#This Row],[助成対象
経費
（税抜）
(A)×(B）]]*1.1,0)</calculatedColumnFormula>
    </tableColumn>
    <tableColumn id="9" name="購入先又は_x000a_ﾘｰｽ･ﾚﾝﾀﾙ先_x000a_事業者名" dataDxfId="198" totalsRowDxfId="197" dataCellStyle="標準 2"/>
    <tableColumn id="12" name="列1" dataDxfId="196" totalsRowDxfId="195" dataCellStyle="標準 2">
      <calculatedColumnFormula>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calculatedColumnFormula>
    </tableColumn>
  </tableColumns>
  <tableStyleInfo name="テーブル スタイル 8" showFirstColumn="0" showLastColumn="0" showRowStripes="1" showColumnStripes="0"/>
</table>
</file>

<file path=xl/tables/table6.xml><?xml version="1.0" encoding="utf-8"?>
<table xmlns="http://schemas.openxmlformats.org/spreadsheetml/2006/main" id="16" name="委託費1117" displayName="委託費1117" ref="A6:I24" totalsRowCount="1" headerRowDxfId="187" dataDxfId="186" totalsRowDxfId="185" dataCellStyle="標準 2">
  <tableColumns count="9">
    <tableColumn id="1" name="経費_x000a_番号" dataDxfId="184" totalsRowDxfId="183" dataCellStyle="標準 2">
      <calculatedColumnFormula>ROW()-6</calculatedColumnFormula>
    </tableColumn>
    <tableColumn id="2" name="委託内容" dataDxfId="182" totalsRowDxfId="181" dataCellStyle="標準 2"/>
    <tableColumn id="4" name="数量_x000a_(A)" dataDxfId="180" totalsRowDxfId="179" dataCellStyle="桁区切り"/>
    <tableColumn id="6" name="単位" dataDxfId="178" totalsRowDxfId="177" dataCellStyle="桁区切り"/>
    <tableColumn id="10" name="単価_x000a_（税抜）_x000a_(B)" totalsRowLabel="計" dataDxfId="176" totalsRowDxfId="175" dataCellStyle="桁区切り"/>
    <tableColumn id="7" name="助成対象経費_x000a_（税抜）_x000a_(A)×(B）" totalsRowFunction="sum" dataDxfId="174" totalsRowDxfId="173" dataCellStyle="桁区切り">
      <calculatedColumnFormula>委託費1117[[#This Row],[数量
(A)]]*委託費1117[[#This Row],[単価
（税抜）
(B)]]</calculatedColumnFormula>
    </tableColumn>
    <tableColumn id="8" name="助成事業に_x000a_要する経費_x000a_（税込）" totalsRowFunction="sum" dataDxfId="172" totalsRowDxfId="171" dataCellStyle="桁区切り">
      <calculatedColumnFormula>ROUNDDOWN(委託費1117[[#This Row],[助成対象経費
（税抜）
(A)×(B）]]*1.1,0)</calculatedColumnFormula>
    </tableColumn>
    <tableColumn id="9" name="委託先事業者名／_x000a_専門家所属・氏名   " dataDxfId="170" totalsRowDxfId="169" dataCellStyle="標準 2"/>
    <tableColumn id="12" name="列1" dataDxfId="168" totalsRowDxfId="167" dataCellStyle="標準 2">
      <calculatedColumnFormula>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calculatedColumnFormula>
    </tableColumn>
  </tableColumns>
  <tableStyleInfo name="テーブル スタイル 8" showFirstColumn="0" showLastColumn="0" showRowStripes="1" showColumnStripes="0"/>
</table>
</file>

<file path=xl/tables/table7.xml><?xml version="1.0" encoding="utf-8"?>
<table xmlns="http://schemas.openxmlformats.org/spreadsheetml/2006/main" id="17" name="産業財産権・出願導入費18" displayName="産業財産権・出願導入費18" ref="A4:I15" totalsRowCount="1" headerRowDxfId="164" dataDxfId="163" totalsRowDxfId="162" dataCellStyle="標準 2">
  <tableColumns count="9">
    <tableColumn id="1" name="経費_x000a_番号" dataDxfId="161" totalsRowDxfId="160" dataCellStyle="標準 2">
      <calculatedColumnFormula>ROW()-4</calculatedColumnFormula>
    </tableColumn>
    <tableColumn id="2" name="対象製品・サービス等" dataDxfId="159" totalsRowDxfId="158" dataCellStyle="標準 2"/>
    <tableColumn id="3" name="権利名" dataDxfId="157" totalsRowDxfId="156" dataCellStyle="標準 2"/>
    <tableColumn id="10" name="内容" dataDxfId="155" totalsRowDxfId="154" dataCellStyle="桁区切り"/>
    <tableColumn id="5" name="弁理士事務所_x000a_又は_x000a_権利所有事業者名" dataDxfId="153" totalsRowDxfId="152" dataCellStyle="桁区切り"/>
    <tableColumn id="8" name="単価_x000a_（税抜）" totalsRowLabel="計" dataDxfId="151" totalsRowDxfId="150" dataCellStyle="桁区切り"/>
    <tableColumn id="6" name="助成対象経費_x000a_（税抜）" totalsRowFunction="sum" dataDxfId="149" totalsRowDxfId="148" dataCellStyle="桁区切り">
      <calculatedColumnFormula>産業財産権・出願導入費18[[#This Row],[単価
（税抜）]]</calculatedColumnFormula>
    </tableColumn>
    <tableColumn id="12" name="助成事業に_x000a_要する経費_x000a_（税込）" totalsRowFunction="sum" dataDxfId="147" totalsRowDxfId="146" dataCellStyle="桁区切り">
      <calculatedColumnFormula>ROUNDDOWN(産業財産権・出願導入費18[[#This Row],[助成対象経費
（税抜）]]*1.1,0)</calculatedColumnFormula>
    </tableColumn>
    <tableColumn id="4" name="列2" dataDxfId="145" totalsRowDxfId="144" dataCellStyle="標準 2">
      <calculatedColumnFormula>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calculatedColumnFormula>
    </tableColumn>
  </tableColumns>
  <tableStyleInfo name="テーブル スタイル 8" showFirstColumn="0" showLastColumn="0" showRowStripes="1" showColumnStripes="0"/>
</table>
</file>

<file path=xl/tables/table8.xml><?xml version="1.0" encoding="utf-8"?>
<table xmlns="http://schemas.openxmlformats.org/spreadsheetml/2006/main" id="18" name="直接人件費19" displayName="直接人件費19" ref="A5:K21" totalsRowCount="1" headerRowDxfId="141" dataDxfId="140" totalsRowDxfId="139" headerRowCellStyle="標準 2">
  <tableColumns count="11">
    <tableColumn id="1" name="経費_x000a_番号" dataDxfId="138" totalsRowDxfId="137" dataCellStyle="標準 2">
      <calculatedColumnFormula>ROW()-5</calculatedColumnFormula>
    </tableColumn>
    <tableColumn id="2" name="従事者氏名" dataDxfId="136" totalsRowDxfId="135" dataCellStyle="標準 2"/>
    <tableColumn id="3" name="所属・役職" dataDxfId="134" totalsRowDxfId="133" dataCellStyle="標準 2"/>
    <tableColumn id="12" name="種別" dataDxfId="132" totalsRowDxfId="131" dataCellStyle="標準 2"/>
    <tableColumn id="10" name="保有資格・経験" dataDxfId="130" totalsRowDxfId="129" dataCellStyle="標準 2"/>
    <tableColumn id="4" name="従事内容" dataDxfId="128" totalsRowDxfId="127" dataCellStyle="桁区切り"/>
    <tableColumn id="5" name="従事時間_x000a_(A)" dataDxfId="126" totalsRowDxfId="125" dataCellStyle="桁区切り">
      <calculatedColumnFormula>#REF!</calculatedColumnFormula>
    </tableColumn>
    <tableColumn id="6" name="時間単価_x000a_(B)" totalsRowLabel="計" dataDxfId="124" totalsRowDxfId="123" dataCellStyle="桁区切り"/>
    <tableColumn id="7" name="助成対象経費_x000a_(A)×(B)" totalsRowFunction="sum" dataDxfId="122" totalsRowDxfId="121" dataCellStyle="桁区切り">
      <calculatedColumnFormula>直接人件費19[[#This Row],[従事時間
(A)]]*直接人件費19[[#This Row],[時間単価
(B)]]</calculatedColumnFormula>
    </tableColumn>
    <tableColumn id="11" name="助成事業に_x000a_要する経費" totalsRowFunction="sum" dataDxfId="120" totalsRowDxfId="119" dataCellStyle="桁区切り">
      <calculatedColumnFormula>直接人件費19[[#This Row],[従事時間
(A)]]*直接人件費19[[#This Row],[時間単価
(B)]]</calculatedColumnFormula>
    </tableColumn>
    <tableColumn id="8" name="列2" dataDxfId="118" totalsRowDxfId="117" dataCellStyle="標準 2">
      <calculatedColumnFormula>IF(OR(
      AND(B6="",C6="",D6="",E6="",F6="",G6="",H6=""),
      AND(B6&lt;&gt;"",C6&lt;&gt;"",D6&lt;&gt;"",E6&lt;&gt;"",F6&lt;&gt;"",G6&lt;&gt;"",H6&lt;&gt;"")),
   "", "←全ての項目を入力してください。")</calculatedColumnFormula>
    </tableColumn>
  </tableColumns>
  <tableStyleInfo name="テーブル スタイル 8" showFirstColumn="0" showLastColumn="0" showRowStripes="1" showColumnStripes="0"/>
</table>
</file>

<file path=xl/tables/table9.xml><?xml version="1.0" encoding="utf-8"?>
<table xmlns="http://schemas.openxmlformats.org/spreadsheetml/2006/main" id="19" name="人件費単価表20" displayName="人件費単価表20" ref="N22:O48" totalsRowShown="0" headerRowDxfId="116" dataDxfId="115">
  <autoFilter ref="N22:O48"/>
  <tableColumns count="2">
    <tableColumn id="1" name="報酬月額（給与等）" dataDxfId="114"/>
    <tableColumn id="2" name="人件費単価（時給）" dataDxfId="113"/>
  </tableColumns>
  <tableStyleInfo name="テーブル スタイル 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9.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CZ49"/>
  <sheetViews>
    <sheetView showGridLines="0" tabSelected="1" view="pageBreakPreview" zoomScale="80" zoomScaleNormal="100" zoomScaleSheetLayoutView="80" workbookViewId="0">
      <selection activeCell="X27" sqref="X27:AD27"/>
    </sheetView>
  </sheetViews>
  <sheetFormatPr defaultColWidth="2.4140625" defaultRowHeight="12.5" x14ac:dyDescent="0.55000000000000004"/>
  <cols>
    <col min="1" max="1" width="2.25" style="1" customWidth="1"/>
    <col min="2" max="31" width="3.33203125" style="1" customWidth="1"/>
    <col min="32" max="32" width="1.5" style="1" customWidth="1"/>
    <col min="33" max="16384" width="2.4140625" style="1"/>
  </cols>
  <sheetData>
    <row r="1" spans="1:36" x14ac:dyDescent="0.55000000000000004">
      <c r="A1" s="1" t="s">
        <v>0</v>
      </c>
      <c r="F1" s="2"/>
      <c r="G1" s="2"/>
      <c r="H1" s="2"/>
      <c r="I1" s="2"/>
      <c r="W1" s="171" t="s">
        <v>1</v>
      </c>
      <c r="X1" s="172"/>
      <c r="Y1" s="172"/>
      <c r="Z1" s="172"/>
      <c r="AA1" s="172"/>
      <c r="AB1" s="172"/>
      <c r="AC1" s="172"/>
      <c r="AD1" s="172"/>
      <c r="AE1" s="173"/>
    </row>
    <row r="2" spans="1:36" ht="15" customHeight="1" x14ac:dyDescent="0.55000000000000004">
      <c r="F2" s="2"/>
      <c r="G2" s="2"/>
      <c r="H2" s="2"/>
      <c r="I2" s="2"/>
      <c r="W2" s="171" t="s">
        <v>2</v>
      </c>
      <c r="X2" s="172"/>
      <c r="Y2" s="173"/>
      <c r="Z2" s="174"/>
      <c r="AA2" s="175"/>
      <c r="AB2" s="175"/>
      <c r="AC2" s="175"/>
      <c r="AD2" s="175"/>
      <c r="AE2" s="176"/>
    </row>
    <row r="3" spans="1:36" ht="15" customHeight="1" x14ac:dyDescent="0.55000000000000004">
      <c r="A3" s="1" t="s">
        <v>3</v>
      </c>
      <c r="F3" s="2"/>
      <c r="G3" s="2"/>
      <c r="H3" s="2"/>
      <c r="I3" s="2"/>
      <c r="V3" s="2"/>
      <c r="W3" s="171" t="s">
        <v>4</v>
      </c>
      <c r="X3" s="172"/>
      <c r="Y3" s="173"/>
      <c r="Z3" s="177"/>
      <c r="AA3" s="178"/>
      <c r="AB3" s="178"/>
      <c r="AC3" s="178"/>
      <c r="AD3" s="178"/>
      <c r="AE3" s="179"/>
    </row>
    <row r="4" spans="1:36" ht="15" customHeight="1" x14ac:dyDescent="0.55000000000000004">
      <c r="A4" s="1" t="s">
        <v>5</v>
      </c>
      <c r="F4" s="2"/>
      <c r="G4" s="2"/>
      <c r="H4" s="2"/>
      <c r="I4" s="2"/>
      <c r="W4" s="171" t="s">
        <v>6</v>
      </c>
      <c r="X4" s="172"/>
      <c r="Y4" s="173"/>
      <c r="Z4" s="174"/>
      <c r="AA4" s="175"/>
      <c r="AB4" s="175"/>
      <c r="AC4" s="175"/>
      <c r="AD4" s="175"/>
      <c r="AE4" s="176"/>
    </row>
    <row r="5" spans="1:36" x14ac:dyDescent="0.55000000000000004">
      <c r="F5" s="2"/>
      <c r="G5" s="2"/>
      <c r="H5" s="2"/>
      <c r="I5" s="2"/>
      <c r="X5" s="2"/>
      <c r="Y5" s="3"/>
      <c r="Z5" s="3"/>
      <c r="AA5" s="4"/>
      <c r="AB5" s="4"/>
      <c r="AC5" s="4"/>
      <c r="AD5" s="4"/>
    </row>
    <row r="6" spans="1:36" ht="15" customHeight="1" x14ac:dyDescent="0.55000000000000004">
      <c r="A6" s="5"/>
      <c r="B6" s="5"/>
      <c r="C6" s="5"/>
      <c r="D6" s="5"/>
      <c r="E6" s="5"/>
      <c r="F6" s="5"/>
      <c r="G6" s="5"/>
      <c r="H6" s="5"/>
      <c r="I6" s="5"/>
      <c r="J6" s="5"/>
      <c r="K6" s="5"/>
      <c r="L6" s="5"/>
      <c r="M6" s="5"/>
      <c r="N6" s="5"/>
      <c r="O6" s="693" t="s">
        <v>7</v>
      </c>
      <c r="P6" s="694"/>
      <c r="Q6" s="694"/>
      <c r="R6" s="694"/>
      <c r="S6" s="699">
        <f>'1-2.実施計画、事業実施場所'!G7</f>
        <v>0</v>
      </c>
      <c r="T6" s="700"/>
      <c r="U6" s="700"/>
      <c r="V6" s="700"/>
      <c r="W6" s="700"/>
      <c r="X6" s="700"/>
      <c r="Y6" s="700"/>
      <c r="Z6" s="700"/>
      <c r="AA6" s="700"/>
      <c r="AB6" s="700"/>
      <c r="AC6" s="700"/>
      <c r="AD6" s="701"/>
    </row>
    <row r="7" spans="1:36" ht="15" customHeight="1" x14ac:dyDescent="0.55000000000000004">
      <c r="A7" s="5"/>
      <c r="B7" s="6"/>
      <c r="C7" s="5"/>
      <c r="D7" s="5"/>
      <c r="E7" s="5"/>
      <c r="F7" s="5"/>
      <c r="G7" s="5"/>
      <c r="H7" s="5"/>
      <c r="I7" s="5"/>
      <c r="J7" s="5"/>
      <c r="K7" s="5"/>
      <c r="L7" s="5"/>
      <c r="M7" s="5"/>
      <c r="N7" s="5"/>
      <c r="O7" s="695"/>
      <c r="P7" s="696"/>
      <c r="Q7" s="696"/>
      <c r="R7" s="696"/>
      <c r="S7" s="702"/>
      <c r="T7" s="703"/>
      <c r="U7" s="703"/>
      <c r="V7" s="703"/>
      <c r="W7" s="703"/>
      <c r="X7" s="703"/>
      <c r="Y7" s="703"/>
      <c r="Z7" s="703"/>
      <c r="AA7" s="703"/>
      <c r="AB7" s="703"/>
      <c r="AC7" s="703"/>
      <c r="AD7" s="704"/>
    </row>
    <row r="8" spans="1:36" ht="15" customHeight="1" x14ac:dyDescent="0.55000000000000004">
      <c r="A8" s="5"/>
      <c r="B8" s="5"/>
      <c r="C8" s="5"/>
      <c r="D8" s="5"/>
      <c r="E8" s="5"/>
      <c r="F8" s="5"/>
      <c r="G8" s="5"/>
      <c r="H8" s="5"/>
      <c r="I8" s="5"/>
      <c r="J8" s="5"/>
      <c r="K8" s="5"/>
      <c r="L8" s="5"/>
      <c r="M8" s="5"/>
      <c r="N8" s="5"/>
      <c r="O8" s="697"/>
      <c r="P8" s="698"/>
      <c r="Q8" s="698"/>
      <c r="R8" s="698"/>
      <c r="S8" s="705"/>
      <c r="T8" s="706"/>
      <c r="U8" s="706"/>
      <c r="V8" s="706"/>
      <c r="W8" s="706"/>
      <c r="X8" s="706"/>
      <c r="Y8" s="706"/>
      <c r="Z8" s="706"/>
      <c r="AA8" s="706"/>
      <c r="AB8" s="706"/>
      <c r="AC8" s="706"/>
      <c r="AD8" s="707"/>
    </row>
    <row r="9" spans="1:36" ht="20.149999999999999" customHeight="1" x14ac:dyDescent="0.55000000000000004">
      <c r="A9" s="5"/>
      <c r="B9" s="5"/>
      <c r="C9" s="5"/>
      <c r="D9" s="5"/>
      <c r="E9" s="5"/>
      <c r="F9" s="5"/>
      <c r="G9" s="5"/>
      <c r="H9" s="5"/>
      <c r="I9" s="5"/>
      <c r="J9" s="5"/>
      <c r="K9" s="5"/>
      <c r="L9" s="5"/>
      <c r="M9" s="5"/>
      <c r="N9" s="7"/>
      <c r="O9" s="708" t="s">
        <v>8</v>
      </c>
      <c r="P9" s="709"/>
      <c r="Q9" s="709"/>
      <c r="R9" s="710"/>
      <c r="S9" s="714">
        <f>'1-2.実施計画、事業実施場所'!C5</f>
        <v>0</v>
      </c>
      <c r="T9" s="715"/>
      <c r="U9" s="715"/>
      <c r="V9" s="715"/>
      <c r="W9" s="715"/>
      <c r="X9" s="715"/>
      <c r="Y9" s="715"/>
      <c r="Z9" s="715"/>
      <c r="AA9" s="715"/>
      <c r="AB9" s="715"/>
      <c r="AC9" s="715"/>
      <c r="AD9" s="716"/>
      <c r="AE9" s="2"/>
    </row>
    <row r="10" spans="1:36" x14ac:dyDescent="0.55000000000000004">
      <c r="A10" s="5"/>
      <c r="B10" s="6"/>
      <c r="C10" s="5"/>
      <c r="D10" s="5"/>
      <c r="E10" s="5"/>
      <c r="F10" s="5"/>
      <c r="G10" s="5"/>
      <c r="H10" s="5"/>
      <c r="I10" s="5"/>
      <c r="J10" s="5"/>
      <c r="K10" s="5"/>
      <c r="L10" s="5"/>
      <c r="M10" s="5"/>
      <c r="N10" s="7"/>
      <c r="O10" s="711"/>
      <c r="P10" s="712"/>
      <c r="Q10" s="712"/>
      <c r="R10" s="713"/>
      <c r="S10" s="711"/>
      <c r="T10" s="712"/>
      <c r="U10" s="712"/>
      <c r="V10" s="712"/>
      <c r="W10" s="712"/>
      <c r="X10" s="712"/>
      <c r="Y10" s="712"/>
      <c r="Z10" s="712"/>
      <c r="AA10" s="712"/>
      <c r="AB10" s="712"/>
      <c r="AC10" s="712"/>
      <c r="AD10" s="713"/>
      <c r="AE10" s="2"/>
    </row>
    <row r="11" spans="1:36" ht="20.149999999999999" customHeight="1" x14ac:dyDescent="0.55000000000000004">
      <c r="A11" s="5"/>
      <c r="B11" s="5"/>
      <c r="C11" s="5"/>
      <c r="D11" s="5"/>
      <c r="E11" s="5"/>
      <c r="F11" s="5"/>
      <c r="G11" s="5"/>
      <c r="H11" s="5"/>
      <c r="I11" s="5"/>
      <c r="J11" s="5"/>
      <c r="K11" s="5"/>
      <c r="L11" s="5"/>
      <c r="M11" s="5"/>
      <c r="N11" s="5"/>
      <c r="O11" s="717" t="s">
        <v>9</v>
      </c>
      <c r="P11" s="698"/>
      <c r="Q11" s="698"/>
      <c r="R11" s="718"/>
      <c r="S11" s="722" t="s">
        <v>10</v>
      </c>
      <c r="T11" s="723"/>
      <c r="U11" s="724"/>
      <c r="V11" s="725">
        <f>'1-2.実施計画、事業実施場所'!L6</f>
        <v>0</v>
      </c>
      <c r="W11" s="726"/>
      <c r="X11" s="726"/>
      <c r="Y11" s="726"/>
      <c r="Z11" s="726"/>
      <c r="AA11" s="726"/>
      <c r="AB11" s="726"/>
      <c r="AC11" s="726"/>
      <c r="AD11" s="727"/>
      <c r="AE11" s="2"/>
    </row>
    <row r="12" spans="1:36" ht="20.149999999999999" customHeight="1" x14ac:dyDescent="0.55000000000000004">
      <c r="A12" s="5"/>
      <c r="B12" s="6"/>
      <c r="C12" s="5"/>
      <c r="D12" s="5"/>
      <c r="E12" s="5"/>
      <c r="F12" s="5"/>
      <c r="G12" s="5"/>
      <c r="H12" s="5"/>
      <c r="I12" s="5"/>
      <c r="J12" s="5"/>
      <c r="K12" s="5"/>
      <c r="L12" s="5"/>
      <c r="M12" s="5"/>
      <c r="N12" s="5"/>
      <c r="O12" s="719"/>
      <c r="P12" s="720"/>
      <c r="Q12" s="720"/>
      <c r="R12" s="721"/>
      <c r="S12" s="728" t="s">
        <v>11</v>
      </c>
      <c r="T12" s="720"/>
      <c r="U12" s="721"/>
      <c r="V12" s="729">
        <f>'1-2.実施計画、事業実施場所'!L5</f>
        <v>0</v>
      </c>
      <c r="W12" s="730"/>
      <c r="X12" s="730"/>
      <c r="Y12" s="730"/>
      <c r="Z12" s="730"/>
      <c r="AA12" s="730"/>
      <c r="AB12" s="730"/>
      <c r="AC12" s="730"/>
      <c r="AD12" s="713"/>
      <c r="AE12" s="180"/>
    </row>
    <row r="13" spans="1:36" x14ac:dyDescent="0.55000000000000004">
      <c r="A13" s="5"/>
      <c r="B13" s="5"/>
      <c r="C13" s="5"/>
      <c r="D13" s="5"/>
      <c r="E13" s="5"/>
      <c r="F13" s="5"/>
      <c r="G13" s="5"/>
      <c r="H13" s="5"/>
      <c r="I13" s="5"/>
      <c r="J13" s="5"/>
      <c r="K13" s="5"/>
      <c r="L13" s="5"/>
      <c r="M13" s="5"/>
      <c r="N13" s="5"/>
      <c r="O13" s="7"/>
      <c r="P13" s="7"/>
      <c r="Q13" s="7"/>
      <c r="R13" s="7"/>
      <c r="S13" s="7"/>
      <c r="T13" s="7"/>
      <c r="U13" s="7"/>
      <c r="V13" s="7"/>
      <c r="W13" s="7"/>
      <c r="X13" s="7"/>
      <c r="Y13" s="7"/>
      <c r="Z13" s="7"/>
      <c r="AA13" s="7"/>
      <c r="AB13" s="7"/>
      <c r="AC13" s="7"/>
      <c r="AD13" s="5"/>
    </row>
    <row r="14" spans="1:36" ht="14" x14ac:dyDescent="0.55000000000000004">
      <c r="A14" s="689" t="s">
        <v>551</v>
      </c>
      <c r="B14" s="689"/>
      <c r="C14" s="689"/>
      <c r="D14" s="689"/>
      <c r="E14" s="689"/>
      <c r="F14" s="689"/>
      <c r="G14" s="689"/>
      <c r="H14" s="689"/>
      <c r="I14" s="689"/>
      <c r="J14" s="689"/>
      <c r="K14" s="689"/>
      <c r="L14" s="689"/>
      <c r="M14" s="689"/>
      <c r="N14" s="689"/>
      <c r="O14" s="689"/>
      <c r="P14" s="689"/>
      <c r="Q14" s="689"/>
      <c r="R14" s="689"/>
      <c r="S14" s="689"/>
      <c r="T14" s="689"/>
      <c r="U14" s="689"/>
      <c r="V14" s="689"/>
      <c r="W14" s="689"/>
      <c r="X14" s="689"/>
      <c r="Y14" s="689"/>
      <c r="Z14" s="689"/>
      <c r="AA14" s="689"/>
      <c r="AB14" s="689"/>
      <c r="AC14" s="689"/>
      <c r="AD14" s="689"/>
      <c r="AF14" s="8"/>
      <c r="AG14" s="8"/>
      <c r="AJ14" s="2"/>
    </row>
    <row r="15" spans="1:36" x14ac:dyDescent="0.55000000000000004">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spans="1:36" x14ac:dyDescent="0.55000000000000004">
      <c r="A16" s="5"/>
      <c r="B16" s="5" t="s">
        <v>12</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spans="1:104" x14ac:dyDescent="0.55000000000000004">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F17" s="8"/>
      <c r="AG17" s="8"/>
    </row>
    <row r="18" spans="1:104" ht="18" customHeight="1" x14ac:dyDescent="0.55000000000000004">
      <c r="A18" s="731"/>
      <c r="B18" s="731"/>
      <c r="C18" s="731"/>
      <c r="D18" s="731"/>
      <c r="E18" s="731"/>
      <c r="F18" s="731"/>
      <c r="G18" s="731"/>
      <c r="H18" s="731"/>
      <c r="I18" s="731"/>
      <c r="J18" s="731"/>
      <c r="K18" s="731"/>
      <c r="L18" s="731"/>
      <c r="M18" s="731"/>
      <c r="N18" s="731"/>
      <c r="O18" s="731"/>
      <c r="P18" s="731" t="s">
        <v>13</v>
      </c>
      <c r="Q18" s="731"/>
      <c r="R18" s="731"/>
      <c r="S18" s="731"/>
      <c r="T18" s="731"/>
      <c r="U18" s="731"/>
      <c r="V18" s="731"/>
      <c r="W18" s="731"/>
      <c r="X18" s="731"/>
      <c r="Y18" s="731"/>
      <c r="Z18" s="731"/>
      <c r="AA18" s="731"/>
      <c r="AB18" s="731"/>
      <c r="AC18" s="731"/>
      <c r="AD18" s="731"/>
      <c r="AE18" s="731"/>
    </row>
    <row r="19" spans="1:104" x14ac:dyDescent="0.550000000000000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spans="1:104" x14ac:dyDescent="0.550000000000000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spans="1:104" s="8" customFormat="1" ht="25" customHeight="1" x14ac:dyDescent="0.55000000000000004">
      <c r="A21" s="9">
        <v>1</v>
      </c>
      <c r="B21" s="10" t="s">
        <v>14</v>
      </c>
      <c r="C21" s="11"/>
      <c r="D21" s="11"/>
      <c r="E21" s="11"/>
      <c r="F21" s="10"/>
      <c r="G21" s="10"/>
      <c r="H21" s="10"/>
      <c r="I21" s="10"/>
      <c r="J21" s="10"/>
      <c r="K21" s="10"/>
      <c r="L21" s="10"/>
      <c r="M21" s="10"/>
      <c r="N21" s="10"/>
      <c r="O21" s="10"/>
      <c r="P21" s="10"/>
      <c r="Q21" s="10"/>
      <c r="R21" s="10"/>
      <c r="S21" s="10"/>
      <c r="T21" s="10"/>
      <c r="U21" s="10"/>
      <c r="V21" s="10"/>
      <c r="W21" s="10"/>
      <c r="X21" s="10"/>
      <c r="Y21" s="10"/>
      <c r="Z21" s="10"/>
      <c r="AA21" s="10"/>
      <c r="AB21" s="10"/>
      <c r="AC21" s="10"/>
      <c r="AD21" s="9"/>
      <c r="AH21" s="12"/>
    </row>
    <row r="22" spans="1:104" ht="39" customHeight="1" x14ac:dyDescent="0.55000000000000004">
      <c r="A22" s="5"/>
      <c r="B22" s="690">
        <f>'7.助成事業の計画①'!E2</f>
        <v>0</v>
      </c>
      <c r="C22" s="691"/>
      <c r="D22" s="691"/>
      <c r="E22" s="691"/>
      <c r="F22" s="691"/>
      <c r="G22" s="691"/>
      <c r="H22" s="691"/>
      <c r="I22" s="691"/>
      <c r="J22" s="691"/>
      <c r="K22" s="691"/>
      <c r="L22" s="691"/>
      <c r="M22" s="691"/>
      <c r="N22" s="691"/>
      <c r="O22" s="691"/>
      <c r="P22" s="691"/>
      <c r="Q22" s="691"/>
      <c r="R22" s="691"/>
      <c r="S22" s="691"/>
      <c r="T22" s="691"/>
      <c r="U22" s="691"/>
      <c r="V22" s="691"/>
      <c r="W22" s="691"/>
      <c r="X22" s="691"/>
      <c r="Y22" s="691"/>
      <c r="Z22" s="691"/>
      <c r="AA22" s="691"/>
      <c r="AB22" s="691"/>
      <c r="AC22" s="691"/>
      <c r="AD22" s="691"/>
      <c r="AE22" s="692"/>
    </row>
    <row r="23" spans="1:104" ht="18" customHeight="1" x14ac:dyDescent="0.55000000000000004">
      <c r="A23" s="5"/>
      <c r="B23" s="117" t="s">
        <v>304</v>
      </c>
      <c r="C23" s="117"/>
      <c r="D23" s="117"/>
      <c r="E23" s="117"/>
      <c r="F23" s="117"/>
      <c r="G23" s="117"/>
      <c r="H23" s="117"/>
      <c r="I23" s="117"/>
      <c r="J23" s="117"/>
      <c r="K23" s="117"/>
      <c r="L23" s="117"/>
      <c r="M23" s="5"/>
      <c r="N23" s="5"/>
      <c r="O23" s="5"/>
      <c r="P23" s="5"/>
      <c r="Q23" s="5"/>
      <c r="R23" s="5"/>
      <c r="S23" s="5"/>
      <c r="T23" s="5"/>
      <c r="U23" s="5"/>
      <c r="V23" s="5"/>
      <c r="W23" s="5"/>
      <c r="X23" s="5"/>
      <c r="Y23" s="5"/>
      <c r="Z23" s="5"/>
      <c r="AA23" s="5"/>
      <c r="AB23" s="5"/>
      <c r="AC23" s="5"/>
      <c r="AD23" s="13"/>
    </row>
    <row r="24" spans="1:104" x14ac:dyDescent="0.55000000000000004">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13"/>
    </row>
    <row r="25" spans="1:104" s="8" customFormat="1" ht="25" customHeight="1" x14ac:dyDescent="0.55000000000000004">
      <c r="A25" s="9">
        <v>2</v>
      </c>
      <c r="B25" s="687" t="s">
        <v>463</v>
      </c>
      <c r="C25" s="688"/>
      <c r="D25" s="688"/>
      <c r="E25" s="688"/>
      <c r="F25" s="688"/>
      <c r="G25" s="688"/>
      <c r="H25" s="688"/>
      <c r="I25" s="688"/>
      <c r="J25" s="688"/>
      <c r="K25" s="688"/>
      <c r="L25" s="688"/>
      <c r="M25" s="688"/>
      <c r="N25" s="688"/>
      <c r="O25" s="688"/>
      <c r="P25" s="688"/>
      <c r="Q25" s="688"/>
      <c r="R25" s="688"/>
      <c r="S25" s="688"/>
      <c r="T25" s="688"/>
      <c r="U25" s="688"/>
      <c r="V25" s="688"/>
      <c r="W25" s="688"/>
      <c r="X25" s="688"/>
      <c r="Y25" s="688"/>
      <c r="Z25" s="688"/>
      <c r="AA25" s="688"/>
      <c r="AB25" s="688"/>
      <c r="AC25" s="688"/>
      <c r="AD25" s="688"/>
      <c r="AE25" s="15"/>
      <c r="AF25" s="1"/>
      <c r="AG25" s="1"/>
    </row>
    <row r="26" spans="1:104" s="124" customFormat="1" ht="25" customHeight="1" x14ac:dyDescent="0.55000000000000004">
      <c r="A26" s="122"/>
      <c r="B26" s="642" t="s">
        <v>454</v>
      </c>
      <c r="C26" s="643"/>
      <c r="D26" s="643"/>
      <c r="E26" s="643"/>
      <c r="F26" s="643"/>
      <c r="G26" s="643"/>
      <c r="H26" s="643"/>
      <c r="I26" s="643"/>
      <c r="J26" s="643"/>
      <c r="K26" s="643"/>
      <c r="L26" s="643"/>
      <c r="M26" s="643"/>
      <c r="N26" s="643"/>
      <c r="O26" s="643"/>
      <c r="P26" s="643"/>
      <c r="Q26" s="643"/>
      <c r="R26" s="643"/>
      <c r="S26" s="643"/>
      <c r="T26" s="643"/>
      <c r="U26" s="643"/>
      <c r="V26" s="643"/>
      <c r="W26" s="643"/>
      <c r="X26" s="642" t="s">
        <v>476</v>
      </c>
      <c r="Y26" s="643"/>
      <c r="Z26" s="643"/>
      <c r="AA26" s="643"/>
      <c r="AB26" s="643"/>
      <c r="AC26" s="643"/>
      <c r="AD26" s="644"/>
      <c r="AE26" s="123"/>
      <c r="AF26" s="118"/>
      <c r="AG26" s="11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row>
    <row r="27" spans="1:104" s="8" customFormat="1" ht="25" customHeight="1" x14ac:dyDescent="0.55000000000000004">
      <c r="A27" s="9"/>
      <c r="B27" s="129" t="s">
        <v>398</v>
      </c>
      <c r="C27" s="645" t="s">
        <v>455</v>
      </c>
      <c r="D27" s="646"/>
      <c r="E27" s="646"/>
      <c r="F27" s="646"/>
      <c r="G27" s="646"/>
      <c r="H27" s="646"/>
      <c r="I27" s="646"/>
      <c r="J27" s="646"/>
      <c r="K27" s="646"/>
      <c r="L27" s="646"/>
      <c r="M27" s="646"/>
      <c r="N27" s="647"/>
      <c r="O27" s="648" t="s">
        <v>461</v>
      </c>
      <c r="P27" s="649"/>
      <c r="Q27" s="649"/>
      <c r="R27" s="649"/>
      <c r="S27" s="649"/>
      <c r="T27" s="649"/>
      <c r="U27" s="649"/>
      <c r="V27" s="649"/>
      <c r="W27" s="650"/>
      <c r="X27" s="672"/>
      <c r="Y27" s="673"/>
      <c r="Z27" s="673"/>
      <c r="AA27" s="673"/>
      <c r="AB27" s="673"/>
      <c r="AC27" s="673"/>
      <c r="AD27" s="674"/>
      <c r="AE27" s="15"/>
      <c r="AF27" s="1"/>
      <c r="AG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row>
    <row r="28" spans="1:104" s="8" customFormat="1" ht="25" customHeight="1" x14ac:dyDescent="0.55000000000000004">
      <c r="A28" s="9"/>
      <c r="B28" s="127" t="s">
        <v>399</v>
      </c>
      <c r="C28" s="681" t="s">
        <v>456</v>
      </c>
      <c r="D28" s="682"/>
      <c r="E28" s="682"/>
      <c r="F28" s="682"/>
      <c r="G28" s="682"/>
      <c r="H28" s="682"/>
      <c r="I28" s="682"/>
      <c r="J28" s="682"/>
      <c r="K28" s="682"/>
      <c r="L28" s="682"/>
      <c r="M28" s="682"/>
      <c r="N28" s="683"/>
      <c r="O28" s="651"/>
      <c r="P28" s="652"/>
      <c r="Q28" s="652"/>
      <c r="R28" s="652"/>
      <c r="S28" s="652"/>
      <c r="T28" s="652"/>
      <c r="U28" s="652"/>
      <c r="V28" s="652"/>
      <c r="W28" s="653"/>
      <c r="X28" s="675"/>
      <c r="Y28" s="676"/>
      <c r="Z28" s="676"/>
      <c r="AA28" s="676"/>
      <c r="AB28" s="676"/>
      <c r="AC28" s="676"/>
      <c r="AD28" s="677"/>
      <c r="AE28" s="15"/>
      <c r="AF28" s="1"/>
      <c r="AG28" s="1"/>
    </row>
    <row r="29" spans="1:104" s="8" customFormat="1" ht="25" customHeight="1" x14ac:dyDescent="0.55000000000000004">
      <c r="A29" s="9"/>
      <c r="B29" s="127" t="s">
        <v>400</v>
      </c>
      <c r="C29" s="666" t="s">
        <v>457</v>
      </c>
      <c r="D29" s="667"/>
      <c r="E29" s="667"/>
      <c r="F29" s="667"/>
      <c r="G29" s="667"/>
      <c r="H29" s="667"/>
      <c r="I29" s="667"/>
      <c r="J29" s="667"/>
      <c r="K29" s="667"/>
      <c r="L29" s="667"/>
      <c r="M29" s="667"/>
      <c r="N29" s="668"/>
      <c r="O29" s="654"/>
      <c r="P29" s="655"/>
      <c r="Q29" s="655"/>
      <c r="R29" s="655"/>
      <c r="S29" s="655"/>
      <c r="T29" s="655"/>
      <c r="U29" s="655"/>
      <c r="V29" s="655"/>
      <c r="W29" s="656"/>
      <c r="X29" s="672"/>
      <c r="Y29" s="673"/>
      <c r="Z29" s="673"/>
      <c r="AA29" s="673"/>
      <c r="AB29" s="673"/>
      <c r="AC29" s="673"/>
      <c r="AD29" s="674"/>
      <c r="AE29" s="15"/>
      <c r="AF29" s="1"/>
      <c r="AG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row>
    <row r="30" spans="1:104" s="8" customFormat="1" ht="25" customHeight="1" x14ac:dyDescent="0.55000000000000004">
      <c r="A30" s="9"/>
      <c r="B30" s="127" t="s">
        <v>401</v>
      </c>
      <c r="C30" s="645" t="s">
        <v>455</v>
      </c>
      <c r="D30" s="646"/>
      <c r="E30" s="646"/>
      <c r="F30" s="646"/>
      <c r="G30" s="646"/>
      <c r="H30" s="646"/>
      <c r="I30" s="646"/>
      <c r="J30" s="646"/>
      <c r="K30" s="646"/>
      <c r="L30" s="646"/>
      <c r="M30" s="646"/>
      <c r="N30" s="647"/>
      <c r="O30" s="657" t="s">
        <v>462</v>
      </c>
      <c r="P30" s="658"/>
      <c r="Q30" s="658"/>
      <c r="R30" s="658"/>
      <c r="S30" s="658"/>
      <c r="T30" s="658"/>
      <c r="U30" s="658"/>
      <c r="V30" s="658"/>
      <c r="W30" s="659"/>
      <c r="X30" s="678"/>
      <c r="Y30" s="679"/>
      <c r="Z30" s="679"/>
      <c r="AA30" s="679"/>
      <c r="AB30" s="679"/>
      <c r="AC30" s="679"/>
      <c r="AD30" s="680"/>
      <c r="AE30" s="15"/>
      <c r="AF30" s="1"/>
      <c r="AG30" s="1"/>
    </row>
    <row r="31" spans="1:104" s="8" customFormat="1" ht="25" customHeight="1" x14ac:dyDescent="0.55000000000000004">
      <c r="A31" s="9"/>
      <c r="B31" s="127" t="s">
        <v>402</v>
      </c>
      <c r="C31" s="645" t="s">
        <v>456</v>
      </c>
      <c r="D31" s="646"/>
      <c r="E31" s="646"/>
      <c r="F31" s="646"/>
      <c r="G31" s="646"/>
      <c r="H31" s="646"/>
      <c r="I31" s="646"/>
      <c r="J31" s="646"/>
      <c r="K31" s="646"/>
      <c r="L31" s="646"/>
      <c r="M31" s="646"/>
      <c r="N31" s="647"/>
      <c r="O31" s="660"/>
      <c r="P31" s="661"/>
      <c r="Q31" s="661"/>
      <c r="R31" s="661"/>
      <c r="S31" s="661"/>
      <c r="T31" s="661"/>
      <c r="U31" s="661"/>
      <c r="V31" s="661"/>
      <c r="W31" s="662"/>
      <c r="X31" s="669"/>
      <c r="Y31" s="670"/>
      <c r="Z31" s="670"/>
      <c r="AA31" s="670"/>
      <c r="AB31" s="670"/>
      <c r="AC31" s="670"/>
      <c r="AD31" s="671"/>
      <c r="AE31" s="15"/>
      <c r="AF31" s="1"/>
      <c r="AG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row>
    <row r="32" spans="1:104" s="8" customFormat="1" ht="25" customHeight="1" x14ac:dyDescent="0.55000000000000004">
      <c r="A32" s="9"/>
      <c r="B32" s="128" t="s">
        <v>403</v>
      </c>
      <c r="C32" s="666" t="s">
        <v>457</v>
      </c>
      <c r="D32" s="667"/>
      <c r="E32" s="667"/>
      <c r="F32" s="667"/>
      <c r="G32" s="667"/>
      <c r="H32" s="667"/>
      <c r="I32" s="667"/>
      <c r="J32" s="667"/>
      <c r="K32" s="667"/>
      <c r="L32" s="667"/>
      <c r="M32" s="667"/>
      <c r="N32" s="668"/>
      <c r="O32" s="663"/>
      <c r="P32" s="664"/>
      <c r="Q32" s="664"/>
      <c r="R32" s="664"/>
      <c r="S32" s="664"/>
      <c r="T32" s="664"/>
      <c r="U32" s="664"/>
      <c r="V32" s="664"/>
      <c r="W32" s="665"/>
      <c r="X32" s="669"/>
      <c r="Y32" s="670"/>
      <c r="Z32" s="670"/>
      <c r="AA32" s="670"/>
      <c r="AB32" s="670"/>
      <c r="AC32" s="670"/>
      <c r="AD32" s="671"/>
      <c r="AE32" s="15"/>
      <c r="AF32" s="1"/>
      <c r="AG32" s="1"/>
    </row>
    <row r="33" spans="1:104" s="8" customFormat="1" ht="25" customHeight="1" x14ac:dyDescent="0.55000000000000004">
      <c r="A33" s="9"/>
      <c r="B33" s="127" t="s">
        <v>404</v>
      </c>
      <c r="C33" s="732" t="s">
        <v>458</v>
      </c>
      <c r="D33" s="732"/>
      <c r="E33" s="732"/>
      <c r="F33" s="732"/>
      <c r="G33" s="732"/>
      <c r="H33" s="732"/>
      <c r="I33" s="732"/>
      <c r="J33" s="732"/>
      <c r="K33" s="732"/>
      <c r="L33" s="732"/>
      <c r="M33" s="732"/>
      <c r="N33" s="732"/>
      <c r="O33" s="732"/>
      <c r="P33" s="732"/>
      <c r="Q33" s="732"/>
      <c r="R33" s="732"/>
      <c r="S33" s="732"/>
      <c r="T33" s="732"/>
      <c r="U33" s="732"/>
      <c r="V33" s="732"/>
      <c r="W33" s="732"/>
      <c r="X33" s="669"/>
      <c r="Y33" s="670"/>
      <c r="Z33" s="670"/>
      <c r="AA33" s="670"/>
      <c r="AB33" s="670"/>
      <c r="AC33" s="670"/>
      <c r="AD33" s="671"/>
      <c r="AE33" s="15"/>
      <c r="AF33" s="1"/>
      <c r="AG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row>
    <row r="34" spans="1:104" s="8" customFormat="1" ht="25" customHeight="1" x14ac:dyDescent="0.55000000000000004">
      <c r="A34" s="9"/>
      <c r="B34" s="127" t="s">
        <v>405</v>
      </c>
      <c r="C34" s="732" t="s">
        <v>459</v>
      </c>
      <c r="D34" s="732"/>
      <c r="E34" s="732"/>
      <c r="F34" s="732"/>
      <c r="G34" s="732"/>
      <c r="H34" s="732"/>
      <c r="I34" s="732"/>
      <c r="J34" s="732"/>
      <c r="K34" s="732"/>
      <c r="L34" s="732"/>
      <c r="M34" s="732"/>
      <c r="N34" s="732"/>
      <c r="O34" s="732"/>
      <c r="P34" s="732"/>
      <c r="Q34" s="732"/>
      <c r="R34" s="732"/>
      <c r="S34" s="732"/>
      <c r="T34" s="732"/>
      <c r="U34" s="732"/>
      <c r="V34" s="732"/>
      <c r="W34" s="732"/>
      <c r="X34" s="669"/>
      <c r="Y34" s="670"/>
      <c r="Z34" s="670"/>
      <c r="AA34" s="670"/>
      <c r="AB34" s="670"/>
      <c r="AC34" s="670"/>
      <c r="AD34" s="671"/>
      <c r="AE34" s="15"/>
      <c r="AF34" s="1"/>
      <c r="AG34" s="1"/>
    </row>
    <row r="35" spans="1:104" s="8" customFormat="1" ht="25" customHeight="1" x14ac:dyDescent="0.55000000000000004">
      <c r="A35" s="9"/>
      <c r="B35" s="127" t="s">
        <v>406</v>
      </c>
      <c r="C35" s="732" t="s">
        <v>479</v>
      </c>
      <c r="D35" s="732"/>
      <c r="E35" s="732"/>
      <c r="F35" s="732"/>
      <c r="G35" s="732"/>
      <c r="H35" s="732"/>
      <c r="I35" s="732"/>
      <c r="J35" s="732"/>
      <c r="K35" s="732"/>
      <c r="L35" s="732"/>
      <c r="M35" s="732"/>
      <c r="N35" s="732"/>
      <c r="O35" s="732"/>
      <c r="P35" s="732"/>
      <c r="Q35" s="732"/>
      <c r="R35" s="732"/>
      <c r="S35" s="732"/>
      <c r="T35" s="732"/>
      <c r="U35" s="732"/>
      <c r="V35" s="732"/>
      <c r="W35" s="732"/>
      <c r="X35" s="669"/>
      <c r="Y35" s="670"/>
      <c r="Z35" s="670"/>
      <c r="AA35" s="670"/>
      <c r="AB35" s="670"/>
      <c r="AC35" s="670"/>
      <c r="AD35" s="671"/>
      <c r="AE35" s="15"/>
      <c r="AF35" s="1"/>
      <c r="AG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row>
    <row r="36" spans="1:104" s="8" customFormat="1" ht="25" customHeight="1" x14ac:dyDescent="0.55000000000000004">
      <c r="A36" s="9"/>
      <c r="B36" s="127" t="s">
        <v>407</v>
      </c>
      <c r="C36" s="732" t="s">
        <v>460</v>
      </c>
      <c r="D36" s="732"/>
      <c r="E36" s="732"/>
      <c r="F36" s="732"/>
      <c r="G36" s="732"/>
      <c r="H36" s="732"/>
      <c r="I36" s="732"/>
      <c r="J36" s="732"/>
      <c r="K36" s="732"/>
      <c r="L36" s="732"/>
      <c r="M36" s="732"/>
      <c r="N36" s="732"/>
      <c r="O36" s="732"/>
      <c r="P36" s="732"/>
      <c r="Q36" s="732"/>
      <c r="R36" s="732"/>
      <c r="S36" s="732"/>
      <c r="T36" s="732"/>
      <c r="U36" s="732"/>
      <c r="V36" s="732"/>
      <c r="W36" s="732"/>
      <c r="X36" s="669"/>
      <c r="Y36" s="670"/>
      <c r="Z36" s="670"/>
      <c r="AA36" s="670"/>
      <c r="AB36" s="670"/>
      <c r="AC36" s="670"/>
      <c r="AD36" s="671"/>
      <c r="AE36" s="15"/>
      <c r="AF36" s="1"/>
      <c r="AG36" s="1"/>
    </row>
    <row r="37" spans="1:104" s="8" customFormat="1" ht="25" customHeight="1" x14ac:dyDescent="0.55000000000000004">
      <c r="A37" s="9"/>
      <c r="B37" s="5"/>
      <c r="C37" s="5"/>
      <c r="D37" s="5"/>
      <c r="E37" s="5"/>
      <c r="F37" s="5"/>
      <c r="G37" s="7"/>
      <c r="H37" s="5"/>
      <c r="I37" s="5"/>
      <c r="J37" s="5"/>
      <c r="K37" s="5"/>
      <c r="L37" s="5"/>
      <c r="M37" s="7"/>
      <c r="N37" s="5"/>
      <c r="O37" s="5"/>
      <c r="P37" s="5"/>
      <c r="Q37" s="5"/>
      <c r="R37" s="5"/>
      <c r="S37" s="7"/>
      <c r="T37" s="7"/>
      <c r="U37" s="7"/>
      <c r="V37" s="7"/>
      <c r="W37" s="7"/>
      <c r="X37" s="7"/>
      <c r="Y37" s="7"/>
      <c r="Z37" s="7"/>
      <c r="AA37" s="7"/>
      <c r="AB37" s="7"/>
      <c r="AC37" s="7"/>
      <c r="AD37" s="7"/>
      <c r="AE37" s="15"/>
      <c r="AF37" s="1"/>
      <c r="AG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row>
    <row r="38" spans="1:104" x14ac:dyDescent="0.55000000000000004">
      <c r="A38" s="5"/>
      <c r="B38" s="5"/>
      <c r="C38" s="5"/>
      <c r="D38" s="5"/>
      <c r="E38" s="5"/>
      <c r="F38" s="5"/>
      <c r="G38" s="7"/>
      <c r="H38" s="5"/>
      <c r="I38" s="5"/>
      <c r="J38" s="5"/>
      <c r="K38" s="5"/>
      <c r="L38" s="5"/>
      <c r="M38" s="7"/>
      <c r="N38" s="5"/>
      <c r="O38" s="5"/>
      <c r="P38" s="5"/>
      <c r="Q38" s="5"/>
      <c r="R38" s="5"/>
      <c r="S38" s="7"/>
      <c r="T38" s="7"/>
      <c r="U38" s="7"/>
      <c r="V38" s="7"/>
      <c r="W38" s="7"/>
      <c r="X38" s="7"/>
      <c r="Y38" s="7"/>
      <c r="Z38" s="7"/>
      <c r="AA38" s="7"/>
      <c r="AB38" s="7"/>
      <c r="AC38" s="7"/>
      <c r="AD38" s="7"/>
      <c r="AE38" s="2"/>
      <c r="AF38" s="15"/>
      <c r="AG38" s="8"/>
      <c r="BU38" s="8"/>
      <c r="BV38" s="8"/>
      <c r="CW38" s="8"/>
      <c r="CX38" s="8"/>
    </row>
    <row r="39" spans="1:104" s="8" customFormat="1" ht="25" customHeight="1" x14ac:dyDescent="0.55000000000000004">
      <c r="A39" s="9">
        <v>3</v>
      </c>
      <c r="B39" s="631" t="s">
        <v>15</v>
      </c>
      <c r="C39" s="631"/>
      <c r="D39" s="631"/>
      <c r="E39" s="631"/>
      <c r="F39" s="631"/>
      <c r="G39" s="631"/>
      <c r="H39" s="631"/>
      <c r="I39" s="631"/>
      <c r="J39" s="631"/>
      <c r="K39" s="631"/>
      <c r="L39" s="631"/>
      <c r="M39" s="631"/>
      <c r="N39" s="631"/>
      <c r="O39" s="631"/>
      <c r="P39" s="631"/>
      <c r="Q39" s="631"/>
      <c r="R39" s="631"/>
      <c r="S39" s="631"/>
      <c r="T39" s="631"/>
      <c r="U39" s="631"/>
      <c r="V39" s="631"/>
      <c r="W39" s="631"/>
      <c r="X39" s="631"/>
      <c r="Y39" s="631"/>
      <c r="Z39" s="631"/>
      <c r="AA39" s="631"/>
      <c r="AB39" s="631"/>
      <c r="AC39" s="631"/>
      <c r="AD39" s="631"/>
      <c r="AE39" s="15"/>
      <c r="AF39" s="1"/>
      <c r="AG39" s="1"/>
      <c r="BU39" s="1"/>
      <c r="BV39" s="1"/>
      <c r="CW39" s="1"/>
      <c r="CX39" s="1"/>
    </row>
    <row r="40" spans="1:104" ht="25" customHeight="1" x14ac:dyDescent="0.2">
      <c r="A40" s="7"/>
      <c r="B40" s="632" t="s">
        <v>16</v>
      </c>
      <c r="C40" s="632"/>
      <c r="D40" s="632"/>
      <c r="E40" s="632"/>
      <c r="F40" s="632"/>
      <c r="G40" s="632"/>
      <c r="H40" s="632"/>
      <c r="I40" s="632"/>
      <c r="J40" s="632"/>
      <c r="K40" s="633">
        <f>'18.資金計画'!F17</f>
        <v>0</v>
      </c>
      <c r="L40" s="634"/>
      <c r="M40" s="634"/>
      <c r="N40" s="634"/>
      <c r="O40" s="634"/>
      <c r="P40" s="634"/>
      <c r="Q40" s="634"/>
      <c r="R40" s="634"/>
      <c r="S40" s="634"/>
      <c r="T40" s="635"/>
      <c r="U40" s="181" t="s">
        <v>17</v>
      </c>
      <c r="V40" s="7"/>
      <c r="W40" s="7"/>
    </row>
    <row r="41" spans="1:104" ht="25" customHeight="1" x14ac:dyDescent="0.2">
      <c r="A41" s="7"/>
      <c r="B41" s="641" t="s">
        <v>472</v>
      </c>
      <c r="C41" s="641"/>
      <c r="D41" s="641"/>
      <c r="E41" s="641"/>
      <c r="F41" s="641"/>
      <c r="G41" s="641"/>
      <c r="H41" s="641"/>
      <c r="I41" s="641"/>
      <c r="J41" s="641"/>
      <c r="K41" s="634">
        <f>'18.資金計画'!F24</f>
        <v>0</v>
      </c>
      <c r="L41" s="634"/>
      <c r="M41" s="634"/>
      <c r="N41" s="634"/>
      <c r="O41" s="634"/>
      <c r="P41" s="634"/>
      <c r="Q41" s="634"/>
      <c r="R41" s="634"/>
      <c r="S41" s="634"/>
      <c r="T41" s="635"/>
      <c r="U41" s="181" t="s">
        <v>17</v>
      </c>
      <c r="V41" s="7"/>
      <c r="W41" s="7"/>
      <c r="X41" s="7"/>
      <c r="Y41" s="7"/>
      <c r="AA41" s="7"/>
      <c r="AB41" s="7"/>
      <c r="AC41" s="7"/>
      <c r="AD41" s="7"/>
      <c r="AE41" s="2"/>
    </row>
    <row r="42" spans="1:104" ht="25" customHeight="1" x14ac:dyDescent="0.2">
      <c r="A42" s="7"/>
      <c r="B42" s="632" t="s">
        <v>18</v>
      </c>
      <c r="C42" s="632"/>
      <c r="D42" s="632"/>
      <c r="E42" s="632"/>
      <c r="F42" s="632"/>
      <c r="G42" s="632"/>
      <c r="H42" s="632"/>
      <c r="I42" s="632"/>
      <c r="J42" s="632"/>
      <c r="K42" s="634">
        <f>'18.資金計画'!F29</f>
        <v>0</v>
      </c>
      <c r="L42" s="634"/>
      <c r="M42" s="634"/>
      <c r="N42" s="634"/>
      <c r="O42" s="634"/>
      <c r="P42" s="634"/>
      <c r="Q42" s="634"/>
      <c r="R42" s="634"/>
      <c r="S42" s="634"/>
      <c r="T42" s="635"/>
      <c r="U42" s="181" t="s">
        <v>17</v>
      </c>
      <c r="V42" s="7"/>
      <c r="W42" s="7"/>
      <c r="X42" s="7"/>
      <c r="Y42" s="7"/>
      <c r="AA42" s="7"/>
      <c r="AB42" s="7"/>
      <c r="AC42" s="7"/>
      <c r="AD42" s="7"/>
      <c r="AE42" s="2"/>
    </row>
    <row r="43" spans="1:104" x14ac:dyDescent="0.55000000000000004">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row>
    <row r="44" spans="1:104" x14ac:dyDescent="0.550000000000000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BU44" s="8"/>
      <c r="BV44" s="8"/>
      <c r="CW44" s="8"/>
      <c r="CX44" s="8"/>
    </row>
    <row r="45" spans="1:104" s="8" customFormat="1" ht="25" customHeight="1" x14ac:dyDescent="0.55000000000000004">
      <c r="A45" s="9">
        <v>4</v>
      </c>
      <c r="B45" s="14" t="s">
        <v>19</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F45" s="1"/>
      <c r="AG45" s="1"/>
      <c r="BU45" s="1"/>
      <c r="BV45" s="1"/>
      <c r="CW45" s="1"/>
      <c r="CX45" s="1"/>
    </row>
    <row r="46" spans="1:104" ht="32.25" customHeight="1" x14ac:dyDescent="0.55000000000000004">
      <c r="A46" s="7"/>
      <c r="B46" s="636" t="s">
        <v>16</v>
      </c>
      <c r="C46" s="636"/>
      <c r="D46" s="636"/>
      <c r="E46" s="636"/>
      <c r="F46" s="636"/>
      <c r="G46" s="636"/>
      <c r="H46" s="636"/>
      <c r="I46" s="636"/>
      <c r="J46" s="636"/>
      <c r="K46" s="182"/>
      <c r="L46" s="637" t="s">
        <v>20</v>
      </c>
      <c r="M46" s="638"/>
      <c r="N46" s="638"/>
      <c r="O46" s="639">
        <f>'14.フロー・スケジュール'!D2</f>
        <v>0</v>
      </c>
      <c r="P46" s="640"/>
      <c r="Q46" s="637" t="s">
        <v>21</v>
      </c>
      <c r="R46" s="638"/>
      <c r="S46" s="639">
        <f>'14.フロー・スケジュール'!H2</f>
        <v>0</v>
      </c>
      <c r="T46" s="640"/>
      <c r="U46" s="637" t="s">
        <v>22</v>
      </c>
      <c r="V46" s="638"/>
      <c r="W46" s="639">
        <f>'14.フロー・スケジュール'!L2</f>
        <v>0</v>
      </c>
      <c r="X46" s="640"/>
      <c r="Y46" s="637" t="s">
        <v>23</v>
      </c>
      <c r="Z46" s="638"/>
      <c r="AA46" s="183"/>
      <c r="AB46" s="183"/>
      <c r="AC46" s="183"/>
      <c r="AD46" s="183"/>
      <c r="AE46" s="184"/>
    </row>
    <row r="47" spans="1:104" ht="32.25" customHeight="1" x14ac:dyDescent="0.55000000000000004">
      <c r="A47" s="7"/>
      <c r="B47" s="641" t="s">
        <v>472</v>
      </c>
      <c r="C47" s="686"/>
      <c r="D47" s="686"/>
      <c r="E47" s="686"/>
      <c r="F47" s="686"/>
      <c r="G47" s="686"/>
      <c r="H47" s="686"/>
      <c r="I47" s="686"/>
      <c r="J47" s="686"/>
      <c r="K47" s="185"/>
      <c r="L47" s="684" t="s">
        <v>20</v>
      </c>
      <c r="M47" s="684"/>
      <c r="N47" s="684"/>
      <c r="O47" s="685">
        <v>0</v>
      </c>
      <c r="P47" s="685"/>
      <c r="Q47" s="684" t="s">
        <v>21</v>
      </c>
      <c r="R47" s="684"/>
      <c r="S47" s="685">
        <v>0</v>
      </c>
      <c r="T47" s="685"/>
      <c r="U47" s="684" t="s">
        <v>22</v>
      </c>
      <c r="V47" s="684"/>
      <c r="W47" s="685">
        <v>0</v>
      </c>
      <c r="X47" s="685"/>
      <c r="Y47" s="684" t="s">
        <v>23</v>
      </c>
      <c r="Z47" s="684"/>
      <c r="AA47" s="186"/>
      <c r="AB47" s="186"/>
      <c r="AC47" s="186"/>
      <c r="AD47" s="186"/>
      <c r="AE47" s="187"/>
    </row>
    <row r="48" spans="1:104" ht="13" customHeight="1" x14ac:dyDescent="0.55000000000000004">
      <c r="B48" s="124"/>
    </row>
    <row r="49" spans="3:22" x14ac:dyDescent="0.55000000000000004">
      <c r="C49" s="118" t="s">
        <v>465</v>
      </c>
      <c r="D49" s="118"/>
      <c r="E49" s="118"/>
      <c r="F49" s="118"/>
      <c r="G49" s="118"/>
      <c r="H49" s="118"/>
      <c r="I49" s="118"/>
      <c r="J49" s="118"/>
      <c r="K49" s="118"/>
      <c r="L49" s="118"/>
      <c r="M49" s="118"/>
      <c r="N49" s="118"/>
      <c r="O49" s="118"/>
      <c r="P49" s="118"/>
      <c r="Q49" s="118"/>
      <c r="R49" s="118"/>
      <c r="S49" s="118"/>
      <c r="T49" s="118"/>
      <c r="U49" s="118"/>
      <c r="V49" s="118"/>
    </row>
  </sheetData>
  <sheetProtection password="C472" sheet="1" objects="1" scenarios="1" formatCells="0" selectLockedCells="1"/>
  <mergeCells count="60">
    <mergeCell ref="X36:AD36"/>
    <mergeCell ref="C33:W33"/>
    <mergeCell ref="C36:W36"/>
    <mergeCell ref="C35:W35"/>
    <mergeCell ref="C34:W34"/>
    <mergeCell ref="X33:AD33"/>
    <mergeCell ref="X34:AD34"/>
    <mergeCell ref="X35:AD35"/>
    <mergeCell ref="B25:AD25"/>
    <mergeCell ref="A14:AD14"/>
    <mergeCell ref="B22:AE22"/>
    <mergeCell ref="O6:R8"/>
    <mergeCell ref="S6:AD8"/>
    <mergeCell ref="O9:R10"/>
    <mergeCell ref="S9:AD10"/>
    <mergeCell ref="O11:R12"/>
    <mergeCell ref="S11:U11"/>
    <mergeCell ref="V11:AD11"/>
    <mergeCell ref="S12:U12"/>
    <mergeCell ref="V12:AD12"/>
    <mergeCell ref="A18:AE18"/>
    <mergeCell ref="U47:V47"/>
    <mergeCell ref="Y47:Z47"/>
    <mergeCell ref="W47:X47"/>
    <mergeCell ref="B42:J42"/>
    <mergeCell ref="K42:T42"/>
    <mergeCell ref="B47:J47"/>
    <mergeCell ref="L47:N47"/>
    <mergeCell ref="O47:P47"/>
    <mergeCell ref="Q47:R47"/>
    <mergeCell ref="S47:T47"/>
    <mergeCell ref="B26:W26"/>
    <mergeCell ref="X26:AD26"/>
    <mergeCell ref="C27:N27"/>
    <mergeCell ref="O27:W29"/>
    <mergeCell ref="O30:W32"/>
    <mergeCell ref="C29:N29"/>
    <mergeCell ref="C30:N30"/>
    <mergeCell ref="X32:AD32"/>
    <mergeCell ref="C31:N31"/>
    <mergeCell ref="C32:N32"/>
    <mergeCell ref="X27:AD27"/>
    <mergeCell ref="X28:AD28"/>
    <mergeCell ref="X29:AD29"/>
    <mergeCell ref="X30:AD30"/>
    <mergeCell ref="X31:AD31"/>
    <mergeCell ref="C28:N28"/>
    <mergeCell ref="B39:AD39"/>
    <mergeCell ref="B40:J40"/>
    <mergeCell ref="K40:T40"/>
    <mergeCell ref="B46:J46"/>
    <mergeCell ref="L46:N46"/>
    <mergeCell ref="O46:P46"/>
    <mergeCell ref="Q46:R46"/>
    <mergeCell ref="S46:T46"/>
    <mergeCell ref="U46:V46"/>
    <mergeCell ref="W46:X46"/>
    <mergeCell ref="Y46:Z46"/>
    <mergeCell ref="B41:J41"/>
    <mergeCell ref="K41:T41"/>
  </mergeCells>
  <phoneticPr fontId="2"/>
  <dataValidations xWindow="730" yWindow="906" count="2">
    <dataValidation allowBlank="1" showInputMessage="1" showErrorMessage="1" prompt="自動転記されますので、直接記入不要です。" sqref="K40:T42 B22:AE22 S6:AD10 V11:AD12 O46:P46 S46:T46 W46:X46"/>
    <dataValidation type="list" allowBlank="1" showInputMessage="1" showErrorMessage="1" sqref="X27:AD36">
      <formula1>"該当するテーマを選択,○"</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184150</xdr:colOff>
                    <xdr:row>24</xdr:row>
                    <xdr:rowOff>0</xdr:rowOff>
                  </from>
                  <to>
                    <xdr:col>25</xdr:col>
                    <xdr:colOff>184150</xdr:colOff>
                    <xdr:row>25</xdr:row>
                    <xdr:rowOff>114300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13"/>
  <sheetViews>
    <sheetView showGridLines="0" view="pageBreakPreview" zoomScale="80" zoomScaleNormal="100" zoomScaleSheetLayoutView="80" workbookViewId="0">
      <selection activeCell="B4" sqref="B4:B6"/>
    </sheetView>
  </sheetViews>
  <sheetFormatPr defaultRowHeight="18" x14ac:dyDescent="0.55000000000000004"/>
  <cols>
    <col min="1" max="1" width="5.5" style="48" customWidth="1"/>
    <col min="2" max="22" width="4.25" style="48" customWidth="1"/>
    <col min="23" max="16384" width="8.6640625" style="48"/>
  </cols>
  <sheetData>
    <row r="1" spans="1:25" ht="25" customHeight="1" x14ac:dyDescent="0.55000000000000004">
      <c r="A1" s="1080" t="s">
        <v>442</v>
      </c>
      <c r="B1" s="1101"/>
      <c r="C1" s="1101"/>
      <c r="D1" s="1101"/>
      <c r="E1" s="1101"/>
      <c r="F1" s="1101"/>
      <c r="G1" s="1101"/>
      <c r="H1" s="1101"/>
      <c r="I1" s="1101"/>
      <c r="J1" s="1101"/>
      <c r="K1" s="1101"/>
      <c r="L1" s="1101"/>
      <c r="M1" s="1101"/>
      <c r="N1" s="1101"/>
      <c r="O1" s="1101"/>
      <c r="P1" s="1101"/>
      <c r="Q1" s="1101"/>
      <c r="R1" s="1101"/>
      <c r="S1" s="1101"/>
      <c r="T1" s="1101"/>
      <c r="U1" s="1101"/>
      <c r="V1" s="1101"/>
      <c r="W1" s="49"/>
      <c r="X1" s="49"/>
      <c r="Y1" s="49"/>
    </row>
    <row r="2" spans="1:25" ht="20" customHeight="1" x14ac:dyDescent="0.55000000000000004">
      <c r="A2" s="1081"/>
      <c r="B2" s="1082"/>
      <c r="C2" s="1081" t="s">
        <v>320</v>
      </c>
      <c r="D2" s="1085"/>
      <c r="E2" s="1085"/>
      <c r="F2" s="1085"/>
      <c r="G2" s="1085"/>
      <c r="H2" s="1085"/>
      <c r="I2" s="1085"/>
      <c r="J2" s="1085"/>
      <c r="K2" s="1085"/>
      <c r="L2" s="1082"/>
      <c r="M2" s="1087" t="s">
        <v>192</v>
      </c>
      <c r="N2" s="1087"/>
      <c r="O2" s="1087"/>
      <c r="P2" s="1087"/>
      <c r="Q2" s="1087"/>
      <c r="R2" s="1087"/>
      <c r="S2" s="1087"/>
      <c r="T2" s="1087"/>
      <c r="U2" s="1087"/>
      <c r="V2" s="1087"/>
      <c r="W2" s="49"/>
      <c r="X2" s="49"/>
      <c r="Y2" s="49"/>
    </row>
    <row r="3" spans="1:25" ht="20" customHeight="1" x14ac:dyDescent="0.55000000000000004">
      <c r="A3" s="1083"/>
      <c r="B3" s="1084"/>
      <c r="C3" s="1083"/>
      <c r="D3" s="1086"/>
      <c r="E3" s="1086"/>
      <c r="F3" s="1086"/>
      <c r="G3" s="1086"/>
      <c r="H3" s="1086"/>
      <c r="I3" s="1086"/>
      <c r="J3" s="1086"/>
      <c r="K3" s="1086"/>
      <c r="L3" s="1084"/>
      <c r="M3" s="1087"/>
      <c r="N3" s="1087"/>
      <c r="O3" s="1087"/>
      <c r="P3" s="1087"/>
      <c r="Q3" s="1087"/>
      <c r="R3" s="1087"/>
      <c r="S3" s="1087"/>
      <c r="T3" s="1087"/>
      <c r="U3" s="1087"/>
      <c r="V3" s="1087"/>
      <c r="W3" s="49"/>
      <c r="X3" s="49"/>
      <c r="Y3" s="49"/>
    </row>
    <row r="4" spans="1:25" s="208" customFormat="1" ht="50" customHeight="1" x14ac:dyDescent="0.55000000000000004">
      <c r="A4" s="1065" t="s">
        <v>177</v>
      </c>
      <c r="B4" s="1068" t="s">
        <v>165</v>
      </c>
      <c r="C4" s="1071"/>
      <c r="D4" s="1072"/>
      <c r="E4" s="1072"/>
      <c r="F4" s="1072"/>
      <c r="G4" s="1072"/>
      <c r="H4" s="1072"/>
      <c r="I4" s="1072"/>
      <c r="J4" s="1072"/>
      <c r="K4" s="1072"/>
      <c r="L4" s="1073"/>
      <c r="M4" s="1071"/>
      <c r="N4" s="1072"/>
      <c r="O4" s="1072"/>
      <c r="P4" s="1072"/>
      <c r="Q4" s="1072"/>
      <c r="R4" s="1072"/>
      <c r="S4" s="1072"/>
      <c r="T4" s="1072"/>
      <c r="U4" s="1072"/>
      <c r="V4" s="1073"/>
      <c r="W4" s="207"/>
      <c r="X4" s="207"/>
      <c r="Y4" s="207"/>
    </row>
    <row r="5" spans="1:25" s="208" customFormat="1" ht="50" customHeight="1" x14ac:dyDescent="0.55000000000000004">
      <c r="A5" s="1066"/>
      <c r="B5" s="1069"/>
      <c r="C5" s="1074"/>
      <c r="D5" s="1075"/>
      <c r="E5" s="1075"/>
      <c r="F5" s="1075"/>
      <c r="G5" s="1075"/>
      <c r="H5" s="1075"/>
      <c r="I5" s="1075"/>
      <c r="J5" s="1075"/>
      <c r="K5" s="1075"/>
      <c r="L5" s="1076"/>
      <c r="M5" s="1074"/>
      <c r="N5" s="1075"/>
      <c r="O5" s="1075"/>
      <c r="P5" s="1075"/>
      <c r="Q5" s="1075"/>
      <c r="R5" s="1075"/>
      <c r="S5" s="1075"/>
      <c r="T5" s="1075"/>
      <c r="U5" s="1075"/>
      <c r="V5" s="1076"/>
      <c r="W5" s="207"/>
      <c r="X5" s="207"/>
      <c r="Y5" s="207"/>
    </row>
    <row r="6" spans="1:25" s="208" customFormat="1" ht="50" customHeight="1" x14ac:dyDescent="0.55000000000000004">
      <c r="A6" s="1067"/>
      <c r="B6" s="1070"/>
      <c r="C6" s="1077"/>
      <c r="D6" s="1078"/>
      <c r="E6" s="1078"/>
      <c r="F6" s="1078"/>
      <c r="G6" s="1078"/>
      <c r="H6" s="1078"/>
      <c r="I6" s="1078"/>
      <c r="J6" s="1078"/>
      <c r="K6" s="1078"/>
      <c r="L6" s="1079"/>
      <c r="M6" s="1077"/>
      <c r="N6" s="1078"/>
      <c r="O6" s="1078"/>
      <c r="P6" s="1078"/>
      <c r="Q6" s="1078"/>
      <c r="R6" s="1078"/>
      <c r="S6" s="1078"/>
      <c r="T6" s="1078"/>
      <c r="U6" s="1078"/>
      <c r="V6" s="1079"/>
      <c r="W6" s="207"/>
      <c r="X6" s="207"/>
      <c r="Y6" s="207"/>
    </row>
    <row r="7" spans="1:25" s="208" customFormat="1" ht="50" customHeight="1" x14ac:dyDescent="0.55000000000000004">
      <c r="A7" s="1065" t="s">
        <v>186</v>
      </c>
      <c r="B7" s="1068" t="s">
        <v>165</v>
      </c>
      <c r="C7" s="1071"/>
      <c r="D7" s="1072"/>
      <c r="E7" s="1072"/>
      <c r="F7" s="1072"/>
      <c r="G7" s="1072"/>
      <c r="H7" s="1072"/>
      <c r="I7" s="1072"/>
      <c r="J7" s="1072"/>
      <c r="K7" s="1072"/>
      <c r="L7" s="1073"/>
      <c r="M7" s="1071"/>
      <c r="N7" s="1072"/>
      <c r="O7" s="1072"/>
      <c r="P7" s="1072"/>
      <c r="Q7" s="1072"/>
      <c r="R7" s="1072"/>
      <c r="S7" s="1072"/>
      <c r="T7" s="1072"/>
      <c r="U7" s="1072"/>
      <c r="V7" s="1073"/>
      <c r="W7" s="207"/>
      <c r="X7" s="207"/>
      <c r="Y7" s="207"/>
    </row>
    <row r="8" spans="1:25" s="208" customFormat="1" ht="50" customHeight="1" x14ac:dyDescent="0.55000000000000004">
      <c r="A8" s="1066"/>
      <c r="B8" s="1069"/>
      <c r="C8" s="1074"/>
      <c r="D8" s="1075"/>
      <c r="E8" s="1075"/>
      <c r="F8" s="1075"/>
      <c r="G8" s="1075"/>
      <c r="H8" s="1075"/>
      <c r="I8" s="1075"/>
      <c r="J8" s="1075"/>
      <c r="K8" s="1075"/>
      <c r="L8" s="1076"/>
      <c r="M8" s="1074"/>
      <c r="N8" s="1075"/>
      <c r="O8" s="1075"/>
      <c r="P8" s="1075"/>
      <c r="Q8" s="1075"/>
      <c r="R8" s="1075"/>
      <c r="S8" s="1075"/>
      <c r="T8" s="1075"/>
      <c r="U8" s="1075"/>
      <c r="V8" s="1076"/>
      <c r="W8" s="207"/>
      <c r="X8" s="207"/>
      <c r="Y8" s="207"/>
    </row>
    <row r="9" spans="1:25" s="208" customFormat="1" ht="50" customHeight="1" x14ac:dyDescent="0.55000000000000004">
      <c r="A9" s="1067"/>
      <c r="B9" s="1070"/>
      <c r="C9" s="1077"/>
      <c r="D9" s="1078"/>
      <c r="E9" s="1078"/>
      <c r="F9" s="1078"/>
      <c r="G9" s="1078"/>
      <c r="H9" s="1078"/>
      <c r="I9" s="1078"/>
      <c r="J9" s="1078"/>
      <c r="K9" s="1078"/>
      <c r="L9" s="1079"/>
      <c r="M9" s="1077"/>
      <c r="N9" s="1078"/>
      <c r="O9" s="1078"/>
      <c r="P9" s="1078"/>
      <c r="Q9" s="1078"/>
      <c r="R9" s="1078"/>
      <c r="S9" s="1078"/>
      <c r="T9" s="1078"/>
      <c r="U9" s="1078"/>
      <c r="V9" s="1079"/>
      <c r="W9" s="207"/>
      <c r="X9" s="207"/>
      <c r="Y9" s="207"/>
    </row>
    <row r="10" spans="1:25" s="208" customFormat="1" ht="50" customHeight="1" x14ac:dyDescent="0.55000000000000004">
      <c r="A10" s="1099" t="s">
        <v>187</v>
      </c>
      <c r="B10" s="1068" t="s">
        <v>165</v>
      </c>
      <c r="C10" s="1071"/>
      <c r="D10" s="1072"/>
      <c r="E10" s="1072"/>
      <c r="F10" s="1072"/>
      <c r="G10" s="1072"/>
      <c r="H10" s="1072"/>
      <c r="I10" s="1072"/>
      <c r="J10" s="1072"/>
      <c r="K10" s="1072"/>
      <c r="L10" s="1073"/>
      <c r="M10" s="1071"/>
      <c r="N10" s="1072"/>
      <c r="O10" s="1072"/>
      <c r="P10" s="1072"/>
      <c r="Q10" s="1072"/>
      <c r="R10" s="1072"/>
      <c r="S10" s="1072"/>
      <c r="T10" s="1072"/>
      <c r="U10" s="1072"/>
      <c r="V10" s="1073"/>
      <c r="W10" s="207"/>
      <c r="X10" s="207"/>
      <c r="Y10" s="207"/>
    </row>
    <row r="11" spans="1:25" s="208" customFormat="1" ht="50" customHeight="1" x14ac:dyDescent="0.55000000000000004">
      <c r="A11" s="1100"/>
      <c r="B11" s="1069"/>
      <c r="C11" s="1074"/>
      <c r="D11" s="1075"/>
      <c r="E11" s="1075"/>
      <c r="F11" s="1075"/>
      <c r="G11" s="1075"/>
      <c r="H11" s="1075"/>
      <c r="I11" s="1075"/>
      <c r="J11" s="1075"/>
      <c r="K11" s="1075"/>
      <c r="L11" s="1076"/>
      <c r="M11" s="1074"/>
      <c r="N11" s="1075"/>
      <c r="O11" s="1075"/>
      <c r="P11" s="1075"/>
      <c r="Q11" s="1075"/>
      <c r="R11" s="1075"/>
      <c r="S11" s="1075"/>
      <c r="T11" s="1075"/>
      <c r="U11" s="1075"/>
      <c r="V11" s="1076"/>
      <c r="W11" s="207"/>
      <c r="X11" s="207"/>
      <c r="Y11" s="207"/>
    </row>
    <row r="12" spans="1:25" s="208" customFormat="1" ht="50" customHeight="1" x14ac:dyDescent="0.55000000000000004">
      <c r="A12" s="1100"/>
      <c r="B12" s="1070"/>
      <c r="C12" s="1077"/>
      <c r="D12" s="1078"/>
      <c r="E12" s="1078"/>
      <c r="F12" s="1078"/>
      <c r="G12" s="1078"/>
      <c r="H12" s="1078"/>
      <c r="I12" s="1078"/>
      <c r="J12" s="1078"/>
      <c r="K12" s="1078"/>
      <c r="L12" s="1079"/>
      <c r="M12" s="1077"/>
      <c r="N12" s="1078"/>
      <c r="O12" s="1078"/>
      <c r="P12" s="1078"/>
      <c r="Q12" s="1078"/>
      <c r="R12" s="1078"/>
      <c r="S12" s="1078"/>
      <c r="T12" s="1078"/>
      <c r="U12" s="1078"/>
      <c r="V12" s="1079"/>
      <c r="W12" s="207"/>
      <c r="X12" s="207"/>
      <c r="Y12" s="207"/>
    </row>
    <row r="13" spans="1:25" x14ac:dyDescent="0.55000000000000004">
      <c r="A13" s="1063"/>
      <c r="B13" s="1064"/>
      <c r="C13" s="1064"/>
      <c r="D13" s="1064"/>
      <c r="E13" s="1064"/>
      <c r="F13" s="1064"/>
      <c r="G13" s="1064"/>
      <c r="H13" s="1064"/>
      <c r="I13" s="1064"/>
      <c r="J13" s="1064"/>
      <c r="K13" s="1064"/>
      <c r="L13" s="1064"/>
      <c r="M13" s="1064"/>
      <c r="N13" s="1064"/>
      <c r="O13" s="1064"/>
      <c r="P13" s="1064"/>
      <c r="Q13" s="1064"/>
      <c r="R13" s="1064"/>
      <c r="S13" s="1064"/>
      <c r="T13" s="1064"/>
      <c r="U13" s="1064"/>
      <c r="V13" s="1064"/>
      <c r="W13" s="49"/>
      <c r="X13" s="49"/>
      <c r="Y13" s="49"/>
    </row>
  </sheetData>
  <sheetProtection password="C472" sheet="1" objects="1" scenarios="1" formatCells="0" insertRows="0" selectLockedCells="1"/>
  <mergeCells count="17">
    <mergeCell ref="A7:A9"/>
    <mergeCell ref="B7:B9"/>
    <mergeCell ref="C7:L9"/>
    <mergeCell ref="M7:V9"/>
    <mergeCell ref="A1:V1"/>
    <mergeCell ref="A2:B3"/>
    <mergeCell ref="C2:L3"/>
    <mergeCell ref="M2:V3"/>
    <mergeCell ref="A4:A6"/>
    <mergeCell ref="B4:B6"/>
    <mergeCell ref="C4:L6"/>
    <mergeCell ref="M4:V6"/>
    <mergeCell ref="A13:V13"/>
    <mergeCell ref="A10:A12"/>
    <mergeCell ref="B10:B12"/>
    <mergeCell ref="C10:L12"/>
    <mergeCell ref="M10:V12"/>
  </mergeCells>
  <phoneticPr fontId="2"/>
  <dataValidations count="1">
    <dataValidation type="list" allowBlank="1" showInputMessage="1" showErrorMessage="1" sqref="B4:B12">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68"/>
  <sheetViews>
    <sheetView showGridLines="0" view="pageBreakPreview" zoomScale="80" zoomScaleNormal="100" zoomScaleSheetLayoutView="80" workbookViewId="0">
      <selection activeCell="A4" sqref="A4:S41"/>
    </sheetView>
  </sheetViews>
  <sheetFormatPr defaultColWidth="4.58203125" defaultRowHeight="15" customHeight="1" x14ac:dyDescent="0.55000000000000004"/>
  <cols>
    <col min="1" max="4" width="5.58203125" style="50" customWidth="1"/>
    <col min="5" max="19" width="5.58203125" style="47" customWidth="1"/>
    <col min="20" max="20" width="4.08203125" style="28" bestFit="1" customWidth="1"/>
    <col min="21" max="26" width="4.58203125" style="28"/>
    <col min="27" max="16384" width="4.58203125" style="47"/>
  </cols>
  <sheetData>
    <row r="1" spans="1:26" ht="18" x14ac:dyDescent="0.55000000000000004">
      <c r="A1" s="209" t="s">
        <v>411</v>
      </c>
      <c r="B1" s="51"/>
      <c r="C1" s="51"/>
      <c r="D1" s="51"/>
      <c r="E1" s="51"/>
      <c r="F1" s="51"/>
      <c r="G1" s="51"/>
      <c r="H1" s="51"/>
      <c r="I1" s="51"/>
      <c r="J1" s="51"/>
      <c r="K1" s="51"/>
      <c r="L1" s="51"/>
      <c r="M1" s="51"/>
      <c r="N1" s="51"/>
      <c r="O1" s="51"/>
      <c r="P1" s="51"/>
      <c r="Q1" s="51"/>
      <c r="R1" s="51"/>
      <c r="S1" s="52"/>
      <c r="T1" s="45"/>
      <c r="U1" s="70"/>
    </row>
    <row r="2" spans="1:26" ht="13" customHeight="1" x14ac:dyDescent="0.55000000000000004">
      <c r="A2" s="885" t="s">
        <v>193</v>
      </c>
      <c r="B2" s="886"/>
      <c r="C2" s="886"/>
      <c r="D2" s="886"/>
      <c r="E2" s="886"/>
      <c r="F2" s="886"/>
      <c r="G2" s="886"/>
      <c r="H2" s="886"/>
      <c r="I2" s="886"/>
      <c r="J2" s="886"/>
      <c r="K2" s="886"/>
      <c r="L2" s="886"/>
      <c r="M2" s="886"/>
      <c r="N2" s="886"/>
      <c r="O2" s="886"/>
      <c r="P2" s="886"/>
      <c r="Q2" s="886"/>
      <c r="R2" s="886"/>
      <c r="S2" s="887"/>
      <c r="T2" s="45"/>
    </row>
    <row r="3" spans="1:26" ht="13" customHeight="1" x14ac:dyDescent="0.55000000000000004">
      <c r="A3" s="888"/>
      <c r="B3" s="889"/>
      <c r="C3" s="889"/>
      <c r="D3" s="889"/>
      <c r="E3" s="889"/>
      <c r="F3" s="889"/>
      <c r="G3" s="889"/>
      <c r="H3" s="889"/>
      <c r="I3" s="889"/>
      <c r="J3" s="889"/>
      <c r="K3" s="889"/>
      <c r="L3" s="889"/>
      <c r="M3" s="889"/>
      <c r="N3" s="889"/>
      <c r="O3" s="889"/>
      <c r="P3" s="889"/>
      <c r="Q3" s="889"/>
      <c r="R3" s="889"/>
      <c r="S3" s="890"/>
      <c r="T3" s="45"/>
    </row>
    <row r="4" spans="1:26" s="212" customFormat="1" ht="18" x14ac:dyDescent="0.55000000000000004">
      <c r="A4" s="1125"/>
      <c r="B4" s="1126"/>
      <c r="C4" s="1126"/>
      <c r="D4" s="1126"/>
      <c r="E4" s="1126"/>
      <c r="F4" s="1126"/>
      <c r="G4" s="1126"/>
      <c r="H4" s="1126"/>
      <c r="I4" s="1126"/>
      <c r="J4" s="1126"/>
      <c r="K4" s="1126"/>
      <c r="L4" s="1126"/>
      <c r="M4" s="1126"/>
      <c r="N4" s="1126"/>
      <c r="O4" s="1126"/>
      <c r="P4" s="1126"/>
      <c r="Q4" s="1126"/>
      <c r="R4" s="1126"/>
      <c r="S4" s="1127"/>
      <c r="T4" s="211"/>
      <c r="U4" s="211"/>
      <c r="V4" s="211"/>
      <c r="W4" s="211"/>
      <c r="X4" s="211"/>
      <c r="Y4" s="211"/>
      <c r="Z4" s="211"/>
    </row>
    <row r="5" spans="1:26" s="212" customFormat="1" ht="18" x14ac:dyDescent="0.55000000000000004">
      <c r="A5" s="1125"/>
      <c r="B5" s="1126"/>
      <c r="C5" s="1126"/>
      <c r="D5" s="1126"/>
      <c r="E5" s="1126"/>
      <c r="F5" s="1126"/>
      <c r="G5" s="1126"/>
      <c r="H5" s="1126"/>
      <c r="I5" s="1126"/>
      <c r="J5" s="1126"/>
      <c r="K5" s="1126"/>
      <c r="L5" s="1126"/>
      <c r="M5" s="1126"/>
      <c r="N5" s="1126"/>
      <c r="O5" s="1126"/>
      <c r="P5" s="1126"/>
      <c r="Q5" s="1126"/>
      <c r="R5" s="1126"/>
      <c r="S5" s="1127"/>
      <c r="T5" s="211"/>
      <c r="U5" s="211"/>
      <c r="V5" s="211"/>
      <c r="W5" s="211"/>
      <c r="X5" s="211"/>
      <c r="Y5" s="211"/>
      <c r="Z5" s="211"/>
    </row>
    <row r="6" spans="1:26" s="212" customFormat="1" ht="18" x14ac:dyDescent="0.55000000000000004">
      <c r="A6" s="1125"/>
      <c r="B6" s="1126"/>
      <c r="C6" s="1126"/>
      <c r="D6" s="1126"/>
      <c r="E6" s="1126"/>
      <c r="F6" s="1126"/>
      <c r="G6" s="1126"/>
      <c r="H6" s="1126"/>
      <c r="I6" s="1126"/>
      <c r="J6" s="1126"/>
      <c r="K6" s="1126"/>
      <c r="L6" s="1126"/>
      <c r="M6" s="1126"/>
      <c r="N6" s="1126"/>
      <c r="O6" s="1126"/>
      <c r="P6" s="1126"/>
      <c r="Q6" s="1126"/>
      <c r="R6" s="1126"/>
      <c r="S6" s="1127"/>
      <c r="T6" s="211"/>
      <c r="U6" s="211"/>
      <c r="V6" s="211"/>
      <c r="W6" s="211"/>
      <c r="X6" s="211"/>
      <c r="Y6" s="211"/>
      <c r="Z6" s="211"/>
    </row>
    <row r="7" spans="1:26" s="212" customFormat="1" ht="18" x14ac:dyDescent="0.55000000000000004">
      <c r="A7" s="1125"/>
      <c r="B7" s="1126"/>
      <c r="C7" s="1126"/>
      <c r="D7" s="1126"/>
      <c r="E7" s="1126"/>
      <c r="F7" s="1126"/>
      <c r="G7" s="1126"/>
      <c r="H7" s="1126"/>
      <c r="I7" s="1126"/>
      <c r="J7" s="1126"/>
      <c r="K7" s="1126"/>
      <c r="L7" s="1126"/>
      <c r="M7" s="1126"/>
      <c r="N7" s="1126"/>
      <c r="O7" s="1126"/>
      <c r="P7" s="1126"/>
      <c r="Q7" s="1126"/>
      <c r="R7" s="1126"/>
      <c r="S7" s="1127"/>
      <c r="T7" s="211"/>
      <c r="U7" s="211"/>
      <c r="V7" s="211"/>
      <c r="W7" s="211"/>
      <c r="X7" s="211"/>
      <c r="Y7" s="211"/>
      <c r="Z7" s="211"/>
    </row>
    <row r="8" spans="1:26" s="212" customFormat="1" ht="18" x14ac:dyDescent="0.55000000000000004">
      <c r="A8" s="1125"/>
      <c r="B8" s="1126"/>
      <c r="C8" s="1126"/>
      <c r="D8" s="1126"/>
      <c r="E8" s="1126"/>
      <c r="F8" s="1126"/>
      <c r="G8" s="1126"/>
      <c r="H8" s="1126"/>
      <c r="I8" s="1126"/>
      <c r="J8" s="1126"/>
      <c r="K8" s="1126"/>
      <c r="L8" s="1126"/>
      <c r="M8" s="1126"/>
      <c r="N8" s="1126"/>
      <c r="O8" s="1126"/>
      <c r="P8" s="1126"/>
      <c r="Q8" s="1126"/>
      <c r="R8" s="1126"/>
      <c r="S8" s="1127"/>
      <c r="T8" s="211"/>
      <c r="U8" s="211"/>
      <c r="V8" s="211"/>
      <c r="W8" s="211"/>
      <c r="X8" s="211"/>
      <c r="Y8" s="211"/>
      <c r="Z8" s="211"/>
    </row>
    <row r="9" spans="1:26" s="212" customFormat="1" ht="18" x14ac:dyDescent="0.55000000000000004">
      <c r="A9" s="1125"/>
      <c r="B9" s="1126"/>
      <c r="C9" s="1126"/>
      <c r="D9" s="1126"/>
      <c r="E9" s="1126"/>
      <c r="F9" s="1126"/>
      <c r="G9" s="1126"/>
      <c r="H9" s="1126"/>
      <c r="I9" s="1126"/>
      <c r="J9" s="1126"/>
      <c r="K9" s="1126"/>
      <c r="L9" s="1126"/>
      <c r="M9" s="1126"/>
      <c r="N9" s="1126"/>
      <c r="O9" s="1126"/>
      <c r="P9" s="1126"/>
      <c r="Q9" s="1126"/>
      <c r="R9" s="1126"/>
      <c r="S9" s="1127"/>
      <c r="T9" s="211"/>
      <c r="U9" s="211"/>
      <c r="V9" s="211"/>
      <c r="W9" s="211"/>
      <c r="X9" s="211"/>
      <c r="Y9" s="211"/>
      <c r="Z9" s="211"/>
    </row>
    <row r="10" spans="1:26" s="212" customFormat="1" ht="18" x14ac:dyDescent="0.55000000000000004">
      <c r="A10" s="1125"/>
      <c r="B10" s="1126"/>
      <c r="C10" s="1126"/>
      <c r="D10" s="1126"/>
      <c r="E10" s="1126"/>
      <c r="F10" s="1126"/>
      <c r="G10" s="1126"/>
      <c r="H10" s="1126"/>
      <c r="I10" s="1126"/>
      <c r="J10" s="1126"/>
      <c r="K10" s="1126"/>
      <c r="L10" s="1126"/>
      <c r="M10" s="1126"/>
      <c r="N10" s="1126"/>
      <c r="O10" s="1126"/>
      <c r="P10" s="1126"/>
      <c r="Q10" s="1126"/>
      <c r="R10" s="1126"/>
      <c r="S10" s="1127"/>
      <c r="T10" s="211"/>
      <c r="U10" s="211"/>
      <c r="V10" s="211"/>
      <c r="W10" s="211"/>
      <c r="X10" s="211"/>
      <c r="Y10" s="211"/>
      <c r="Z10" s="211"/>
    </row>
    <row r="11" spans="1:26" s="212" customFormat="1" ht="18" x14ac:dyDescent="0.55000000000000004">
      <c r="A11" s="1125"/>
      <c r="B11" s="1126"/>
      <c r="C11" s="1126"/>
      <c r="D11" s="1126"/>
      <c r="E11" s="1126"/>
      <c r="F11" s="1126"/>
      <c r="G11" s="1126"/>
      <c r="H11" s="1126"/>
      <c r="I11" s="1126"/>
      <c r="J11" s="1126"/>
      <c r="K11" s="1126"/>
      <c r="L11" s="1126"/>
      <c r="M11" s="1126"/>
      <c r="N11" s="1126"/>
      <c r="O11" s="1126"/>
      <c r="P11" s="1126"/>
      <c r="Q11" s="1126"/>
      <c r="R11" s="1126"/>
      <c r="S11" s="1127"/>
      <c r="T11" s="211"/>
      <c r="U11" s="211"/>
      <c r="V11" s="211"/>
      <c r="W11" s="211"/>
      <c r="X11" s="211"/>
      <c r="Y11" s="211"/>
      <c r="Z11" s="211"/>
    </row>
    <row r="12" spans="1:26" s="212" customFormat="1" ht="18" x14ac:dyDescent="0.55000000000000004">
      <c r="A12" s="1125"/>
      <c r="B12" s="1126"/>
      <c r="C12" s="1126"/>
      <c r="D12" s="1126"/>
      <c r="E12" s="1126"/>
      <c r="F12" s="1126"/>
      <c r="G12" s="1126"/>
      <c r="H12" s="1126"/>
      <c r="I12" s="1126"/>
      <c r="J12" s="1126"/>
      <c r="K12" s="1126"/>
      <c r="L12" s="1126"/>
      <c r="M12" s="1126"/>
      <c r="N12" s="1126"/>
      <c r="O12" s="1126"/>
      <c r="P12" s="1126"/>
      <c r="Q12" s="1126"/>
      <c r="R12" s="1126"/>
      <c r="S12" s="1127"/>
      <c r="T12" s="211"/>
      <c r="U12" s="211"/>
      <c r="V12" s="211"/>
      <c r="W12" s="211"/>
      <c r="X12" s="211"/>
      <c r="Y12" s="211"/>
      <c r="Z12" s="211"/>
    </row>
    <row r="13" spans="1:26" s="212" customFormat="1" ht="18" x14ac:dyDescent="0.55000000000000004">
      <c r="A13" s="1125"/>
      <c r="B13" s="1126"/>
      <c r="C13" s="1126"/>
      <c r="D13" s="1126"/>
      <c r="E13" s="1126"/>
      <c r="F13" s="1126"/>
      <c r="G13" s="1126"/>
      <c r="H13" s="1126"/>
      <c r="I13" s="1126"/>
      <c r="J13" s="1126"/>
      <c r="K13" s="1126"/>
      <c r="L13" s="1126"/>
      <c r="M13" s="1126"/>
      <c r="N13" s="1126"/>
      <c r="O13" s="1126"/>
      <c r="P13" s="1126"/>
      <c r="Q13" s="1126"/>
      <c r="R13" s="1126"/>
      <c r="S13" s="1127"/>
      <c r="T13" s="211"/>
      <c r="U13" s="211"/>
      <c r="V13" s="211"/>
      <c r="W13" s="211"/>
      <c r="X13" s="211"/>
      <c r="Y13" s="211"/>
      <c r="Z13" s="211"/>
    </row>
    <row r="14" spans="1:26" s="212" customFormat="1" ht="18" x14ac:dyDescent="0.55000000000000004">
      <c r="A14" s="1125"/>
      <c r="B14" s="1126"/>
      <c r="C14" s="1126"/>
      <c r="D14" s="1126"/>
      <c r="E14" s="1126"/>
      <c r="F14" s="1126"/>
      <c r="G14" s="1126"/>
      <c r="H14" s="1126"/>
      <c r="I14" s="1126"/>
      <c r="J14" s="1126"/>
      <c r="K14" s="1126"/>
      <c r="L14" s="1126"/>
      <c r="M14" s="1126"/>
      <c r="N14" s="1126"/>
      <c r="O14" s="1126"/>
      <c r="P14" s="1126"/>
      <c r="Q14" s="1126"/>
      <c r="R14" s="1126"/>
      <c r="S14" s="1127"/>
      <c r="T14" s="211"/>
      <c r="U14" s="211"/>
      <c r="V14" s="211"/>
      <c r="W14" s="211"/>
      <c r="X14" s="211"/>
      <c r="Y14" s="211"/>
      <c r="Z14" s="211"/>
    </row>
    <row r="15" spans="1:26" s="212" customFormat="1" ht="18" x14ac:dyDescent="0.55000000000000004">
      <c r="A15" s="1125"/>
      <c r="B15" s="1126"/>
      <c r="C15" s="1126"/>
      <c r="D15" s="1126"/>
      <c r="E15" s="1126"/>
      <c r="F15" s="1126"/>
      <c r="G15" s="1126"/>
      <c r="H15" s="1126"/>
      <c r="I15" s="1126"/>
      <c r="J15" s="1126"/>
      <c r="K15" s="1126"/>
      <c r="L15" s="1126"/>
      <c r="M15" s="1126"/>
      <c r="N15" s="1126"/>
      <c r="O15" s="1126"/>
      <c r="P15" s="1126"/>
      <c r="Q15" s="1126"/>
      <c r="R15" s="1126"/>
      <c r="S15" s="1127"/>
      <c r="T15" s="211"/>
      <c r="U15" s="211"/>
      <c r="V15" s="211"/>
      <c r="W15" s="211"/>
      <c r="X15" s="211"/>
      <c r="Y15" s="211"/>
      <c r="Z15" s="211"/>
    </row>
    <row r="16" spans="1:26" s="212" customFormat="1" ht="18" x14ac:dyDescent="0.55000000000000004">
      <c r="A16" s="1125"/>
      <c r="B16" s="1126"/>
      <c r="C16" s="1126"/>
      <c r="D16" s="1126"/>
      <c r="E16" s="1126"/>
      <c r="F16" s="1126"/>
      <c r="G16" s="1126"/>
      <c r="H16" s="1126"/>
      <c r="I16" s="1126"/>
      <c r="J16" s="1126"/>
      <c r="K16" s="1126"/>
      <c r="L16" s="1126"/>
      <c r="M16" s="1126"/>
      <c r="N16" s="1126"/>
      <c r="O16" s="1126"/>
      <c r="P16" s="1126"/>
      <c r="Q16" s="1126"/>
      <c r="R16" s="1126"/>
      <c r="S16" s="1127"/>
      <c r="T16" s="211"/>
      <c r="U16" s="211"/>
      <c r="V16" s="211"/>
      <c r="W16" s="211"/>
      <c r="X16" s="211"/>
      <c r="Y16" s="211"/>
      <c r="Z16" s="211"/>
    </row>
    <row r="17" spans="1:26" s="212" customFormat="1" ht="18" x14ac:dyDescent="0.55000000000000004">
      <c r="A17" s="1125"/>
      <c r="B17" s="1126"/>
      <c r="C17" s="1126"/>
      <c r="D17" s="1126"/>
      <c r="E17" s="1126"/>
      <c r="F17" s="1126"/>
      <c r="G17" s="1126"/>
      <c r="H17" s="1126"/>
      <c r="I17" s="1126"/>
      <c r="J17" s="1126"/>
      <c r="K17" s="1126"/>
      <c r="L17" s="1126"/>
      <c r="M17" s="1126"/>
      <c r="N17" s="1126"/>
      <c r="O17" s="1126"/>
      <c r="P17" s="1126"/>
      <c r="Q17" s="1126"/>
      <c r="R17" s="1126"/>
      <c r="S17" s="1127"/>
      <c r="T17" s="211"/>
      <c r="U17" s="211"/>
      <c r="V17" s="211"/>
      <c r="W17" s="211"/>
      <c r="X17" s="211"/>
      <c r="Y17" s="211"/>
      <c r="Z17" s="211"/>
    </row>
    <row r="18" spans="1:26" s="212" customFormat="1" ht="18" x14ac:dyDescent="0.55000000000000004">
      <c r="A18" s="1125"/>
      <c r="B18" s="1126"/>
      <c r="C18" s="1126"/>
      <c r="D18" s="1126"/>
      <c r="E18" s="1126"/>
      <c r="F18" s="1126"/>
      <c r="G18" s="1126"/>
      <c r="H18" s="1126"/>
      <c r="I18" s="1126"/>
      <c r="J18" s="1126"/>
      <c r="K18" s="1126"/>
      <c r="L18" s="1126"/>
      <c r="M18" s="1126"/>
      <c r="N18" s="1126"/>
      <c r="O18" s="1126"/>
      <c r="P18" s="1126"/>
      <c r="Q18" s="1126"/>
      <c r="R18" s="1126"/>
      <c r="S18" s="1127"/>
      <c r="T18" s="211"/>
      <c r="U18" s="211"/>
      <c r="V18" s="211"/>
      <c r="W18" s="211"/>
      <c r="X18" s="211"/>
      <c r="Y18" s="211"/>
      <c r="Z18" s="211"/>
    </row>
    <row r="19" spans="1:26" s="212" customFormat="1" ht="18" x14ac:dyDescent="0.55000000000000004">
      <c r="A19" s="1125"/>
      <c r="B19" s="1126"/>
      <c r="C19" s="1126"/>
      <c r="D19" s="1126"/>
      <c r="E19" s="1126"/>
      <c r="F19" s="1126"/>
      <c r="G19" s="1126"/>
      <c r="H19" s="1126"/>
      <c r="I19" s="1126"/>
      <c r="J19" s="1126"/>
      <c r="K19" s="1126"/>
      <c r="L19" s="1126"/>
      <c r="M19" s="1126"/>
      <c r="N19" s="1126"/>
      <c r="O19" s="1126"/>
      <c r="P19" s="1126"/>
      <c r="Q19" s="1126"/>
      <c r="R19" s="1126"/>
      <c r="S19" s="1127"/>
      <c r="T19" s="211"/>
      <c r="U19" s="211"/>
      <c r="V19" s="211"/>
      <c r="W19" s="211"/>
      <c r="X19" s="211"/>
      <c r="Y19" s="211"/>
      <c r="Z19" s="211"/>
    </row>
    <row r="20" spans="1:26" s="212" customFormat="1" ht="18" x14ac:dyDescent="0.55000000000000004">
      <c r="A20" s="1125"/>
      <c r="B20" s="1126"/>
      <c r="C20" s="1126"/>
      <c r="D20" s="1126"/>
      <c r="E20" s="1126"/>
      <c r="F20" s="1126"/>
      <c r="G20" s="1126"/>
      <c r="H20" s="1126"/>
      <c r="I20" s="1126"/>
      <c r="J20" s="1126"/>
      <c r="K20" s="1126"/>
      <c r="L20" s="1126"/>
      <c r="M20" s="1126"/>
      <c r="N20" s="1126"/>
      <c r="O20" s="1126"/>
      <c r="P20" s="1126"/>
      <c r="Q20" s="1126"/>
      <c r="R20" s="1126"/>
      <c r="S20" s="1127"/>
      <c r="T20" s="211"/>
      <c r="U20" s="211"/>
      <c r="V20" s="211"/>
      <c r="W20" s="211"/>
      <c r="X20" s="211"/>
      <c r="Y20" s="211"/>
      <c r="Z20" s="211"/>
    </row>
    <row r="21" spans="1:26" s="212" customFormat="1" ht="18" x14ac:dyDescent="0.55000000000000004">
      <c r="A21" s="1125"/>
      <c r="B21" s="1126"/>
      <c r="C21" s="1126"/>
      <c r="D21" s="1126"/>
      <c r="E21" s="1126"/>
      <c r="F21" s="1126"/>
      <c r="G21" s="1126"/>
      <c r="H21" s="1126"/>
      <c r="I21" s="1126"/>
      <c r="J21" s="1126"/>
      <c r="K21" s="1126"/>
      <c r="L21" s="1126"/>
      <c r="M21" s="1126"/>
      <c r="N21" s="1126"/>
      <c r="O21" s="1126"/>
      <c r="P21" s="1126"/>
      <c r="Q21" s="1126"/>
      <c r="R21" s="1126"/>
      <c r="S21" s="1127"/>
      <c r="T21" s="211"/>
      <c r="U21" s="211"/>
      <c r="V21" s="211"/>
      <c r="W21" s="211"/>
      <c r="X21" s="211"/>
      <c r="Y21" s="211"/>
      <c r="Z21" s="211"/>
    </row>
    <row r="22" spans="1:26" s="212" customFormat="1" ht="18" x14ac:dyDescent="0.55000000000000004">
      <c r="A22" s="1125"/>
      <c r="B22" s="1126"/>
      <c r="C22" s="1126"/>
      <c r="D22" s="1126"/>
      <c r="E22" s="1126"/>
      <c r="F22" s="1126"/>
      <c r="G22" s="1126"/>
      <c r="H22" s="1126"/>
      <c r="I22" s="1126"/>
      <c r="J22" s="1126"/>
      <c r="K22" s="1126"/>
      <c r="L22" s="1126"/>
      <c r="M22" s="1126"/>
      <c r="N22" s="1126"/>
      <c r="O22" s="1126"/>
      <c r="P22" s="1126"/>
      <c r="Q22" s="1126"/>
      <c r="R22" s="1126"/>
      <c r="S22" s="1127"/>
      <c r="T22" s="211"/>
      <c r="U22" s="211"/>
      <c r="V22" s="211"/>
      <c r="W22" s="211"/>
      <c r="X22" s="211"/>
      <c r="Y22" s="211"/>
      <c r="Z22" s="211"/>
    </row>
    <row r="23" spans="1:26" s="212" customFormat="1" ht="18" x14ac:dyDescent="0.55000000000000004">
      <c r="A23" s="1125"/>
      <c r="B23" s="1126"/>
      <c r="C23" s="1126"/>
      <c r="D23" s="1126"/>
      <c r="E23" s="1126"/>
      <c r="F23" s="1126"/>
      <c r="G23" s="1126"/>
      <c r="H23" s="1126"/>
      <c r="I23" s="1126"/>
      <c r="J23" s="1126"/>
      <c r="K23" s="1126"/>
      <c r="L23" s="1126"/>
      <c r="M23" s="1126"/>
      <c r="N23" s="1126"/>
      <c r="O23" s="1126"/>
      <c r="P23" s="1126"/>
      <c r="Q23" s="1126"/>
      <c r="R23" s="1126"/>
      <c r="S23" s="1127"/>
      <c r="T23" s="211"/>
      <c r="U23" s="211"/>
      <c r="V23" s="211"/>
      <c r="W23" s="211"/>
      <c r="X23" s="211"/>
      <c r="Y23" s="211"/>
      <c r="Z23" s="211"/>
    </row>
    <row r="24" spans="1:26" s="212" customFormat="1" ht="18" x14ac:dyDescent="0.55000000000000004">
      <c r="A24" s="1125"/>
      <c r="B24" s="1126"/>
      <c r="C24" s="1126"/>
      <c r="D24" s="1126"/>
      <c r="E24" s="1126"/>
      <c r="F24" s="1126"/>
      <c r="G24" s="1126"/>
      <c r="H24" s="1126"/>
      <c r="I24" s="1126"/>
      <c r="J24" s="1126"/>
      <c r="K24" s="1126"/>
      <c r="L24" s="1126"/>
      <c r="M24" s="1126"/>
      <c r="N24" s="1126"/>
      <c r="O24" s="1126"/>
      <c r="P24" s="1126"/>
      <c r="Q24" s="1126"/>
      <c r="R24" s="1126"/>
      <c r="S24" s="1127"/>
      <c r="T24" s="211"/>
      <c r="U24" s="211"/>
      <c r="V24" s="213"/>
      <c r="W24" s="214"/>
      <c r="X24" s="214"/>
    </row>
    <row r="25" spans="1:26" s="212" customFormat="1" ht="18" x14ac:dyDescent="0.55000000000000004">
      <c r="A25" s="1125"/>
      <c r="B25" s="1126"/>
      <c r="C25" s="1126"/>
      <c r="D25" s="1126"/>
      <c r="E25" s="1126"/>
      <c r="F25" s="1126"/>
      <c r="G25" s="1126"/>
      <c r="H25" s="1126"/>
      <c r="I25" s="1126"/>
      <c r="J25" s="1126"/>
      <c r="K25" s="1126"/>
      <c r="L25" s="1126"/>
      <c r="M25" s="1126"/>
      <c r="N25" s="1126"/>
      <c r="O25" s="1126"/>
      <c r="P25" s="1126"/>
      <c r="Q25" s="1126"/>
      <c r="R25" s="1126"/>
      <c r="S25" s="1127"/>
      <c r="T25" s="211"/>
      <c r="U25" s="211"/>
      <c r="V25" s="213"/>
      <c r="W25" s="214"/>
      <c r="X25" s="214"/>
    </row>
    <row r="26" spans="1:26" s="212" customFormat="1" ht="18" x14ac:dyDescent="0.55000000000000004">
      <c r="A26" s="1125"/>
      <c r="B26" s="1126"/>
      <c r="C26" s="1126"/>
      <c r="D26" s="1126"/>
      <c r="E26" s="1126"/>
      <c r="F26" s="1126"/>
      <c r="G26" s="1126"/>
      <c r="H26" s="1126"/>
      <c r="I26" s="1126"/>
      <c r="J26" s="1126"/>
      <c r="K26" s="1126"/>
      <c r="L26" s="1126"/>
      <c r="M26" s="1126"/>
      <c r="N26" s="1126"/>
      <c r="O26" s="1126"/>
      <c r="P26" s="1126"/>
      <c r="Q26" s="1126"/>
      <c r="R26" s="1126"/>
      <c r="S26" s="1127"/>
      <c r="T26" s="211"/>
      <c r="U26" s="211"/>
      <c r="V26" s="213"/>
      <c r="W26" s="214"/>
      <c r="X26" s="214"/>
    </row>
    <row r="27" spans="1:26" s="212" customFormat="1" ht="18" x14ac:dyDescent="0.55000000000000004">
      <c r="A27" s="1125"/>
      <c r="B27" s="1126"/>
      <c r="C27" s="1126"/>
      <c r="D27" s="1126"/>
      <c r="E27" s="1126"/>
      <c r="F27" s="1126"/>
      <c r="G27" s="1126"/>
      <c r="H27" s="1126"/>
      <c r="I27" s="1126"/>
      <c r="J27" s="1126"/>
      <c r="K27" s="1126"/>
      <c r="L27" s="1126"/>
      <c r="M27" s="1126"/>
      <c r="N27" s="1126"/>
      <c r="O27" s="1126"/>
      <c r="P27" s="1126"/>
      <c r="Q27" s="1126"/>
      <c r="R27" s="1126"/>
      <c r="S27" s="1127"/>
      <c r="T27" s="211"/>
      <c r="U27" s="211"/>
      <c r="V27" s="213"/>
      <c r="W27" s="214"/>
      <c r="X27" s="214"/>
    </row>
    <row r="28" spans="1:26" s="212" customFormat="1" ht="18" x14ac:dyDescent="0.55000000000000004">
      <c r="A28" s="1125"/>
      <c r="B28" s="1126"/>
      <c r="C28" s="1126"/>
      <c r="D28" s="1126"/>
      <c r="E28" s="1126"/>
      <c r="F28" s="1126"/>
      <c r="G28" s="1126"/>
      <c r="H28" s="1126"/>
      <c r="I28" s="1126"/>
      <c r="J28" s="1126"/>
      <c r="K28" s="1126"/>
      <c r="L28" s="1126"/>
      <c r="M28" s="1126"/>
      <c r="N28" s="1126"/>
      <c r="O28" s="1126"/>
      <c r="P28" s="1126"/>
      <c r="Q28" s="1126"/>
      <c r="R28" s="1126"/>
      <c r="S28" s="1127"/>
      <c r="T28" s="211"/>
      <c r="U28" s="211"/>
      <c r="V28" s="213"/>
      <c r="W28" s="214"/>
      <c r="X28" s="214"/>
    </row>
    <row r="29" spans="1:26" s="212" customFormat="1" ht="18" x14ac:dyDescent="0.55000000000000004">
      <c r="A29" s="1125"/>
      <c r="B29" s="1126"/>
      <c r="C29" s="1126"/>
      <c r="D29" s="1126"/>
      <c r="E29" s="1126"/>
      <c r="F29" s="1126"/>
      <c r="G29" s="1126"/>
      <c r="H29" s="1126"/>
      <c r="I29" s="1126"/>
      <c r="J29" s="1126"/>
      <c r="K29" s="1126"/>
      <c r="L29" s="1126"/>
      <c r="M29" s="1126"/>
      <c r="N29" s="1126"/>
      <c r="O29" s="1126"/>
      <c r="P29" s="1126"/>
      <c r="Q29" s="1126"/>
      <c r="R29" s="1126"/>
      <c r="S29" s="1127"/>
      <c r="T29" s="211"/>
      <c r="U29" s="211"/>
      <c r="V29" s="213"/>
      <c r="W29" s="214"/>
      <c r="X29" s="214"/>
    </row>
    <row r="30" spans="1:26" s="212" customFormat="1" ht="18" x14ac:dyDescent="0.55000000000000004">
      <c r="A30" s="1125"/>
      <c r="B30" s="1126"/>
      <c r="C30" s="1126"/>
      <c r="D30" s="1126"/>
      <c r="E30" s="1126"/>
      <c r="F30" s="1126"/>
      <c r="G30" s="1126"/>
      <c r="H30" s="1126"/>
      <c r="I30" s="1126"/>
      <c r="J30" s="1126"/>
      <c r="K30" s="1126"/>
      <c r="L30" s="1126"/>
      <c r="M30" s="1126"/>
      <c r="N30" s="1126"/>
      <c r="O30" s="1126"/>
      <c r="P30" s="1126"/>
      <c r="Q30" s="1126"/>
      <c r="R30" s="1126"/>
      <c r="S30" s="1127"/>
      <c r="T30" s="211"/>
      <c r="U30" s="211"/>
      <c r="V30" s="213"/>
      <c r="W30" s="214"/>
      <c r="X30" s="214"/>
    </row>
    <row r="31" spans="1:26" s="212" customFormat="1" ht="18" x14ac:dyDescent="0.55000000000000004">
      <c r="A31" s="1125"/>
      <c r="B31" s="1126"/>
      <c r="C31" s="1126"/>
      <c r="D31" s="1126"/>
      <c r="E31" s="1126"/>
      <c r="F31" s="1126"/>
      <c r="G31" s="1126"/>
      <c r="H31" s="1126"/>
      <c r="I31" s="1126"/>
      <c r="J31" s="1126"/>
      <c r="K31" s="1126"/>
      <c r="L31" s="1126"/>
      <c r="M31" s="1126"/>
      <c r="N31" s="1126"/>
      <c r="O31" s="1126"/>
      <c r="P31" s="1126"/>
      <c r="Q31" s="1126"/>
      <c r="R31" s="1126"/>
      <c r="S31" s="1127"/>
      <c r="T31" s="211"/>
      <c r="U31" s="211"/>
      <c r="V31" s="213"/>
      <c r="W31" s="214"/>
      <c r="X31" s="214"/>
    </row>
    <row r="32" spans="1:26" s="212" customFormat="1" ht="18" x14ac:dyDescent="0.55000000000000004">
      <c r="A32" s="1125"/>
      <c r="B32" s="1126"/>
      <c r="C32" s="1126"/>
      <c r="D32" s="1126"/>
      <c r="E32" s="1126"/>
      <c r="F32" s="1126"/>
      <c r="G32" s="1126"/>
      <c r="H32" s="1126"/>
      <c r="I32" s="1126"/>
      <c r="J32" s="1126"/>
      <c r="K32" s="1126"/>
      <c r="L32" s="1126"/>
      <c r="M32" s="1126"/>
      <c r="N32" s="1126"/>
      <c r="O32" s="1126"/>
      <c r="P32" s="1126"/>
      <c r="Q32" s="1126"/>
      <c r="R32" s="1126"/>
      <c r="S32" s="1127"/>
      <c r="T32" s="211"/>
      <c r="U32" s="211"/>
      <c r="V32" s="213"/>
      <c r="W32" s="213"/>
      <c r="X32" s="213"/>
      <c r="Y32" s="213"/>
      <c r="Z32" s="213"/>
    </row>
    <row r="33" spans="1:27" s="212" customFormat="1" ht="18" x14ac:dyDescent="0.55000000000000004">
      <c r="A33" s="1125"/>
      <c r="B33" s="1126"/>
      <c r="C33" s="1126"/>
      <c r="D33" s="1126"/>
      <c r="E33" s="1126"/>
      <c r="F33" s="1126"/>
      <c r="G33" s="1126"/>
      <c r="H33" s="1126"/>
      <c r="I33" s="1126"/>
      <c r="J33" s="1126"/>
      <c r="K33" s="1126"/>
      <c r="L33" s="1126"/>
      <c r="M33" s="1126"/>
      <c r="N33" s="1126"/>
      <c r="O33" s="1126"/>
      <c r="P33" s="1126"/>
      <c r="Q33" s="1126"/>
      <c r="R33" s="1126"/>
      <c r="S33" s="1127"/>
      <c r="T33" s="211"/>
      <c r="U33" s="211"/>
      <c r="V33" s="211"/>
      <c r="W33" s="211"/>
      <c r="X33" s="211"/>
      <c r="Y33" s="211"/>
      <c r="Z33" s="211"/>
    </row>
    <row r="34" spans="1:27" s="212" customFormat="1" ht="18" x14ac:dyDescent="0.55000000000000004">
      <c r="A34" s="1125"/>
      <c r="B34" s="1126"/>
      <c r="C34" s="1126"/>
      <c r="D34" s="1126"/>
      <c r="E34" s="1126"/>
      <c r="F34" s="1126"/>
      <c r="G34" s="1126"/>
      <c r="H34" s="1126"/>
      <c r="I34" s="1126"/>
      <c r="J34" s="1126"/>
      <c r="K34" s="1126"/>
      <c r="L34" s="1126"/>
      <c r="M34" s="1126"/>
      <c r="N34" s="1126"/>
      <c r="O34" s="1126"/>
      <c r="P34" s="1126"/>
      <c r="Q34" s="1126"/>
      <c r="R34" s="1126"/>
      <c r="S34" s="1127"/>
      <c r="T34" s="211"/>
      <c r="U34" s="211"/>
      <c r="V34" s="211"/>
      <c r="W34" s="211"/>
      <c r="X34" s="211"/>
      <c r="Y34" s="211"/>
      <c r="Z34" s="211"/>
    </row>
    <row r="35" spans="1:27" s="212" customFormat="1" ht="18" x14ac:dyDescent="0.55000000000000004">
      <c r="A35" s="1125"/>
      <c r="B35" s="1126"/>
      <c r="C35" s="1126"/>
      <c r="D35" s="1126"/>
      <c r="E35" s="1126"/>
      <c r="F35" s="1126"/>
      <c r="G35" s="1126"/>
      <c r="H35" s="1126"/>
      <c r="I35" s="1126"/>
      <c r="J35" s="1126"/>
      <c r="K35" s="1126"/>
      <c r="L35" s="1126"/>
      <c r="M35" s="1126"/>
      <c r="N35" s="1126"/>
      <c r="O35" s="1126"/>
      <c r="P35" s="1126"/>
      <c r="Q35" s="1126"/>
      <c r="R35" s="1126"/>
      <c r="S35" s="1127"/>
      <c r="T35" s="211"/>
      <c r="U35" s="211"/>
      <c r="V35" s="211"/>
      <c r="W35" s="211"/>
      <c r="X35" s="211"/>
      <c r="Y35" s="211"/>
      <c r="Z35" s="211"/>
    </row>
    <row r="36" spans="1:27" s="212" customFormat="1" ht="18" x14ac:dyDescent="0.55000000000000004">
      <c r="A36" s="1125"/>
      <c r="B36" s="1126"/>
      <c r="C36" s="1126"/>
      <c r="D36" s="1126"/>
      <c r="E36" s="1126"/>
      <c r="F36" s="1126"/>
      <c r="G36" s="1126"/>
      <c r="H36" s="1126"/>
      <c r="I36" s="1126"/>
      <c r="J36" s="1126"/>
      <c r="K36" s="1126"/>
      <c r="L36" s="1126"/>
      <c r="M36" s="1126"/>
      <c r="N36" s="1126"/>
      <c r="O36" s="1126"/>
      <c r="P36" s="1126"/>
      <c r="Q36" s="1126"/>
      <c r="R36" s="1126"/>
      <c r="S36" s="1127"/>
      <c r="T36" s="211"/>
      <c r="U36" s="211"/>
      <c r="V36" s="211"/>
      <c r="W36" s="211"/>
      <c r="X36" s="211"/>
      <c r="Y36" s="211"/>
      <c r="Z36" s="211"/>
    </row>
    <row r="37" spans="1:27" s="212" customFormat="1" ht="18" x14ac:dyDescent="0.55000000000000004">
      <c r="A37" s="1125"/>
      <c r="B37" s="1126"/>
      <c r="C37" s="1126"/>
      <c r="D37" s="1126"/>
      <c r="E37" s="1126"/>
      <c r="F37" s="1126"/>
      <c r="G37" s="1126"/>
      <c r="H37" s="1126"/>
      <c r="I37" s="1126"/>
      <c r="J37" s="1126"/>
      <c r="K37" s="1126"/>
      <c r="L37" s="1126"/>
      <c r="M37" s="1126"/>
      <c r="N37" s="1126"/>
      <c r="O37" s="1126"/>
      <c r="P37" s="1126"/>
      <c r="Q37" s="1126"/>
      <c r="R37" s="1126"/>
      <c r="S37" s="1127"/>
      <c r="T37" s="211"/>
      <c r="U37" s="211"/>
      <c r="V37" s="211"/>
      <c r="W37" s="211"/>
      <c r="X37" s="211"/>
      <c r="Y37" s="211"/>
      <c r="Z37" s="211"/>
    </row>
    <row r="38" spans="1:27" s="212" customFormat="1" ht="18" x14ac:dyDescent="0.55000000000000004">
      <c r="A38" s="1125"/>
      <c r="B38" s="1126"/>
      <c r="C38" s="1126"/>
      <c r="D38" s="1126"/>
      <c r="E38" s="1126"/>
      <c r="F38" s="1126"/>
      <c r="G38" s="1126"/>
      <c r="H38" s="1126"/>
      <c r="I38" s="1126"/>
      <c r="J38" s="1126"/>
      <c r="K38" s="1126"/>
      <c r="L38" s="1126"/>
      <c r="M38" s="1126"/>
      <c r="N38" s="1126"/>
      <c r="O38" s="1126"/>
      <c r="P38" s="1126"/>
      <c r="Q38" s="1126"/>
      <c r="R38" s="1126"/>
      <c r="S38" s="1127"/>
      <c r="T38" s="211"/>
      <c r="U38" s="211"/>
      <c r="V38" s="211"/>
      <c r="W38" s="211"/>
      <c r="X38" s="211"/>
      <c r="Y38" s="211"/>
      <c r="Z38" s="211"/>
    </row>
    <row r="39" spans="1:27" s="212" customFormat="1" ht="18" x14ac:dyDescent="0.55000000000000004">
      <c r="A39" s="1125"/>
      <c r="B39" s="1126"/>
      <c r="C39" s="1126"/>
      <c r="D39" s="1126"/>
      <c r="E39" s="1126"/>
      <c r="F39" s="1126"/>
      <c r="G39" s="1126"/>
      <c r="H39" s="1126"/>
      <c r="I39" s="1126"/>
      <c r="J39" s="1126"/>
      <c r="K39" s="1126"/>
      <c r="L39" s="1126"/>
      <c r="M39" s="1126"/>
      <c r="N39" s="1126"/>
      <c r="O39" s="1126"/>
      <c r="P39" s="1126"/>
      <c r="Q39" s="1126"/>
      <c r="R39" s="1126"/>
      <c r="S39" s="1127"/>
      <c r="T39" s="211"/>
      <c r="U39" s="211"/>
      <c r="V39" s="213"/>
      <c r="W39" s="214"/>
      <c r="X39" s="214"/>
    </row>
    <row r="40" spans="1:27" s="212" customFormat="1" ht="18" x14ac:dyDescent="0.55000000000000004">
      <c r="A40" s="1125"/>
      <c r="B40" s="1126"/>
      <c r="C40" s="1126"/>
      <c r="D40" s="1126"/>
      <c r="E40" s="1126"/>
      <c r="F40" s="1126"/>
      <c r="G40" s="1126"/>
      <c r="H40" s="1126"/>
      <c r="I40" s="1126"/>
      <c r="J40" s="1126"/>
      <c r="K40" s="1126"/>
      <c r="L40" s="1126"/>
      <c r="M40" s="1126"/>
      <c r="N40" s="1126"/>
      <c r="O40" s="1126"/>
      <c r="P40" s="1126"/>
      <c r="Q40" s="1126"/>
      <c r="R40" s="1126"/>
      <c r="S40" s="1127"/>
      <c r="T40" s="211"/>
      <c r="U40" s="211"/>
      <c r="V40" s="211"/>
      <c r="W40" s="211"/>
      <c r="X40" s="211"/>
      <c r="Y40" s="211"/>
      <c r="Z40" s="211"/>
    </row>
    <row r="41" spans="1:27" s="212" customFormat="1" ht="18" x14ac:dyDescent="0.55000000000000004">
      <c r="A41" s="1125"/>
      <c r="B41" s="1126"/>
      <c r="C41" s="1126"/>
      <c r="D41" s="1126"/>
      <c r="E41" s="1126"/>
      <c r="F41" s="1126"/>
      <c r="G41" s="1126"/>
      <c r="H41" s="1126"/>
      <c r="I41" s="1126"/>
      <c r="J41" s="1126"/>
      <c r="K41" s="1126"/>
      <c r="L41" s="1126"/>
      <c r="M41" s="1126"/>
      <c r="N41" s="1126"/>
      <c r="O41" s="1126"/>
      <c r="P41" s="1126"/>
      <c r="Q41" s="1126"/>
      <c r="R41" s="1126"/>
      <c r="S41" s="1127"/>
      <c r="T41" s="211"/>
      <c r="U41" s="211"/>
      <c r="V41" s="211"/>
      <c r="W41" s="211"/>
      <c r="X41" s="211"/>
      <c r="Y41" s="211"/>
      <c r="Z41" s="211"/>
    </row>
    <row r="42" spans="1:27" ht="13" customHeight="1" x14ac:dyDescent="0.55000000000000004">
      <c r="A42" s="885" t="s">
        <v>321</v>
      </c>
      <c r="B42" s="886"/>
      <c r="C42" s="886"/>
      <c r="D42" s="886"/>
      <c r="E42" s="886"/>
      <c r="F42" s="886"/>
      <c r="G42" s="886"/>
      <c r="H42" s="886"/>
      <c r="I42" s="886"/>
      <c r="J42" s="886"/>
      <c r="K42" s="886"/>
      <c r="L42" s="886"/>
      <c r="M42" s="886"/>
      <c r="N42" s="886"/>
      <c r="O42" s="886"/>
      <c r="P42" s="886"/>
      <c r="Q42" s="886"/>
      <c r="R42" s="886"/>
      <c r="S42" s="887"/>
      <c r="T42" s="45"/>
    </row>
    <row r="43" spans="1:27" ht="13" customHeight="1" x14ac:dyDescent="0.55000000000000004">
      <c r="A43" s="888"/>
      <c r="B43" s="889"/>
      <c r="C43" s="889"/>
      <c r="D43" s="889"/>
      <c r="E43" s="889"/>
      <c r="F43" s="889"/>
      <c r="G43" s="889"/>
      <c r="H43" s="889"/>
      <c r="I43" s="889"/>
      <c r="J43" s="889"/>
      <c r="K43" s="889"/>
      <c r="L43" s="889"/>
      <c r="M43" s="889"/>
      <c r="N43" s="889"/>
      <c r="O43" s="889"/>
      <c r="P43" s="889"/>
      <c r="Q43" s="889"/>
      <c r="R43" s="889"/>
      <c r="S43" s="890"/>
      <c r="T43" s="45"/>
    </row>
    <row r="44" spans="1:27" s="212" customFormat="1" ht="18" x14ac:dyDescent="0.55000000000000004">
      <c r="A44" s="1140"/>
      <c r="B44" s="1141"/>
      <c r="C44" s="1141"/>
      <c r="D44" s="1141"/>
      <c r="E44" s="1141"/>
      <c r="F44" s="1141"/>
      <c r="G44" s="1141"/>
      <c r="H44" s="1141"/>
      <c r="I44" s="1141"/>
      <c r="J44" s="1141"/>
      <c r="K44" s="1141"/>
      <c r="L44" s="1141"/>
      <c r="M44" s="1141"/>
      <c r="N44" s="1141"/>
      <c r="O44" s="1141"/>
      <c r="P44" s="1141"/>
      <c r="Q44" s="1141"/>
      <c r="R44" s="1141"/>
      <c r="S44" s="1142"/>
      <c r="T44" s="210"/>
      <c r="U44" s="211"/>
      <c r="V44" s="211"/>
      <c r="W44" s="211"/>
      <c r="X44" s="211"/>
      <c r="Y44" s="211"/>
      <c r="Z44" s="211"/>
      <c r="AA44" s="211"/>
    </row>
    <row r="45" spans="1:27" s="212" customFormat="1" ht="18" x14ac:dyDescent="0.55000000000000004">
      <c r="A45" s="1140"/>
      <c r="B45" s="1141"/>
      <c r="C45" s="1141"/>
      <c r="D45" s="1141"/>
      <c r="E45" s="1141"/>
      <c r="F45" s="1141"/>
      <c r="G45" s="1141"/>
      <c r="H45" s="1141"/>
      <c r="I45" s="1141"/>
      <c r="J45" s="1141"/>
      <c r="K45" s="1141"/>
      <c r="L45" s="1141"/>
      <c r="M45" s="1141"/>
      <c r="N45" s="1141"/>
      <c r="O45" s="1141"/>
      <c r="P45" s="1141"/>
      <c r="Q45" s="1141"/>
      <c r="R45" s="1141"/>
      <c r="S45" s="1142"/>
      <c r="T45" s="210"/>
      <c r="U45" s="211"/>
      <c r="V45" s="211"/>
      <c r="W45" s="211"/>
      <c r="X45" s="211"/>
      <c r="Y45" s="211"/>
      <c r="Z45" s="211"/>
      <c r="AA45" s="211"/>
    </row>
    <row r="46" spans="1:27" s="212" customFormat="1" ht="18" x14ac:dyDescent="0.55000000000000004">
      <c r="A46" s="1140"/>
      <c r="B46" s="1141"/>
      <c r="C46" s="1141"/>
      <c r="D46" s="1141"/>
      <c r="E46" s="1141"/>
      <c r="F46" s="1141"/>
      <c r="G46" s="1141"/>
      <c r="H46" s="1141"/>
      <c r="I46" s="1141"/>
      <c r="J46" s="1141"/>
      <c r="K46" s="1141"/>
      <c r="L46" s="1141"/>
      <c r="M46" s="1141"/>
      <c r="N46" s="1141"/>
      <c r="O46" s="1141"/>
      <c r="P46" s="1141"/>
      <c r="Q46" s="1141"/>
      <c r="R46" s="1141"/>
      <c r="S46" s="1142"/>
      <c r="T46" s="210"/>
      <c r="U46" s="211"/>
      <c r="V46" s="211"/>
      <c r="W46" s="211"/>
      <c r="X46" s="211"/>
      <c r="Y46" s="211"/>
      <c r="Z46" s="211"/>
      <c r="AA46" s="211"/>
    </row>
    <row r="47" spans="1:27" s="212" customFormat="1" ht="18" x14ac:dyDescent="0.55000000000000004">
      <c r="A47" s="1140"/>
      <c r="B47" s="1141"/>
      <c r="C47" s="1141"/>
      <c r="D47" s="1141"/>
      <c r="E47" s="1141"/>
      <c r="F47" s="1141"/>
      <c r="G47" s="1141"/>
      <c r="H47" s="1141"/>
      <c r="I47" s="1141"/>
      <c r="J47" s="1141"/>
      <c r="K47" s="1141"/>
      <c r="L47" s="1141"/>
      <c r="M47" s="1141"/>
      <c r="N47" s="1141"/>
      <c r="O47" s="1141"/>
      <c r="P47" s="1141"/>
      <c r="Q47" s="1141"/>
      <c r="R47" s="1141"/>
      <c r="S47" s="1142"/>
      <c r="T47" s="210"/>
      <c r="U47" s="211"/>
      <c r="V47" s="211"/>
      <c r="W47" s="211"/>
      <c r="X47" s="211"/>
      <c r="Y47" s="211"/>
      <c r="Z47" s="211"/>
      <c r="AA47" s="211"/>
    </row>
    <row r="48" spans="1:27" s="212" customFormat="1" ht="18" x14ac:dyDescent="0.55000000000000004">
      <c r="A48" s="1140"/>
      <c r="B48" s="1141"/>
      <c r="C48" s="1141"/>
      <c r="D48" s="1141"/>
      <c r="E48" s="1141"/>
      <c r="F48" s="1141"/>
      <c r="G48" s="1141"/>
      <c r="H48" s="1141"/>
      <c r="I48" s="1141"/>
      <c r="J48" s="1141"/>
      <c r="K48" s="1141"/>
      <c r="L48" s="1141"/>
      <c r="M48" s="1141"/>
      <c r="N48" s="1141"/>
      <c r="O48" s="1141"/>
      <c r="P48" s="1141"/>
      <c r="Q48" s="1141"/>
      <c r="R48" s="1141"/>
      <c r="S48" s="1142"/>
      <c r="T48" s="210"/>
      <c r="U48" s="211"/>
      <c r="V48" s="211"/>
      <c r="W48" s="211"/>
      <c r="X48" s="211"/>
      <c r="Y48" s="211"/>
      <c r="Z48" s="211"/>
      <c r="AA48" s="211"/>
    </row>
    <row r="49" spans="1:28" ht="13" customHeight="1" x14ac:dyDescent="0.55000000000000004">
      <c r="A49" s="885" t="s">
        <v>414</v>
      </c>
      <c r="B49" s="886"/>
      <c r="C49" s="886"/>
      <c r="D49" s="886"/>
      <c r="E49" s="886"/>
      <c r="F49" s="886"/>
      <c r="G49" s="886"/>
      <c r="H49" s="886"/>
      <c r="I49" s="886"/>
      <c r="J49" s="886"/>
      <c r="K49" s="886"/>
      <c r="L49" s="886"/>
      <c r="M49" s="886"/>
      <c r="N49" s="886"/>
      <c r="O49" s="886"/>
      <c r="P49" s="886"/>
      <c r="Q49" s="886"/>
      <c r="R49" s="886"/>
      <c r="S49" s="887"/>
      <c r="T49" s="45"/>
      <c r="U49" s="76"/>
      <c r="AB49" s="76"/>
    </row>
    <row r="50" spans="1:28" ht="13" customHeight="1" x14ac:dyDescent="0.55000000000000004">
      <c r="A50" s="888"/>
      <c r="B50" s="889"/>
      <c r="C50" s="889"/>
      <c r="D50" s="889"/>
      <c r="E50" s="889"/>
      <c r="F50" s="889"/>
      <c r="G50" s="889"/>
      <c r="H50" s="889"/>
      <c r="I50" s="889"/>
      <c r="J50" s="889"/>
      <c r="K50" s="889"/>
      <c r="L50" s="889"/>
      <c r="M50" s="889"/>
      <c r="N50" s="889"/>
      <c r="O50" s="889"/>
      <c r="P50" s="889"/>
      <c r="Q50" s="889"/>
      <c r="R50" s="889"/>
      <c r="S50" s="890"/>
      <c r="T50" s="45"/>
      <c r="U50" s="76"/>
      <c r="AB50" s="76"/>
    </row>
    <row r="51" spans="1:28" ht="18" customHeight="1" x14ac:dyDescent="0.55000000000000004">
      <c r="A51" s="1128" t="s">
        <v>194</v>
      </c>
      <c r="B51" s="1129"/>
      <c r="C51" s="1132"/>
      <c r="D51" s="1133"/>
      <c r="E51" s="1133"/>
      <c r="F51" s="1133"/>
      <c r="G51" s="1134"/>
      <c r="H51" s="1128" t="s">
        <v>322</v>
      </c>
      <c r="I51" s="1138"/>
      <c r="J51" s="1129"/>
      <c r="K51" s="1132"/>
      <c r="L51" s="1133"/>
      <c r="M51" s="1133"/>
      <c r="N51" s="1133"/>
      <c r="O51" s="1133"/>
      <c r="P51" s="1133"/>
      <c r="Q51" s="1133"/>
      <c r="R51" s="1133"/>
      <c r="S51" s="1134"/>
      <c r="T51" s="45"/>
      <c r="U51" s="76"/>
      <c r="AB51" s="76"/>
    </row>
    <row r="52" spans="1:28" ht="18" x14ac:dyDescent="0.55000000000000004">
      <c r="A52" s="1130"/>
      <c r="B52" s="1131"/>
      <c r="C52" s="1135"/>
      <c r="D52" s="1136"/>
      <c r="E52" s="1136"/>
      <c r="F52" s="1136"/>
      <c r="G52" s="1137"/>
      <c r="H52" s="1130"/>
      <c r="I52" s="1139"/>
      <c r="J52" s="1131"/>
      <c r="K52" s="1135"/>
      <c r="L52" s="1136"/>
      <c r="M52" s="1136"/>
      <c r="N52" s="1136"/>
      <c r="O52" s="1136"/>
      <c r="P52" s="1136"/>
      <c r="Q52" s="1136"/>
      <c r="R52" s="1136"/>
      <c r="S52" s="1137"/>
      <c r="T52" s="45"/>
      <c r="U52" s="76"/>
      <c r="AB52" s="76"/>
    </row>
    <row r="53" spans="1:28" ht="18" x14ac:dyDescent="0.55000000000000004">
      <c r="A53" s="1128" t="s">
        <v>324</v>
      </c>
      <c r="B53" s="1129"/>
      <c r="C53" s="1132"/>
      <c r="D53" s="1133"/>
      <c r="E53" s="1133"/>
      <c r="F53" s="1133"/>
      <c r="G53" s="1134"/>
      <c r="H53" s="1128" t="s">
        <v>323</v>
      </c>
      <c r="I53" s="1138"/>
      <c r="J53" s="1129"/>
      <c r="K53" s="1132"/>
      <c r="L53" s="1133"/>
      <c r="M53" s="1133"/>
      <c r="N53" s="1133"/>
      <c r="O53" s="1133"/>
      <c r="P53" s="1133"/>
      <c r="Q53" s="1133"/>
      <c r="R53" s="1133"/>
      <c r="S53" s="1134"/>
      <c r="T53" s="45"/>
      <c r="U53" s="76"/>
      <c r="AB53" s="76"/>
    </row>
    <row r="54" spans="1:28" ht="18" x14ac:dyDescent="0.55000000000000004">
      <c r="A54" s="1130"/>
      <c r="B54" s="1131"/>
      <c r="C54" s="1135"/>
      <c r="D54" s="1136"/>
      <c r="E54" s="1136"/>
      <c r="F54" s="1136"/>
      <c r="G54" s="1137"/>
      <c r="H54" s="1130"/>
      <c r="I54" s="1139"/>
      <c r="J54" s="1131"/>
      <c r="K54" s="1135"/>
      <c r="L54" s="1136"/>
      <c r="M54" s="1136"/>
      <c r="N54" s="1136"/>
      <c r="O54" s="1136"/>
      <c r="P54" s="1136"/>
      <c r="Q54" s="1136"/>
      <c r="R54" s="1136"/>
      <c r="S54" s="1137"/>
      <c r="T54" s="45"/>
      <c r="U54" s="76"/>
      <c r="AB54" s="76"/>
    </row>
    <row r="55" spans="1:28" ht="18" customHeight="1" x14ac:dyDescent="0.55000000000000004">
      <c r="A55" s="1108" t="s">
        <v>325</v>
      </c>
      <c r="B55" s="1109"/>
      <c r="C55" s="1112"/>
      <c r="D55" s="1113"/>
      <c r="E55" s="1113"/>
      <c r="F55" s="1113"/>
      <c r="G55" s="1113"/>
      <c r="H55" s="1113"/>
      <c r="I55" s="1113"/>
      <c r="J55" s="1113"/>
      <c r="K55" s="1113"/>
      <c r="L55" s="1113"/>
      <c r="M55" s="1113"/>
      <c r="N55" s="1113"/>
      <c r="O55" s="1113"/>
      <c r="P55" s="1113"/>
      <c r="Q55" s="1113"/>
      <c r="R55" s="1113"/>
      <c r="S55" s="1114"/>
      <c r="T55" s="45"/>
      <c r="U55" s="76"/>
      <c r="AB55" s="76"/>
    </row>
    <row r="56" spans="1:28" ht="18" x14ac:dyDescent="0.55000000000000004">
      <c r="A56" s="934"/>
      <c r="B56" s="936"/>
      <c r="C56" s="1115"/>
      <c r="D56" s="1116"/>
      <c r="E56" s="1116"/>
      <c r="F56" s="1116"/>
      <c r="G56" s="1116"/>
      <c r="H56" s="1116"/>
      <c r="I56" s="1116"/>
      <c r="J56" s="1116"/>
      <c r="K56" s="1116"/>
      <c r="L56" s="1116"/>
      <c r="M56" s="1116"/>
      <c r="N56" s="1116"/>
      <c r="O56" s="1116"/>
      <c r="P56" s="1116"/>
      <c r="Q56" s="1116"/>
      <c r="R56" s="1116"/>
      <c r="S56" s="1117"/>
      <c r="T56" s="45"/>
      <c r="U56" s="76"/>
      <c r="AB56" s="76"/>
    </row>
    <row r="57" spans="1:28" ht="18" x14ac:dyDescent="0.55000000000000004">
      <c r="A57" s="934"/>
      <c r="B57" s="936"/>
      <c r="C57" s="1115"/>
      <c r="D57" s="1116"/>
      <c r="E57" s="1116"/>
      <c r="F57" s="1116"/>
      <c r="G57" s="1116"/>
      <c r="H57" s="1116"/>
      <c r="I57" s="1116"/>
      <c r="J57" s="1116"/>
      <c r="K57" s="1116"/>
      <c r="L57" s="1116"/>
      <c r="M57" s="1116"/>
      <c r="N57" s="1116"/>
      <c r="O57" s="1116"/>
      <c r="P57" s="1116"/>
      <c r="Q57" s="1116"/>
      <c r="R57" s="1116"/>
      <c r="S57" s="1117"/>
      <c r="T57" s="45"/>
      <c r="U57" s="76"/>
      <c r="AB57" s="76"/>
    </row>
    <row r="58" spans="1:28" ht="18" x14ac:dyDescent="0.55000000000000004">
      <c r="A58" s="1110"/>
      <c r="B58" s="1111"/>
      <c r="C58" s="1118"/>
      <c r="D58" s="1119"/>
      <c r="E58" s="1119"/>
      <c r="F58" s="1119"/>
      <c r="G58" s="1119"/>
      <c r="H58" s="1119"/>
      <c r="I58" s="1119"/>
      <c r="J58" s="1119"/>
      <c r="K58" s="1119"/>
      <c r="L58" s="1119"/>
      <c r="M58" s="1119"/>
      <c r="N58" s="1119"/>
      <c r="O58" s="1119"/>
      <c r="P58" s="1119"/>
      <c r="Q58" s="1119"/>
      <c r="R58" s="1119"/>
      <c r="S58" s="1120"/>
      <c r="T58" s="45"/>
      <c r="U58" s="45"/>
      <c r="AA58" s="28"/>
    </row>
    <row r="59" spans="1:28" ht="18" x14ac:dyDescent="0.55000000000000004">
      <c r="A59" s="1108" t="s">
        <v>326</v>
      </c>
      <c r="B59" s="1109"/>
      <c r="C59" s="1112"/>
      <c r="D59" s="1113"/>
      <c r="E59" s="1113"/>
      <c r="F59" s="1113"/>
      <c r="G59" s="1113"/>
      <c r="H59" s="1113"/>
      <c r="I59" s="1113"/>
      <c r="J59" s="1113"/>
      <c r="K59" s="1113"/>
      <c r="L59" s="1113"/>
      <c r="M59" s="1113"/>
      <c r="N59" s="1113"/>
      <c r="O59" s="1113"/>
      <c r="P59" s="1113"/>
      <c r="Q59" s="1113"/>
      <c r="R59" s="1113"/>
      <c r="S59" s="1114"/>
    </row>
    <row r="60" spans="1:28" ht="18" x14ac:dyDescent="0.55000000000000004">
      <c r="A60" s="934"/>
      <c r="B60" s="936"/>
      <c r="C60" s="1115"/>
      <c r="D60" s="1116"/>
      <c r="E60" s="1116"/>
      <c r="F60" s="1116"/>
      <c r="G60" s="1116"/>
      <c r="H60" s="1116"/>
      <c r="I60" s="1116"/>
      <c r="J60" s="1116"/>
      <c r="K60" s="1116"/>
      <c r="L60" s="1116"/>
      <c r="M60" s="1116"/>
      <c r="N60" s="1116"/>
      <c r="O60" s="1116"/>
      <c r="P60" s="1116"/>
      <c r="Q60" s="1116"/>
      <c r="R60" s="1116"/>
      <c r="S60" s="1117"/>
    </row>
    <row r="61" spans="1:28" ht="18" x14ac:dyDescent="0.55000000000000004">
      <c r="A61" s="934"/>
      <c r="B61" s="936"/>
      <c r="C61" s="1115"/>
      <c r="D61" s="1116"/>
      <c r="E61" s="1116"/>
      <c r="F61" s="1116"/>
      <c r="G61" s="1116"/>
      <c r="H61" s="1116"/>
      <c r="I61" s="1116"/>
      <c r="J61" s="1116"/>
      <c r="K61" s="1116"/>
      <c r="L61" s="1116"/>
      <c r="M61" s="1116"/>
      <c r="N61" s="1116"/>
      <c r="O61" s="1116"/>
      <c r="P61" s="1116"/>
      <c r="Q61" s="1116"/>
      <c r="R61" s="1116"/>
      <c r="S61" s="1117"/>
    </row>
    <row r="62" spans="1:28" ht="18" x14ac:dyDescent="0.55000000000000004">
      <c r="A62" s="1110"/>
      <c r="B62" s="1111"/>
      <c r="C62" s="1118"/>
      <c r="D62" s="1119"/>
      <c r="E62" s="1119"/>
      <c r="F62" s="1119"/>
      <c r="G62" s="1119"/>
      <c r="H62" s="1119"/>
      <c r="I62" s="1119"/>
      <c r="J62" s="1119"/>
      <c r="K62" s="1119"/>
      <c r="L62" s="1119"/>
      <c r="M62" s="1119"/>
      <c r="N62" s="1119"/>
      <c r="O62" s="1119"/>
      <c r="P62" s="1119"/>
      <c r="Q62" s="1119"/>
      <c r="R62" s="1119"/>
      <c r="S62" s="1120"/>
    </row>
    <row r="63" spans="1:28" ht="13" customHeight="1" x14ac:dyDescent="0.55000000000000004">
      <c r="A63" s="885" t="s">
        <v>413</v>
      </c>
      <c r="B63" s="886"/>
      <c r="C63" s="886"/>
      <c r="D63" s="886"/>
      <c r="E63" s="886"/>
      <c r="F63" s="886"/>
      <c r="G63" s="886"/>
      <c r="H63" s="886"/>
      <c r="I63" s="886"/>
      <c r="J63" s="886"/>
      <c r="K63" s="886"/>
      <c r="L63" s="886"/>
      <c r="M63" s="886"/>
      <c r="N63" s="886"/>
      <c r="O63" s="886"/>
      <c r="P63" s="886"/>
      <c r="Q63" s="886"/>
      <c r="R63" s="886"/>
      <c r="S63" s="887"/>
    </row>
    <row r="64" spans="1:28" ht="13" customHeight="1" x14ac:dyDescent="0.55000000000000004">
      <c r="A64" s="888"/>
      <c r="B64" s="889"/>
      <c r="C64" s="889"/>
      <c r="D64" s="889"/>
      <c r="E64" s="889"/>
      <c r="F64" s="889"/>
      <c r="G64" s="889"/>
      <c r="H64" s="889"/>
      <c r="I64" s="889"/>
      <c r="J64" s="889"/>
      <c r="K64" s="889"/>
      <c r="L64" s="889"/>
      <c r="M64" s="889"/>
      <c r="N64" s="889"/>
      <c r="O64" s="889"/>
      <c r="P64" s="889"/>
      <c r="Q64" s="889"/>
      <c r="R64" s="889"/>
      <c r="S64" s="890"/>
    </row>
    <row r="65" spans="1:19" ht="15" customHeight="1" x14ac:dyDescent="0.55000000000000004">
      <c r="A65" s="1108" t="s">
        <v>195</v>
      </c>
      <c r="B65" s="1123"/>
      <c r="C65" s="1123"/>
      <c r="D65" s="1109"/>
      <c r="E65" s="1104">
        <f>'1-2.実施計画、事業実施場所'!F25*1000</f>
        <v>0</v>
      </c>
      <c r="F65" s="1105"/>
      <c r="G65" s="1105"/>
      <c r="H65" s="1105"/>
      <c r="I65" s="1102" t="s">
        <v>63</v>
      </c>
      <c r="J65" s="855" t="s">
        <v>196</v>
      </c>
      <c r="K65" s="856"/>
      <c r="L65" s="856"/>
      <c r="M65" s="856"/>
      <c r="N65" s="857"/>
      <c r="O65" s="1104">
        <f>'18.資金計画'!D29</f>
        <v>0</v>
      </c>
      <c r="P65" s="1105"/>
      <c r="Q65" s="1105"/>
      <c r="R65" s="1105"/>
      <c r="S65" s="1121" t="s">
        <v>63</v>
      </c>
    </row>
    <row r="66" spans="1:19" ht="15" customHeight="1" x14ac:dyDescent="0.55000000000000004">
      <c r="A66" s="1110"/>
      <c r="B66" s="1124"/>
      <c r="C66" s="1124"/>
      <c r="D66" s="1111"/>
      <c r="E66" s="1106"/>
      <c r="F66" s="1107"/>
      <c r="G66" s="1107"/>
      <c r="H66" s="1107"/>
      <c r="I66" s="1103"/>
      <c r="J66" s="861"/>
      <c r="K66" s="862"/>
      <c r="L66" s="862"/>
      <c r="M66" s="862"/>
      <c r="N66" s="863"/>
      <c r="O66" s="1106"/>
      <c r="P66" s="1107"/>
      <c r="Q66" s="1107"/>
      <c r="R66" s="1107"/>
      <c r="S66" s="1122"/>
    </row>
    <row r="67" spans="1:19" ht="15" customHeight="1" x14ac:dyDescent="0.55000000000000004">
      <c r="E67" s="77"/>
      <c r="F67" s="77"/>
      <c r="G67" s="77"/>
      <c r="H67" s="77"/>
      <c r="I67" s="77"/>
      <c r="J67" s="77"/>
      <c r="K67" s="77"/>
      <c r="L67" s="77"/>
      <c r="M67" s="77"/>
      <c r="N67" s="77"/>
      <c r="O67" s="77"/>
      <c r="P67" s="77"/>
      <c r="Q67" s="77"/>
      <c r="R67" s="77"/>
    </row>
    <row r="68" spans="1:19" ht="15" customHeight="1" x14ac:dyDescent="0.55000000000000004">
      <c r="E68" s="77"/>
      <c r="F68" s="77"/>
      <c r="G68" s="77"/>
      <c r="H68" s="77"/>
      <c r="I68" s="77"/>
      <c r="J68" s="77"/>
      <c r="K68" s="77"/>
      <c r="L68" s="77"/>
      <c r="M68" s="77"/>
      <c r="N68" s="77"/>
      <c r="O68" s="77"/>
      <c r="P68" s="77"/>
      <c r="Q68" s="77"/>
      <c r="R68" s="77"/>
    </row>
  </sheetData>
  <sheetProtection password="C472" sheet="1" scenarios="1" formatCells="0" insertRows="0" selectLockedCells="1"/>
  <mergeCells count="24">
    <mergeCell ref="A2:S3"/>
    <mergeCell ref="A4:S41"/>
    <mergeCell ref="A49:S50"/>
    <mergeCell ref="A53:B54"/>
    <mergeCell ref="C53:G54"/>
    <mergeCell ref="H53:J54"/>
    <mergeCell ref="K53:S54"/>
    <mergeCell ref="A42:S43"/>
    <mergeCell ref="A44:S48"/>
    <mergeCell ref="A51:B52"/>
    <mergeCell ref="C51:G52"/>
    <mergeCell ref="H51:J52"/>
    <mergeCell ref="K51:S52"/>
    <mergeCell ref="I65:I66"/>
    <mergeCell ref="J65:N66"/>
    <mergeCell ref="O65:R66"/>
    <mergeCell ref="A55:B58"/>
    <mergeCell ref="C55:S58"/>
    <mergeCell ref="A59:B62"/>
    <mergeCell ref="C59:S62"/>
    <mergeCell ref="A63:S64"/>
    <mergeCell ref="S65:S66"/>
    <mergeCell ref="A65:D66"/>
    <mergeCell ref="E65:H66"/>
  </mergeCells>
  <phoneticPr fontId="2"/>
  <dataValidations xWindow="273" yWindow="912" count="2">
    <dataValidation allowBlank="1" showInputMessage="1" showErrorMessage="1" prompt="上記の社内体制図には、助成事業の主担当者を必ず記入してください。" sqref="C51:G54"/>
    <dataValidation allowBlank="1" showInputMessage="1" showErrorMessage="1" prompt="自動転記されますので直接記入不要です。" sqref="E65:H66 O65:R66"/>
  </dataValidations>
  <printOptions horizontalCentered="1" verticalCentered="1"/>
  <pageMargins left="0.23622047244094491" right="0.23622047244094491" top="0.74803149606299213" bottom="0.74803149606299213" header="0.31496062992125984" footer="0.31496062992125984"/>
  <pageSetup paperSize="8" scale="92"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65"/>
  <sheetViews>
    <sheetView showGridLines="0" view="pageBreakPreview" zoomScale="80" zoomScaleNormal="100" zoomScaleSheetLayoutView="80" workbookViewId="0">
      <selection activeCell="A3" sqref="A3:T12"/>
    </sheetView>
  </sheetViews>
  <sheetFormatPr defaultColWidth="4.58203125" defaultRowHeight="15" customHeight="1" x14ac:dyDescent="0.55000000000000004"/>
  <cols>
    <col min="1" max="3" width="4.58203125" style="50"/>
    <col min="4" max="4" width="6.4140625" style="50" customWidth="1"/>
    <col min="5" max="19" width="4.58203125" style="47"/>
    <col min="20" max="20" width="4.08203125" style="28" bestFit="1" customWidth="1"/>
    <col min="21" max="21" width="8.08203125" style="28" bestFit="1" customWidth="1"/>
    <col min="22" max="26" width="4.58203125" style="28"/>
    <col min="27" max="16384" width="4.58203125" style="47"/>
  </cols>
  <sheetData>
    <row r="1" spans="1:21" ht="20" x14ac:dyDescent="0.55000000000000004">
      <c r="A1" s="1181" t="s">
        <v>412</v>
      </c>
      <c r="B1" s="1182"/>
      <c r="C1" s="1182"/>
      <c r="D1" s="1182"/>
      <c r="E1" s="1182"/>
      <c r="F1" s="1182"/>
      <c r="G1" s="1182"/>
      <c r="H1" s="1182"/>
      <c r="I1" s="1182"/>
      <c r="J1" s="1182"/>
      <c r="K1" s="1182"/>
      <c r="L1" s="1182"/>
      <c r="M1" s="1182"/>
      <c r="N1" s="1182"/>
      <c r="O1" s="1182"/>
      <c r="P1" s="1182"/>
      <c r="Q1" s="1182"/>
      <c r="R1" s="1182"/>
      <c r="S1" s="1182"/>
      <c r="T1" s="1182"/>
      <c r="U1" s="46"/>
    </row>
    <row r="2" spans="1:21" s="48" customFormat="1" ht="18" customHeight="1" x14ac:dyDescent="0.55000000000000004">
      <c r="A2" s="1178" t="s">
        <v>327</v>
      </c>
      <c r="B2" s="1179"/>
      <c r="C2" s="1179"/>
      <c r="D2" s="1179"/>
      <c r="E2" s="1179"/>
      <c r="F2" s="1179"/>
      <c r="G2" s="1179"/>
      <c r="H2" s="1179"/>
      <c r="I2" s="1179"/>
      <c r="J2" s="1179"/>
      <c r="K2" s="1179"/>
      <c r="L2" s="1179"/>
      <c r="M2" s="1179"/>
      <c r="N2" s="1179"/>
      <c r="O2" s="1179"/>
      <c r="P2" s="1179"/>
      <c r="Q2" s="1179"/>
      <c r="R2" s="1179"/>
      <c r="S2" s="1179"/>
      <c r="T2" s="1180"/>
      <c r="U2" s="48">
        <f>LEN(A3)</f>
        <v>0</v>
      </c>
    </row>
    <row r="3" spans="1:21" s="208" customFormat="1" ht="18" x14ac:dyDescent="0.55000000000000004">
      <c r="A3" s="842"/>
      <c r="B3" s="843"/>
      <c r="C3" s="843"/>
      <c r="D3" s="843"/>
      <c r="E3" s="843"/>
      <c r="F3" s="843"/>
      <c r="G3" s="843"/>
      <c r="H3" s="843"/>
      <c r="I3" s="843"/>
      <c r="J3" s="843"/>
      <c r="K3" s="843"/>
      <c r="L3" s="843"/>
      <c r="M3" s="843"/>
      <c r="N3" s="843"/>
      <c r="O3" s="843"/>
      <c r="P3" s="843"/>
      <c r="Q3" s="843"/>
      <c r="R3" s="843"/>
      <c r="S3" s="843"/>
      <c r="T3" s="844"/>
    </row>
    <row r="4" spans="1:21" s="208" customFormat="1" ht="18" x14ac:dyDescent="0.55000000000000004">
      <c r="A4" s="882"/>
      <c r="B4" s="883"/>
      <c r="C4" s="883"/>
      <c r="D4" s="883"/>
      <c r="E4" s="883"/>
      <c r="F4" s="883"/>
      <c r="G4" s="883"/>
      <c r="H4" s="883"/>
      <c r="I4" s="883"/>
      <c r="J4" s="883"/>
      <c r="K4" s="883"/>
      <c r="L4" s="883"/>
      <c r="M4" s="883"/>
      <c r="N4" s="883"/>
      <c r="O4" s="883"/>
      <c r="P4" s="883"/>
      <c r="Q4" s="883"/>
      <c r="R4" s="883"/>
      <c r="S4" s="883"/>
      <c r="T4" s="884"/>
    </row>
    <row r="5" spans="1:21" s="208" customFormat="1" ht="18" x14ac:dyDescent="0.55000000000000004">
      <c r="A5" s="882"/>
      <c r="B5" s="883"/>
      <c r="C5" s="883"/>
      <c r="D5" s="883"/>
      <c r="E5" s="883"/>
      <c r="F5" s="883"/>
      <c r="G5" s="883"/>
      <c r="H5" s="883"/>
      <c r="I5" s="883"/>
      <c r="J5" s="883"/>
      <c r="K5" s="883"/>
      <c r="L5" s="883"/>
      <c r="M5" s="883"/>
      <c r="N5" s="883"/>
      <c r="O5" s="883"/>
      <c r="P5" s="883"/>
      <c r="Q5" s="883"/>
      <c r="R5" s="883"/>
      <c r="S5" s="883"/>
      <c r="T5" s="884"/>
    </row>
    <row r="6" spans="1:21" s="208" customFormat="1" ht="18" x14ac:dyDescent="0.55000000000000004">
      <c r="A6" s="882"/>
      <c r="B6" s="883"/>
      <c r="C6" s="883"/>
      <c r="D6" s="883"/>
      <c r="E6" s="883"/>
      <c r="F6" s="883"/>
      <c r="G6" s="883"/>
      <c r="H6" s="883"/>
      <c r="I6" s="883"/>
      <c r="J6" s="883"/>
      <c r="K6" s="883"/>
      <c r="L6" s="883"/>
      <c r="M6" s="883"/>
      <c r="N6" s="883"/>
      <c r="O6" s="883"/>
      <c r="P6" s="883"/>
      <c r="Q6" s="883"/>
      <c r="R6" s="883"/>
      <c r="S6" s="883"/>
      <c r="T6" s="884"/>
    </row>
    <row r="7" spans="1:21" s="208" customFormat="1" ht="18" x14ac:dyDescent="0.55000000000000004">
      <c r="A7" s="882"/>
      <c r="B7" s="883"/>
      <c r="C7" s="883"/>
      <c r="D7" s="883"/>
      <c r="E7" s="883"/>
      <c r="F7" s="883"/>
      <c r="G7" s="883"/>
      <c r="H7" s="883"/>
      <c r="I7" s="883"/>
      <c r="J7" s="883"/>
      <c r="K7" s="883"/>
      <c r="L7" s="883"/>
      <c r="M7" s="883"/>
      <c r="N7" s="883"/>
      <c r="O7" s="883"/>
      <c r="P7" s="883"/>
      <c r="Q7" s="883"/>
      <c r="R7" s="883"/>
      <c r="S7" s="883"/>
      <c r="T7" s="884"/>
    </row>
    <row r="8" spans="1:21" s="208" customFormat="1" ht="18" x14ac:dyDescent="0.55000000000000004">
      <c r="A8" s="882"/>
      <c r="B8" s="883"/>
      <c r="C8" s="883"/>
      <c r="D8" s="883"/>
      <c r="E8" s="883"/>
      <c r="F8" s="883"/>
      <c r="G8" s="883"/>
      <c r="H8" s="883"/>
      <c r="I8" s="883"/>
      <c r="J8" s="883"/>
      <c r="K8" s="883"/>
      <c r="L8" s="883"/>
      <c r="M8" s="883"/>
      <c r="N8" s="883"/>
      <c r="O8" s="883"/>
      <c r="P8" s="883"/>
      <c r="Q8" s="883"/>
      <c r="R8" s="883"/>
      <c r="S8" s="883"/>
      <c r="T8" s="884"/>
    </row>
    <row r="9" spans="1:21" s="208" customFormat="1" ht="18" x14ac:dyDescent="0.55000000000000004">
      <c r="A9" s="882"/>
      <c r="B9" s="883"/>
      <c r="C9" s="883"/>
      <c r="D9" s="883"/>
      <c r="E9" s="883"/>
      <c r="F9" s="883"/>
      <c r="G9" s="883"/>
      <c r="H9" s="883"/>
      <c r="I9" s="883"/>
      <c r="J9" s="883"/>
      <c r="K9" s="883"/>
      <c r="L9" s="883"/>
      <c r="M9" s="883"/>
      <c r="N9" s="883"/>
      <c r="O9" s="883"/>
      <c r="P9" s="883"/>
      <c r="Q9" s="883"/>
      <c r="R9" s="883"/>
      <c r="S9" s="883"/>
      <c r="T9" s="884"/>
    </row>
    <row r="10" spans="1:21" s="208" customFormat="1" ht="18" x14ac:dyDescent="0.55000000000000004">
      <c r="A10" s="882"/>
      <c r="B10" s="883"/>
      <c r="C10" s="883"/>
      <c r="D10" s="883"/>
      <c r="E10" s="883"/>
      <c r="F10" s="883"/>
      <c r="G10" s="883"/>
      <c r="H10" s="883"/>
      <c r="I10" s="883"/>
      <c r="J10" s="883"/>
      <c r="K10" s="883"/>
      <c r="L10" s="883"/>
      <c r="M10" s="883"/>
      <c r="N10" s="883"/>
      <c r="O10" s="883"/>
      <c r="P10" s="883"/>
      <c r="Q10" s="883"/>
      <c r="R10" s="883"/>
      <c r="S10" s="883"/>
      <c r="T10" s="884"/>
    </row>
    <row r="11" spans="1:21" s="208" customFormat="1" ht="18" x14ac:dyDescent="0.55000000000000004">
      <c r="A11" s="882"/>
      <c r="B11" s="883"/>
      <c r="C11" s="883"/>
      <c r="D11" s="883"/>
      <c r="E11" s="883"/>
      <c r="F11" s="883"/>
      <c r="G11" s="883"/>
      <c r="H11" s="883"/>
      <c r="I11" s="883"/>
      <c r="J11" s="883"/>
      <c r="K11" s="883"/>
      <c r="L11" s="883"/>
      <c r="M11" s="883"/>
      <c r="N11" s="883"/>
      <c r="O11" s="883"/>
      <c r="P11" s="883"/>
      <c r="Q11" s="883"/>
      <c r="R11" s="883"/>
      <c r="S11" s="883"/>
      <c r="T11" s="884"/>
    </row>
    <row r="12" spans="1:21" s="208" customFormat="1" ht="18" x14ac:dyDescent="0.55000000000000004">
      <c r="A12" s="882"/>
      <c r="B12" s="883"/>
      <c r="C12" s="883"/>
      <c r="D12" s="883"/>
      <c r="E12" s="883"/>
      <c r="F12" s="883"/>
      <c r="G12" s="883"/>
      <c r="H12" s="883"/>
      <c r="I12" s="883"/>
      <c r="J12" s="883"/>
      <c r="K12" s="883"/>
      <c r="L12" s="883"/>
      <c r="M12" s="883"/>
      <c r="N12" s="883"/>
      <c r="O12" s="883"/>
      <c r="P12" s="883"/>
      <c r="Q12" s="883"/>
      <c r="R12" s="883"/>
      <c r="S12" s="883"/>
      <c r="T12" s="884"/>
    </row>
    <row r="13" spans="1:21" s="48" customFormat="1" ht="18" customHeight="1" x14ac:dyDescent="0.55000000000000004">
      <c r="A13" s="1178" t="s">
        <v>329</v>
      </c>
      <c r="B13" s="1179"/>
      <c r="C13" s="1179"/>
      <c r="D13" s="1179"/>
      <c r="E13" s="1179"/>
      <c r="F13" s="1179"/>
      <c r="G13" s="1179"/>
      <c r="H13" s="1179"/>
      <c r="I13" s="1179"/>
      <c r="J13" s="1179"/>
      <c r="K13" s="1179"/>
      <c r="L13" s="1179"/>
      <c r="M13" s="1179"/>
      <c r="N13" s="1179"/>
      <c r="O13" s="1179"/>
      <c r="P13" s="1179"/>
      <c r="Q13" s="1179"/>
      <c r="R13" s="1179"/>
      <c r="S13" s="1179"/>
      <c r="T13" s="1180"/>
      <c r="U13" s="48">
        <f>LEN(A14)</f>
        <v>0</v>
      </c>
    </row>
    <row r="14" spans="1:21" s="208" customFormat="1" ht="18" x14ac:dyDescent="0.55000000000000004">
      <c r="A14" s="842"/>
      <c r="B14" s="843"/>
      <c r="C14" s="843"/>
      <c r="D14" s="843"/>
      <c r="E14" s="843"/>
      <c r="F14" s="843"/>
      <c r="G14" s="843"/>
      <c r="H14" s="843"/>
      <c r="I14" s="843"/>
      <c r="J14" s="843"/>
      <c r="K14" s="843"/>
      <c r="L14" s="843"/>
      <c r="M14" s="843"/>
      <c r="N14" s="843"/>
      <c r="O14" s="843"/>
      <c r="P14" s="843"/>
      <c r="Q14" s="843"/>
      <c r="R14" s="843"/>
      <c r="S14" s="843"/>
      <c r="T14" s="844"/>
    </row>
    <row r="15" spans="1:21" s="208" customFormat="1" ht="18" x14ac:dyDescent="0.55000000000000004">
      <c r="A15" s="882"/>
      <c r="B15" s="883"/>
      <c r="C15" s="883"/>
      <c r="D15" s="883"/>
      <c r="E15" s="883"/>
      <c r="F15" s="883"/>
      <c r="G15" s="883"/>
      <c r="H15" s="883"/>
      <c r="I15" s="883"/>
      <c r="J15" s="883"/>
      <c r="K15" s="883"/>
      <c r="L15" s="883"/>
      <c r="M15" s="883"/>
      <c r="N15" s="883"/>
      <c r="O15" s="883"/>
      <c r="P15" s="883"/>
      <c r="Q15" s="883"/>
      <c r="R15" s="883"/>
      <c r="S15" s="883"/>
      <c r="T15" s="884"/>
    </row>
    <row r="16" spans="1:21" s="208" customFormat="1" ht="18" x14ac:dyDescent="0.55000000000000004">
      <c r="A16" s="882"/>
      <c r="B16" s="883"/>
      <c r="C16" s="883"/>
      <c r="D16" s="883"/>
      <c r="E16" s="883"/>
      <c r="F16" s="883"/>
      <c r="G16" s="883"/>
      <c r="H16" s="883"/>
      <c r="I16" s="883"/>
      <c r="J16" s="883"/>
      <c r="K16" s="883"/>
      <c r="L16" s="883"/>
      <c r="M16" s="883"/>
      <c r="N16" s="883"/>
      <c r="O16" s="883"/>
      <c r="P16" s="883"/>
      <c r="Q16" s="883"/>
      <c r="R16" s="883"/>
      <c r="S16" s="883"/>
      <c r="T16" s="884"/>
    </row>
    <row r="17" spans="1:31" s="208" customFormat="1" ht="18" x14ac:dyDescent="0.55000000000000004">
      <c r="A17" s="882"/>
      <c r="B17" s="883"/>
      <c r="C17" s="883"/>
      <c r="D17" s="883"/>
      <c r="E17" s="883"/>
      <c r="F17" s="883"/>
      <c r="G17" s="883"/>
      <c r="H17" s="883"/>
      <c r="I17" s="883"/>
      <c r="J17" s="883"/>
      <c r="K17" s="883"/>
      <c r="L17" s="883"/>
      <c r="M17" s="883"/>
      <c r="N17" s="883"/>
      <c r="O17" s="883"/>
      <c r="P17" s="883"/>
      <c r="Q17" s="883"/>
      <c r="R17" s="883"/>
      <c r="S17" s="883"/>
      <c r="T17" s="884"/>
    </row>
    <row r="18" spans="1:31" s="208" customFormat="1" ht="18" x14ac:dyDescent="0.55000000000000004">
      <c r="A18" s="882"/>
      <c r="B18" s="883"/>
      <c r="C18" s="883"/>
      <c r="D18" s="883"/>
      <c r="E18" s="883"/>
      <c r="F18" s="883"/>
      <c r="G18" s="883"/>
      <c r="H18" s="883"/>
      <c r="I18" s="883"/>
      <c r="J18" s="883"/>
      <c r="K18" s="883"/>
      <c r="L18" s="883"/>
      <c r="M18" s="883"/>
      <c r="N18" s="883"/>
      <c r="O18" s="883"/>
      <c r="P18" s="883"/>
      <c r="Q18" s="883"/>
      <c r="R18" s="883"/>
      <c r="S18" s="883"/>
      <c r="T18" s="884"/>
    </row>
    <row r="19" spans="1:31" s="208" customFormat="1" ht="18" x14ac:dyDescent="0.55000000000000004">
      <c r="A19" s="882"/>
      <c r="B19" s="883"/>
      <c r="C19" s="883"/>
      <c r="D19" s="883"/>
      <c r="E19" s="883"/>
      <c r="F19" s="883"/>
      <c r="G19" s="883"/>
      <c r="H19" s="883"/>
      <c r="I19" s="883"/>
      <c r="J19" s="883"/>
      <c r="K19" s="883"/>
      <c r="L19" s="883"/>
      <c r="M19" s="883"/>
      <c r="N19" s="883"/>
      <c r="O19" s="883"/>
      <c r="P19" s="883"/>
      <c r="Q19" s="883"/>
      <c r="R19" s="883"/>
      <c r="S19" s="883"/>
      <c r="T19" s="884"/>
    </row>
    <row r="20" spans="1:31" s="208" customFormat="1" ht="18" x14ac:dyDescent="0.55000000000000004">
      <c r="A20" s="882"/>
      <c r="B20" s="883"/>
      <c r="C20" s="883"/>
      <c r="D20" s="883"/>
      <c r="E20" s="883"/>
      <c r="F20" s="883"/>
      <c r="G20" s="883"/>
      <c r="H20" s="883"/>
      <c r="I20" s="883"/>
      <c r="J20" s="883"/>
      <c r="K20" s="883"/>
      <c r="L20" s="883"/>
      <c r="M20" s="883"/>
      <c r="N20" s="883"/>
      <c r="O20" s="883"/>
      <c r="P20" s="883"/>
      <c r="Q20" s="883"/>
      <c r="R20" s="883"/>
      <c r="S20" s="883"/>
      <c r="T20" s="884"/>
    </row>
    <row r="21" spans="1:31" s="208" customFormat="1" ht="18" x14ac:dyDescent="0.55000000000000004">
      <c r="A21" s="882"/>
      <c r="B21" s="883"/>
      <c r="C21" s="883"/>
      <c r="D21" s="883"/>
      <c r="E21" s="883"/>
      <c r="F21" s="883"/>
      <c r="G21" s="883"/>
      <c r="H21" s="883"/>
      <c r="I21" s="883"/>
      <c r="J21" s="883"/>
      <c r="K21" s="883"/>
      <c r="L21" s="883"/>
      <c r="M21" s="883"/>
      <c r="N21" s="883"/>
      <c r="O21" s="883"/>
      <c r="P21" s="883"/>
      <c r="Q21" s="883"/>
      <c r="R21" s="883"/>
      <c r="S21" s="883"/>
      <c r="T21" s="884"/>
    </row>
    <row r="22" spans="1:31" s="208" customFormat="1" ht="18" x14ac:dyDescent="0.55000000000000004">
      <c r="A22" s="882"/>
      <c r="B22" s="883"/>
      <c r="C22" s="883"/>
      <c r="D22" s="883"/>
      <c r="E22" s="883"/>
      <c r="F22" s="883"/>
      <c r="G22" s="883"/>
      <c r="H22" s="883"/>
      <c r="I22" s="883"/>
      <c r="J22" s="883"/>
      <c r="K22" s="883"/>
      <c r="L22" s="883"/>
      <c r="M22" s="883"/>
      <c r="N22" s="883"/>
      <c r="O22" s="883"/>
      <c r="P22" s="883"/>
      <c r="Q22" s="883"/>
      <c r="R22" s="883"/>
      <c r="S22" s="883"/>
      <c r="T22" s="884"/>
    </row>
    <row r="23" spans="1:31" s="208" customFormat="1" ht="18" x14ac:dyDescent="0.55000000000000004">
      <c r="A23" s="845"/>
      <c r="B23" s="846"/>
      <c r="C23" s="846"/>
      <c r="D23" s="846"/>
      <c r="E23" s="846"/>
      <c r="F23" s="846"/>
      <c r="G23" s="846"/>
      <c r="H23" s="846"/>
      <c r="I23" s="846"/>
      <c r="J23" s="846"/>
      <c r="K23" s="846"/>
      <c r="L23" s="846"/>
      <c r="M23" s="846"/>
      <c r="N23" s="846"/>
      <c r="O23" s="846"/>
      <c r="P23" s="846"/>
      <c r="Q23" s="846"/>
      <c r="R23" s="846"/>
      <c r="S23" s="846"/>
      <c r="T23" s="847"/>
    </row>
    <row r="24" spans="1:31" s="48" customFormat="1" ht="18" customHeight="1" x14ac:dyDescent="0.55000000000000004">
      <c r="A24" s="1178" t="s">
        <v>328</v>
      </c>
      <c r="B24" s="1179"/>
      <c r="C24" s="1179"/>
      <c r="D24" s="1179"/>
      <c r="E24" s="1179"/>
      <c r="F24" s="1179"/>
      <c r="G24" s="1179"/>
      <c r="H24" s="1179"/>
      <c r="I24" s="1179"/>
      <c r="J24" s="1179"/>
      <c r="K24" s="1179"/>
      <c r="L24" s="1179"/>
      <c r="M24" s="1179"/>
      <c r="N24" s="1179"/>
      <c r="O24" s="1179"/>
      <c r="P24" s="1179"/>
      <c r="Q24" s="1179"/>
      <c r="R24" s="1179"/>
      <c r="S24" s="1179"/>
      <c r="T24" s="1180"/>
      <c r="U24" s="48">
        <f>LEN(A25)</f>
        <v>0</v>
      </c>
    </row>
    <row r="25" spans="1:31" s="208" customFormat="1" ht="18" x14ac:dyDescent="0.55000000000000004">
      <c r="A25" s="842"/>
      <c r="B25" s="843"/>
      <c r="C25" s="843"/>
      <c r="D25" s="843"/>
      <c r="E25" s="843"/>
      <c r="F25" s="843"/>
      <c r="G25" s="843"/>
      <c r="H25" s="843"/>
      <c r="I25" s="843"/>
      <c r="J25" s="843"/>
      <c r="K25" s="843"/>
      <c r="L25" s="843"/>
      <c r="M25" s="843"/>
      <c r="N25" s="843"/>
      <c r="O25" s="843"/>
      <c r="P25" s="843"/>
      <c r="Q25" s="843"/>
      <c r="R25" s="843"/>
      <c r="S25" s="843"/>
      <c r="T25" s="844"/>
    </row>
    <row r="26" spans="1:31" s="208" customFormat="1" ht="18" x14ac:dyDescent="0.55000000000000004">
      <c r="A26" s="882"/>
      <c r="B26" s="883"/>
      <c r="C26" s="883"/>
      <c r="D26" s="883"/>
      <c r="E26" s="883"/>
      <c r="F26" s="883"/>
      <c r="G26" s="883"/>
      <c r="H26" s="883"/>
      <c r="I26" s="883"/>
      <c r="J26" s="883"/>
      <c r="K26" s="883"/>
      <c r="L26" s="883"/>
      <c r="M26" s="883"/>
      <c r="N26" s="883"/>
      <c r="O26" s="883"/>
      <c r="P26" s="883"/>
      <c r="Q26" s="883"/>
      <c r="R26" s="883"/>
      <c r="S26" s="883"/>
      <c r="T26" s="884"/>
    </row>
    <row r="27" spans="1:31" s="208" customFormat="1" ht="18" x14ac:dyDescent="0.55000000000000004">
      <c r="A27" s="882"/>
      <c r="B27" s="883"/>
      <c r="C27" s="883"/>
      <c r="D27" s="883"/>
      <c r="E27" s="883"/>
      <c r="F27" s="883"/>
      <c r="G27" s="883"/>
      <c r="H27" s="883"/>
      <c r="I27" s="883"/>
      <c r="J27" s="883"/>
      <c r="K27" s="883"/>
      <c r="L27" s="883"/>
      <c r="M27" s="883"/>
      <c r="N27" s="883"/>
      <c r="O27" s="883"/>
      <c r="P27" s="883"/>
      <c r="Q27" s="883"/>
      <c r="R27" s="883"/>
      <c r="S27" s="883"/>
      <c r="T27" s="884"/>
      <c r="W27" s="215"/>
      <c r="X27" s="214"/>
      <c r="Y27" s="214"/>
      <c r="Z27" s="1170"/>
      <c r="AA27" s="1170"/>
      <c r="AB27" s="1170"/>
      <c r="AC27" s="1170"/>
      <c r="AD27" s="215"/>
      <c r="AE27" s="214"/>
    </row>
    <row r="28" spans="1:31" s="208" customFormat="1" ht="18" x14ac:dyDescent="0.55000000000000004">
      <c r="A28" s="882"/>
      <c r="B28" s="883"/>
      <c r="C28" s="883"/>
      <c r="D28" s="883"/>
      <c r="E28" s="883"/>
      <c r="F28" s="883"/>
      <c r="G28" s="883"/>
      <c r="H28" s="883"/>
      <c r="I28" s="883"/>
      <c r="J28" s="883"/>
      <c r="K28" s="883"/>
      <c r="L28" s="883"/>
      <c r="M28" s="883"/>
      <c r="N28" s="883"/>
      <c r="O28" s="883"/>
      <c r="P28" s="883"/>
      <c r="Q28" s="883"/>
      <c r="R28" s="883"/>
      <c r="S28" s="883"/>
      <c r="T28" s="884"/>
      <c r="W28" s="1170"/>
      <c r="X28" s="1170"/>
      <c r="Y28" s="1170"/>
      <c r="Z28" s="1170"/>
      <c r="AA28" s="1170"/>
      <c r="AB28" s="1170"/>
      <c r="AC28" s="1170"/>
      <c r="AD28" s="216"/>
      <c r="AE28" s="214"/>
    </row>
    <row r="29" spans="1:31" s="208" customFormat="1" ht="18" x14ac:dyDescent="0.55000000000000004">
      <c r="A29" s="882"/>
      <c r="B29" s="883"/>
      <c r="C29" s="883"/>
      <c r="D29" s="883"/>
      <c r="E29" s="883"/>
      <c r="F29" s="883"/>
      <c r="G29" s="883"/>
      <c r="H29" s="883"/>
      <c r="I29" s="883"/>
      <c r="J29" s="883"/>
      <c r="K29" s="883"/>
      <c r="L29" s="883"/>
      <c r="M29" s="883"/>
      <c r="N29" s="883"/>
      <c r="O29" s="883"/>
      <c r="P29" s="883"/>
      <c r="Q29" s="883"/>
      <c r="R29" s="883"/>
      <c r="S29" s="883"/>
      <c r="T29" s="884"/>
      <c r="W29" s="215"/>
      <c r="X29" s="215"/>
      <c r="Y29" s="215"/>
      <c r="Z29" s="215"/>
      <c r="AA29" s="215"/>
      <c r="AB29" s="215"/>
      <c r="AC29" s="215"/>
      <c r="AD29" s="215"/>
      <c r="AE29" s="215"/>
    </row>
    <row r="30" spans="1:31" s="208" customFormat="1" ht="18" x14ac:dyDescent="0.55000000000000004">
      <c r="A30" s="882"/>
      <c r="B30" s="883"/>
      <c r="C30" s="883"/>
      <c r="D30" s="883"/>
      <c r="E30" s="883"/>
      <c r="F30" s="883"/>
      <c r="G30" s="883"/>
      <c r="H30" s="883"/>
      <c r="I30" s="883"/>
      <c r="J30" s="883"/>
      <c r="K30" s="883"/>
      <c r="L30" s="883"/>
      <c r="M30" s="883"/>
      <c r="N30" s="883"/>
      <c r="O30" s="883"/>
      <c r="P30" s="883"/>
      <c r="Q30" s="883"/>
      <c r="R30" s="883"/>
      <c r="S30" s="883"/>
      <c r="T30" s="884"/>
      <c r="W30" s="215"/>
      <c r="X30" s="215"/>
      <c r="Y30" s="215"/>
      <c r="Z30" s="215"/>
      <c r="AA30" s="215"/>
      <c r="AB30" s="215"/>
      <c r="AC30" s="215"/>
      <c r="AD30" s="215"/>
      <c r="AE30" s="215"/>
    </row>
    <row r="31" spans="1:31" s="217" customFormat="1" ht="16.5" x14ac:dyDescent="0.55000000000000004">
      <c r="A31" s="882"/>
      <c r="B31" s="883"/>
      <c r="C31" s="883"/>
      <c r="D31" s="883"/>
      <c r="E31" s="883"/>
      <c r="F31" s="883"/>
      <c r="G31" s="883"/>
      <c r="H31" s="883"/>
      <c r="I31" s="883"/>
      <c r="J31" s="883"/>
      <c r="K31" s="883"/>
      <c r="L31" s="883"/>
      <c r="M31" s="883"/>
      <c r="N31" s="883"/>
      <c r="O31" s="883"/>
      <c r="P31" s="883"/>
      <c r="Q31" s="883"/>
      <c r="R31" s="883"/>
      <c r="S31" s="883"/>
      <c r="T31" s="884"/>
      <c r="W31" s="218"/>
      <c r="X31" s="218"/>
      <c r="Y31" s="218"/>
      <c r="Z31" s="218"/>
      <c r="AA31" s="218"/>
      <c r="AB31" s="218"/>
      <c r="AC31" s="218"/>
      <c r="AD31" s="218"/>
      <c r="AE31" s="218"/>
    </row>
    <row r="32" spans="1:31" s="217" customFormat="1" ht="16.5" x14ac:dyDescent="0.55000000000000004">
      <c r="A32" s="882"/>
      <c r="B32" s="883"/>
      <c r="C32" s="883"/>
      <c r="D32" s="883"/>
      <c r="E32" s="883"/>
      <c r="F32" s="883"/>
      <c r="G32" s="883"/>
      <c r="H32" s="883"/>
      <c r="I32" s="883"/>
      <c r="J32" s="883"/>
      <c r="K32" s="883"/>
      <c r="L32" s="883"/>
      <c r="M32" s="883"/>
      <c r="N32" s="883"/>
      <c r="O32" s="883"/>
      <c r="P32" s="883"/>
      <c r="Q32" s="883"/>
      <c r="R32" s="883"/>
      <c r="S32" s="883"/>
      <c r="T32" s="884"/>
      <c r="W32" s="218"/>
      <c r="X32" s="218"/>
      <c r="Y32" s="218"/>
      <c r="Z32" s="218"/>
      <c r="AA32" s="218"/>
      <c r="AB32" s="218"/>
      <c r="AC32" s="218"/>
      <c r="AD32" s="218"/>
      <c r="AE32" s="218"/>
    </row>
    <row r="33" spans="1:31" s="208" customFormat="1" ht="18" x14ac:dyDescent="0.55000000000000004">
      <c r="A33" s="882"/>
      <c r="B33" s="883"/>
      <c r="C33" s="883"/>
      <c r="D33" s="883"/>
      <c r="E33" s="883"/>
      <c r="F33" s="883"/>
      <c r="G33" s="883"/>
      <c r="H33" s="883"/>
      <c r="I33" s="883"/>
      <c r="J33" s="883"/>
      <c r="K33" s="883"/>
      <c r="L33" s="883"/>
      <c r="M33" s="883"/>
      <c r="N33" s="883"/>
      <c r="O33" s="883"/>
      <c r="P33" s="883"/>
      <c r="Q33" s="883"/>
      <c r="R33" s="883"/>
      <c r="S33" s="883"/>
      <c r="T33" s="884"/>
      <c r="W33" s="215"/>
      <c r="X33" s="215"/>
      <c r="Y33" s="215"/>
      <c r="Z33" s="215"/>
      <c r="AA33" s="215"/>
      <c r="AB33" s="215"/>
      <c r="AC33" s="215"/>
      <c r="AD33" s="215"/>
      <c r="AE33" s="215"/>
    </row>
    <row r="34" spans="1:31" s="208" customFormat="1" ht="18" x14ac:dyDescent="0.55000000000000004">
      <c r="A34" s="845"/>
      <c r="B34" s="846"/>
      <c r="C34" s="846"/>
      <c r="D34" s="846"/>
      <c r="E34" s="846"/>
      <c r="F34" s="846"/>
      <c r="G34" s="846"/>
      <c r="H34" s="846"/>
      <c r="I34" s="846"/>
      <c r="J34" s="846"/>
      <c r="K34" s="846"/>
      <c r="L34" s="846"/>
      <c r="M34" s="846"/>
      <c r="N34" s="846"/>
      <c r="O34" s="846"/>
      <c r="P34" s="846"/>
      <c r="Q34" s="846"/>
      <c r="R34" s="846"/>
      <c r="S34" s="846"/>
      <c r="T34" s="847"/>
      <c r="W34" s="215"/>
      <c r="X34" s="215"/>
      <c r="Y34" s="215"/>
      <c r="Z34" s="215"/>
      <c r="AA34" s="215"/>
      <c r="AB34" s="215"/>
      <c r="AC34" s="215"/>
      <c r="AD34" s="215"/>
      <c r="AE34" s="215"/>
    </row>
    <row r="35" spans="1:31" s="48" customFormat="1" ht="20" x14ac:dyDescent="0.55000000000000004">
      <c r="A35" s="909" t="s">
        <v>330</v>
      </c>
      <c r="B35" s="1150"/>
      <c r="C35" s="1150"/>
      <c r="D35" s="1150"/>
      <c r="E35" s="1150"/>
      <c r="F35" s="1150"/>
      <c r="G35" s="1150"/>
      <c r="H35" s="1150"/>
      <c r="I35" s="1150"/>
      <c r="J35" s="1150"/>
      <c r="K35" s="1150"/>
      <c r="L35" s="1150"/>
      <c r="M35" s="1150"/>
      <c r="N35" s="1150"/>
      <c r="O35" s="1150"/>
      <c r="P35" s="1150"/>
      <c r="Q35" s="1150"/>
      <c r="R35" s="1150"/>
      <c r="S35" s="1150"/>
      <c r="T35" s="1151"/>
      <c r="U35" s="48">
        <f>LEN(A36)</f>
        <v>0</v>
      </c>
      <c r="V35" s="73"/>
    </row>
    <row r="36" spans="1:31" s="208" customFormat="1" ht="18" x14ac:dyDescent="0.55000000000000004">
      <c r="A36" s="842"/>
      <c r="B36" s="843"/>
      <c r="C36" s="843"/>
      <c r="D36" s="843"/>
      <c r="E36" s="843"/>
      <c r="F36" s="843"/>
      <c r="G36" s="843"/>
      <c r="H36" s="843"/>
      <c r="I36" s="843"/>
      <c r="J36" s="843"/>
      <c r="K36" s="843"/>
      <c r="L36" s="843"/>
      <c r="M36" s="843"/>
      <c r="N36" s="843"/>
      <c r="O36" s="843"/>
      <c r="P36" s="843"/>
      <c r="Q36" s="843"/>
      <c r="R36" s="843"/>
      <c r="S36" s="843"/>
      <c r="T36" s="844"/>
    </row>
    <row r="37" spans="1:31" s="208" customFormat="1" ht="18" x14ac:dyDescent="0.55000000000000004">
      <c r="A37" s="882"/>
      <c r="B37" s="883"/>
      <c r="C37" s="883"/>
      <c r="D37" s="883"/>
      <c r="E37" s="883"/>
      <c r="F37" s="883"/>
      <c r="G37" s="883"/>
      <c r="H37" s="883"/>
      <c r="I37" s="883"/>
      <c r="J37" s="883"/>
      <c r="K37" s="883"/>
      <c r="L37" s="883"/>
      <c r="M37" s="883"/>
      <c r="N37" s="883"/>
      <c r="O37" s="883"/>
      <c r="P37" s="883"/>
      <c r="Q37" s="883"/>
      <c r="R37" s="883"/>
      <c r="S37" s="883"/>
      <c r="T37" s="884"/>
    </row>
    <row r="38" spans="1:31" s="208" customFormat="1" ht="18" x14ac:dyDescent="0.55000000000000004">
      <c r="A38" s="882"/>
      <c r="B38" s="883"/>
      <c r="C38" s="883"/>
      <c r="D38" s="883"/>
      <c r="E38" s="883"/>
      <c r="F38" s="883"/>
      <c r="G38" s="883"/>
      <c r="H38" s="883"/>
      <c r="I38" s="883"/>
      <c r="J38" s="883"/>
      <c r="K38" s="883"/>
      <c r="L38" s="883"/>
      <c r="M38" s="883"/>
      <c r="N38" s="883"/>
      <c r="O38" s="883"/>
      <c r="P38" s="883"/>
      <c r="Q38" s="883"/>
      <c r="R38" s="883"/>
      <c r="S38" s="883"/>
      <c r="T38" s="884"/>
    </row>
    <row r="39" spans="1:31" s="208" customFormat="1" ht="18" x14ac:dyDescent="0.55000000000000004">
      <c r="A39" s="882"/>
      <c r="B39" s="883"/>
      <c r="C39" s="883"/>
      <c r="D39" s="883"/>
      <c r="E39" s="883"/>
      <c r="F39" s="883"/>
      <c r="G39" s="883"/>
      <c r="H39" s="883"/>
      <c r="I39" s="883"/>
      <c r="J39" s="883"/>
      <c r="K39" s="883"/>
      <c r="L39" s="883"/>
      <c r="M39" s="883"/>
      <c r="N39" s="883"/>
      <c r="O39" s="883"/>
      <c r="P39" s="883"/>
      <c r="Q39" s="883"/>
      <c r="R39" s="883"/>
      <c r="S39" s="883"/>
      <c r="T39" s="884"/>
    </row>
    <row r="40" spans="1:31" s="208" customFormat="1" ht="18" x14ac:dyDescent="0.55000000000000004">
      <c r="A40" s="882"/>
      <c r="B40" s="883"/>
      <c r="C40" s="883"/>
      <c r="D40" s="883"/>
      <c r="E40" s="883"/>
      <c r="F40" s="883"/>
      <c r="G40" s="883"/>
      <c r="H40" s="883"/>
      <c r="I40" s="883"/>
      <c r="J40" s="883"/>
      <c r="K40" s="883"/>
      <c r="L40" s="883"/>
      <c r="M40" s="883"/>
      <c r="N40" s="883"/>
      <c r="O40" s="883"/>
      <c r="P40" s="883"/>
      <c r="Q40" s="883"/>
      <c r="R40" s="883"/>
      <c r="S40" s="883"/>
      <c r="T40" s="884"/>
    </row>
    <row r="41" spans="1:31" s="208" customFormat="1" ht="18" x14ac:dyDescent="0.55000000000000004">
      <c r="A41" s="882"/>
      <c r="B41" s="883"/>
      <c r="C41" s="883"/>
      <c r="D41" s="883"/>
      <c r="E41" s="883"/>
      <c r="F41" s="883"/>
      <c r="G41" s="883"/>
      <c r="H41" s="883"/>
      <c r="I41" s="883"/>
      <c r="J41" s="883"/>
      <c r="K41" s="883"/>
      <c r="L41" s="883"/>
      <c r="M41" s="883"/>
      <c r="N41" s="883"/>
      <c r="O41" s="883"/>
      <c r="P41" s="883"/>
      <c r="Q41" s="883"/>
      <c r="R41" s="883"/>
      <c r="S41" s="883"/>
      <c r="T41" s="884"/>
    </row>
    <row r="42" spans="1:31" s="208" customFormat="1" ht="18" x14ac:dyDescent="0.55000000000000004">
      <c r="A42" s="882"/>
      <c r="B42" s="883"/>
      <c r="C42" s="883"/>
      <c r="D42" s="883"/>
      <c r="E42" s="883"/>
      <c r="F42" s="883"/>
      <c r="G42" s="883"/>
      <c r="H42" s="883"/>
      <c r="I42" s="883"/>
      <c r="J42" s="883"/>
      <c r="K42" s="883"/>
      <c r="L42" s="883"/>
      <c r="M42" s="883"/>
      <c r="N42" s="883"/>
      <c r="O42" s="883"/>
      <c r="P42" s="883"/>
      <c r="Q42" s="883"/>
      <c r="R42" s="883"/>
      <c r="S42" s="883"/>
      <c r="T42" s="884"/>
    </row>
    <row r="43" spans="1:31" s="208" customFormat="1" ht="18" x14ac:dyDescent="0.55000000000000004">
      <c r="A43" s="882"/>
      <c r="B43" s="883"/>
      <c r="C43" s="883"/>
      <c r="D43" s="883"/>
      <c r="E43" s="883"/>
      <c r="F43" s="883"/>
      <c r="G43" s="883"/>
      <c r="H43" s="883"/>
      <c r="I43" s="883"/>
      <c r="J43" s="883"/>
      <c r="K43" s="883"/>
      <c r="L43" s="883"/>
      <c r="M43" s="883"/>
      <c r="N43" s="883"/>
      <c r="O43" s="883"/>
      <c r="P43" s="883"/>
      <c r="Q43" s="883"/>
      <c r="R43" s="883"/>
      <c r="S43" s="883"/>
      <c r="T43" s="884"/>
    </row>
    <row r="44" spans="1:31" s="208" customFormat="1" ht="18" x14ac:dyDescent="0.55000000000000004">
      <c r="A44" s="882"/>
      <c r="B44" s="883"/>
      <c r="C44" s="883"/>
      <c r="D44" s="883"/>
      <c r="E44" s="883"/>
      <c r="F44" s="883"/>
      <c r="G44" s="883"/>
      <c r="H44" s="883"/>
      <c r="I44" s="883"/>
      <c r="J44" s="883"/>
      <c r="K44" s="883"/>
      <c r="L44" s="883"/>
      <c r="M44" s="883"/>
      <c r="N44" s="883"/>
      <c r="O44" s="883"/>
      <c r="P44" s="883"/>
      <c r="Q44" s="883"/>
      <c r="R44" s="883"/>
      <c r="S44" s="883"/>
      <c r="T44" s="884"/>
    </row>
    <row r="45" spans="1:31" s="208" customFormat="1" ht="18" x14ac:dyDescent="0.55000000000000004">
      <c r="A45" s="882"/>
      <c r="B45" s="883"/>
      <c r="C45" s="883"/>
      <c r="D45" s="883"/>
      <c r="E45" s="883"/>
      <c r="F45" s="883"/>
      <c r="G45" s="883"/>
      <c r="H45" s="883"/>
      <c r="I45" s="883"/>
      <c r="J45" s="883"/>
      <c r="K45" s="883"/>
      <c r="L45" s="883"/>
      <c r="M45" s="883"/>
      <c r="N45" s="883"/>
      <c r="O45" s="883"/>
      <c r="P45" s="883"/>
      <c r="Q45" s="883"/>
      <c r="R45" s="883"/>
      <c r="S45" s="883"/>
      <c r="T45" s="884"/>
    </row>
    <row r="46" spans="1:31" s="48" customFormat="1" ht="20" x14ac:dyDescent="0.55000000000000004">
      <c r="A46" s="909" t="s">
        <v>428</v>
      </c>
      <c r="B46" s="1150"/>
      <c r="C46" s="1150"/>
      <c r="D46" s="1150"/>
      <c r="E46" s="1150"/>
      <c r="F46" s="1150"/>
      <c r="G46" s="1150"/>
      <c r="H46" s="1150"/>
      <c r="I46" s="1150"/>
      <c r="J46" s="1150"/>
      <c r="K46" s="1150"/>
      <c r="L46" s="1150"/>
      <c r="M46" s="1150"/>
      <c r="N46" s="1150"/>
      <c r="O46" s="1150"/>
      <c r="P46" s="1150"/>
      <c r="Q46" s="1150"/>
      <c r="R46" s="1150"/>
      <c r="S46" s="1150"/>
      <c r="T46" s="1151"/>
      <c r="V46" s="73"/>
    </row>
    <row r="47" spans="1:31" s="48" customFormat="1" ht="20" customHeight="1" x14ac:dyDescent="0.55000000000000004">
      <c r="A47" s="1143" t="s">
        <v>430</v>
      </c>
      <c r="B47" s="1143"/>
      <c r="C47" s="1143"/>
      <c r="D47" s="1143"/>
      <c r="E47" s="1143"/>
      <c r="F47" s="1143"/>
      <c r="G47" s="1143"/>
      <c r="H47" s="1143"/>
      <c r="I47" s="1171" t="s">
        <v>172</v>
      </c>
      <c r="J47" s="1172"/>
      <c r="K47" s="1172"/>
      <c r="L47" s="1173"/>
      <c r="M47" s="1153" t="s">
        <v>173</v>
      </c>
      <c r="N47" s="1154"/>
      <c r="O47" s="1154"/>
      <c r="P47" s="1155"/>
      <c r="Q47" s="1154" t="s">
        <v>174</v>
      </c>
      <c r="R47" s="1154"/>
      <c r="S47" s="1154"/>
      <c r="T47" s="1155"/>
    </row>
    <row r="48" spans="1:31" s="48" customFormat="1" ht="20" customHeight="1" x14ac:dyDescent="0.55000000000000004">
      <c r="A48" s="1143"/>
      <c r="B48" s="1143"/>
      <c r="C48" s="1143"/>
      <c r="D48" s="1143"/>
      <c r="E48" s="1143"/>
      <c r="F48" s="1143"/>
      <c r="G48" s="1143"/>
      <c r="H48" s="1143"/>
      <c r="I48" s="1174"/>
      <c r="J48" s="1175"/>
      <c r="K48" s="1175"/>
      <c r="L48" s="1176"/>
      <c r="M48" s="1156"/>
      <c r="N48" s="1157"/>
      <c r="O48" s="1157"/>
      <c r="P48" s="1158"/>
      <c r="Q48" s="1157"/>
      <c r="R48" s="1157"/>
      <c r="S48" s="1157"/>
      <c r="T48" s="1158"/>
    </row>
    <row r="49" spans="1:28" s="48" customFormat="1" ht="18" customHeight="1" x14ac:dyDescent="0.55000000000000004">
      <c r="A49" s="1152" t="s">
        <v>79</v>
      </c>
      <c r="B49" s="1152"/>
      <c r="C49" s="1152"/>
      <c r="D49" s="1152"/>
      <c r="E49" s="1152"/>
      <c r="F49" s="1152"/>
      <c r="G49" s="1152"/>
      <c r="H49" s="1152"/>
      <c r="I49" s="1144"/>
      <c r="J49" s="1145"/>
      <c r="K49" s="1145"/>
      <c r="L49" s="1148" t="s">
        <v>63</v>
      </c>
      <c r="M49" s="1159"/>
      <c r="N49" s="1160"/>
      <c r="O49" s="1160"/>
      <c r="P49" s="1148" t="s">
        <v>63</v>
      </c>
      <c r="Q49" s="1159"/>
      <c r="R49" s="1160"/>
      <c r="S49" s="1160"/>
      <c r="T49" s="1148" t="s">
        <v>63</v>
      </c>
    </row>
    <row r="50" spans="1:28" s="48" customFormat="1" ht="18" x14ac:dyDescent="0.55000000000000004">
      <c r="A50" s="1152"/>
      <c r="B50" s="1152"/>
      <c r="C50" s="1152"/>
      <c r="D50" s="1152"/>
      <c r="E50" s="1152"/>
      <c r="F50" s="1152"/>
      <c r="G50" s="1152"/>
      <c r="H50" s="1152"/>
      <c r="I50" s="1146"/>
      <c r="J50" s="1147"/>
      <c r="K50" s="1147"/>
      <c r="L50" s="1149"/>
      <c r="M50" s="1161"/>
      <c r="N50" s="1162"/>
      <c r="O50" s="1162"/>
      <c r="P50" s="1149"/>
      <c r="Q50" s="1161"/>
      <c r="R50" s="1162"/>
      <c r="S50" s="1162"/>
      <c r="T50" s="1149"/>
    </row>
    <row r="51" spans="1:28" s="48" customFormat="1" ht="18" customHeight="1" x14ac:dyDescent="0.55000000000000004">
      <c r="A51" s="1152" t="s">
        <v>175</v>
      </c>
      <c r="B51" s="1152"/>
      <c r="C51" s="1152"/>
      <c r="D51" s="1152"/>
      <c r="E51" s="1152"/>
      <c r="F51" s="1152"/>
      <c r="G51" s="1152"/>
      <c r="H51" s="1152"/>
      <c r="I51" s="1144"/>
      <c r="J51" s="1145"/>
      <c r="K51" s="1145"/>
      <c r="L51" s="1148" t="s">
        <v>63</v>
      </c>
      <c r="M51" s="1159"/>
      <c r="N51" s="1160"/>
      <c r="O51" s="1160"/>
      <c r="P51" s="1148" t="s">
        <v>63</v>
      </c>
      <c r="Q51" s="1159"/>
      <c r="R51" s="1160"/>
      <c r="S51" s="1160"/>
      <c r="T51" s="1148" t="s">
        <v>63</v>
      </c>
      <c r="V51" s="1177"/>
      <c r="W51" s="1177"/>
      <c r="X51" s="1177"/>
      <c r="Y51" s="1177"/>
      <c r="Z51" s="1177"/>
      <c r="AA51" s="1177"/>
      <c r="AB51" s="1177"/>
    </row>
    <row r="52" spans="1:28" s="48" customFormat="1" ht="18" x14ac:dyDescent="0.55000000000000004">
      <c r="A52" s="1152"/>
      <c r="B52" s="1152"/>
      <c r="C52" s="1152"/>
      <c r="D52" s="1152"/>
      <c r="E52" s="1152"/>
      <c r="F52" s="1152"/>
      <c r="G52" s="1152"/>
      <c r="H52" s="1152"/>
      <c r="I52" s="1146"/>
      <c r="J52" s="1147"/>
      <c r="K52" s="1147"/>
      <c r="L52" s="1149"/>
      <c r="M52" s="1161"/>
      <c r="N52" s="1162"/>
      <c r="O52" s="1162"/>
      <c r="P52" s="1149"/>
      <c r="Q52" s="1161"/>
      <c r="R52" s="1162"/>
      <c r="S52" s="1162"/>
      <c r="T52" s="1149"/>
    </row>
    <row r="53" spans="1:28" s="48" customFormat="1" ht="20" customHeight="1" x14ac:dyDescent="0.55000000000000004">
      <c r="A53" s="1143" t="s">
        <v>429</v>
      </c>
      <c r="B53" s="1143"/>
      <c r="C53" s="1143"/>
      <c r="D53" s="1143"/>
      <c r="E53" s="1143"/>
      <c r="F53" s="1143"/>
      <c r="G53" s="1143"/>
      <c r="H53" s="1143"/>
      <c r="I53" s="1171" t="s">
        <v>172</v>
      </c>
      <c r="J53" s="1172"/>
      <c r="K53" s="1172"/>
      <c r="L53" s="1173"/>
      <c r="M53" s="1153" t="s">
        <v>173</v>
      </c>
      <c r="N53" s="1154"/>
      <c r="O53" s="1154"/>
      <c r="P53" s="1155"/>
      <c r="Q53" s="1153" t="s">
        <v>174</v>
      </c>
      <c r="R53" s="1154"/>
      <c r="S53" s="1154"/>
      <c r="T53" s="1155"/>
    </row>
    <row r="54" spans="1:28" s="48" customFormat="1" ht="20" customHeight="1" x14ac:dyDescent="0.55000000000000004">
      <c r="A54" s="1143"/>
      <c r="B54" s="1143"/>
      <c r="C54" s="1143"/>
      <c r="D54" s="1143"/>
      <c r="E54" s="1143"/>
      <c r="F54" s="1143"/>
      <c r="G54" s="1143"/>
      <c r="H54" s="1143"/>
      <c r="I54" s="1174"/>
      <c r="J54" s="1175"/>
      <c r="K54" s="1175"/>
      <c r="L54" s="1176"/>
      <c r="M54" s="1156"/>
      <c r="N54" s="1157"/>
      <c r="O54" s="1157"/>
      <c r="P54" s="1158"/>
      <c r="Q54" s="1156"/>
      <c r="R54" s="1157"/>
      <c r="S54" s="1157"/>
      <c r="T54" s="1158"/>
    </row>
    <row r="55" spans="1:28" s="48" customFormat="1" ht="18" customHeight="1" x14ac:dyDescent="0.55000000000000004">
      <c r="A55" s="1152" t="s">
        <v>79</v>
      </c>
      <c r="B55" s="1152"/>
      <c r="C55" s="1152"/>
      <c r="D55" s="1152"/>
      <c r="E55" s="1152"/>
      <c r="F55" s="1152"/>
      <c r="G55" s="1152"/>
      <c r="H55" s="1152"/>
      <c r="I55" s="1144"/>
      <c r="J55" s="1145"/>
      <c r="K55" s="1145"/>
      <c r="L55" s="1148" t="s">
        <v>63</v>
      </c>
      <c r="M55" s="1144"/>
      <c r="N55" s="1145"/>
      <c r="O55" s="1145"/>
      <c r="P55" s="1148" t="s">
        <v>63</v>
      </c>
      <c r="Q55" s="1144"/>
      <c r="R55" s="1145"/>
      <c r="S55" s="1145"/>
      <c r="T55" s="1148" t="s">
        <v>63</v>
      </c>
    </row>
    <row r="56" spans="1:28" s="48" customFormat="1" ht="18" x14ac:dyDescent="0.55000000000000004">
      <c r="A56" s="1152"/>
      <c r="B56" s="1152"/>
      <c r="C56" s="1152"/>
      <c r="D56" s="1152"/>
      <c r="E56" s="1152"/>
      <c r="F56" s="1152"/>
      <c r="G56" s="1152"/>
      <c r="H56" s="1152"/>
      <c r="I56" s="1146"/>
      <c r="J56" s="1147"/>
      <c r="K56" s="1147"/>
      <c r="L56" s="1149"/>
      <c r="M56" s="1146"/>
      <c r="N56" s="1147"/>
      <c r="O56" s="1147"/>
      <c r="P56" s="1149"/>
      <c r="Q56" s="1146"/>
      <c r="R56" s="1147"/>
      <c r="S56" s="1147"/>
      <c r="T56" s="1149"/>
    </row>
    <row r="57" spans="1:28" s="48" customFormat="1" ht="18" customHeight="1" x14ac:dyDescent="0.55000000000000004">
      <c r="A57" s="1152" t="s">
        <v>175</v>
      </c>
      <c r="B57" s="1152"/>
      <c r="C57" s="1152"/>
      <c r="D57" s="1152"/>
      <c r="E57" s="1152"/>
      <c r="F57" s="1152"/>
      <c r="G57" s="1152"/>
      <c r="H57" s="1152"/>
      <c r="I57" s="1144"/>
      <c r="J57" s="1145"/>
      <c r="K57" s="1145"/>
      <c r="L57" s="1148" t="s">
        <v>63</v>
      </c>
      <c r="M57" s="1144"/>
      <c r="N57" s="1145"/>
      <c r="O57" s="1145"/>
      <c r="P57" s="1148" t="s">
        <v>63</v>
      </c>
      <c r="Q57" s="1144"/>
      <c r="R57" s="1145"/>
      <c r="S57" s="1145"/>
      <c r="T57" s="1148" t="s">
        <v>63</v>
      </c>
    </row>
    <row r="58" spans="1:28" s="48" customFormat="1" ht="18" x14ac:dyDescent="0.55000000000000004">
      <c r="A58" s="1152"/>
      <c r="B58" s="1152"/>
      <c r="C58" s="1152"/>
      <c r="D58" s="1152"/>
      <c r="E58" s="1152"/>
      <c r="F58" s="1152"/>
      <c r="G58" s="1152"/>
      <c r="H58" s="1152"/>
      <c r="I58" s="1146"/>
      <c r="J58" s="1147"/>
      <c r="K58" s="1147"/>
      <c r="L58" s="1149"/>
      <c r="M58" s="1146"/>
      <c r="N58" s="1147"/>
      <c r="O58" s="1147"/>
      <c r="P58" s="1149"/>
      <c r="Q58" s="1146"/>
      <c r="R58" s="1147"/>
      <c r="S58" s="1147"/>
      <c r="T58" s="1149"/>
    </row>
    <row r="59" spans="1:28" s="48" customFormat="1" ht="34.5" customHeight="1" x14ac:dyDescent="0.55000000000000004">
      <c r="A59" s="1178" t="s">
        <v>431</v>
      </c>
      <c r="B59" s="910"/>
      <c r="C59" s="910"/>
      <c r="D59" s="910"/>
      <c r="E59" s="910"/>
      <c r="F59" s="910"/>
      <c r="G59" s="910"/>
      <c r="H59" s="910"/>
      <c r="I59" s="910"/>
      <c r="J59" s="910"/>
      <c r="K59" s="910"/>
      <c r="L59" s="910"/>
      <c r="M59" s="910"/>
      <c r="N59" s="910"/>
      <c r="O59" s="910"/>
      <c r="P59" s="910"/>
      <c r="Q59" s="910"/>
      <c r="R59" s="910"/>
      <c r="S59" s="910"/>
      <c r="T59" s="912"/>
      <c r="U59" s="49"/>
    </row>
    <row r="60" spans="1:28" s="48" customFormat="1" ht="18" customHeight="1" x14ac:dyDescent="0.55000000000000004">
      <c r="A60" s="1163" t="s">
        <v>172</v>
      </c>
      <c r="B60" s="1163"/>
      <c r="C60" s="1163"/>
      <c r="D60" s="1163"/>
      <c r="E60" s="1163"/>
      <c r="F60" s="1163"/>
      <c r="G60" s="1163"/>
      <c r="H60" s="1163"/>
      <c r="I60" s="1164"/>
      <c r="J60" s="1165"/>
      <c r="K60" s="1165"/>
      <c r="L60" s="1165"/>
      <c r="M60" s="1165"/>
      <c r="N60" s="1165"/>
      <c r="O60" s="1165"/>
      <c r="P60" s="1165"/>
      <c r="Q60" s="1165"/>
      <c r="R60" s="1165"/>
      <c r="S60" s="1165"/>
      <c r="T60" s="1166"/>
    </row>
    <row r="61" spans="1:28" s="48" customFormat="1" ht="18" x14ac:dyDescent="0.55000000000000004">
      <c r="A61" s="1163"/>
      <c r="B61" s="1163"/>
      <c r="C61" s="1163"/>
      <c r="D61" s="1163"/>
      <c r="E61" s="1163"/>
      <c r="F61" s="1163"/>
      <c r="G61" s="1163"/>
      <c r="H61" s="1163"/>
      <c r="I61" s="1167"/>
      <c r="J61" s="1168"/>
      <c r="K61" s="1168"/>
      <c r="L61" s="1168"/>
      <c r="M61" s="1168"/>
      <c r="N61" s="1168"/>
      <c r="O61" s="1168"/>
      <c r="P61" s="1168"/>
      <c r="Q61" s="1168"/>
      <c r="R61" s="1168"/>
      <c r="S61" s="1168"/>
      <c r="T61" s="1169"/>
    </row>
    <row r="62" spans="1:28" s="48" customFormat="1" ht="18" customHeight="1" x14ac:dyDescent="0.55000000000000004">
      <c r="A62" s="1163" t="s">
        <v>173</v>
      </c>
      <c r="B62" s="1163"/>
      <c r="C62" s="1163"/>
      <c r="D62" s="1163"/>
      <c r="E62" s="1163"/>
      <c r="F62" s="1163"/>
      <c r="G62" s="1163"/>
      <c r="H62" s="1163"/>
      <c r="I62" s="1164"/>
      <c r="J62" s="1165"/>
      <c r="K62" s="1165"/>
      <c r="L62" s="1165"/>
      <c r="M62" s="1165"/>
      <c r="N62" s="1165"/>
      <c r="O62" s="1165"/>
      <c r="P62" s="1165"/>
      <c r="Q62" s="1165"/>
      <c r="R62" s="1165"/>
      <c r="S62" s="1165"/>
      <c r="T62" s="1166"/>
    </row>
    <row r="63" spans="1:28" s="48" customFormat="1" ht="18" x14ac:dyDescent="0.55000000000000004">
      <c r="A63" s="1163"/>
      <c r="B63" s="1163"/>
      <c r="C63" s="1163"/>
      <c r="D63" s="1163"/>
      <c r="E63" s="1163"/>
      <c r="F63" s="1163"/>
      <c r="G63" s="1163"/>
      <c r="H63" s="1163"/>
      <c r="I63" s="1167"/>
      <c r="J63" s="1168"/>
      <c r="K63" s="1168"/>
      <c r="L63" s="1168"/>
      <c r="M63" s="1168"/>
      <c r="N63" s="1168"/>
      <c r="O63" s="1168"/>
      <c r="P63" s="1168"/>
      <c r="Q63" s="1168"/>
      <c r="R63" s="1168"/>
      <c r="S63" s="1168"/>
      <c r="T63" s="1169"/>
    </row>
    <row r="64" spans="1:28" s="48" customFormat="1" ht="18" customHeight="1" x14ac:dyDescent="0.55000000000000004">
      <c r="A64" s="1163" t="s">
        <v>174</v>
      </c>
      <c r="B64" s="1163"/>
      <c r="C64" s="1163"/>
      <c r="D64" s="1163"/>
      <c r="E64" s="1163"/>
      <c r="F64" s="1163"/>
      <c r="G64" s="1163"/>
      <c r="H64" s="1163"/>
      <c r="I64" s="1164"/>
      <c r="J64" s="1165"/>
      <c r="K64" s="1165"/>
      <c r="L64" s="1165"/>
      <c r="M64" s="1165"/>
      <c r="N64" s="1165"/>
      <c r="O64" s="1165"/>
      <c r="P64" s="1165"/>
      <c r="Q64" s="1165"/>
      <c r="R64" s="1165"/>
      <c r="S64" s="1165"/>
      <c r="T64" s="1166"/>
    </row>
    <row r="65" spans="1:20" s="48" customFormat="1" ht="18" x14ac:dyDescent="0.55000000000000004">
      <c r="A65" s="1163"/>
      <c r="B65" s="1163"/>
      <c r="C65" s="1163"/>
      <c r="D65" s="1163"/>
      <c r="E65" s="1163"/>
      <c r="F65" s="1163"/>
      <c r="G65" s="1163"/>
      <c r="H65" s="1163"/>
      <c r="I65" s="1167"/>
      <c r="J65" s="1168"/>
      <c r="K65" s="1168"/>
      <c r="L65" s="1168"/>
      <c r="M65" s="1168"/>
      <c r="N65" s="1168"/>
      <c r="O65" s="1168"/>
      <c r="P65" s="1168"/>
      <c r="Q65" s="1168"/>
      <c r="R65" s="1168"/>
      <c r="S65" s="1168"/>
      <c r="T65" s="1169"/>
    </row>
  </sheetData>
  <sheetProtection password="C472" sheet="1" objects="1" scenarios="1" formatCells="0" insertRows="0" selectLockedCells="1"/>
  <mergeCells count="56">
    <mergeCell ref="T55:T56"/>
    <mergeCell ref="A62:H63"/>
    <mergeCell ref="A24:T24"/>
    <mergeCell ref="A25:T34"/>
    <mergeCell ref="A1:T1"/>
    <mergeCell ref="A2:T2"/>
    <mergeCell ref="A3:T12"/>
    <mergeCell ref="A13:T13"/>
    <mergeCell ref="A14:T23"/>
    <mergeCell ref="I53:L54"/>
    <mergeCell ref="I62:T63"/>
    <mergeCell ref="A51:H52"/>
    <mergeCell ref="T49:T50"/>
    <mergeCell ref="I51:K52"/>
    <mergeCell ref="L51:L52"/>
    <mergeCell ref="M51:O52"/>
    <mergeCell ref="Q55:S56"/>
    <mergeCell ref="A64:H65"/>
    <mergeCell ref="I64:T65"/>
    <mergeCell ref="Z27:AC27"/>
    <mergeCell ref="W28:AC28"/>
    <mergeCell ref="A35:T35"/>
    <mergeCell ref="A36:T45"/>
    <mergeCell ref="A49:H50"/>
    <mergeCell ref="A47:H48"/>
    <mergeCell ref="I47:L48"/>
    <mergeCell ref="M47:P48"/>
    <mergeCell ref="Q47:T48"/>
    <mergeCell ref="V51:AB51"/>
    <mergeCell ref="A59:T59"/>
    <mergeCell ref="A60:H61"/>
    <mergeCell ref="I60:T61"/>
    <mergeCell ref="Q51:S52"/>
    <mergeCell ref="T51:T52"/>
    <mergeCell ref="I49:K50"/>
    <mergeCell ref="L49:L50"/>
    <mergeCell ref="M49:O50"/>
    <mergeCell ref="P49:P50"/>
    <mergeCell ref="Q49:S50"/>
    <mergeCell ref="P51:P52"/>
    <mergeCell ref="A53:H54"/>
    <mergeCell ref="Q57:S58"/>
    <mergeCell ref="T57:T58"/>
    <mergeCell ref="A46:T46"/>
    <mergeCell ref="A57:H58"/>
    <mergeCell ref="I57:K58"/>
    <mergeCell ref="L57:L58"/>
    <mergeCell ref="M57:O58"/>
    <mergeCell ref="P57:P58"/>
    <mergeCell ref="M53:P54"/>
    <mergeCell ref="Q53:T54"/>
    <mergeCell ref="A55:H56"/>
    <mergeCell ref="I55:K56"/>
    <mergeCell ref="L55:L56"/>
    <mergeCell ref="M55:O56"/>
    <mergeCell ref="P55:P56"/>
  </mergeCells>
  <phoneticPr fontId="2"/>
  <dataValidations xWindow="424" yWindow="1296" count="3">
    <dataValidation allowBlank="1" showInputMessage="1" showErrorMessage="1" prompt="助成事業で開発・改良した製品・サービスの収益計画について記入してください。" sqref="M49:O52 Q49:S52 I49:K52"/>
    <dataValidation allowBlank="1" showInputMessage="1" showErrorMessage="1" prompt="既存事業等を含む全体の収益計画について記入してください。" sqref="I55:K58 M55:O58 Q55:S58"/>
    <dataValidation allowBlank="1" showInputMessage="1" showErrorMessage="1" prompt="（５）①に記入した「助成事業で開発・改良した製品・サービスの売上高」の根拠を記入してください" sqref="I60:T61 I62:T63 I64:T65"/>
  </dataValidations>
  <printOptions horizontalCentered="1" verticalCentered="1"/>
  <pageMargins left="0.23622047244094491" right="0.23622047244094491" top="0.74803149606299213" bottom="0.74803149606299213" header="0.31496062992125984" footer="0.31496062992125984"/>
  <pageSetup paperSize="8" scale="87"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59"/>
  <sheetViews>
    <sheetView showGridLines="0" view="pageBreakPreview" zoomScale="90" zoomScaleNormal="100" zoomScaleSheetLayoutView="90" workbookViewId="0">
      <selection activeCell="D2" sqref="D2:E2"/>
    </sheetView>
  </sheetViews>
  <sheetFormatPr defaultColWidth="2.1640625" defaultRowHeight="16.5" x14ac:dyDescent="0.55000000000000004"/>
  <cols>
    <col min="1" max="1" width="4.25" style="78" customWidth="1"/>
    <col min="2" max="2" width="22.25" style="78" customWidth="1"/>
    <col min="3" max="3" width="8.1640625" style="78" customWidth="1"/>
    <col min="4" max="24" width="3.33203125" style="78" customWidth="1"/>
    <col min="25" max="16384" width="2.1640625" style="78"/>
  </cols>
  <sheetData>
    <row r="1" spans="1:24" ht="25" customHeight="1" x14ac:dyDescent="0.55000000000000004">
      <c r="A1" s="1239" t="s">
        <v>426</v>
      </c>
      <c r="B1" s="1240"/>
      <c r="C1" s="1240"/>
      <c r="D1" s="1240"/>
      <c r="E1" s="1240"/>
      <c r="F1" s="1240"/>
      <c r="G1" s="1240"/>
      <c r="H1" s="1240"/>
      <c r="I1" s="1240"/>
      <c r="J1" s="1240"/>
      <c r="K1" s="1240"/>
      <c r="L1" s="1240"/>
      <c r="M1" s="1240"/>
      <c r="N1" s="1240"/>
      <c r="O1" s="1240"/>
      <c r="P1" s="1240"/>
      <c r="Q1" s="1240"/>
      <c r="R1" s="1240"/>
      <c r="S1" s="1240"/>
      <c r="T1" s="1240"/>
      <c r="U1" s="1240"/>
      <c r="V1" s="1240"/>
      <c r="W1" s="1240"/>
      <c r="X1" s="1240"/>
    </row>
    <row r="2" spans="1:24" ht="35" customHeight="1" x14ac:dyDescent="0.55000000000000004">
      <c r="A2" s="1183" t="s">
        <v>197</v>
      </c>
      <c r="B2" s="1184"/>
      <c r="C2" s="219" t="s">
        <v>20</v>
      </c>
      <c r="D2" s="1187"/>
      <c r="E2" s="1188"/>
      <c r="F2" s="1185" t="s">
        <v>21</v>
      </c>
      <c r="G2" s="1186"/>
      <c r="H2" s="1187"/>
      <c r="I2" s="1188"/>
      <c r="J2" s="1185" t="s">
        <v>22</v>
      </c>
      <c r="K2" s="1186"/>
      <c r="L2" s="1187"/>
      <c r="M2" s="1188"/>
      <c r="N2" s="1185" t="s">
        <v>23</v>
      </c>
      <c r="O2" s="1186"/>
      <c r="P2" s="1241"/>
      <c r="Q2" s="1241"/>
      <c r="R2" s="1241"/>
      <c r="S2" s="1241"/>
      <c r="T2" s="1241"/>
      <c r="U2" s="1241"/>
      <c r="V2" s="1241"/>
      <c r="W2" s="1241"/>
      <c r="X2" s="1242"/>
    </row>
    <row r="3" spans="1:24" ht="35" customHeight="1" x14ac:dyDescent="0.55000000000000004">
      <c r="A3" s="1183" t="s">
        <v>333</v>
      </c>
      <c r="B3" s="1184"/>
      <c r="C3" s="219" t="s">
        <v>20</v>
      </c>
      <c r="D3" s="1187"/>
      <c r="E3" s="1188"/>
      <c r="F3" s="1185" t="s">
        <v>21</v>
      </c>
      <c r="G3" s="1186"/>
      <c r="H3" s="1187"/>
      <c r="I3" s="1188"/>
      <c r="J3" s="1185" t="s">
        <v>22</v>
      </c>
      <c r="K3" s="1186"/>
      <c r="L3" s="1187"/>
      <c r="M3" s="1188"/>
      <c r="N3" s="1185" t="s">
        <v>23</v>
      </c>
      <c r="O3" s="1186"/>
      <c r="P3" s="220"/>
      <c r="Q3" s="220"/>
      <c r="R3" s="220"/>
      <c r="S3" s="220"/>
      <c r="T3" s="220"/>
      <c r="U3" s="220"/>
      <c r="V3" s="220"/>
      <c r="W3" s="220"/>
      <c r="X3" s="221"/>
    </row>
    <row r="4" spans="1:24" ht="35" customHeight="1" x14ac:dyDescent="0.55000000000000004">
      <c r="A4" s="1183" t="s">
        <v>198</v>
      </c>
      <c r="B4" s="1184"/>
      <c r="C4" s="219" t="s">
        <v>20</v>
      </c>
      <c r="D4" s="1187"/>
      <c r="E4" s="1188"/>
      <c r="F4" s="1185" t="s">
        <v>21</v>
      </c>
      <c r="G4" s="1186"/>
      <c r="H4" s="1187"/>
      <c r="I4" s="1188"/>
      <c r="J4" s="1185" t="s">
        <v>199</v>
      </c>
      <c r="K4" s="1186"/>
      <c r="L4" s="228"/>
      <c r="M4" s="228"/>
      <c r="N4" s="228"/>
      <c r="O4" s="228"/>
      <c r="P4" s="1231"/>
      <c r="Q4" s="1231"/>
      <c r="R4" s="1231"/>
      <c r="S4" s="1231"/>
      <c r="T4" s="1231"/>
      <c r="U4" s="1231"/>
      <c r="V4" s="1231"/>
      <c r="W4" s="1231"/>
      <c r="X4" s="1232"/>
    </row>
    <row r="5" spans="1:24" ht="98" customHeight="1" x14ac:dyDescent="0.55000000000000004">
      <c r="A5" s="222" t="s">
        <v>200</v>
      </c>
      <c r="B5" s="1222" t="s">
        <v>475</v>
      </c>
      <c r="C5" s="1223"/>
      <c r="D5" s="1223"/>
      <c r="E5" s="1223"/>
      <c r="F5" s="1223"/>
      <c r="G5" s="1223"/>
      <c r="H5" s="1223"/>
      <c r="I5" s="1223"/>
      <c r="J5" s="1223"/>
      <c r="K5" s="1223"/>
      <c r="L5" s="1223"/>
      <c r="M5" s="1223"/>
      <c r="N5" s="1223"/>
      <c r="O5" s="1223"/>
      <c r="P5" s="1223"/>
      <c r="Q5" s="1223"/>
      <c r="R5" s="1223"/>
      <c r="S5" s="1223"/>
      <c r="T5" s="1223"/>
      <c r="U5" s="1223"/>
      <c r="V5" s="1223"/>
      <c r="W5" s="1223"/>
      <c r="X5" s="1224"/>
    </row>
    <row r="6" spans="1:24" x14ac:dyDescent="0.55000000000000004">
      <c r="A6" s="1225" t="s">
        <v>201</v>
      </c>
      <c r="B6" s="1227" t="s">
        <v>202</v>
      </c>
      <c r="C6" s="1229" t="s">
        <v>203</v>
      </c>
      <c r="D6" s="1233" t="s">
        <v>331</v>
      </c>
      <c r="E6" s="1234"/>
      <c r="F6" s="1234"/>
      <c r="G6" s="1234"/>
      <c r="H6" s="1234"/>
      <c r="I6" s="1234"/>
      <c r="J6" s="1234"/>
      <c r="K6" s="1234"/>
      <c r="L6" s="1234"/>
      <c r="M6" s="1235"/>
      <c r="N6" s="1236" t="s">
        <v>332</v>
      </c>
      <c r="O6" s="1237"/>
      <c r="P6" s="1237"/>
      <c r="Q6" s="1237"/>
      <c r="R6" s="1237"/>
      <c r="S6" s="1237"/>
      <c r="T6" s="1237"/>
      <c r="U6" s="1237"/>
      <c r="V6" s="1237"/>
      <c r="W6" s="1237"/>
      <c r="X6" s="1238"/>
    </row>
    <row r="7" spans="1:24" x14ac:dyDescent="0.55000000000000004">
      <c r="A7" s="1226"/>
      <c r="B7" s="1228"/>
      <c r="C7" s="1230"/>
      <c r="D7" s="223">
        <v>3</v>
      </c>
      <c r="E7" s="224">
        <v>4</v>
      </c>
      <c r="F7" s="223">
        <v>5</v>
      </c>
      <c r="G7" s="224">
        <v>6</v>
      </c>
      <c r="H7" s="224">
        <v>7</v>
      </c>
      <c r="I7" s="224">
        <v>8</v>
      </c>
      <c r="J7" s="224">
        <v>9</v>
      </c>
      <c r="K7" s="224">
        <v>10</v>
      </c>
      <c r="L7" s="224">
        <v>11</v>
      </c>
      <c r="M7" s="225">
        <v>12</v>
      </c>
      <c r="N7" s="226">
        <v>1</v>
      </c>
      <c r="O7" s="224">
        <v>2</v>
      </c>
      <c r="P7" s="224">
        <v>3</v>
      </c>
      <c r="Q7" s="225">
        <v>4</v>
      </c>
      <c r="R7" s="224">
        <v>5</v>
      </c>
      <c r="S7" s="224">
        <v>6</v>
      </c>
      <c r="T7" s="224">
        <v>7</v>
      </c>
      <c r="U7" s="224">
        <v>8</v>
      </c>
      <c r="V7" s="224">
        <v>9</v>
      </c>
      <c r="W7" s="224">
        <v>10</v>
      </c>
      <c r="X7" s="227">
        <v>11</v>
      </c>
    </row>
    <row r="8" spans="1:24" x14ac:dyDescent="0.55000000000000004">
      <c r="A8" s="1195">
        <v>1</v>
      </c>
      <c r="B8" s="1198"/>
      <c r="C8" s="1198"/>
      <c r="D8" s="1216"/>
      <c r="E8" s="1219"/>
      <c r="F8" s="1210"/>
      <c r="G8" s="1210"/>
      <c r="H8" s="1210"/>
      <c r="I8" s="1210"/>
      <c r="J8" s="1210"/>
      <c r="K8" s="1210"/>
      <c r="L8" s="1210"/>
      <c r="M8" s="1219"/>
      <c r="N8" s="1216"/>
      <c r="O8" s="1210"/>
      <c r="P8" s="1210"/>
      <c r="Q8" s="1219"/>
      <c r="R8" s="1210"/>
      <c r="S8" s="1210"/>
      <c r="T8" s="1210"/>
      <c r="U8" s="1210"/>
      <c r="V8" s="1210"/>
      <c r="W8" s="1210"/>
      <c r="X8" s="1213"/>
    </row>
    <row r="9" spans="1:24" x14ac:dyDescent="0.55000000000000004">
      <c r="A9" s="1196"/>
      <c r="B9" s="1199"/>
      <c r="C9" s="1199"/>
      <c r="D9" s="1217"/>
      <c r="E9" s="1220"/>
      <c r="F9" s="1211"/>
      <c r="G9" s="1211"/>
      <c r="H9" s="1211"/>
      <c r="I9" s="1211"/>
      <c r="J9" s="1211"/>
      <c r="K9" s="1211"/>
      <c r="L9" s="1211"/>
      <c r="M9" s="1220"/>
      <c r="N9" s="1217"/>
      <c r="O9" s="1211"/>
      <c r="P9" s="1211"/>
      <c r="Q9" s="1220"/>
      <c r="R9" s="1211"/>
      <c r="S9" s="1211"/>
      <c r="T9" s="1211"/>
      <c r="U9" s="1211"/>
      <c r="V9" s="1211"/>
      <c r="W9" s="1211"/>
      <c r="X9" s="1214"/>
    </row>
    <row r="10" spans="1:24" x14ac:dyDescent="0.55000000000000004">
      <c r="A10" s="1197"/>
      <c r="B10" s="1200"/>
      <c r="C10" s="1200"/>
      <c r="D10" s="1218"/>
      <c r="E10" s="1221"/>
      <c r="F10" s="1212"/>
      <c r="G10" s="1212"/>
      <c r="H10" s="1212"/>
      <c r="I10" s="1212"/>
      <c r="J10" s="1212"/>
      <c r="K10" s="1212"/>
      <c r="L10" s="1212"/>
      <c r="M10" s="1221"/>
      <c r="N10" s="1218"/>
      <c r="O10" s="1212"/>
      <c r="P10" s="1212"/>
      <c r="Q10" s="1221"/>
      <c r="R10" s="1212"/>
      <c r="S10" s="1212"/>
      <c r="T10" s="1212"/>
      <c r="U10" s="1212"/>
      <c r="V10" s="1212"/>
      <c r="W10" s="1212"/>
      <c r="X10" s="1215"/>
    </row>
    <row r="11" spans="1:24" x14ac:dyDescent="0.55000000000000004">
      <c r="A11" s="1195">
        <v>2</v>
      </c>
      <c r="B11" s="1198"/>
      <c r="C11" s="1198"/>
      <c r="D11" s="1201"/>
      <c r="E11" s="1189"/>
      <c r="F11" s="1192"/>
      <c r="G11" s="1189"/>
      <c r="H11" s="1189"/>
      <c r="I11" s="1210"/>
      <c r="J11" s="1210"/>
      <c r="K11" s="1210"/>
      <c r="L11" s="1210"/>
      <c r="M11" s="1207"/>
      <c r="N11" s="1201"/>
      <c r="O11" s="1189"/>
      <c r="P11" s="1189"/>
      <c r="Q11" s="1207"/>
      <c r="R11" s="1189"/>
      <c r="S11" s="1189"/>
      <c r="T11" s="1189"/>
      <c r="U11" s="1189"/>
      <c r="V11" s="1189"/>
      <c r="W11" s="1189"/>
      <c r="X11" s="1204"/>
    </row>
    <row r="12" spans="1:24" x14ac:dyDescent="0.55000000000000004">
      <c r="A12" s="1196"/>
      <c r="B12" s="1199"/>
      <c r="C12" s="1199"/>
      <c r="D12" s="1202"/>
      <c r="E12" s="1190"/>
      <c r="F12" s="1193"/>
      <c r="G12" s="1190"/>
      <c r="H12" s="1190"/>
      <c r="I12" s="1211"/>
      <c r="J12" s="1211"/>
      <c r="K12" s="1211"/>
      <c r="L12" s="1211"/>
      <c r="M12" s="1208"/>
      <c r="N12" s="1202"/>
      <c r="O12" s="1190"/>
      <c r="P12" s="1190"/>
      <c r="Q12" s="1208"/>
      <c r="R12" s="1190"/>
      <c r="S12" s="1190"/>
      <c r="T12" s="1190"/>
      <c r="U12" s="1190"/>
      <c r="V12" s="1190"/>
      <c r="W12" s="1190"/>
      <c r="X12" s="1205"/>
    </row>
    <row r="13" spans="1:24" x14ac:dyDescent="0.55000000000000004">
      <c r="A13" s="1197"/>
      <c r="B13" s="1200"/>
      <c r="C13" s="1200"/>
      <c r="D13" s="1203"/>
      <c r="E13" s="1191"/>
      <c r="F13" s="1194"/>
      <c r="G13" s="1191"/>
      <c r="H13" s="1191"/>
      <c r="I13" s="1212"/>
      <c r="J13" s="1212"/>
      <c r="K13" s="1212"/>
      <c r="L13" s="1212"/>
      <c r="M13" s="1209"/>
      <c r="N13" s="1203"/>
      <c r="O13" s="1191"/>
      <c r="P13" s="1191"/>
      <c r="Q13" s="1209"/>
      <c r="R13" s="1191"/>
      <c r="S13" s="1191"/>
      <c r="T13" s="1191"/>
      <c r="U13" s="1191"/>
      <c r="V13" s="1191"/>
      <c r="W13" s="1191"/>
      <c r="X13" s="1206"/>
    </row>
    <row r="14" spans="1:24" x14ac:dyDescent="0.55000000000000004">
      <c r="A14" s="1195">
        <v>3</v>
      </c>
      <c r="B14" s="1198"/>
      <c r="C14" s="1198"/>
      <c r="D14" s="1201"/>
      <c r="E14" s="1189"/>
      <c r="F14" s="1192"/>
      <c r="G14" s="1189"/>
      <c r="H14" s="1189"/>
      <c r="I14" s="1189"/>
      <c r="J14" s="1189"/>
      <c r="K14" s="1189"/>
      <c r="L14" s="1189"/>
      <c r="M14" s="1207"/>
      <c r="N14" s="1201"/>
      <c r="O14" s="1189"/>
      <c r="P14" s="1189"/>
      <c r="Q14" s="1189"/>
      <c r="R14" s="1189"/>
      <c r="S14" s="1189"/>
      <c r="T14" s="1189"/>
      <c r="U14" s="1189"/>
      <c r="V14" s="1189"/>
      <c r="W14" s="1189"/>
      <c r="X14" s="1204"/>
    </row>
    <row r="15" spans="1:24" x14ac:dyDescent="0.55000000000000004">
      <c r="A15" s="1196"/>
      <c r="B15" s="1199"/>
      <c r="C15" s="1199"/>
      <c r="D15" s="1202"/>
      <c r="E15" s="1190"/>
      <c r="F15" s="1193"/>
      <c r="G15" s="1190"/>
      <c r="H15" s="1190"/>
      <c r="I15" s="1190"/>
      <c r="J15" s="1190"/>
      <c r="K15" s="1190"/>
      <c r="L15" s="1190"/>
      <c r="M15" s="1208"/>
      <c r="N15" s="1202"/>
      <c r="O15" s="1190"/>
      <c r="P15" s="1190"/>
      <c r="Q15" s="1190"/>
      <c r="R15" s="1190"/>
      <c r="S15" s="1190"/>
      <c r="T15" s="1190"/>
      <c r="U15" s="1190"/>
      <c r="V15" s="1190"/>
      <c r="W15" s="1190"/>
      <c r="X15" s="1205"/>
    </row>
    <row r="16" spans="1:24" x14ac:dyDescent="0.55000000000000004">
      <c r="A16" s="1197"/>
      <c r="B16" s="1200"/>
      <c r="C16" s="1200"/>
      <c r="D16" s="1203"/>
      <c r="E16" s="1191"/>
      <c r="F16" s="1194"/>
      <c r="G16" s="1191"/>
      <c r="H16" s="1191"/>
      <c r="I16" s="1191"/>
      <c r="J16" s="1191"/>
      <c r="K16" s="1191"/>
      <c r="L16" s="1191"/>
      <c r="M16" s="1209"/>
      <c r="N16" s="1203"/>
      <c r="O16" s="1191"/>
      <c r="P16" s="1191"/>
      <c r="Q16" s="1191"/>
      <c r="R16" s="1191"/>
      <c r="S16" s="1191"/>
      <c r="T16" s="1191"/>
      <c r="U16" s="1191"/>
      <c r="V16" s="1191"/>
      <c r="W16" s="1191"/>
      <c r="X16" s="1206"/>
    </row>
    <row r="17" spans="1:24" x14ac:dyDescent="0.55000000000000004">
      <c r="A17" s="1195">
        <v>4</v>
      </c>
      <c r="B17" s="1198"/>
      <c r="C17" s="1198"/>
      <c r="D17" s="1201"/>
      <c r="E17" s="1189"/>
      <c r="F17" s="1192"/>
      <c r="G17" s="1189"/>
      <c r="H17" s="1189"/>
      <c r="I17" s="1189"/>
      <c r="J17" s="1189"/>
      <c r="K17" s="1189"/>
      <c r="L17" s="1189"/>
      <c r="M17" s="1207"/>
      <c r="N17" s="1201"/>
      <c r="O17" s="1189"/>
      <c r="P17" s="1189"/>
      <c r="Q17" s="1189"/>
      <c r="R17" s="1189"/>
      <c r="S17" s="1189"/>
      <c r="T17" s="1189"/>
      <c r="U17" s="1189"/>
      <c r="V17" s="1189"/>
      <c r="W17" s="1189"/>
      <c r="X17" s="1204"/>
    </row>
    <row r="18" spans="1:24" x14ac:dyDescent="0.55000000000000004">
      <c r="A18" s="1196"/>
      <c r="B18" s="1199"/>
      <c r="C18" s="1199"/>
      <c r="D18" s="1202"/>
      <c r="E18" s="1190"/>
      <c r="F18" s="1193"/>
      <c r="G18" s="1190"/>
      <c r="H18" s="1190"/>
      <c r="I18" s="1190"/>
      <c r="J18" s="1190"/>
      <c r="K18" s="1190"/>
      <c r="L18" s="1190"/>
      <c r="M18" s="1208"/>
      <c r="N18" s="1202"/>
      <c r="O18" s="1190"/>
      <c r="P18" s="1190"/>
      <c r="Q18" s="1190"/>
      <c r="R18" s="1190"/>
      <c r="S18" s="1190"/>
      <c r="T18" s="1190"/>
      <c r="U18" s="1190"/>
      <c r="V18" s="1190"/>
      <c r="W18" s="1190"/>
      <c r="X18" s="1205"/>
    </row>
    <row r="19" spans="1:24" x14ac:dyDescent="0.55000000000000004">
      <c r="A19" s="1197"/>
      <c r="B19" s="1200"/>
      <c r="C19" s="1200"/>
      <c r="D19" s="1203"/>
      <c r="E19" s="1191"/>
      <c r="F19" s="1194"/>
      <c r="G19" s="1191"/>
      <c r="H19" s="1191"/>
      <c r="I19" s="1191"/>
      <c r="J19" s="1191"/>
      <c r="K19" s="1191"/>
      <c r="L19" s="1191"/>
      <c r="M19" s="1209"/>
      <c r="N19" s="1203"/>
      <c r="O19" s="1191"/>
      <c r="P19" s="1191"/>
      <c r="Q19" s="1191"/>
      <c r="R19" s="1191"/>
      <c r="S19" s="1191"/>
      <c r="T19" s="1191"/>
      <c r="U19" s="1191"/>
      <c r="V19" s="1191"/>
      <c r="W19" s="1191"/>
      <c r="X19" s="1206"/>
    </row>
    <row r="20" spans="1:24" x14ac:dyDescent="0.55000000000000004">
      <c r="A20" s="1195">
        <v>5</v>
      </c>
      <c r="B20" s="1198"/>
      <c r="C20" s="1198"/>
      <c r="D20" s="1201"/>
      <c r="E20" s="1189"/>
      <c r="F20" s="1192"/>
      <c r="G20" s="1189"/>
      <c r="H20" s="1189"/>
      <c r="I20" s="1189"/>
      <c r="J20" s="1189"/>
      <c r="K20" s="1189"/>
      <c r="L20" s="1189"/>
      <c r="M20" s="1207"/>
      <c r="N20" s="1201"/>
      <c r="O20" s="1189"/>
      <c r="P20" s="1189"/>
      <c r="Q20" s="1189"/>
      <c r="R20" s="1189"/>
      <c r="S20" s="1189"/>
      <c r="T20" s="1189"/>
      <c r="U20" s="1189"/>
      <c r="V20" s="1189"/>
      <c r="W20" s="1189"/>
      <c r="X20" s="1204"/>
    </row>
    <row r="21" spans="1:24" x14ac:dyDescent="0.55000000000000004">
      <c r="A21" s="1196"/>
      <c r="B21" s="1199"/>
      <c r="C21" s="1199"/>
      <c r="D21" s="1202"/>
      <c r="E21" s="1190"/>
      <c r="F21" s="1193"/>
      <c r="G21" s="1190"/>
      <c r="H21" s="1190"/>
      <c r="I21" s="1190"/>
      <c r="J21" s="1190"/>
      <c r="K21" s="1190"/>
      <c r="L21" s="1190"/>
      <c r="M21" s="1208"/>
      <c r="N21" s="1202"/>
      <c r="O21" s="1190"/>
      <c r="P21" s="1190"/>
      <c r="Q21" s="1190"/>
      <c r="R21" s="1190"/>
      <c r="S21" s="1190"/>
      <c r="T21" s="1190"/>
      <c r="U21" s="1190"/>
      <c r="V21" s="1190"/>
      <c r="W21" s="1190"/>
      <c r="X21" s="1205"/>
    </row>
    <row r="22" spans="1:24" x14ac:dyDescent="0.55000000000000004">
      <c r="A22" s="1197"/>
      <c r="B22" s="1200"/>
      <c r="C22" s="1200"/>
      <c r="D22" s="1203"/>
      <c r="E22" s="1191"/>
      <c r="F22" s="1194"/>
      <c r="G22" s="1191"/>
      <c r="H22" s="1191"/>
      <c r="I22" s="1191"/>
      <c r="J22" s="1191"/>
      <c r="K22" s="1191"/>
      <c r="L22" s="1191"/>
      <c r="M22" s="1209"/>
      <c r="N22" s="1203"/>
      <c r="O22" s="1191"/>
      <c r="P22" s="1191"/>
      <c r="Q22" s="1191"/>
      <c r="R22" s="1191"/>
      <c r="S22" s="1191"/>
      <c r="T22" s="1191"/>
      <c r="U22" s="1191"/>
      <c r="V22" s="1191"/>
      <c r="W22" s="1191"/>
      <c r="X22" s="1206"/>
    </row>
    <row r="23" spans="1:24" x14ac:dyDescent="0.55000000000000004">
      <c r="A23" s="1195">
        <v>6</v>
      </c>
      <c r="B23" s="1198"/>
      <c r="C23" s="1198"/>
      <c r="D23" s="1216"/>
      <c r="E23" s="1189"/>
      <c r="F23" s="1192"/>
      <c r="G23" s="1210"/>
      <c r="H23" s="1210"/>
      <c r="I23" s="1210"/>
      <c r="J23" s="1210"/>
      <c r="K23" s="1210"/>
      <c r="L23" s="1210"/>
      <c r="M23" s="1210"/>
      <c r="N23" s="1201"/>
      <c r="O23" s="1210"/>
      <c r="P23" s="1210"/>
      <c r="Q23" s="1210"/>
      <c r="R23" s="1210"/>
      <c r="S23" s="1210"/>
      <c r="T23" s="1210"/>
      <c r="U23" s="1210"/>
      <c r="V23" s="1210"/>
      <c r="W23" s="1210"/>
      <c r="X23" s="1213"/>
    </row>
    <row r="24" spans="1:24" x14ac:dyDescent="0.55000000000000004">
      <c r="A24" s="1196"/>
      <c r="B24" s="1199"/>
      <c r="C24" s="1199"/>
      <c r="D24" s="1217"/>
      <c r="E24" s="1190"/>
      <c r="F24" s="1193"/>
      <c r="G24" s="1211"/>
      <c r="H24" s="1211"/>
      <c r="I24" s="1211"/>
      <c r="J24" s="1211"/>
      <c r="K24" s="1211"/>
      <c r="L24" s="1211"/>
      <c r="M24" s="1211"/>
      <c r="N24" s="1202"/>
      <c r="O24" s="1211"/>
      <c r="P24" s="1211"/>
      <c r="Q24" s="1211"/>
      <c r="R24" s="1211"/>
      <c r="S24" s="1211"/>
      <c r="T24" s="1211"/>
      <c r="U24" s="1211"/>
      <c r="V24" s="1211"/>
      <c r="W24" s="1211"/>
      <c r="X24" s="1214"/>
    </row>
    <row r="25" spans="1:24" x14ac:dyDescent="0.55000000000000004">
      <c r="A25" s="1197"/>
      <c r="B25" s="1200"/>
      <c r="C25" s="1200"/>
      <c r="D25" s="1218"/>
      <c r="E25" s="1191"/>
      <c r="F25" s="1194"/>
      <c r="G25" s="1212"/>
      <c r="H25" s="1212"/>
      <c r="I25" s="1212"/>
      <c r="J25" s="1212"/>
      <c r="K25" s="1212"/>
      <c r="L25" s="1212"/>
      <c r="M25" s="1212"/>
      <c r="N25" s="1203"/>
      <c r="O25" s="1212"/>
      <c r="P25" s="1212"/>
      <c r="Q25" s="1212"/>
      <c r="R25" s="1212"/>
      <c r="S25" s="1212"/>
      <c r="T25" s="1212"/>
      <c r="U25" s="1212"/>
      <c r="V25" s="1212"/>
      <c r="W25" s="1212"/>
      <c r="X25" s="1215"/>
    </row>
    <row r="26" spans="1:24" x14ac:dyDescent="0.55000000000000004">
      <c r="A26" s="1195">
        <v>7</v>
      </c>
      <c r="B26" s="1198"/>
      <c r="C26" s="1198"/>
      <c r="D26" s="1201"/>
      <c r="E26" s="1189"/>
      <c r="F26" s="1192"/>
      <c r="G26" s="1189"/>
      <c r="H26" s="1189"/>
      <c r="I26" s="1189"/>
      <c r="J26" s="1189"/>
      <c r="K26" s="1189"/>
      <c r="L26" s="1189"/>
      <c r="M26" s="1189"/>
      <c r="N26" s="1201"/>
      <c r="O26" s="1189"/>
      <c r="P26" s="1189"/>
      <c r="Q26" s="1189"/>
      <c r="R26" s="1189"/>
      <c r="S26" s="1189"/>
      <c r="T26" s="1189"/>
      <c r="U26" s="1189"/>
      <c r="V26" s="1189"/>
      <c r="W26" s="1189"/>
      <c r="X26" s="1204"/>
    </row>
    <row r="27" spans="1:24" x14ac:dyDescent="0.55000000000000004">
      <c r="A27" s="1196"/>
      <c r="B27" s="1199"/>
      <c r="C27" s="1199"/>
      <c r="D27" s="1202"/>
      <c r="E27" s="1190"/>
      <c r="F27" s="1193"/>
      <c r="G27" s="1190"/>
      <c r="H27" s="1190"/>
      <c r="I27" s="1190"/>
      <c r="J27" s="1190"/>
      <c r="K27" s="1190"/>
      <c r="L27" s="1190"/>
      <c r="M27" s="1190"/>
      <c r="N27" s="1202"/>
      <c r="O27" s="1190"/>
      <c r="P27" s="1190"/>
      <c r="Q27" s="1190"/>
      <c r="R27" s="1190"/>
      <c r="S27" s="1190"/>
      <c r="T27" s="1190"/>
      <c r="U27" s="1190"/>
      <c r="V27" s="1190"/>
      <c r="W27" s="1190"/>
      <c r="X27" s="1205"/>
    </row>
    <row r="28" spans="1:24" x14ac:dyDescent="0.55000000000000004">
      <c r="A28" s="1197"/>
      <c r="B28" s="1200"/>
      <c r="C28" s="1200"/>
      <c r="D28" s="1203"/>
      <c r="E28" s="1191"/>
      <c r="F28" s="1194"/>
      <c r="G28" s="1191"/>
      <c r="H28" s="1191"/>
      <c r="I28" s="1191"/>
      <c r="J28" s="1191"/>
      <c r="K28" s="1191"/>
      <c r="L28" s="1191"/>
      <c r="M28" s="1191"/>
      <c r="N28" s="1203"/>
      <c r="O28" s="1191"/>
      <c r="P28" s="1191"/>
      <c r="Q28" s="1191"/>
      <c r="R28" s="1191"/>
      <c r="S28" s="1191"/>
      <c r="T28" s="1191"/>
      <c r="U28" s="1191"/>
      <c r="V28" s="1191"/>
      <c r="W28" s="1191"/>
      <c r="X28" s="1206"/>
    </row>
    <row r="29" spans="1:24" x14ac:dyDescent="0.55000000000000004">
      <c r="A29" s="1195">
        <v>8</v>
      </c>
      <c r="B29" s="1198"/>
      <c r="C29" s="1198"/>
      <c r="D29" s="1201"/>
      <c r="E29" s="1189"/>
      <c r="F29" s="1192"/>
      <c r="G29" s="1189"/>
      <c r="H29" s="1189"/>
      <c r="I29" s="1189"/>
      <c r="J29" s="1189"/>
      <c r="K29" s="1189"/>
      <c r="L29" s="1189"/>
      <c r="M29" s="1189"/>
      <c r="N29" s="1201"/>
      <c r="O29" s="1189"/>
      <c r="P29" s="1189"/>
      <c r="Q29" s="1189"/>
      <c r="R29" s="1189"/>
      <c r="S29" s="1189"/>
      <c r="T29" s="1189"/>
      <c r="U29" s="1189"/>
      <c r="V29" s="1189"/>
      <c r="W29" s="1189"/>
      <c r="X29" s="1204"/>
    </row>
    <row r="30" spans="1:24" x14ac:dyDescent="0.55000000000000004">
      <c r="A30" s="1196"/>
      <c r="B30" s="1199"/>
      <c r="C30" s="1199"/>
      <c r="D30" s="1202"/>
      <c r="E30" s="1190"/>
      <c r="F30" s="1193"/>
      <c r="G30" s="1190"/>
      <c r="H30" s="1190"/>
      <c r="I30" s="1190"/>
      <c r="J30" s="1190"/>
      <c r="K30" s="1190"/>
      <c r="L30" s="1190"/>
      <c r="M30" s="1190"/>
      <c r="N30" s="1202"/>
      <c r="O30" s="1190"/>
      <c r="P30" s="1190"/>
      <c r="Q30" s="1190"/>
      <c r="R30" s="1190"/>
      <c r="S30" s="1190"/>
      <c r="T30" s="1190"/>
      <c r="U30" s="1190"/>
      <c r="V30" s="1190"/>
      <c r="W30" s="1190"/>
      <c r="X30" s="1205"/>
    </row>
    <row r="31" spans="1:24" x14ac:dyDescent="0.55000000000000004">
      <c r="A31" s="1197"/>
      <c r="B31" s="1200"/>
      <c r="C31" s="1200"/>
      <c r="D31" s="1203"/>
      <c r="E31" s="1191"/>
      <c r="F31" s="1194"/>
      <c r="G31" s="1191"/>
      <c r="H31" s="1191"/>
      <c r="I31" s="1191"/>
      <c r="J31" s="1191"/>
      <c r="K31" s="1191"/>
      <c r="L31" s="1191"/>
      <c r="M31" s="1191"/>
      <c r="N31" s="1203"/>
      <c r="O31" s="1191"/>
      <c r="P31" s="1191"/>
      <c r="Q31" s="1191"/>
      <c r="R31" s="1191"/>
      <c r="S31" s="1191"/>
      <c r="T31" s="1191"/>
      <c r="U31" s="1191"/>
      <c r="V31" s="1191"/>
      <c r="W31" s="1191"/>
      <c r="X31" s="1206"/>
    </row>
    <row r="32" spans="1:24" x14ac:dyDescent="0.55000000000000004">
      <c r="A32" s="1195">
        <v>9</v>
      </c>
      <c r="B32" s="1198"/>
      <c r="C32" s="1198"/>
      <c r="D32" s="1201"/>
      <c r="E32" s="1189"/>
      <c r="F32" s="1192"/>
      <c r="G32" s="1189"/>
      <c r="H32" s="1189"/>
      <c r="I32" s="1189"/>
      <c r="J32" s="1189"/>
      <c r="K32" s="1189"/>
      <c r="L32" s="1189"/>
      <c r="M32" s="1189"/>
      <c r="N32" s="1201"/>
      <c r="O32" s="1189"/>
      <c r="P32" s="1189"/>
      <c r="Q32" s="1189"/>
      <c r="R32" s="1189"/>
      <c r="S32" s="1189"/>
      <c r="T32" s="1189"/>
      <c r="U32" s="1189"/>
      <c r="V32" s="1189"/>
      <c r="W32" s="1189"/>
      <c r="X32" s="1204"/>
    </row>
    <row r="33" spans="1:24" x14ac:dyDescent="0.55000000000000004">
      <c r="A33" s="1196"/>
      <c r="B33" s="1199"/>
      <c r="C33" s="1199"/>
      <c r="D33" s="1202"/>
      <c r="E33" s="1190"/>
      <c r="F33" s="1193"/>
      <c r="G33" s="1190"/>
      <c r="H33" s="1190"/>
      <c r="I33" s="1190"/>
      <c r="J33" s="1190"/>
      <c r="K33" s="1190"/>
      <c r="L33" s="1190"/>
      <c r="M33" s="1190"/>
      <c r="N33" s="1202"/>
      <c r="O33" s="1190"/>
      <c r="P33" s="1190"/>
      <c r="Q33" s="1190"/>
      <c r="R33" s="1190"/>
      <c r="S33" s="1190"/>
      <c r="T33" s="1190"/>
      <c r="U33" s="1190"/>
      <c r="V33" s="1190"/>
      <c r="W33" s="1190"/>
      <c r="X33" s="1205"/>
    </row>
    <row r="34" spans="1:24" x14ac:dyDescent="0.55000000000000004">
      <c r="A34" s="1197"/>
      <c r="B34" s="1200"/>
      <c r="C34" s="1200"/>
      <c r="D34" s="1203"/>
      <c r="E34" s="1191"/>
      <c r="F34" s="1194"/>
      <c r="G34" s="1191"/>
      <c r="H34" s="1191"/>
      <c r="I34" s="1191"/>
      <c r="J34" s="1191"/>
      <c r="K34" s="1191"/>
      <c r="L34" s="1191"/>
      <c r="M34" s="1191"/>
      <c r="N34" s="1203"/>
      <c r="O34" s="1191"/>
      <c r="P34" s="1191"/>
      <c r="Q34" s="1191"/>
      <c r="R34" s="1191"/>
      <c r="S34" s="1191"/>
      <c r="T34" s="1191"/>
      <c r="U34" s="1191"/>
      <c r="V34" s="1191"/>
      <c r="W34" s="1191"/>
      <c r="X34" s="1206"/>
    </row>
    <row r="35" spans="1:24" x14ac:dyDescent="0.55000000000000004">
      <c r="A35" s="1195">
        <v>10</v>
      </c>
      <c r="B35" s="1198"/>
      <c r="C35" s="1198"/>
      <c r="D35" s="1201"/>
      <c r="E35" s="1189"/>
      <c r="F35" s="1192"/>
      <c r="G35" s="1189"/>
      <c r="H35" s="1189"/>
      <c r="I35" s="1189"/>
      <c r="J35" s="1189"/>
      <c r="K35" s="1189"/>
      <c r="L35" s="1189"/>
      <c r="M35" s="1189"/>
      <c r="N35" s="1201"/>
      <c r="O35" s="1189"/>
      <c r="P35" s="1189"/>
      <c r="Q35" s="1189"/>
      <c r="R35" s="1189"/>
      <c r="S35" s="1189"/>
      <c r="T35" s="1189"/>
      <c r="U35" s="1189"/>
      <c r="V35" s="1189"/>
      <c r="W35" s="1189"/>
      <c r="X35" s="1204"/>
    </row>
    <row r="36" spans="1:24" x14ac:dyDescent="0.55000000000000004">
      <c r="A36" s="1196"/>
      <c r="B36" s="1199"/>
      <c r="C36" s="1199"/>
      <c r="D36" s="1202"/>
      <c r="E36" s="1190"/>
      <c r="F36" s="1193"/>
      <c r="G36" s="1190"/>
      <c r="H36" s="1190"/>
      <c r="I36" s="1190"/>
      <c r="J36" s="1190"/>
      <c r="K36" s="1190"/>
      <c r="L36" s="1190"/>
      <c r="M36" s="1190"/>
      <c r="N36" s="1202"/>
      <c r="O36" s="1190"/>
      <c r="P36" s="1190"/>
      <c r="Q36" s="1190"/>
      <c r="R36" s="1190"/>
      <c r="S36" s="1190"/>
      <c r="T36" s="1190"/>
      <c r="U36" s="1190"/>
      <c r="V36" s="1190"/>
      <c r="W36" s="1190"/>
      <c r="X36" s="1205"/>
    </row>
    <row r="37" spans="1:24" x14ac:dyDescent="0.55000000000000004">
      <c r="A37" s="1197"/>
      <c r="B37" s="1200"/>
      <c r="C37" s="1200"/>
      <c r="D37" s="1203"/>
      <c r="E37" s="1191"/>
      <c r="F37" s="1194"/>
      <c r="G37" s="1191"/>
      <c r="H37" s="1191"/>
      <c r="I37" s="1191"/>
      <c r="J37" s="1191"/>
      <c r="K37" s="1191"/>
      <c r="L37" s="1191"/>
      <c r="M37" s="1191"/>
      <c r="N37" s="1203"/>
      <c r="O37" s="1191"/>
      <c r="P37" s="1191"/>
      <c r="Q37" s="1191"/>
      <c r="R37" s="1191"/>
      <c r="S37" s="1191"/>
      <c r="T37" s="1191"/>
      <c r="U37" s="1191"/>
      <c r="V37" s="1191"/>
      <c r="W37" s="1191"/>
      <c r="X37" s="1206"/>
    </row>
    <row r="38" spans="1:24" x14ac:dyDescent="0.55000000000000004">
      <c r="A38" s="1195">
        <v>11</v>
      </c>
      <c r="B38" s="1198"/>
      <c r="C38" s="1198"/>
      <c r="D38" s="1201"/>
      <c r="E38" s="1189"/>
      <c r="F38" s="1192"/>
      <c r="G38" s="1189"/>
      <c r="H38" s="1189"/>
      <c r="I38" s="1189"/>
      <c r="J38" s="1189"/>
      <c r="K38" s="1189"/>
      <c r="L38" s="1189"/>
      <c r="M38" s="1189"/>
      <c r="N38" s="1201"/>
      <c r="O38" s="1189"/>
      <c r="P38" s="1189"/>
      <c r="Q38" s="1189"/>
      <c r="R38" s="1189"/>
      <c r="S38" s="1189"/>
      <c r="T38" s="1189"/>
      <c r="U38" s="1189"/>
      <c r="V38" s="1189"/>
      <c r="W38" s="1189"/>
      <c r="X38" s="1204"/>
    </row>
    <row r="39" spans="1:24" x14ac:dyDescent="0.55000000000000004">
      <c r="A39" s="1196"/>
      <c r="B39" s="1199"/>
      <c r="C39" s="1199"/>
      <c r="D39" s="1202"/>
      <c r="E39" s="1190"/>
      <c r="F39" s="1193"/>
      <c r="G39" s="1190"/>
      <c r="H39" s="1190"/>
      <c r="I39" s="1190"/>
      <c r="J39" s="1190"/>
      <c r="K39" s="1190"/>
      <c r="L39" s="1190"/>
      <c r="M39" s="1190"/>
      <c r="N39" s="1202"/>
      <c r="O39" s="1190"/>
      <c r="P39" s="1190"/>
      <c r="Q39" s="1190"/>
      <c r="R39" s="1190"/>
      <c r="S39" s="1190"/>
      <c r="T39" s="1190"/>
      <c r="U39" s="1190"/>
      <c r="V39" s="1190"/>
      <c r="W39" s="1190"/>
      <c r="X39" s="1205"/>
    </row>
    <row r="40" spans="1:24" x14ac:dyDescent="0.55000000000000004">
      <c r="A40" s="1197"/>
      <c r="B40" s="1200"/>
      <c r="C40" s="1200"/>
      <c r="D40" s="1203"/>
      <c r="E40" s="1191"/>
      <c r="F40" s="1194"/>
      <c r="G40" s="1191"/>
      <c r="H40" s="1191"/>
      <c r="I40" s="1191"/>
      <c r="J40" s="1191"/>
      <c r="K40" s="1191"/>
      <c r="L40" s="1191"/>
      <c r="M40" s="1191"/>
      <c r="N40" s="1203"/>
      <c r="O40" s="1191"/>
      <c r="P40" s="1191"/>
      <c r="Q40" s="1191"/>
      <c r="R40" s="1191"/>
      <c r="S40" s="1191"/>
      <c r="T40" s="1191"/>
      <c r="U40" s="1191"/>
      <c r="V40" s="1191"/>
      <c r="W40" s="1191"/>
      <c r="X40" s="1206"/>
    </row>
    <row r="41" spans="1:24" x14ac:dyDescent="0.55000000000000004">
      <c r="A41" s="1195">
        <v>12</v>
      </c>
      <c r="B41" s="1198"/>
      <c r="C41" s="1198"/>
      <c r="D41" s="1201"/>
      <c r="E41" s="1189"/>
      <c r="F41" s="1192"/>
      <c r="G41" s="1189"/>
      <c r="H41" s="1189"/>
      <c r="I41" s="1189"/>
      <c r="J41" s="1189"/>
      <c r="K41" s="1189"/>
      <c r="L41" s="1189"/>
      <c r="M41" s="1189"/>
      <c r="N41" s="1201"/>
      <c r="O41" s="1189"/>
      <c r="P41" s="1189"/>
      <c r="Q41" s="1189"/>
      <c r="R41" s="1189"/>
      <c r="S41" s="1189"/>
      <c r="T41" s="1189"/>
      <c r="U41" s="1189"/>
      <c r="V41" s="1189"/>
      <c r="W41" s="1189"/>
      <c r="X41" s="1204"/>
    </row>
    <row r="42" spans="1:24" x14ac:dyDescent="0.55000000000000004">
      <c r="A42" s="1196"/>
      <c r="B42" s="1199"/>
      <c r="C42" s="1199"/>
      <c r="D42" s="1202"/>
      <c r="E42" s="1190"/>
      <c r="F42" s="1193"/>
      <c r="G42" s="1190"/>
      <c r="H42" s="1190"/>
      <c r="I42" s="1190"/>
      <c r="J42" s="1190"/>
      <c r="K42" s="1190"/>
      <c r="L42" s="1190"/>
      <c r="M42" s="1190"/>
      <c r="N42" s="1202"/>
      <c r="O42" s="1190"/>
      <c r="P42" s="1190"/>
      <c r="Q42" s="1190"/>
      <c r="R42" s="1190"/>
      <c r="S42" s="1190"/>
      <c r="T42" s="1190"/>
      <c r="U42" s="1190"/>
      <c r="V42" s="1190"/>
      <c r="W42" s="1190"/>
      <c r="X42" s="1205"/>
    </row>
    <row r="43" spans="1:24" x14ac:dyDescent="0.55000000000000004">
      <c r="A43" s="1197"/>
      <c r="B43" s="1200"/>
      <c r="C43" s="1200"/>
      <c r="D43" s="1203"/>
      <c r="E43" s="1191"/>
      <c r="F43" s="1194"/>
      <c r="G43" s="1191"/>
      <c r="H43" s="1191"/>
      <c r="I43" s="1191"/>
      <c r="J43" s="1191"/>
      <c r="K43" s="1191"/>
      <c r="L43" s="1191"/>
      <c r="M43" s="1191"/>
      <c r="N43" s="1203"/>
      <c r="O43" s="1191"/>
      <c r="P43" s="1191"/>
      <c r="Q43" s="1191"/>
      <c r="R43" s="1191"/>
      <c r="S43" s="1191"/>
      <c r="T43" s="1191"/>
      <c r="U43" s="1191"/>
      <c r="V43" s="1191"/>
      <c r="W43" s="1191"/>
      <c r="X43" s="1206"/>
    </row>
    <row r="44" spans="1:24" x14ac:dyDescent="0.55000000000000004">
      <c r="A44" s="1195">
        <v>13</v>
      </c>
      <c r="B44" s="1198"/>
      <c r="C44" s="1198"/>
      <c r="D44" s="1201"/>
      <c r="E44" s="1189"/>
      <c r="F44" s="1192"/>
      <c r="G44" s="1189"/>
      <c r="H44" s="1189"/>
      <c r="I44" s="1189"/>
      <c r="J44" s="1189"/>
      <c r="K44" s="1189"/>
      <c r="L44" s="1189"/>
      <c r="M44" s="1189"/>
      <c r="N44" s="1201"/>
      <c r="O44" s="1189"/>
      <c r="P44" s="1189"/>
      <c r="Q44" s="1207"/>
      <c r="R44" s="1189"/>
      <c r="S44" s="1189"/>
      <c r="T44" s="1189"/>
      <c r="U44" s="1189"/>
      <c r="V44" s="1189"/>
      <c r="W44" s="1189"/>
      <c r="X44" s="1204"/>
    </row>
    <row r="45" spans="1:24" x14ac:dyDescent="0.55000000000000004">
      <c r="A45" s="1196"/>
      <c r="B45" s="1199"/>
      <c r="C45" s="1199"/>
      <c r="D45" s="1202"/>
      <c r="E45" s="1190"/>
      <c r="F45" s="1193"/>
      <c r="G45" s="1190"/>
      <c r="H45" s="1190"/>
      <c r="I45" s="1190"/>
      <c r="J45" s="1190"/>
      <c r="K45" s="1190"/>
      <c r="L45" s="1190"/>
      <c r="M45" s="1190"/>
      <c r="N45" s="1202"/>
      <c r="O45" s="1190"/>
      <c r="P45" s="1190"/>
      <c r="Q45" s="1208"/>
      <c r="R45" s="1190"/>
      <c r="S45" s="1190"/>
      <c r="T45" s="1190"/>
      <c r="U45" s="1190"/>
      <c r="V45" s="1190"/>
      <c r="W45" s="1190"/>
      <c r="X45" s="1205"/>
    </row>
    <row r="46" spans="1:24" x14ac:dyDescent="0.55000000000000004">
      <c r="A46" s="1197"/>
      <c r="B46" s="1200"/>
      <c r="C46" s="1200"/>
      <c r="D46" s="1203"/>
      <c r="E46" s="1191"/>
      <c r="F46" s="1194"/>
      <c r="G46" s="1191"/>
      <c r="H46" s="1191"/>
      <c r="I46" s="1191"/>
      <c r="J46" s="1191"/>
      <c r="K46" s="1191"/>
      <c r="L46" s="1191"/>
      <c r="M46" s="1191"/>
      <c r="N46" s="1203"/>
      <c r="O46" s="1191"/>
      <c r="P46" s="1191"/>
      <c r="Q46" s="1209"/>
      <c r="R46" s="1191"/>
      <c r="S46" s="1191"/>
      <c r="T46" s="1191"/>
      <c r="U46" s="1191"/>
      <c r="V46" s="1191"/>
      <c r="W46" s="1191"/>
      <c r="X46" s="1206"/>
    </row>
    <row r="47" spans="1:24" x14ac:dyDescent="0.55000000000000004">
      <c r="A47" s="1195">
        <v>14</v>
      </c>
      <c r="B47" s="1198"/>
      <c r="C47" s="1198"/>
      <c r="D47" s="1201"/>
      <c r="E47" s="1189"/>
      <c r="F47" s="1192"/>
      <c r="G47" s="1189"/>
      <c r="H47" s="1189"/>
      <c r="I47" s="1189"/>
      <c r="J47" s="1189"/>
      <c r="K47" s="1189"/>
      <c r="L47" s="1189"/>
      <c r="M47" s="1189"/>
      <c r="N47" s="1201"/>
      <c r="O47" s="1189"/>
      <c r="P47" s="1189"/>
      <c r="Q47" s="1207"/>
      <c r="R47" s="1189"/>
      <c r="S47" s="1189"/>
      <c r="T47" s="1189"/>
      <c r="U47" s="1189"/>
      <c r="V47" s="1189"/>
      <c r="W47" s="1189"/>
      <c r="X47" s="1204"/>
    </row>
    <row r="48" spans="1:24" x14ac:dyDescent="0.55000000000000004">
      <c r="A48" s="1196"/>
      <c r="B48" s="1199"/>
      <c r="C48" s="1199"/>
      <c r="D48" s="1202"/>
      <c r="E48" s="1190"/>
      <c r="F48" s="1193"/>
      <c r="G48" s="1190"/>
      <c r="H48" s="1190"/>
      <c r="I48" s="1190"/>
      <c r="J48" s="1190"/>
      <c r="K48" s="1190"/>
      <c r="L48" s="1190"/>
      <c r="M48" s="1190"/>
      <c r="N48" s="1202"/>
      <c r="O48" s="1190"/>
      <c r="P48" s="1190"/>
      <c r="Q48" s="1208"/>
      <c r="R48" s="1190"/>
      <c r="S48" s="1190"/>
      <c r="T48" s="1190"/>
      <c r="U48" s="1190"/>
      <c r="V48" s="1190"/>
      <c r="W48" s="1190"/>
      <c r="X48" s="1205"/>
    </row>
    <row r="49" spans="1:24" x14ac:dyDescent="0.55000000000000004">
      <c r="A49" s="1197"/>
      <c r="B49" s="1200"/>
      <c r="C49" s="1200"/>
      <c r="D49" s="1203"/>
      <c r="E49" s="1191"/>
      <c r="F49" s="1194"/>
      <c r="G49" s="1191"/>
      <c r="H49" s="1191"/>
      <c r="I49" s="1191"/>
      <c r="J49" s="1191"/>
      <c r="K49" s="1191"/>
      <c r="L49" s="1191"/>
      <c r="M49" s="1191"/>
      <c r="N49" s="1203"/>
      <c r="O49" s="1191"/>
      <c r="P49" s="1191"/>
      <c r="Q49" s="1209"/>
      <c r="R49" s="1191"/>
      <c r="S49" s="1191"/>
      <c r="T49" s="1191"/>
      <c r="U49" s="1191"/>
      <c r="V49" s="1191"/>
      <c r="W49" s="1191"/>
      <c r="X49" s="1206"/>
    </row>
    <row r="50" spans="1:24" x14ac:dyDescent="0.55000000000000004">
      <c r="A50" s="1195">
        <v>15</v>
      </c>
      <c r="B50" s="1198"/>
      <c r="C50" s="1198"/>
      <c r="D50" s="1201"/>
      <c r="E50" s="1189"/>
      <c r="F50" s="1192"/>
      <c r="G50" s="1189"/>
      <c r="H50" s="1189"/>
      <c r="I50" s="1189"/>
      <c r="J50" s="1189"/>
      <c r="K50" s="1189"/>
      <c r="L50" s="1189"/>
      <c r="M50" s="1189"/>
      <c r="N50" s="1201"/>
      <c r="O50" s="1189"/>
      <c r="P50" s="1189"/>
      <c r="Q50" s="1207"/>
      <c r="R50" s="1189"/>
      <c r="S50" s="1189"/>
      <c r="T50" s="1189"/>
      <c r="U50" s="1189"/>
      <c r="V50" s="1189"/>
      <c r="W50" s="1189"/>
      <c r="X50" s="1204"/>
    </row>
    <row r="51" spans="1:24" x14ac:dyDescent="0.55000000000000004">
      <c r="A51" s="1196"/>
      <c r="B51" s="1199"/>
      <c r="C51" s="1199"/>
      <c r="D51" s="1202"/>
      <c r="E51" s="1190"/>
      <c r="F51" s="1193"/>
      <c r="G51" s="1190"/>
      <c r="H51" s="1190"/>
      <c r="I51" s="1190"/>
      <c r="J51" s="1190"/>
      <c r="K51" s="1190"/>
      <c r="L51" s="1190"/>
      <c r="M51" s="1190"/>
      <c r="N51" s="1202"/>
      <c r="O51" s="1190"/>
      <c r="P51" s="1190"/>
      <c r="Q51" s="1208"/>
      <c r="R51" s="1190"/>
      <c r="S51" s="1190"/>
      <c r="T51" s="1190"/>
      <c r="U51" s="1190"/>
      <c r="V51" s="1190"/>
      <c r="W51" s="1190"/>
      <c r="X51" s="1205"/>
    </row>
    <row r="52" spans="1:24" x14ac:dyDescent="0.55000000000000004">
      <c r="A52" s="1197"/>
      <c r="B52" s="1200"/>
      <c r="C52" s="1200"/>
      <c r="D52" s="1203"/>
      <c r="E52" s="1191"/>
      <c r="F52" s="1194"/>
      <c r="G52" s="1191"/>
      <c r="H52" s="1191"/>
      <c r="I52" s="1191"/>
      <c r="J52" s="1191"/>
      <c r="K52" s="1191"/>
      <c r="L52" s="1191"/>
      <c r="M52" s="1191"/>
      <c r="N52" s="1203"/>
      <c r="O52" s="1191"/>
      <c r="P52" s="1191"/>
      <c r="Q52" s="1209"/>
      <c r="R52" s="1191"/>
      <c r="S52" s="1191"/>
      <c r="T52" s="1191"/>
      <c r="U52" s="1191"/>
      <c r="V52" s="1191"/>
      <c r="W52" s="1191"/>
      <c r="X52" s="1206"/>
    </row>
    <row r="53" spans="1:24" x14ac:dyDescent="0.55000000000000004">
      <c r="A53" s="1195">
        <v>16</v>
      </c>
      <c r="B53" s="1198"/>
      <c r="C53" s="1198"/>
      <c r="D53" s="1201"/>
      <c r="E53" s="1189"/>
      <c r="F53" s="1192"/>
      <c r="G53" s="1189"/>
      <c r="H53" s="1189"/>
      <c r="I53" s="1189"/>
      <c r="J53" s="1189"/>
      <c r="K53" s="1189"/>
      <c r="L53" s="1189"/>
      <c r="M53" s="1189"/>
      <c r="N53" s="1201"/>
      <c r="O53" s="1189"/>
      <c r="P53" s="1189"/>
      <c r="Q53" s="1207"/>
      <c r="R53" s="1189"/>
      <c r="S53" s="1189"/>
      <c r="T53" s="1189"/>
      <c r="U53" s="1189"/>
      <c r="V53" s="1189"/>
      <c r="W53" s="1189"/>
      <c r="X53" s="1204"/>
    </row>
    <row r="54" spans="1:24" x14ac:dyDescent="0.55000000000000004">
      <c r="A54" s="1196"/>
      <c r="B54" s="1199"/>
      <c r="C54" s="1199"/>
      <c r="D54" s="1202"/>
      <c r="E54" s="1190"/>
      <c r="F54" s="1193"/>
      <c r="G54" s="1190"/>
      <c r="H54" s="1190"/>
      <c r="I54" s="1190"/>
      <c r="J54" s="1190"/>
      <c r="K54" s="1190"/>
      <c r="L54" s="1190"/>
      <c r="M54" s="1190"/>
      <c r="N54" s="1202"/>
      <c r="O54" s="1190"/>
      <c r="P54" s="1190"/>
      <c r="Q54" s="1208"/>
      <c r="R54" s="1190"/>
      <c r="S54" s="1190"/>
      <c r="T54" s="1190"/>
      <c r="U54" s="1190"/>
      <c r="V54" s="1190"/>
      <c r="W54" s="1190"/>
      <c r="X54" s="1205"/>
    </row>
    <row r="55" spans="1:24" x14ac:dyDescent="0.55000000000000004">
      <c r="A55" s="1197"/>
      <c r="B55" s="1200"/>
      <c r="C55" s="1200"/>
      <c r="D55" s="1203"/>
      <c r="E55" s="1191"/>
      <c r="F55" s="1194"/>
      <c r="G55" s="1191"/>
      <c r="H55" s="1191"/>
      <c r="I55" s="1191"/>
      <c r="J55" s="1191"/>
      <c r="K55" s="1191"/>
      <c r="L55" s="1191"/>
      <c r="M55" s="1191"/>
      <c r="N55" s="1203"/>
      <c r="O55" s="1191"/>
      <c r="P55" s="1191"/>
      <c r="Q55" s="1209"/>
      <c r="R55" s="1191"/>
      <c r="S55" s="1191"/>
      <c r="T55" s="1191"/>
      <c r="U55" s="1191"/>
      <c r="V55" s="1191"/>
      <c r="W55" s="1191"/>
      <c r="X55" s="1206"/>
    </row>
    <row r="56" spans="1:24" x14ac:dyDescent="0.55000000000000004">
      <c r="A56" s="1195">
        <v>17</v>
      </c>
      <c r="B56" s="1198"/>
      <c r="C56" s="1198"/>
      <c r="D56" s="1201"/>
      <c r="E56" s="1189"/>
      <c r="F56" s="1192"/>
      <c r="G56" s="1192"/>
      <c r="H56" s="1192"/>
      <c r="I56" s="1192"/>
      <c r="J56" s="1192"/>
      <c r="K56" s="1192"/>
      <c r="L56" s="1189"/>
      <c r="M56" s="1204"/>
      <c r="N56" s="1201"/>
      <c r="O56" s="1189"/>
      <c r="P56" s="1189"/>
      <c r="Q56" s="1189"/>
      <c r="R56" s="1192"/>
      <c r="S56" s="1189"/>
      <c r="T56" s="1189"/>
      <c r="U56" s="1189"/>
      <c r="V56" s="1189"/>
      <c r="W56" s="1189"/>
      <c r="X56" s="1204"/>
    </row>
    <row r="57" spans="1:24" x14ac:dyDescent="0.55000000000000004">
      <c r="A57" s="1196"/>
      <c r="B57" s="1199"/>
      <c r="C57" s="1199"/>
      <c r="D57" s="1202"/>
      <c r="E57" s="1190"/>
      <c r="F57" s="1193"/>
      <c r="G57" s="1193"/>
      <c r="H57" s="1193"/>
      <c r="I57" s="1193"/>
      <c r="J57" s="1193"/>
      <c r="K57" s="1193"/>
      <c r="L57" s="1190"/>
      <c r="M57" s="1205"/>
      <c r="N57" s="1202"/>
      <c r="O57" s="1190"/>
      <c r="P57" s="1190"/>
      <c r="Q57" s="1190"/>
      <c r="R57" s="1193"/>
      <c r="S57" s="1190"/>
      <c r="T57" s="1190"/>
      <c r="U57" s="1190"/>
      <c r="V57" s="1190"/>
      <c r="W57" s="1190"/>
      <c r="X57" s="1205"/>
    </row>
    <row r="58" spans="1:24" x14ac:dyDescent="0.55000000000000004">
      <c r="A58" s="1197"/>
      <c r="B58" s="1200"/>
      <c r="C58" s="1200"/>
      <c r="D58" s="1203"/>
      <c r="E58" s="1191"/>
      <c r="F58" s="1194"/>
      <c r="G58" s="1194"/>
      <c r="H58" s="1194"/>
      <c r="I58" s="1194"/>
      <c r="J58" s="1194"/>
      <c r="K58" s="1194"/>
      <c r="L58" s="1191"/>
      <c r="M58" s="1206"/>
      <c r="N58" s="1203"/>
      <c r="O58" s="1191"/>
      <c r="P58" s="1191"/>
      <c r="Q58" s="1191"/>
      <c r="R58" s="1194"/>
      <c r="S58" s="1191"/>
      <c r="T58" s="1191"/>
      <c r="U58" s="1191"/>
      <c r="V58" s="1191"/>
      <c r="W58" s="1191"/>
      <c r="X58" s="1206"/>
    </row>
    <row r="59" spans="1:24" x14ac:dyDescent="0.55000000000000004">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row>
  </sheetData>
  <sheetProtection password="C472" sheet="1" objects="1" scenarios="1" formatCells="0" selectLockedCells="1"/>
  <mergeCells count="436">
    <mergeCell ref="A1:X1"/>
    <mergeCell ref="A2:B2"/>
    <mergeCell ref="D2:E2"/>
    <mergeCell ref="F2:G2"/>
    <mergeCell ref="H2:I2"/>
    <mergeCell ref="J2:K2"/>
    <mergeCell ref="L2:M2"/>
    <mergeCell ref="N2:O2"/>
    <mergeCell ref="P2:X2"/>
    <mergeCell ref="B5:X5"/>
    <mergeCell ref="A6:A7"/>
    <mergeCell ref="B6:B7"/>
    <mergeCell ref="C6:C7"/>
    <mergeCell ref="A4:B4"/>
    <mergeCell ref="D4:E4"/>
    <mergeCell ref="F4:G4"/>
    <mergeCell ref="H4:I4"/>
    <mergeCell ref="J4:K4"/>
    <mergeCell ref="P4:X4"/>
    <mergeCell ref="D6:M6"/>
    <mergeCell ref="N6:X6"/>
    <mergeCell ref="G8:G10"/>
    <mergeCell ref="H8:H10"/>
    <mergeCell ref="I8:I10"/>
    <mergeCell ref="J8:J10"/>
    <mergeCell ref="K8:K10"/>
    <mergeCell ref="L8:L10"/>
    <mergeCell ref="A8:A10"/>
    <mergeCell ref="B8:B10"/>
    <mergeCell ref="C8:C10"/>
    <mergeCell ref="D8:D10"/>
    <mergeCell ref="E8:E10"/>
    <mergeCell ref="F8:F10"/>
    <mergeCell ref="S8:S10"/>
    <mergeCell ref="T8:T10"/>
    <mergeCell ref="U8:U10"/>
    <mergeCell ref="V8:V10"/>
    <mergeCell ref="W8:W10"/>
    <mergeCell ref="X8:X10"/>
    <mergeCell ref="M8:M10"/>
    <mergeCell ref="N8:N10"/>
    <mergeCell ref="O8:O10"/>
    <mergeCell ref="P8:P10"/>
    <mergeCell ref="Q8:Q10"/>
    <mergeCell ref="R8:R10"/>
    <mergeCell ref="G11:G13"/>
    <mergeCell ref="H11:H13"/>
    <mergeCell ref="I11:I13"/>
    <mergeCell ref="J11:J13"/>
    <mergeCell ref="K11:K13"/>
    <mergeCell ref="L11:L13"/>
    <mergeCell ref="A11:A13"/>
    <mergeCell ref="B11:B13"/>
    <mergeCell ref="C11:C13"/>
    <mergeCell ref="D11:D13"/>
    <mergeCell ref="E11:E13"/>
    <mergeCell ref="F11:F13"/>
    <mergeCell ref="S11:S13"/>
    <mergeCell ref="T11:T13"/>
    <mergeCell ref="U11:U13"/>
    <mergeCell ref="V11:V13"/>
    <mergeCell ref="W11:W13"/>
    <mergeCell ref="X11:X13"/>
    <mergeCell ref="M11:M13"/>
    <mergeCell ref="N11:N13"/>
    <mergeCell ref="O11:O13"/>
    <mergeCell ref="P11:P13"/>
    <mergeCell ref="Q11:Q13"/>
    <mergeCell ref="R11:R13"/>
    <mergeCell ref="G14:G16"/>
    <mergeCell ref="H14:H16"/>
    <mergeCell ref="I14:I16"/>
    <mergeCell ref="J14:J16"/>
    <mergeCell ref="K14:K16"/>
    <mergeCell ref="L14:L16"/>
    <mergeCell ref="A14:A16"/>
    <mergeCell ref="B14:B16"/>
    <mergeCell ref="C14:C16"/>
    <mergeCell ref="D14:D16"/>
    <mergeCell ref="E14:E16"/>
    <mergeCell ref="F14:F16"/>
    <mergeCell ref="S14:S16"/>
    <mergeCell ref="T14:T16"/>
    <mergeCell ref="U14:U16"/>
    <mergeCell ref="V14:V16"/>
    <mergeCell ref="W14:W16"/>
    <mergeCell ref="X14:X16"/>
    <mergeCell ref="M14:M16"/>
    <mergeCell ref="N14:N16"/>
    <mergeCell ref="O14:O16"/>
    <mergeCell ref="P14:P16"/>
    <mergeCell ref="Q14:Q16"/>
    <mergeCell ref="R14:R16"/>
    <mergeCell ref="G17:G19"/>
    <mergeCell ref="H17:H19"/>
    <mergeCell ref="I17:I19"/>
    <mergeCell ref="J17:J19"/>
    <mergeCell ref="K17:K19"/>
    <mergeCell ref="L17:L19"/>
    <mergeCell ref="A17:A19"/>
    <mergeCell ref="B17:B19"/>
    <mergeCell ref="C17:C19"/>
    <mergeCell ref="D17:D19"/>
    <mergeCell ref="E17:E19"/>
    <mergeCell ref="F17:F19"/>
    <mergeCell ref="S17:S19"/>
    <mergeCell ref="T17:T19"/>
    <mergeCell ref="U17:U19"/>
    <mergeCell ref="V17:V19"/>
    <mergeCell ref="W17:W19"/>
    <mergeCell ref="X17:X19"/>
    <mergeCell ref="M17:M19"/>
    <mergeCell ref="N17:N19"/>
    <mergeCell ref="O17:O19"/>
    <mergeCell ref="P17:P19"/>
    <mergeCell ref="Q17:Q19"/>
    <mergeCell ref="R17:R19"/>
    <mergeCell ref="G20:G22"/>
    <mergeCell ref="H20:H22"/>
    <mergeCell ref="I20:I22"/>
    <mergeCell ref="J20:J22"/>
    <mergeCell ref="K20:K22"/>
    <mergeCell ref="L20:L22"/>
    <mergeCell ref="A20:A22"/>
    <mergeCell ref="B20:B22"/>
    <mergeCell ref="C20:C22"/>
    <mergeCell ref="D20:D22"/>
    <mergeCell ref="E20:E22"/>
    <mergeCell ref="F20:F22"/>
    <mergeCell ref="S20:S22"/>
    <mergeCell ref="T20:T22"/>
    <mergeCell ref="U20:U22"/>
    <mergeCell ref="V20:V22"/>
    <mergeCell ref="W20:W22"/>
    <mergeCell ref="X20:X22"/>
    <mergeCell ref="M20:M22"/>
    <mergeCell ref="N20:N22"/>
    <mergeCell ref="O20:O22"/>
    <mergeCell ref="P20:P22"/>
    <mergeCell ref="Q20:Q22"/>
    <mergeCell ref="R20:R22"/>
    <mergeCell ref="G23:G25"/>
    <mergeCell ref="H23:H25"/>
    <mergeCell ref="I23:I25"/>
    <mergeCell ref="J23:J25"/>
    <mergeCell ref="K23:K25"/>
    <mergeCell ref="L23:L25"/>
    <mergeCell ref="A23:A25"/>
    <mergeCell ref="B23:B25"/>
    <mergeCell ref="C23:C25"/>
    <mergeCell ref="D23:D25"/>
    <mergeCell ref="E23:E25"/>
    <mergeCell ref="F23:F25"/>
    <mergeCell ref="S23:S25"/>
    <mergeCell ref="T23:T25"/>
    <mergeCell ref="U23:U25"/>
    <mergeCell ref="V23:V25"/>
    <mergeCell ref="W23:W25"/>
    <mergeCell ref="X23:X25"/>
    <mergeCell ref="M23:M25"/>
    <mergeCell ref="N23:N25"/>
    <mergeCell ref="O23:O25"/>
    <mergeCell ref="P23:P25"/>
    <mergeCell ref="Q23:Q25"/>
    <mergeCell ref="R23:R25"/>
    <mergeCell ref="G26:G28"/>
    <mergeCell ref="H26:H28"/>
    <mergeCell ref="I26:I28"/>
    <mergeCell ref="J26:J28"/>
    <mergeCell ref="K26:K28"/>
    <mergeCell ref="L26:L28"/>
    <mergeCell ref="A26:A28"/>
    <mergeCell ref="B26:B28"/>
    <mergeCell ref="C26:C28"/>
    <mergeCell ref="D26:D28"/>
    <mergeCell ref="E26:E28"/>
    <mergeCell ref="F26:F28"/>
    <mergeCell ref="S26:S28"/>
    <mergeCell ref="T26:T28"/>
    <mergeCell ref="U26:U28"/>
    <mergeCell ref="V26:V28"/>
    <mergeCell ref="W26:W28"/>
    <mergeCell ref="X26:X28"/>
    <mergeCell ref="M26:M28"/>
    <mergeCell ref="N26:N28"/>
    <mergeCell ref="O26:O28"/>
    <mergeCell ref="P26:P28"/>
    <mergeCell ref="Q26:Q28"/>
    <mergeCell ref="R26:R28"/>
    <mergeCell ref="G29:G31"/>
    <mergeCell ref="H29:H31"/>
    <mergeCell ref="I29:I31"/>
    <mergeCell ref="J29:J31"/>
    <mergeCell ref="K29:K31"/>
    <mergeCell ref="L29:L31"/>
    <mergeCell ref="A29:A31"/>
    <mergeCell ref="B29:B31"/>
    <mergeCell ref="C29:C31"/>
    <mergeCell ref="D29:D31"/>
    <mergeCell ref="E29:E31"/>
    <mergeCell ref="F29:F31"/>
    <mergeCell ref="S29:S31"/>
    <mergeCell ref="T29:T31"/>
    <mergeCell ref="U29:U31"/>
    <mergeCell ref="V29:V31"/>
    <mergeCell ref="W29:W31"/>
    <mergeCell ref="X29:X31"/>
    <mergeCell ref="M29:M31"/>
    <mergeCell ref="N29:N31"/>
    <mergeCell ref="O29:O31"/>
    <mergeCell ref="P29:P31"/>
    <mergeCell ref="Q29:Q31"/>
    <mergeCell ref="R29:R31"/>
    <mergeCell ref="G32:G34"/>
    <mergeCell ref="H32:H34"/>
    <mergeCell ref="I32:I34"/>
    <mergeCell ref="J32:J34"/>
    <mergeCell ref="K32:K34"/>
    <mergeCell ref="L32:L34"/>
    <mergeCell ref="A32:A34"/>
    <mergeCell ref="B32:B34"/>
    <mergeCell ref="C32:C34"/>
    <mergeCell ref="D32:D34"/>
    <mergeCell ref="E32:E34"/>
    <mergeCell ref="F32:F34"/>
    <mergeCell ref="S32:S34"/>
    <mergeCell ref="T32:T34"/>
    <mergeCell ref="U32:U34"/>
    <mergeCell ref="V32:V34"/>
    <mergeCell ref="W32:W34"/>
    <mergeCell ref="X32:X34"/>
    <mergeCell ref="M32:M34"/>
    <mergeCell ref="N32:N34"/>
    <mergeCell ref="O32:O34"/>
    <mergeCell ref="P32:P34"/>
    <mergeCell ref="Q32:Q34"/>
    <mergeCell ref="R32:R34"/>
    <mergeCell ref="G35:G37"/>
    <mergeCell ref="H35:H37"/>
    <mergeCell ref="I35:I37"/>
    <mergeCell ref="J35:J37"/>
    <mergeCell ref="K35:K37"/>
    <mergeCell ref="L35:L37"/>
    <mergeCell ref="A35:A37"/>
    <mergeCell ref="B35:B37"/>
    <mergeCell ref="C35:C37"/>
    <mergeCell ref="D35:D37"/>
    <mergeCell ref="E35:E37"/>
    <mergeCell ref="F35:F37"/>
    <mergeCell ref="S35:S37"/>
    <mergeCell ref="T35:T37"/>
    <mergeCell ref="U35:U37"/>
    <mergeCell ref="V35:V37"/>
    <mergeCell ref="W35:W37"/>
    <mergeCell ref="X35:X37"/>
    <mergeCell ref="M35:M37"/>
    <mergeCell ref="N35:N37"/>
    <mergeCell ref="O35:O37"/>
    <mergeCell ref="P35:P37"/>
    <mergeCell ref="Q35:Q37"/>
    <mergeCell ref="R35:R37"/>
    <mergeCell ref="G38:G40"/>
    <mergeCell ref="H38:H40"/>
    <mergeCell ref="I38:I40"/>
    <mergeCell ref="J38:J40"/>
    <mergeCell ref="K38:K40"/>
    <mergeCell ref="L38:L40"/>
    <mergeCell ref="A38:A40"/>
    <mergeCell ref="B38:B40"/>
    <mergeCell ref="C38:C40"/>
    <mergeCell ref="D38:D40"/>
    <mergeCell ref="E38:E40"/>
    <mergeCell ref="F38:F40"/>
    <mergeCell ref="S38:S40"/>
    <mergeCell ref="T38:T40"/>
    <mergeCell ref="U38:U40"/>
    <mergeCell ref="V38:V40"/>
    <mergeCell ref="W38:W40"/>
    <mergeCell ref="X38:X40"/>
    <mergeCell ref="M38:M40"/>
    <mergeCell ref="N38:N40"/>
    <mergeCell ref="O38:O40"/>
    <mergeCell ref="P38:P40"/>
    <mergeCell ref="Q38:Q40"/>
    <mergeCell ref="R38:R40"/>
    <mergeCell ref="G41:G43"/>
    <mergeCell ref="H41:H43"/>
    <mergeCell ref="I41:I43"/>
    <mergeCell ref="J41:J43"/>
    <mergeCell ref="K41:K43"/>
    <mergeCell ref="L41:L43"/>
    <mergeCell ref="A41:A43"/>
    <mergeCell ref="B41:B43"/>
    <mergeCell ref="C41:C43"/>
    <mergeCell ref="D41:D43"/>
    <mergeCell ref="E41:E43"/>
    <mergeCell ref="F41:F43"/>
    <mergeCell ref="S41:S43"/>
    <mergeCell ref="T41:T43"/>
    <mergeCell ref="U41:U43"/>
    <mergeCell ref="V41:V43"/>
    <mergeCell ref="W41:W43"/>
    <mergeCell ref="X41:X43"/>
    <mergeCell ref="M41:M43"/>
    <mergeCell ref="N41:N43"/>
    <mergeCell ref="O41:O43"/>
    <mergeCell ref="P41:P43"/>
    <mergeCell ref="Q41:Q43"/>
    <mergeCell ref="R41:R43"/>
    <mergeCell ref="G44:G46"/>
    <mergeCell ref="H44:H46"/>
    <mergeCell ref="I44:I46"/>
    <mergeCell ref="J44:J46"/>
    <mergeCell ref="K44:K46"/>
    <mergeCell ref="L44:L46"/>
    <mergeCell ref="A44:A46"/>
    <mergeCell ref="B44:B46"/>
    <mergeCell ref="C44:C46"/>
    <mergeCell ref="D44:D46"/>
    <mergeCell ref="E44:E46"/>
    <mergeCell ref="F44:F46"/>
    <mergeCell ref="S44:S46"/>
    <mergeCell ref="T44:T46"/>
    <mergeCell ref="U44:U46"/>
    <mergeCell ref="V44:V46"/>
    <mergeCell ref="W44:W46"/>
    <mergeCell ref="X44:X46"/>
    <mergeCell ref="M44:M46"/>
    <mergeCell ref="N44:N46"/>
    <mergeCell ref="O44:O46"/>
    <mergeCell ref="P44:P46"/>
    <mergeCell ref="Q44:Q46"/>
    <mergeCell ref="R44:R46"/>
    <mergeCell ref="G47:G49"/>
    <mergeCell ref="H47:H49"/>
    <mergeCell ref="I47:I49"/>
    <mergeCell ref="J47:J49"/>
    <mergeCell ref="K47:K49"/>
    <mergeCell ref="L47:L49"/>
    <mergeCell ref="A47:A49"/>
    <mergeCell ref="B47:B49"/>
    <mergeCell ref="C47:C49"/>
    <mergeCell ref="D47:D49"/>
    <mergeCell ref="E47:E49"/>
    <mergeCell ref="F47:F49"/>
    <mergeCell ref="S47:S49"/>
    <mergeCell ref="T47:T49"/>
    <mergeCell ref="U47:U49"/>
    <mergeCell ref="V47:V49"/>
    <mergeCell ref="W47:W49"/>
    <mergeCell ref="X47:X49"/>
    <mergeCell ref="M47:M49"/>
    <mergeCell ref="N47:N49"/>
    <mergeCell ref="O47:O49"/>
    <mergeCell ref="P47:P49"/>
    <mergeCell ref="Q47:Q49"/>
    <mergeCell ref="R47:R49"/>
    <mergeCell ref="G50:G52"/>
    <mergeCell ref="H50:H52"/>
    <mergeCell ref="I50:I52"/>
    <mergeCell ref="J50:J52"/>
    <mergeCell ref="K50:K52"/>
    <mergeCell ref="L50:L52"/>
    <mergeCell ref="A50:A52"/>
    <mergeCell ref="B50:B52"/>
    <mergeCell ref="C50:C52"/>
    <mergeCell ref="D50:D52"/>
    <mergeCell ref="E50:E52"/>
    <mergeCell ref="F50:F52"/>
    <mergeCell ref="S50:S52"/>
    <mergeCell ref="T50:T52"/>
    <mergeCell ref="U50:U52"/>
    <mergeCell ref="V50:V52"/>
    <mergeCell ref="W50:W52"/>
    <mergeCell ref="X50:X52"/>
    <mergeCell ref="M50:M52"/>
    <mergeCell ref="N50:N52"/>
    <mergeCell ref="O50:O52"/>
    <mergeCell ref="P50:P52"/>
    <mergeCell ref="Q50:Q52"/>
    <mergeCell ref="R50:R52"/>
    <mergeCell ref="H53:H55"/>
    <mergeCell ref="I53:I55"/>
    <mergeCell ref="J53:J55"/>
    <mergeCell ref="K53:K55"/>
    <mergeCell ref="L53:L55"/>
    <mergeCell ref="A53:A55"/>
    <mergeCell ref="B53:B55"/>
    <mergeCell ref="C53:C55"/>
    <mergeCell ref="D53:D55"/>
    <mergeCell ref="E53:E55"/>
    <mergeCell ref="F53:F55"/>
    <mergeCell ref="U53:U55"/>
    <mergeCell ref="V53:V55"/>
    <mergeCell ref="W53:W55"/>
    <mergeCell ref="X53:X55"/>
    <mergeCell ref="M53:M55"/>
    <mergeCell ref="N53:N55"/>
    <mergeCell ref="O53:O55"/>
    <mergeCell ref="P53:P55"/>
    <mergeCell ref="Q53:Q55"/>
    <mergeCell ref="R53:R55"/>
    <mergeCell ref="U56:U58"/>
    <mergeCell ref="V56:V58"/>
    <mergeCell ref="W56:W58"/>
    <mergeCell ref="X56:X58"/>
    <mergeCell ref="M56:M58"/>
    <mergeCell ref="N56:N58"/>
    <mergeCell ref="O56:O58"/>
    <mergeCell ref="P56:P58"/>
    <mergeCell ref="Q56:Q58"/>
    <mergeCell ref="R56:R58"/>
    <mergeCell ref="A3:B3"/>
    <mergeCell ref="F3:G3"/>
    <mergeCell ref="J3:K3"/>
    <mergeCell ref="N3:O3"/>
    <mergeCell ref="D3:E3"/>
    <mergeCell ref="H3:I3"/>
    <mergeCell ref="L3:M3"/>
    <mergeCell ref="S56:S58"/>
    <mergeCell ref="T56:T58"/>
    <mergeCell ref="G56:G58"/>
    <mergeCell ref="H56:H58"/>
    <mergeCell ref="I56:I58"/>
    <mergeCell ref="J56:J58"/>
    <mergeCell ref="K56:K58"/>
    <mergeCell ref="L56:L58"/>
    <mergeCell ref="A56:A58"/>
    <mergeCell ref="B56:B58"/>
    <mergeCell ref="C56:C58"/>
    <mergeCell ref="D56:D58"/>
    <mergeCell ref="E56:E58"/>
    <mergeCell ref="F56:F58"/>
    <mergeCell ref="S53:S55"/>
    <mergeCell ref="T53:T55"/>
    <mergeCell ref="G53:G55"/>
  </mergeCells>
  <phoneticPr fontId="2"/>
  <dataValidations xWindow="453" yWindow="583" count="4">
    <dataValidation allowBlank="1" showInputMessage="1" showErrorMessage="1" prompt="資金支出明細の番号（原－１、機－１等）を記入してください" sqref="C8:C58"/>
    <dataValidation type="list" allowBlank="1" showInputMessage="1" showErrorMessage="1" sqref="Y9 Y24">
      <formula1>"●,　"</formula1>
    </dataValidation>
    <dataValidation type="list" allowBlank="1" showInputMessage="1" showErrorMessage="1" sqref="D8:X58">
      <formula1>"○,●,○●"</formula1>
    </dataValidation>
    <dataValidation allowBlank="1" showInputMessage="1" showErrorMessage="1" prompt="達成目標の達成だけでなく、支払いが全て完了する日（月末）を記入してください。" sqref="H2:I3 L2:M3 D2:E3"/>
  </dataValidations>
  <printOptions horizontalCentered="1" verticalCentered="1"/>
  <pageMargins left="0.23622047244094491" right="0.23622047244094491" top="0.74803149606299213" bottom="0.74803149606299213" header="0.31496062992125984" footer="0.31496062992125984"/>
  <pageSetup paperSize="8" scale="95"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5"/>
  <sheetViews>
    <sheetView showGridLines="0" view="pageBreakPreview" zoomScale="80" zoomScaleNormal="100" zoomScaleSheetLayoutView="80" workbookViewId="0">
      <selection activeCell="M2" sqref="M2:R2"/>
    </sheetView>
  </sheetViews>
  <sheetFormatPr defaultRowHeight="18" x14ac:dyDescent="0.55000000000000004"/>
  <cols>
    <col min="1" max="11" width="4.58203125" style="48" customWidth="1"/>
    <col min="12" max="12" width="10.33203125" style="48" customWidth="1"/>
    <col min="13" max="18" width="6.83203125" style="48" customWidth="1"/>
    <col min="19" max="16384" width="8.6640625" style="48"/>
  </cols>
  <sheetData>
    <row r="1" spans="1:20" ht="25" customHeight="1" x14ac:dyDescent="0.55000000000000004">
      <c r="A1" s="1261" t="s">
        <v>427</v>
      </c>
      <c r="B1" s="1261"/>
      <c r="C1" s="1261"/>
      <c r="D1" s="1261"/>
      <c r="E1" s="1261"/>
      <c r="F1" s="1261"/>
      <c r="G1" s="1261"/>
      <c r="H1" s="1261"/>
      <c r="I1" s="1261"/>
      <c r="J1" s="1261"/>
      <c r="K1" s="1261"/>
      <c r="L1" s="1261"/>
      <c r="M1" s="1261"/>
      <c r="N1" s="1261"/>
      <c r="O1" s="1261"/>
      <c r="P1" s="1261"/>
      <c r="Q1" s="1261"/>
      <c r="R1" s="1261"/>
      <c r="S1" s="72"/>
    </row>
    <row r="2" spans="1:20" s="28" customFormat="1" ht="35" customHeight="1" x14ac:dyDescent="0.55000000000000004">
      <c r="A2" s="1262" t="s">
        <v>204</v>
      </c>
      <c r="B2" s="1263"/>
      <c r="C2" s="1263"/>
      <c r="D2" s="1263"/>
      <c r="E2" s="1263"/>
      <c r="F2" s="1263"/>
      <c r="G2" s="1263"/>
      <c r="H2" s="1263"/>
      <c r="I2" s="1263"/>
      <c r="J2" s="1263"/>
      <c r="K2" s="1263"/>
      <c r="L2" s="947"/>
      <c r="M2" s="1264" t="s">
        <v>119</v>
      </c>
      <c r="N2" s="1265"/>
      <c r="O2" s="1265"/>
      <c r="P2" s="1265"/>
      <c r="Q2" s="1265"/>
      <c r="R2" s="1266"/>
      <c r="S2" s="79"/>
      <c r="T2" s="71"/>
    </row>
    <row r="3" spans="1:20" ht="25" customHeight="1" x14ac:dyDescent="0.55000000000000004">
      <c r="A3" s="1255" t="s">
        <v>205</v>
      </c>
      <c r="B3" s="1256"/>
      <c r="C3" s="1256"/>
      <c r="D3" s="1256"/>
      <c r="E3" s="1256"/>
      <c r="F3" s="1256"/>
      <c r="G3" s="1256"/>
      <c r="H3" s="1256"/>
      <c r="I3" s="1256"/>
      <c r="J3" s="1256"/>
      <c r="K3" s="1256"/>
      <c r="L3" s="1256"/>
      <c r="M3" s="1256"/>
      <c r="N3" s="1256"/>
      <c r="O3" s="1256"/>
      <c r="P3" s="1256"/>
      <c r="Q3" s="1256"/>
      <c r="R3" s="1257"/>
    </row>
    <row r="4" spans="1:20" ht="50" customHeight="1" x14ac:dyDescent="0.55000000000000004">
      <c r="A4" s="1267" t="s">
        <v>206</v>
      </c>
      <c r="B4" s="1267"/>
      <c r="C4" s="1267"/>
      <c r="D4" s="1267"/>
      <c r="E4" s="1268"/>
      <c r="F4" s="1269"/>
      <c r="G4" s="1269"/>
      <c r="H4" s="1269"/>
      <c r="I4" s="1269"/>
      <c r="J4" s="1269"/>
      <c r="K4" s="1269"/>
      <c r="L4" s="1269"/>
      <c r="M4" s="1269"/>
      <c r="N4" s="1269"/>
      <c r="O4" s="1269"/>
      <c r="P4" s="1269"/>
      <c r="Q4" s="1269"/>
      <c r="R4" s="1270"/>
    </row>
    <row r="5" spans="1:20" ht="180" customHeight="1" x14ac:dyDescent="0.55000000000000004">
      <c r="A5" s="1248" t="s">
        <v>207</v>
      </c>
      <c r="B5" s="1249"/>
      <c r="C5" s="1249"/>
      <c r="D5" s="1250"/>
      <c r="E5" s="1251"/>
      <c r="F5" s="1252"/>
      <c r="G5" s="1252"/>
      <c r="H5" s="1252"/>
      <c r="I5" s="1252"/>
      <c r="J5" s="1252"/>
      <c r="K5" s="1252"/>
      <c r="L5" s="1252"/>
      <c r="M5" s="1252"/>
      <c r="N5" s="1252"/>
      <c r="O5" s="1252"/>
      <c r="P5" s="1252"/>
      <c r="Q5" s="1252"/>
      <c r="R5" s="1253"/>
    </row>
    <row r="6" spans="1:20" ht="25" customHeight="1" x14ac:dyDescent="0.55000000000000004">
      <c r="A6" s="1143" t="s">
        <v>208</v>
      </c>
      <c r="B6" s="1143"/>
      <c r="C6" s="1143"/>
      <c r="D6" s="1143"/>
      <c r="E6" s="1143"/>
      <c r="F6" s="1143"/>
      <c r="G6" s="1143"/>
      <c r="H6" s="1143"/>
      <c r="I6" s="1143"/>
      <c r="J6" s="1143"/>
      <c r="K6" s="1143"/>
      <c r="L6" s="1143"/>
      <c r="M6" s="1247" t="s">
        <v>119</v>
      </c>
      <c r="N6" s="1247"/>
      <c r="O6" s="1247"/>
      <c r="P6" s="1247"/>
      <c r="Q6" s="1247"/>
      <c r="R6" s="1247"/>
    </row>
    <row r="7" spans="1:20" ht="25" customHeight="1" x14ac:dyDescent="0.55000000000000004">
      <c r="A7" s="1143"/>
      <c r="B7" s="1143"/>
      <c r="C7" s="1143"/>
      <c r="D7" s="1143"/>
      <c r="E7" s="1143"/>
      <c r="F7" s="1143"/>
      <c r="G7" s="1143"/>
      <c r="H7" s="1143"/>
      <c r="I7" s="1143"/>
      <c r="J7" s="1143"/>
      <c r="K7" s="1143"/>
      <c r="L7" s="1143"/>
      <c r="M7" s="1247"/>
      <c r="N7" s="1247"/>
      <c r="O7" s="1247"/>
      <c r="P7" s="1247"/>
      <c r="Q7" s="1247"/>
      <c r="R7" s="1247"/>
    </row>
    <row r="8" spans="1:20" ht="25" customHeight="1" x14ac:dyDescent="0.55000000000000004">
      <c r="A8" s="1246" t="s">
        <v>209</v>
      </c>
      <c r="B8" s="1246"/>
      <c r="C8" s="1246"/>
      <c r="D8" s="1246"/>
      <c r="E8" s="1246"/>
      <c r="F8" s="1246"/>
      <c r="G8" s="1246"/>
      <c r="H8" s="1246"/>
      <c r="I8" s="1246"/>
      <c r="J8" s="1246"/>
      <c r="K8" s="1246"/>
      <c r="L8" s="1246"/>
      <c r="M8" s="811" t="s">
        <v>119</v>
      </c>
      <c r="N8" s="1245"/>
      <c r="O8" s="1245"/>
      <c r="P8" s="1245"/>
      <c r="Q8" s="1245"/>
      <c r="R8" s="1254"/>
    </row>
    <row r="9" spans="1:20" ht="25" customHeight="1" x14ac:dyDescent="0.55000000000000004">
      <c r="A9" s="1246"/>
      <c r="B9" s="1246"/>
      <c r="C9" s="1246"/>
      <c r="D9" s="1246"/>
      <c r="E9" s="1246"/>
      <c r="F9" s="1246"/>
      <c r="G9" s="1246"/>
      <c r="H9" s="1246"/>
      <c r="I9" s="1246"/>
      <c r="J9" s="1246"/>
      <c r="K9" s="1246"/>
      <c r="L9" s="1246"/>
      <c r="M9" s="1243" t="s">
        <v>553</v>
      </c>
      <c r="N9" s="1244"/>
      <c r="O9" s="1244"/>
      <c r="P9" s="1245"/>
      <c r="Q9" s="1245"/>
      <c r="R9" s="604" t="s">
        <v>554</v>
      </c>
    </row>
    <row r="10" spans="1:20" ht="50" customHeight="1" x14ac:dyDescent="0.55000000000000004">
      <c r="A10" s="1255" t="s">
        <v>210</v>
      </c>
      <c r="B10" s="1256"/>
      <c r="C10" s="1256"/>
      <c r="D10" s="1256"/>
      <c r="E10" s="1256"/>
      <c r="F10" s="1256"/>
      <c r="G10" s="1256"/>
      <c r="H10" s="1256"/>
      <c r="I10" s="1256"/>
      <c r="J10" s="1256"/>
      <c r="K10" s="1256"/>
      <c r="L10" s="1257"/>
      <c r="M10" s="1258" t="s">
        <v>119</v>
      </c>
      <c r="N10" s="1259"/>
      <c r="O10" s="1259"/>
      <c r="P10" s="1259"/>
      <c r="Q10" s="1259"/>
      <c r="R10" s="1260"/>
    </row>
    <row r="11" spans="1:20" ht="25" customHeight="1" x14ac:dyDescent="0.55000000000000004">
      <c r="A11" s="1246" t="s">
        <v>211</v>
      </c>
      <c r="B11" s="1246"/>
      <c r="C11" s="1246"/>
      <c r="D11" s="1246"/>
      <c r="E11" s="1246"/>
      <c r="F11" s="1246"/>
      <c r="G11" s="1246"/>
      <c r="H11" s="1246"/>
      <c r="I11" s="1246"/>
      <c r="J11" s="1246"/>
      <c r="K11" s="1246"/>
      <c r="L11" s="1246"/>
      <c r="M11" s="811" t="s">
        <v>119</v>
      </c>
      <c r="N11" s="1245"/>
      <c r="O11" s="1245"/>
      <c r="P11" s="1245"/>
      <c r="Q11" s="1245"/>
      <c r="R11" s="1254"/>
    </row>
    <row r="12" spans="1:20" ht="25" customHeight="1" x14ac:dyDescent="0.55000000000000004">
      <c r="A12" s="1246"/>
      <c r="B12" s="1246"/>
      <c r="C12" s="1246"/>
      <c r="D12" s="1246"/>
      <c r="E12" s="1246"/>
      <c r="F12" s="1246"/>
      <c r="G12" s="1246"/>
      <c r="H12" s="1246"/>
      <c r="I12" s="1246"/>
      <c r="J12" s="1246"/>
      <c r="K12" s="1246"/>
      <c r="L12" s="1246"/>
      <c r="M12" s="1243" t="s">
        <v>553</v>
      </c>
      <c r="N12" s="1244"/>
      <c r="O12" s="1244"/>
      <c r="P12" s="1245"/>
      <c r="Q12" s="1245"/>
      <c r="R12" s="604" t="s">
        <v>554</v>
      </c>
    </row>
    <row r="13" spans="1:20" ht="25" customHeight="1" x14ac:dyDescent="0.55000000000000004">
      <c r="A13" s="1143" t="s">
        <v>212</v>
      </c>
      <c r="B13" s="1246"/>
      <c r="C13" s="1246"/>
      <c r="D13" s="1246"/>
      <c r="E13" s="1246"/>
      <c r="F13" s="1246"/>
      <c r="G13" s="1246"/>
      <c r="H13" s="1246"/>
      <c r="I13" s="1246"/>
      <c r="J13" s="1246"/>
      <c r="K13" s="1246"/>
      <c r="L13" s="1246"/>
      <c r="M13" s="1247" t="s">
        <v>119</v>
      </c>
      <c r="N13" s="1247"/>
      <c r="O13" s="1247"/>
      <c r="P13" s="1247"/>
      <c r="Q13" s="1247"/>
      <c r="R13" s="1247"/>
    </row>
    <row r="14" spans="1:20" ht="25" customHeight="1" x14ac:dyDescent="0.55000000000000004">
      <c r="A14" s="1246"/>
      <c r="B14" s="1246"/>
      <c r="C14" s="1246"/>
      <c r="D14" s="1246"/>
      <c r="E14" s="1246"/>
      <c r="F14" s="1246"/>
      <c r="G14" s="1246"/>
      <c r="H14" s="1246"/>
      <c r="I14" s="1246"/>
      <c r="J14" s="1246"/>
      <c r="K14" s="1246"/>
      <c r="L14" s="1246"/>
      <c r="M14" s="1247"/>
      <c r="N14" s="1247"/>
      <c r="O14" s="1247"/>
      <c r="P14" s="1247"/>
      <c r="Q14" s="1247"/>
      <c r="R14" s="1247"/>
    </row>
    <row r="15" spans="1:20" ht="68" customHeight="1" x14ac:dyDescent="0.55000000000000004"/>
    <row r="16" spans="1:20" ht="50" customHeight="1" x14ac:dyDescent="0.55000000000000004"/>
    <row r="17" spans="1:18" ht="50" customHeight="1" x14ac:dyDescent="0.55000000000000004"/>
    <row r="18" spans="1:18" ht="50" customHeight="1" x14ac:dyDescent="0.55000000000000004"/>
    <row r="19" spans="1:18" ht="50" customHeight="1" x14ac:dyDescent="0.55000000000000004"/>
    <row r="20" spans="1:18" ht="25" customHeight="1" x14ac:dyDescent="0.55000000000000004"/>
    <row r="21" spans="1:18" ht="150" customHeight="1" x14ac:dyDescent="0.55000000000000004"/>
    <row r="22" spans="1:18" x14ac:dyDescent="0.55000000000000004">
      <c r="A22" s="80"/>
      <c r="B22" s="80"/>
      <c r="C22" s="80"/>
      <c r="D22" s="80"/>
      <c r="E22" s="80"/>
      <c r="F22" s="80"/>
      <c r="G22" s="80"/>
      <c r="H22" s="80"/>
      <c r="I22" s="80"/>
      <c r="J22" s="80"/>
      <c r="K22" s="80"/>
      <c r="L22" s="80"/>
      <c r="M22" s="80"/>
      <c r="N22" s="80"/>
      <c r="O22" s="80"/>
      <c r="P22" s="80"/>
      <c r="Q22" s="80"/>
      <c r="R22" s="80"/>
    </row>
    <row r="23" spans="1:18" x14ac:dyDescent="0.55000000000000004">
      <c r="A23" s="80"/>
      <c r="B23" s="80"/>
      <c r="C23" s="80"/>
      <c r="D23" s="80"/>
      <c r="E23" s="80"/>
      <c r="F23" s="80"/>
      <c r="G23" s="80"/>
      <c r="H23" s="80"/>
      <c r="I23" s="80"/>
      <c r="J23" s="80"/>
      <c r="K23" s="80"/>
      <c r="L23" s="80"/>
      <c r="M23" s="80"/>
      <c r="N23" s="80"/>
      <c r="O23" s="80"/>
      <c r="P23" s="80"/>
      <c r="Q23" s="80"/>
      <c r="R23" s="80"/>
    </row>
    <row r="24" spans="1:18" x14ac:dyDescent="0.55000000000000004">
      <c r="A24" s="80"/>
      <c r="B24" s="80"/>
      <c r="C24" s="80"/>
      <c r="D24" s="80"/>
      <c r="E24" s="80"/>
      <c r="F24" s="80"/>
      <c r="G24" s="80"/>
      <c r="H24" s="80"/>
      <c r="I24" s="80"/>
      <c r="J24" s="80"/>
      <c r="K24" s="80"/>
      <c r="L24" s="80"/>
      <c r="M24" s="80"/>
      <c r="N24" s="80"/>
      <c r="O24" s="80"/>
      <c r="P24" s="80"/>
      <c r="Q24" s="80"/>
      <c r="R24" s="80"/>
    </row>
    <row r="25" spans="1:18" x14ac:dyDescent="0.55000000000000004">
      <c r="A25" s="80"/>
      <c r="B25" s="80"/>
      <c r="C25" s="80"/>
      <c r="D25" s="80"/>
      <c r="E25" s="80"/>
      <c r="F25" s="80"/>
      <c r="G25" s="80"/>
      <c r="H25" s="80"/>
      <c r="I25" s="80"/>
      <c r="J25" s="80"/>
      <c r="K25" s="80"/>
      <c r="L25" s="80"/>
      <c r="M25" s="80"/>
      <c r="N25" s="80"/>
      <c r="O25" s="80"/>
      <c r="P25" s="80"/>
      <c r="Q25" s="80"/>
      <c r="R25" s="80"/>
    </row>
  </sheetData>
  <sheetProtection password="C472" sheet="1" objects="1" scenarios="1" formatCells="0" selectLockedCells="1"/>
  <mergeCells count="22">
    <mergeCell ref="A1:R1"/>
    <mergeCell ref="A2:L2"/>
    <mergeCell ref="M2:R2"/>
    <mergeCell ref="A3:R3"/>
    <mergeCell ref="A4:D4"/>
    <mergeCell ref="E4:R4"/>
    <mergeCell ref="M12:O12"/>
    <mergeCell ref="P12:Q12"/>
    <mergeCell ref="A13:L14"/>
    <mergeCell ref="M13:R14"/>
    <mergeCell ref="A5:D5"/>
    <mergeCell ref="E5:R5"/>
    <mergeCell ref="A6:L7"/>
    <mergeCell ref="M6:R7"/>
    <mergeCell ref="A8:L9"/>
    <mergeCell ref="M8:R8"/>
    <mergeCell ref="A10:L10"/>
    <mergeCell ref="M10:R10"/>
    <mergeCell ref="A11:L12"/>
    <mergeCell ref="M11:R11"/>
    <mergeCell ref="M9:O9"/>
    <mergeCell ref="P9:Q9"/>
  </mergeCells>
  <phoneticPr fontId="2"/>
  <conditionalFormatting sqref="M6:R7">
    <cfRule type="expression" dxfId="257" priority="3">
      <formula>$M$6&lt;&gt;"選択してください"</formula>
    </cfRule>
  </conditionalFormatting>
  <conditionalFormatting sqref="M10:R10">
    <cfRule type="expression" dxfId="256" priority="2">
      <formula>$M$10&lt;&gt;"選択してください"</formula>
    </cfRule>
  </conditionalFormatting>
  <conditionalFormatting sqref="M13:R14">
    <cfRule type="expression" dxfId="255" priority="1">
      <formula>$M$13&lt;&gt;"選択してください"</formula>
    </cfRule>
  </conditionalFormatting>
  <dataValidations xWindow="379" yWindow="1077" count="6">
    <dataValidation type="list" allowBlank="1" showInputMessage="1" showErrorMessage="1" sqref="S2">
      <formula1>"選択してください,はい（先行技術調査を行った）,いいえ（先行技術調査を行っていない）,対象外"</formula1>
    </dataValidation>
    <dataValidation type="list" allowBlank="1" showInputMessage="1" showErrorMessage="1" sqref="M13:R14">
      <formula1>"選択してください,特許権を出願予定,実用新案権を出願予定,商標権を出願予定,意匠権を出願予定,予定なし"</formula1>
    </dataValidation>
    <dataValidation allowBlank="1" showInputMessage="1" showErrorMessage="1" prompt="先行技術調査や産業財産権に関して、東京都知的財産総合センターで相談可能です_x000a_（相談窓口　ＴＥＬ：０３－３８３２－３６５６）_x000a_" sqref="E5:R5"/>
    <dataValidation type="list" allowBlank="1" showErrorMessage="1" promptTitle="プルダウンより選択してください" prompt="　出願公開前の出願明細書は、記入及び提出書類として添付不要です。" sqref="M8:R8 M11:R11">
      <formula1>"選択してください,特許権,実用新案権,意匠権,商標権,なし"</formula1>
    </dataValidation>
    <dataValidation type="list" allowBlank="1" showInputMessage="1" showErrorMessage="1" sqref="M6:R7 M10:R10">
      <formula1>"選択してください,はい,いいえ"</formula1>
    </dataValidation>
    <dataValidation type="list" allowBlank="1" showInputMessage="1" showErrorMessage="1" sqref="M2:R2">
      <formula1>"選択してください,はい（先行技術調査を実施した）,いいえ（先行技術調査は実施していない）,対象外"</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30"/>
  <sheetViews>
    <sheetView showGridLines="0" view="pageBreakPreview" zoomScale="80" zoomScaleNormal="70" zoomScaleSheetLayoutView="80" workbookViewId="0">
      <selection activeCell="A3" sqref="A3:R3"/>
    </sheetView>
  </sheetViews>
  <sheetFormatPr defaultRowHeight="18" x14ac:dyDescent="0.55000000000000004"/>
  <cols>
    <col min="1" max="1" width="5.9140625" style="229" customWidth="1"/>
    <col min="2" max="12" width="8.6640625" style="229"/>
    <col min="13" max="13" width="8.6640625" style="229" customWidth="1"/>
    <col min="14" max="16384" width="8.6640625" style="229"/>
  </cols>
  <sheetData>
    <row r="1" spans="1:18" x14ac:dyDescent="0.55000000000000004">
      <c r="A1" s="1280" t="s">
        <v>555</v>
      </c>
      <c r="B1" s="1280"/>
      <c r="C1" s="1280"/>
      <c r="D1" s="1280"/>
      <c r="E1" s="1280"/>
      <c r="F1" s="1280"/>
      <c r="G1" s="1280"/>
      <c r="H1" s="1280"/>
      <c r="I1" s="1280"/>
      <c r="J1" s="1280"/>
      <c r="K1" s="1280"/>
      <c r="L1" s="1280"/>
      <c r="M1" s="1280"/>
      <c r="N1" s="1280"/>
      <c r="O1" s="1280"/>
      <c r="P1" s="1280"/>
      <c r="Q1" s="1280"/>
      <c r="R1" s="1280"/>
    </row>
    <row r="2" spans="1:18" ht="71" customHeight="1" x14ac:dyDescent="0.55000000000000004">
      <c r="A2" s="1281" t="s">
        <v>556</v>
      </c>
      <c r="B2" s="1282"/>
      <c r="C2" s="1282"/>
      <c r="D2" s="1282"/>
      <c r="E2" s="1282"/>
      <c r="F2" s="1282"/>
      <c r="G2" s="1282"/>
      <c r="H2" s="1282"/>
      <c r="I2" s="1282"/>
      <c r="J2" s="1282"/>
      <c r="K2" s="1282"/>
      <c r="L2" s="1282"/>
      <c r="M2" s="1282"/>
      <c r="N2" s="1282"/>
      <c r="O2" s="1282"/>
      <c r="P2" s="1282"/>
      <c r="Q2" s="1282"/>
      <c r="R2" s="1283"/>
    </row>
    <row r="3" spans="1:18" ht="101.5" customHeight="1" x14ac:dyDescent="0.55000000000000004">
      <c r="A3" s="1301"/>
      <c r="B3" s="1302"/>
      <c r="C3" s="1302"/>
      <c r="D3" s="1302"/>
      <c r="E3" s="1302"/>
      <c r="F3" s="1302"/>
      <c r="G3" s="1302"/>
      <c r="H3" s="1302"/>
      <c r="I3" s="1302"/>
      <c r="J3" s="1302"/>
      <c r="K3" s="1302"/>
      <c r="L3" s="1302"/>
      <c r="M3" s="1302"/>
      <c r="N3" s="1302"/>
      <c r="O3" s="1302"/>
      <c r="P3" s="1302"/>
      <c r="Q3" s="1302"/>
      <c r="R3" s="1303"/>
    </row>
    <row r="4" spans="1:18" ht="35" customHeight="1" x14ac:dyDescent="0.55000000000000004">
      <c r="A4" s="1284" t="s">
        <v>557</v>
      </c>
      <c r="B4" s="1285"/>
      <c r="C4" s="1285"/>
      <c r="D4" s="1285"/>
      <c r="E4" s="1285"/>
      <c r="F4" s="1285"/>
      <c r="G4" s="1285"/>
      <c r="H4" s="1285"/>
      <c r="I4" s="1285"/>
      <c r="J4" s="1285"/>
      <c r="K4" s="1285"/>
      <c r="L4" s="1285"/>
      <c r="M4" s="1285"/>
      <c r="N4" s="1285"/>
      <c r="O4" s="1285"/>
      <c r="P4" s="1285"/>
      <c r="Q4" s="1285"/>
      <c r="R4" s="1285"/>
    </row>
    <row r="5" spans="1:18" ht="35" customHeight="1" x14ac:dyDescent="0.55000000000000004">
      <c r="A5" s="1286"/>
      <c r="B5" s="1287"/>
      <c r="C5" s="1287"/>
      <c r="D5" s="1287"/>
      <c r="E5" s="1287"/>
      <c r="F5" s="1287"/>
      <c r="G5" s="1287"/>
      <c r="H5" s="1287"/>
      <c r="I5" s="1287"/>
      <c r="J5" s="1287"/>
      <c r="K5" s="1287"/>
      <c r="L5" s="1287"/>
      <c r="M5" s="1287"/>
      <c r="N5" s="1287"/>
      <c r="O5" s="1287"/>
      <c r="P5" s="1287"/>
      <c r="Q5" s="1287"/>
      <c r="R5" s="1287"/>
    </row>
    <row r="6" spans="1:18" ht="22.5" customHeight="1" x14ac:dyDescent="0.55000000000000004">
      <c r="A6" s="1288"/>
      <c r="B6" s="1288"/>
      <c r="C6" s="1288"/>
      <c r="D6" s="1288"/>
      <c r="E6" s="1288"/>
      <c r="F6" s="1288"/>
      <c r="G6" s="1288"/>
      <c r="H6" s="1288"/>
      <c r="I6" s="1288"/>
      <c r="J6" s="1288"/>
      <c r="K6" s="1288"/>
      <c r="L6" s="1288"/>
      <c r="M6" s="1288"/>
      <c r="N6" s="1288"/>
      <c r="O6" s="1288"/>
      <c r="P6" s="1288"/>
      <c r="Q6" s="1288"/>
      <c r="R6" s="1288"/>
    </row>
    <row r="7" spans="1:18" ht="30" customHeight="1" x14ac:dyDescent="0.55000000000000004">
      <c r="A7" s="231" t="s">
        <v>558</v>
      </c>
      <c r="B7" s="1289" t="s">
        <v>559</v>
      </c>
      <c r="C7" s="1290"/>
      <c r="D7" s="1290"/>
      <c r="E7" s="1290"/>
      <c r="F7" s="1290"/>
      <c r="G7" s="1291"/>
      <c r="H7" s="1289" t="s">
        <v>560</v>
      </c>
      <c r="I7" s="1290"/>
      <c r="J7" s="1290"/>
      <c r="K7" s="1291"/>
      <c r="L7" s="1289" t="s">
        <v>561</v>
      </c>
      <c r="M7" s="1290"/>
      <c r="N7" s="1290"/>
      <c r="O7" s="1290"/>
      <c r="P7" s="1290"/>
      <c r="Q7" s="1290"/>
      <c r="R7" s="1291"/>
    </row>
    <row r="8" spans="1:18" ht="35" customHeight="1" x14ac:dyDescent="0.55000000000000004">
      <c r="A8" s="232">
        <v>1</v>
      </c>
      <c r="B8" s="1295"/>
      <c r="C8" s="1296"/>
      <c r="D8" s="1296"/>
      <c r="E8" s="1296"/>
      <c r="F8" s="1296"/>
      <c r="G8" s="1297"/>
      <c r="H8" s="1292" t="s">
        <v>119</v>
      </c>
      <c r="I8" s="1293"/>
      <c r="J8" s="1293"/>
      <c r="K8" s="1294"/>
      <c r="L8" s="233" t="s">
        <v>453</v>
      </c>
      <c r="M8" s="230"/>
      <c r="N8" s="234" t="s">
        <v>562</v>
      </c>
      <c r="O8" s="230"/>
      <c r="P8" s="234" t="s">
        <v>563</v>
      </c>
      <c r="Q8" s="230"/>
      <c r="R8" s="235" t="s">
        <v>564</v>
      </c>
    </row>
    <row r="9" spans="1:18" ht="35" customHeight="1" x14ac:dyDescent="0.55000000000000004">
      <c r="A9" s="232">
        <v>2</v>
      </c>
      <c r="B9" s="1295"/>
      <c r="C9" s="1296"/>
      <c r="D9" s="1296"/>
      <c r="E9" s="1296"/>
      <c r="F9" s="1296"/>
      <c r="G9" s="1297"/>
      <c r="H9" s="1292" t="s">
        <v>119</v>
      </c>
      <c r="I9" s="1293"/>
      <c r="J9" s="1293"/>
      <c r="K9" s="1294"/>
      <c r="L9" s="233" t="s">
        <v>453</v>
      </c>
      <c r="M9" s="230"/>
      <c r="N9" s="234" t="s">
        <v>562</v>
      </c>
      <c r="O9" s="230"/>
      <c r="P9" s="234" t="s">
        <v>563</v>
      </c>
      <c r="Q9" s="230"/>
      <c r="R9" s="235" t="s">
        <v>564</v>
      </c>
    </row>
    <row r="10" spans="1:18" ht="35" customHeight="1" x14ac:dyDescent="0.55000000000000004">
      <c r="A10" s="232">
        <v>3</v>
      </c>
      <c r="B10" s="1295"/>
      <c r="C10" s="1296"/>
      <c r="D10" s="1296"/>
      <c r="E10" s="1296"/>
      <c r="F10" s="1296"/>
      <c r="G10" s="1297"/>
      <c r="H10" s="1292" t="s">
        <v>119</v>
      </c>
      <c r="I10" s="1293"/>
      <c r="J10" s="1293"/>
      <c r="K10" s="1294"/>
      <c r="L10" s="233" t="s">
        <v>453</v>
      </c>
      <c r="M10" s="230"/>
      <c r="N10" s="234" t="s">
        <v>562</v>
      </c>
      <c r="O10" s="230"/>
      <c r="P10" s="234" t="s">
        <v>563</v>
      </c>
      <c r="Q10" s="230"/>
      <c r="R10" s="235" t="s">
        <v>564</v>
      </c>
    </row>
    <row r="11" spans="1:18" ht="35" customHeight="1" x14ac:dyDescent="0.55000000000000004">
      <c r="A11" s="232">
        <v>4</v>
      </c>
      <c r="B11" s="1295"/>
      <c r="C11" s="1296"/>
      <c r="D11" s="1296"/>
      <c r="E11" s="1296"/>
      <c r="F11" s="1296"/>
      <c r="G11" s="1297"/>
      <c r="H11" s="1292" t="s">
        <v>119</v>
      </c>
      <c r="I11" s="1293"/>
      <c r="J11" s="1293"/>
      <c r="K11" s="1294"/>
      <c r="L11" s="233" t="s">
        <v>453</v>
      </c>
      <c r="M11" s="230"/>
      <c r="N11" s="234" t="s">
        <v>562</v>
      </c>
      <c r="O11" s="230"/>
      <c r="P11" s="234" t="s">
        <v>563</v>
      </c>
      <c r="Q11" s="230"/>
      <c r="R11" s="235" t="s">
        <v>564</v>
      </c>
    </row>
    <row r="12" spans="1:18" ht="35" customHeight="1" x14ac:dyDescent="0.55000000000000004">
      <c r="A12" s="232">
        <v>5</v>
      </c>
      <c r="B12" s="1295"/>
      <c r="C12" s="1296"/>
      <c r="D12" s="1296"/>
      <c r="E12" s="1296"/>
      <c r="F12" s="1296"/>
      <c r="G12" s="1297"/>
      <c r="H12" s="1292" t="s">
        <v>119</v>
      </c>
      <c r="I12" s="1293"/>
      <c r="J12" s="1293"/>
      <c r="K12" s="1294"/>
      <c r="L12" s="233" t="s">
        <v>453</v>
      </c>
      <c r="M12" s="230"/>
      <c r="N12" s="234" t="s">
        <v>562</v>
      </c>
      <c r="O12" s="230"/>
      <c r="P12" s="234" t="s">
        <v>563</v>
      </c>
      <c r="Q12" s="230"/>
      <c r="R12" s="235" t="s">
        <v>564</v>
      </c>
    </row>
    <row r="13" spans="1:18" ht="35" customHeight="1" x14ac:dyDescent="0.55000000000000004">
      <c r="A13" s="232">
        <v>6</v>
      </c>
      <c r="B13" s="1295"/>
      <c r="C13" s="1296"/>
      <c r="D13" s="1296"/>
      <c r="E13" s="1296"/>
      <c r="F13" s="1296"/>
      <c r="G13" s="1297"/>
      <c r="H13" s="1292" t="s">
        <v>119</v>
      </c>
      <c r="I13" s="1293"/>
      <c r="J13" s="1293"/>
      <c r="K13" s="1294"/>
      <c r="L13" s="233" t="s">
        <v>453</v>
      </c>
      <c r="M13" s="230"/>
      <c r="N13" s="234" t="s">
        <v>562</v>
      </c>
      <c r="O13" s="230"/>
      <c r="P13" s="234" t="s">
        <v>563</v>
      </c>
      <c r="Q13" s="230"/>
      <c r="R13" s="235" t="s">
        <v>564</v>
      </c>
    </row>
    <row r="14" spans="1:18" ht="35" customHeight="1" x14ac:dyDescent="0.55000000000000004">
      <c r="A14" s="232">
        <v>7</v>
      </c>
      <c r="B14" s="1295"/>
      <c r="C14" s="1296"/>
      <c r="D14" s="1296"/>
      <c r="E14" s="1296"/>
      <c r="F14" s="1296"/>
      <c r="G14" s="1297"/>
      <c r="H14" s="1292" t="s">
        <v>119</v>
      </c>
      <c r="I14" s="1293"/>
      <c r="J14" s="1293"/>
      <c r="K14" s="1294"/>
      <c r="L14" s="233" t="s">
        <v>453</v>
      </c>
      <c r="M14" s="230"/>
      <c r="N14" s="234" t="s">
        <v>562</v>
      </c>
      <c r="O14" s="230"/>
      <c r="P14" s="234" t="s">
        <v>563</v>
      </c>
      <c r="Q14" s="230"/>
      <c r="R14" s="235" t="s">
        <v>564</v>
      </c>
    </row>
    <row r="15" spans="1:18" ht="35" customHeight="1" x14ac:dyDescent="0.55000000000000004">
      <c r="A15" s="232">
        <v>8</v>
      </c>
      <c r="B15" s="1295"/>
      <c r="C15" s="1296"/>
      <c r="D15" s="1296"/>
      <c r="E15" s="1296"/>
      <c r="F15" s="1296"/>
      <c r="G15" s="1297"/>
      <c r="H15" s="1292" t="s">
        <v>119</v>
      </c>
      <c r="I15" s="1293"/>
      <c r="J15" s="1293"/>
      <c r="K15" s="1294"/>
      <c r="L15" s="233" t="s">
        <v>453</v>
      </c>
      <c r="M15" s="230"/>
      <c r="N15" s="234" t="s">
        <v>562</v>
      </c>
      <c r="O15" s="230"/>
      <c r="P15" s="234" t="s">
        <v>563</v>
      </c>
      <c r="Q15" s="230"/>
      <c r="R15" s="235" t="s">
        <v>564</v>
      </c>
    </row>
    <row r="16" spans="1:18" ht="35" customHeight="1" x14ac:dyDescent="0.55000000000000004">
      <c r="A16" s="232">
        <v>9</v>
      </c>
      <c r="B16" s="1295"/>
      <c r="C16" s="1296"/>
      <c r="D16" s="1296"/>
      <c r="E16" s="1296"/>
      <c r="F16" s="1296"/>
      <c r="G16" s="1297"/>
      <c r="H16" s="1292" t="s">
        <v>119</v>
      </c>
      <c r="I16" s="1293"/>
      <c r="J16" s="1293"/>
      <c r="K16" s="1294"/>
      <c r="L16" s="233" t="s">
        <v>453</v>
      </c>
      <c r="M16" s="230"/>
      <c r="N16" s="234" t="s">
        <v>562</v>
      </c>
      <c r="O16" s="230"/>
      <c r="P16" s="234" t="s">
        <v>563</v>
      </c>
      <c r="Q16" s="230"/>
      <c r="R16" s="235" t="s">
        <v>564</v>
      </c>
    </row>
    <row r="17" spans="1:18" ht="35" customHeight="1" x14ac:dyDescent="0.55000000000000004">
      <c r="A17" s="232">
        <v>10</v>
      </c>
      <c r="B17" s="1295"/>
      <c r="C17" s="1296"/>
      <c r="D17" s="1296"/>
      <c r="E17" s="1296"/>
      <c r="F17" s="1296"/>
      <c r="G17" s="1297"/>
      <c r="H17" s="1292" t="s">
        <v>119</v>
      </c>
      <c r="I17" s="1293"/>
      <c r="J17" s="1293"/>
      <c r="K17" s="1294"/>
      <c r="L17" s="233" t="s">
        <v>453</v>
      </c>
      <c r="M17" s="230"/>
      <c r="N17" s="234" t="s">
        <v>562</v>
      </c>
      <c r="O17" s="230"/>
      <c r="P17" s="234" t="s">
        <v>563</v>
      </c>
      <c r="Q17" s="230"/>
      <c r="R17" s="235" t="s">
        <v>564</v>
      </c>
    </row>
    <row r="18" spans="1:18" ht="35" customHeight="1" x14ac:dyDescent="0.55000000000000004">
      <c r="A18" s="1300" t="s">
        <v>565</v>
      </c>
      <c r="B18" s="1300"/>
      <c r="C18" s="1300"/>
      <c r="D18" s="1300"/>
      <c r="E18" s="1300"/>
      <c r="F18" s="1300"/>
      <c r="G18" s="1300"/>
      <c r="H18" s="1300"/>
      <c r="I18" s="1300"/>
      <c r="J18" s="1300"/>
      <c r="K18" s="1300"/>
      <c r="L18" s="1300"/>
      <c r="M18" s="1300"/>
      <c r="N18" s="1300"/>
      <c r="O18" s="1300"/>
      <c r="P18" s="1300"/>
      <c r="Q18" s="1300"/>
      <c r="R18" s="1300"/>
    </row>
    <row r="19" spans="1:18" ht="186" customHeight="1" x14ac:dyDescent="0.55000000000000004">
      <c r="A19" s="1299"/>
      <c r="B19" s="1299"/>
      <c r="C19" s="1299"/>
      <c r="D19" s="1299"/>
      <c r="E19" s="1299"/>
      <c r="F19" s="1299"/>
      <c r="G19" s="1299"/>
      <c r="H19" s="1299"/>
      <c r="I19" s="1299"/>
      <c r="J19" s="1299"/>
      <c r="K19" s="1299"/>
      <c r="L19" s="1299"/>
      <c r="M19" s="1299"/>
      <c r="N19" s="1299"/>
      <c r="O19" s="1299"/>
      <c r="P19" s="1299"/>
      <c r="Q19" s="1299"/>
      <c r="R19" s="1299"/>
    </row>
    <row r="20" spans="1:18" ht="25" customHeight="1" x14ac:dyDescent="0.55000000000000004">
      <c r="A20" s="1298" t="s">
        <v>566</v>
      </c>
      <c r="B20" s="1298"/>
      <c r="C20" s="1298"/>
      <c r="D20" s="1298"/>
      <c r="E20" s="1298"/>
      <c r="F20" s="1298"/>
      <c r="G20" s="1298"/>
      <c r="H20" s="1298"/>
      <c r="I20" s="1298"/>
      <c r="J20" s="1298"/>
      <c r="K20" s="1298"/>
      <c r="L20" s="1298"/>
      <c r="M20" s="1298"/>
      <c r="N20" s="1298"/>
      <c r="O20" s="1298"/>
      <c r="P20" s="1298"/>
      <c r="Q20" s="1298"/>
      <c r="R20" s="1298"/>
    </row>
    <row r="21" spans="1:18" x14ac:dyDescent="0.55000000000000004">
      <c r="A21" s="1271"/>
      <c r="B21" s="1272"/>
      <c r="C21" s="1272"/>
      <c r="D21" s="1272"/>
      <c r="E21" s="1272"/>
      <c r="F21" s="1272"/>
      <c r="G21" s="1272"/>
      <c r="H21" s="1272"/>
      <c r="I21" s="1272"/>
      <c r="J21" s="1272"/>
      <c r="K21" s="1272"/>
      <c r="L21" s="1272"/>
      <c r="M21" s="1272"/>
      <c r="N21" s="1272"/>
      <c r="O21" s="1272"/>
      <c r="P21" s="1272"/>
      <c r="Q21" s="1272"/>
      <c r="R21" s="1273"/>
    </row>
    <row r="22" spans="1:18" x14ac:dyDescent="0.55000000000000004">
      <c r="A22" s="1274"/>
      <c r="B22" s="1275"/>
      <c r="C22" s="1275"/>
      <c r="D22" s="1275"/>
      <c r="E22" s="1275"/>
      <c r="F22" s="1275"/>
      <c r="G22" s="1275"/>
      <c r="H22" s="1275"/>
      <c r="I22" s="1275"/>
      <c r="J22" s="1275"/>
      <c r="K22" s="1275"/>
      <c r="L22" s="1275"/>
      <c r="M22" s="1275"/>
      <c r="N22" s="1275"/>
      <c r="O22" s="1275"/>
      <c r="P22" s="1275"/>
      <c r="Q22" s="1275"/>
      <c r="R22" s="1276"/>
    </row>
    <row r="23" spans="1:18" x14ac:dyDescent="0.55000000000000004">
      <c r="A23" s="1274"/>
      <c r="B23" s="1275"/>
      <c r="C23" s="1275"/>
      <c r="D23" s="1275"/>
      <c r="E23" s="1275"/>
      <c r="F23" s="1275"/>
      <c r="G23" s="1275"/>
      <c r="H23" s="1275"/>
      <c r="I23" s="1275"/>
      <c r="J23" s="1275"/>
      <c r="K23" s="1275"/>
      <c r="L23" s="1275"/>
      <c r="M23" s="1275"/>
      <c r="N23" s="1275"/>
      <c r="O23" s="1275"/>
      <c r="P23" s="1275"/>
      <c r="Q23" s="1275"/>
      <c r="R23" s="1276"/>
    </row>
    <row r="24" spans="1:18" x14ac:dyDescent="0.55000000000000004">
      <c r="A24" s="1274"/>
      <c r="B24" s="1275"/>
      <c r="C24" s="1275"/>
      <c r="D24" s="1275"/>
      <c r="E24" s="1275"/>
      <c r="F24" s="1275"/>
      <c r="G24" s="1275"/>
      <c r="H24" s="1275"/>
      <c r="I24" s="1275"/>
      <c r="J24" s="1275"/>
      <c r="K24" s="1275"/>
      <c r="L24" s="1275"/>
      <c r="M24" s="1275"/>
      <c r="N24" s="1275"/>
      <c r="O24" s="1275"/>
      <c r="P24" s="1275"/>
      <c r="Q24" s="1275"/>
      <c r="R24" s="1276"/>
    </row>
    <row r="25" spans="1:18" x14ac:dyDescent="0.55000000000000004">
      <c r="A25" s="1274"/>
      <c r="B25" s="1275"/>
      <c r="C25" s="1275"/>
      <c r="D25" s="1275"/>
      <c r="E25" s="1275"/>
      <c r="F25" s="1275"/>
      <c r="G25" s="1275"/>
      <c r="H25" s="1275"/>
      <c r="I25" s="1275"/>
      <c r="J25" s="1275"/>
      <c r="K25" s="1275"/>
      <c r="L25" s="1275"/>
      <c r="M25" s="1275"/>
      <c r="N25" s="1275"/>
      <c r="O25" s="1275"/>
      <c r="P25" s="1275"/>
      <c r="Q25" s="1275"/>
      <c r="R25" s="1276"/>
    </row>
    <row r="26" spans="1:18" x14ac:dyDescent="0.55000000000000004">
      <c r="A26" s="1274"/>
      <c r="B26" s="1275"/>
      <c r="C26" s="1275"/>
      <c r="D26" s="1275"/>
      <c r="E26" s="1275"/>
      <c r="F26" s="1275"/>
      <c r="G26" s="1275"/>
      <c r="H26" s="1275"/>
      <c r="I26" s="1275"/>
      <c r="J26" s="1275"/>
      <c r="K26" s="1275"/>
      <c r="L26" s="1275"/>
      <c r="M26" s="1275"/>
      <c r="N26" s="1275"/>
      <c r="O26" s="1275"/>
      <c r="P26" s="1275"/>
      <c r="Q26" s="1275"/>
      <c r="R26" s="1276"/>
    </row>
    <row r="27" spans="1:18" x14ac:dyDescent="0.55000000000000004">
      <c r="A27" s="1274"/>
      <c r="B27" s="1275"/>
      <c r="C27" s="1275"/>
      <c r="D27" s="1275"/>
      <c r="E27" s="1275"/>
      <c r="F27" s="1275"/>
      <c r="G27" s="1275"/>
      <c r="H27" s="1275"/>
      <c r="I27" s="1275"/>
      <c r="J27" s="1275"/>
      <c r="K27" s="1275"/>
      <c r="L27" s="1275"/>
      <c r="M27" s="1275"/>
      <c r="N27" s="1275"/>
      <c r="O27" s="1275"/>
      <c r="P27" s="1275"/>
      <c r="Q27" s="1275"/>
      <c r="R27" s="1276"/>
    </row>
    <row r="28" spans="1:18" x14ac:dyDescent="0.55000000000000004">
      <c r="A28" s="1274"/>
      <c r="B28" s="1275"/>
      <c r="C28" s="1275"/>
      <c r="D28" s="1275"/>
      <c r="E28" s="1275"/>
      <c r="F28" s="1275"/>
      <c r="G28" s="1275"/>
      <c r="H28" s="1275"/>
      <c r="I28" s="1275"/>
      <c r="J28" s="1275"/>
      <c r="K28" s="1275"/>
      <c r="L28" s="1275"/>
      <c r="M28" s="1275"/>
      <c r="N28" s="1275"/>
      <c r="O28" s="1275"/>
      <c r="P28" s="1275"/>
      <c r="Q28" s="1275"/>
      <c r="R28" s="1276"/>
    </row>
    <row r="29" spans="1:18" x14ac:dyDescent="0.55000000000000004">
      <c r="A29" s="1274"/>
      <c r="B29" s="1275"/>
      <c r="C29" s="1275"/>
      <c r="D29" s="1275"/>
      <c r="E29" s="1275"/>
      <c r="F29" s="1275"/>
      <c r="G29" s="1275"/>
      <c r="H29" s="1275"/>
      <c r="I29" s="1275"/>
      <c r="J29" s="1275"/>
      <c r="K29" s="1275"/>
      <c r="L29" s="1275"/>
      <c r="M29" s="1275"/>
      <c r="N29" s="1275"/>
      <c r="O29" s="1275"/>
      <c r="P29" s="1275"/>
      <c r="Q29" s="1275"/>
      <c r="R29" s="1276"/>
    </row>
    <row r="30" spans="1:18" x14ac:dyDescent="0.55000000000000004">
      <c r="A30" s="1277"/>
      <c r="B30" s="1278"/>
      <c r="C30" s="1278"/>
      <c r="D30" s="1278"/>
      <c r="E30" s="1278"/>
      <c r="F30" s="1278"/>
      <c r="G30" s="1278"/>
      <c r="H30" s="1278"/>
      <c r="I30" s="1278"/>
      <c r="J30" s="1278"/>
      <c r="K30" s="1278"/>
      <c r="L30" s="1278"/>
      <c r="M30" s="1278"/>
      <c r="N30" s="1278"/>
      <c r="O30" s="1278"/>
      <c r="P30" s="1278"/>
      <c r="Q30" s="1278"/>
      <c r="R30" s="1279"/>
    </row>
  </sheetData>
  <sheetProtection password="C472" sheet="1" objects="1" scenarios="1" formatCells="0" selectLockedCells="1"/>
  <mergeCells count="31">
    <mergeCell ref="A3:R3"/>
    <mergeCell ref="B8:G8"/>
    <mergeCell ref="B9:G9"/>
    <mergeCell ref="B10:G10"/>
    <mergeCell ref="B11:G11"/>
    <mergeCell ref="H12:K12"/>
    <mergeCell ref="B15:G15"/>
    <mergeCell ref="A20:R20"/>
    <mergeCell ref="A19:R19"/>
    <mergeCell ref="A18:R18"/>
    <mergeCell ref="B16:G16"/>
    <mergeCell ref="B17:G17"/>
    <mergeCell ref="B12:G12"/>
    <mergeCell ref="B13:G13"/>
    <mergeCell ref="B14:G14"/>
    <mergeCell ref="A21:R30"/>
    <mergeCell ref="A1:R1"/>
    <mergeCell ref="A2:R2"/>
    <mergeCell ref="A4:R6"/>
    <mergeCell ref="B7:G7"/>
    <mergeCell ref="H7:K7"/>
    <mergeCell ref="L7:R7"/>
    <mergeCell ref="H13:K13"/>
    <mergeCell ref="H14:K14"/>
    <mergeCell ref="H15:K15"/>
    <mergeCell ref="H16:K16"/>
    <mergeCell ref="H17:K17"/>
    <mergeCell ref="H8:K8"/>
    <mergeCell ref="H9:K9"/>
    <mergeCell ref="H10:K10"/>
    <mergeCell ref="H11:K11"/>
  </mergeCells>
  <phoneticPr fontId="2"/>
  <dataValidations count="2">
    <dataValidation type="list" allowBlank="1" showInputMessage="1" showErrorMessage="1" sqref="H8:K17">
      <formula1>"選択してください,①取得済み,②開発・改良フェーズの期間中に取得又は申請・届出が必要,③設備投資・事業環境整備フェーズの期間中に取得又は申請・届出が必要,④助成事業完了後に取得又は申請・届出を行う予定"</formula1>
    </dataValidation>
    <dataValidation type="list" allowBlank="1" showInputMessage="1" showErrorMessage="1" sqref="L8:L17">
      <formula1>"選択してください（元号）,昭和,平成,令和"</formula1>
    </dataValidation>
  </dataValidations>
  <printOptions horizontalCentered="1" verticalCentered="1"/>
  <pageMargins left="0.23622047244094491" right="0.23622047244094491" top="0.74803149606299213" bottom="0.74803149606299213" header="0.31496062992125984" footer="0.31496062992125984"/>
  <pageSetup paperSize="8" scale="86"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53"/>
  <sheetViews>
    <sheetView showGridLines="0" view="pageBreakPreview" zoomScale="80" zoomScaleNormal="100" zoomScaleSheetLayoutView="80" workbookViewId="0">
      <selection activeCell="D33" sqref="D33"/>
    </sheetView>
  </sheetViews>
  <sheetFormatPr defaultColWidth="1.9140625" defaultRowHeight="16.5" x14ac:dyDescent="0.55000000000000004"/>
  <cols>
    <col min="1" max="1" width="1.5" style="244" customWidth="1"/>
    <col min="2" max="2" width="4.5" style="244" customWidth="1"/>
    <col min="3" max="3" width="25.25" style="244" customWidth="1"/>
    <col min="4" max="7" width="18.83203125" style="244" customWidth="1"/>
    <col min="8" max="8" width="1.25" style="244" customWidth="1"/>
    <col min="9" max="9" width="8.1640625" style="244" customWidth="1"/>
    <col min="10" max="10" width="12.25" style="244" customWidth="1"/>
    <col min="11" max="11" width="3.4140625" style="244" customWidth="1"/>
    <col min="12" max="15" width="3.1640625" style="244" customWidth="1"/>
    <col min="16" max="17" width="3.1640625" style="278" customWidth="1"/>
    <col min="18" max="18" width="5" style="278" customWidth="1"/>
    <col min="19" max="22" width="5" style="245" customWidth="1"/>
    <col min="23" max="26" width="3" style="245" customWidth="1"/>
    <col min="27" max="36" width="2.5" style="245" customWidth="1"/>
    <col min="37" max="16384" width="1.9140625" style="245"/>
  </cols>
  <sheetData>
    <row r="1" spans="1:32" x14ac:dyDescent="0.55000000000000004">
      <c r="A1" s="240" t="s">
        <v>567</v>
      </c>
      <c r="B1" s="241"/>
      <c r="C1" s="242"/>
      <c r="D1" s="243"/>
      <c r="E1" s="243"/>
      <c r="F1" s="243"/>
      <c r="G1" s="243"/>
      <c r="I1" s="1328"/>
      <c r="J1" s="1328"/>
      <c r="K1" s="1328"/>
      <c r="L1" s="1328"/>
      <c r="M1" s="1328"/>
      <c r="N1" s="1328"/>
      <c r="O1" s="1328"/>
      <c r="P1" s="1328"/>
      <c r="Q1" s="1328"/>
      <c r="R1" s="1328"/>
      <c r="S1" s="1328"/>
      <c r="T1" s="1328"/>
    </row>
    <row r="2" spans="1:32" x14ac:dyDescent="0.55000000000000004">
      <c r="A2" s="242" t="s">
        <v>213</v>
      </c>
      <c r="B2" s="243"/>
      <c r="C2" s="243"/>
      <c r="D2" s="243"/>
      <c r="E2" s="243"/>
      <c r="F2" s="246"/>
      <c r="G2" s="247" t="s">
        <v>568</v>
      </c>
      <c r="I2" s="1328"/>
      <c r="J2" s="1328"/>
      <c r="K2" s="1328"/>
      <c r="L2" s="1328"/>
      <c r="M2" s="1328"/>
      <c r="N2" s="1328"/>
      <c r="O2" s="1328"/>
      <c r="P2" s="1328"/>
      <c r="Q2" s="1328"/>
      <c r="R2" s="1328"/>
      <c r="S2" s="1328"/>
      <c r="T2" s="1328"/>
    </row>
    <row r="3" spans="1:32" x14ac:dyDescent="0.55000000000000004">
      <c r="A3" s="248"/>
      <c r="B3" s="1331" t="s">
        <v>214</v>
      </c>
      <c r="C3" s="1332"/>
      <c r="D3" s="249" t="s">
        <v>339</v>
      </c>
      <c r="E3" s="249" t="s">
        <v>569</v>
      </c>
      <c r="F3" s="249" t="s">
        <v>340</v>
      </c>
      <c r="G3" s="1329" t="s">
        <v>570</v>
      </c>
      <c r="H3" s="245"/>
      <c r="I3" s="250"/>
      <c r="J3" s="250"/>
      <c r="K3" s="250"/>
      <c r="L3" s="250"/>
      <c r="M3" s="250"/>
      <c r="N3" s="250"/>
      <c r="O3" s="250"/>
      <c r="P3" s="250"/>
      <c r="Q3" s="250"/>
      <c r="R3" s="250"/>
      <c r="S3" s="250"/>
      <c r="T3" s="250"/>
      <c r="U3" s="250"/>
      <c r="V3" s="250"/>
      <c r="W3" s="250"/>
    </row>
    <row r="4" spans="1:32" x14ac:dyDescent="0.55000000000000004">
      <c r="A4" s="248"/>
      <c r="B4" s="1333"/>
      <c r="C4" s="1334"/>
      <c r="D4" s="251" t="s">
        <v>571</v>
      </c>
      <c r="E4" s="252" t="s">
        <v>572</v>
      </c>
      <c r="F4" s="252" t="s">
        <v>573</v>
      </c>
      <c r="G4" s="1330"/>
      <c r="H4" s="245"/>
      <c r="I4" s="250"/>
      <c r="J4" s="250"/>
      <c r="K4" s="250"/>
      <c r="L4" s="250"/>
      <c r="M4" s="250"/>
      <c r="N4" s="250"/>
      <c r="O4" s="250"/>
      <c r="P4" s="250"/>
      <c r="Q4" s="250"/>
      <c r="R4" s="250"/>
      <c r="S4" s="250"/>
      <c r="T4" s="250"/>
      <c r="U4" s="250"/>
      <c r="V4" s="250"/>
      <c r="W4" s="250"/>
    </row>
    <row r="5" spans="1:32" x14ac:dyDescent="0.55000000000000004">
      <c r="A5" s="248"/>
      <c r="B5" s="1304" t="s">
        <v>574</v>
      </c>
      <c r="C5" s="1304"/>
      <c r="D5" s="1304"/>
      <c r="E5" s="1304"/>
      <c r="F5" s="1304"/>
      <c r="G5" s="1304"/>
      <c r="H5" s="245"/>
      <c r="I5" s="245"/>
      <c r="J5" s="253"/>
      <c r="K5" s="245"/>
      <c r="L5" s="245"/>
      <c r="M5" s="245"/>
      <c r="N5" s="245"/>
      <c r="O5" s="245"/>
      <c r="P5" s="245"/>
      <c r="Q5" s="245"/>
      <c r="R5" s="245"/>
    </row>
    <row r="6" spans="1:32" x14ac:dyDescent="0.55000000000000004">
      <c r="A6" s="248"/>
      <c r="B6" s="254"/>
      <c r="C6" s="255" t="s">
        <v>575</v>
      </c>
      <c r="D6" s="256"/>
      <c r="E6" s="256"/>
      <c r="F6" s="256"/>
      <c r="G6" s="257"/>
      <c r="H6" s="245"/>
      <c r="I6" s="245"/>
      <c r="J6" s="258" t="s">
        <v>576</v>
      </c>
      <c r="K6" s="245"/>
      <c r="L6" s="245"/>
      <c r="M6" s="245"/>
      <c r="N6" s="245"/>
      <c r="O6" s="245"/>
      <c r="P6" s="245"/>
      <c r="Q6" s="245"/>
      <c r="R6" s="245"/>
    </row>
    <row r="7" spans="1:32" ht="18" customHeight="1" x14ac:dyDescent="0.55000000000000004">
      <c r="A7" s="243"/>
      <c r="B7" s="1305" t="s">
        <v>577</v>
      </c>
      <c r="C7" s="259" t="s">
        <v>334</v>
      </c>
      <c r="D7" s="324">
        <f>'19-(1).原材料・副資材費'!I26</f>
        <v>0</v>
      </c>
      <c r="E7" s="324">
        <f>'19-(1).原材料・副資材費'!H26</f>
        <v>0</v>
      </c>
      <c r="F7" s="318">
        <f t="shared" ref="F7:F13" si="0">ROUNDDOWN(E7*2/3,-3)-J7</f>
        <v>0</v>
      </c>
      <c r="G7" s="343"/>
      <c r="I7" s="260" t="s">
        <v>215</v>
      </c>
      <c r="J7" s="261"/>
      <c r="K7" s="229"/>
      <c r="L7" s="229"/>
      <c r="M7" s="229"/>
      <c r="N7" s="229"/>
      <c r="O7" s="229"/>
      <c r="P7" s="229"/>
      <c r="Q7" s="229"/>
      <c r="R7" s="229"/>
      <c r="U7" s="262"/>
      <c r="V7" s="262"/>
      <c r="W7" s="262"/>
      <c r="X7" s="262"/>
      <c r="Y7" s="262"/>
      <c r="Z7" s="262"/>
      <c r="AA7" s="262"/>
      <c r="AB7" s="262"/>
      <c r="AC7" s="262"/>
      <c r="AD7" s="262"/>
      <c r="AE7" s="262"/>
      <c r="AF7" s="262"/>
    </row>
    <row r="8" spans="1:32" ht="18" x14ac:dyDescent="0.55000000000000004">
      <c r="A8" s="243"/>
      <c r="B8" s="1306"/>
      <c r="C8" s="263" t="s">
        <v>578</v>
      </c>
      <c r="D8" s="629">
        <f>'19-(2).機械装置・工具器具備品費'!J25</f>
        <v>0</v>
      </c>
      <c r="E8" s="325">
        <f>'19-(2).機械装置・工具器具備品費'!I25</f>
        <v>0</v>
      </c>
      <c r="F8" s="319">
        <f t="shared" si="0"/>
        <v>0</v>
      </c>
      <c r="G8" s="344"/>
      <c r="I8" s="260" t="s">
        <v>216</v>
      </c>
      <c r="J8" s="261"/>
      <c r="K8" s="229"/>
      <c r="L8" s="229"/>
      <c r="M8" s="229"/>
      <c r="N8" s="229"/>
      <c r="O8" s="229"/>
      <c r="P8" s="229"/>
      <c r="Q8" s="229"/>
      <c r="R8" s="229"/>
      <c r="U8" s="262"/>
      <c r="V8" s="262"/>
      <c r="W8" s="262"/>
      <c r="X8" s="262"/>
      <c r="Y8" s="262"/>
      <c r="Z8" s="262"/>
      <c r="AA8" s="262"/>
      <c r="AB8" s="262"/>
      <c r="AC8" s="262"/>
      <c r="AD8" s="262"/>
      <c r="AE8" s="262"/>
      <c r="AF8" s="262"/>
    </row>
    <row r="9" spans="1:32" ht="18" x14ac:dyDescent="0.55000000000000004">
      <c r="A9" s="243"/>
      <c r="B9" s="1306"/>
      <c r="C9" s="263" t="s">
        <v>335</v>
      </c>
      <c r="D9" s="325">
        <f>'19-(3).委託・外注費'!G24</f>
        <v>0</v>
      </c>
      <c r="E9" s="325">
        <f>'19-(3).委託・外注費'!F24</f>
        <v>0</v>
      </c>
      <c r="F9" s="320">
        <f t="shared" si="0"/>
        <v>0</v>
      </c>
      <c r="G9" s="344"/>
      <c r="I9" s="260" t="s">
        <v>217</v>
      </c>
      <c r="J9" s="261"/>
      <c r="K9" s="229"/>
      <c r="L9" s="229"/>
      <c r="M9" s="229"/>
      <c r="N9" s="229"/>
      <c r="O9" s="229"/>
      <c r="P9" s="229"/>
      <c r="Q9" s="229"/>
      <c r="R9" s="229"/>
      <c r="U9" s="262"/>
      <c r="V9" s="262"/>
      <c r="W9" s="262"/>
      <c r="X9" s="262"/>
      <c r="Y9" s="262"/>
      <c r="Z9" s="262"/>
      <c r="AA9" s="262"/>
      <c r="AB9" s="262"/>
      <c r="AC9" s="262"/>
      <c r="AD9" s="262"/>
      <c r="AE9" s="262"/>
      <c r="AF9" s="262"/>
    </row>
    <row r="10" spans="1:32" x14ac:dyDescent="0.55000000000000004">
      <c r="A10" s="248"/>
      <c r="B10" s="1306"/>
      <c r="C10" s="263" t="s">
        <v>336</v>
      </c>
      <c r="D10" s="325">
        <f>'19-(4).産業財産権出願・導入費'!H15</f>
        <v>0</v>
      </c>
      <c r="E10" s="325">
        <f>'19-(4).産業財産権出願・導入費'!H15</f>
        <v>0</v>
      </c>
      <c r="F10" s="321">
        <f t="shared" si="0"/>
        <v>0</v>
      </c>
      <c r="G10" s="344"/>
      <c r="H10" s="245"/>
      <c r="I10" s="260" t="s">
        <v>218</v>
      </c>
      <c r="J10" s="261"/>
      <c r="K10" s="245"/>
      <c r="L10" s="245"/>
      <c r="M10" s="245"/>
      <c r="N10" s="245"/>
      <c r="O10" s="245"/>
      <c r="P10" s="245"/>
      <c r="Q10" s="245"/>
      <c r="R10" s="245"/>
    </row>
    <row r="11" spans="1:32" x14ac:dyDescent="0.55000000000000004">
      <c r="A11" s="248"/>
      <c r="B11" s="1306"/>
      <c r="C11" s="264" t="s">
        <v>337</v>
      </c>
      <c r="D11" s="326">
        <f>'19-(5).専門家指導費'!I16</f>
        <v>0</v>
      </c>
      <c r="E11" s="326">
        <f>'19-(5).専門家指導費'!H16</f>
        <v>0</v>
      </c>
      <c r="F11" s="321">
        <f t="shared" si="0"/>
        <v>0</v>
      </c>
      <c r="G11" s="339"/>
      <c r="H11" s="245"/>
      <c r="I11" s="260" t="s">
        <v>219</v>
      </c>
      <c r="J11" s="261"/>
      <c r="K11" s="245"/>
      <c r="L11" s="245"/>
      <c r="M11" s="245"/>
      <c r="N11" s="245"/>
      <c r="O11" s="245"/>
      <c r="P11" s="245"/>
      <c r="Q11" s="245"/>
      <c r="R11" s="245"/>
    </row>
    <row r="12" spans="1:32" x14ac:dyDescent="0.55000000000000004">
      <c r="A12" s="248"/>
      <c r="B12" s="1306"/>
      <c r="C12" s="264" t="s">
        <v>338</v>
      </c>
      <c r="D12" s="326">
        <f>'19-(6).直接人件費'!I21</f>
        <v>0</v>
      </c>
      <c r="E12" s="326">
        <f>'19-(6).直接人件費'!J21</f>
        <v>0</v>
      </c>
      <c r="F12" s="321">
        <f t="shared" si="0"/>
        <v>0</v>
      </c>
      <c r="G12" s="339"/>
      <c r="H12" s="245"/>
      <c r="I12" s="260" t="s">
        <v>220</v>
      </c>
      <c r="J12" s="261"/>
      <c r="K12" s="245"/>
      <c r="L12" s="245"/>
      <c r="M12" s="245"/>
      <c r="N12" s="245"/>
      <c r="O12" s="245"/>
      <c r="P12" s="245"/>
      <c r="Q12" s="245"/>
      <c r="R12" s="245"/>
    </row>
    <row r="13" spans="1:32" x14ac:dyDescent="0.55000000000000004">
      <c r="A13" s="248"/>
      <c r="B13" s="1307"/>
      <c r="C13" s="264" t="s">
        <v>579</v>
      </c>
      <c r="D13" s="326">
        <f>'19-(7).規格認証・登録費'!G27</f>
        <v>0</v>
      </c>
      <c r="E13" s="326">
        <f>'19-(7).規格認証・登録費'!F27</f>
        <v>0</v>
      </c>
      <c r="F13" s="321">
        <f t="shared" si="0"/>
        <v>0</v>
      </c>
      <c r="G13" s="339"/>
      <c r="H13" s="245"/>
      <c r="I13" s="260" t="s">
        <v>221</v>
      </c>
      <c r="J13" s="261"/>
      <c r="K13" s="245"/>
      <c r="L13" s="245"/>
      <c r="M13" s="245"/>
      <c r="N13" s="245"/>
      <c r="O13" s="245"/>
      <c r="P13" s="245"/>
      <c r="Q13" s="245"/>
      <c r="R13" s="245"/>
    </row>
    <row r="14" spans="1:32" x14ac:dyDescent="0.55000000000000004">
      <c r="A14" s="248"/>
      <c r="B14" s="265"/>
      <c r="C14" s="255" t="s">
        <v>580</v>
      </c>
      <c r="D14" s="266"/>
      <c r="E14" s="266"/>
      <c r="F14" s="266"/>
      <c r="G14" s="267"/>
      <c r="H14" s="245"/>
      <c r="I14" s="260"/>
      <c r="J14" s="333"/>
      <c r="K14" s="245"/>
      <c r="L14" s="245"/>
      <c r="M14" s="245"/>
      <c r="N14" s="245"/>
      <c r="O14" s="245"/>
      <c r="P14" s="245"/>
      <c r="Q14" s="245"/>
      <c r="R14" s="245"/>
    </row>
    <row r="15" spans="1:32" x14ac:dyDescent="0.55000000000000004">
      <c r="A15" s="248"/>
      <c r="B15" s="1305" t="s">
        <v>581</v>
      </c>
      <c r="C15" s="268" t="s">
        <v>582</v>
      </c>
      <c r="D15" s="327">
        <f>'19-(8).展示会等参加費'!J11</f>
        <v>0</v>
      </c>
      <c r="E15" s="327">
        <f>'19-(8).展示会等参加費'!I11</f>
        <v>0</v>
      </c>
      <c r="F15" s="321">
        <f>ROUNDDOWN(E15*2/3,-3)-J15</f>
        <v>0</v>
      </c>
      <c r="G15" s="342"/>
      <c r="H15" s="245"/>
      <c r="I15" s="260" t="s">
        <v>583</v>
      </c>
      <c r="J15" s="261"/>
      <c r="K15" s="245"/>
      <c r="L15" s="245"/>
      <c r="M15" s="245"/>
      <c r="N15" s="245"/>
      <c r="O15" s="245"/>
      <c r="P15" s="245"/>
      <c r="Q15" s="245"/>
      <c r="R15" s="245"/>
    </row>
    <row r="16" spans="1:32" x14ac:dyDescent="0.55000000000000004">
      <c r="A16" s="248"/>
      <c r="B16" s="1307"/>
      <c r="C16" s="264" t="s">
        <v>584</v>
      </c>
      <c r="D16" s="326">
        <f>'19-(9).広告宣伝費'!J12</f>
        <v>0</v>
      </c>
      <c r="E16" s="326">
        <f>'19-(9).広告宣伝費'!I12</f>
        <v>0</v>
      </c>
      <c r="F16" s="321">
        <f>ROUNDDOWN(E16*2/3,-3)-J16</f>
        <v>0</v>
      </c>
      <c r="G16" s="341"/>
      <c r="H16" s="245"/>
      <c r="I16" s="260" t="s">
        <v>585</v>
      </c>
      <c r="J16" s="261"/>
      <c r="K16" s="245"/>
      <c r="L16" s="245"/>
      <c r="M16" s="245"/>
      <c r="N16" s="245"/>
      <c r="O16" s="245"/>
      <c r="P16" s="245"/>
      <c r="Q16" s="245"/>
      <c r="R16" s="245"/>
    </row>
    <row r="17" spans="1:18" x14ac:dyDescent="0.55000000000000004">
      <c r="A17" s="248"/>
      <c r="B17" s="1313" t="s">
        <v>586</v>
      </c>
      <c r="C17" s="1314"/>
      <c r="D17" s="330">
        <f>SUM(D7:D13,D15:D16)</f>
        <v>0</v>
      </c>
      <c r="E17" s="330">
        <f>SUM(E7:E13,E15:E16)</f>
        <v>0</v>
      </c>
      <c r="F17" s="330">
        <f>SUM(F7:F13,F15:F16)</f>
        <v>0</v>
      </c>
      <c r="G17" s="269"/>
      <c r="H17" s="245"/>
      <c r="I17" s="260"/>
      <c r="J17" s="270"/>
      <c r="K17" s="245"/>
      <c r="L17" s="245"/>
      <c r="M17" s="245"/>
      <c r="N17" s="245"/>
      <c r="O17" s="245"/>
      <c r="P17" s="245"/>
      <c r="Q17" s="245"/>
      <c r="R17" s="245"/>
    </row>
    <row r="18" spans="1:18" x14ac:dyDescent="0.55000000000000004">
      <c r="A18" s="248"/>
      <c r="B18" s="1304" t="s">
        <v>587</v>
      </c>
      <c r="C18" s="1304"/>
      <c r="D18" s="1304"/>
      <c r="E18" s="1304"/>
      <c r="F18" s="1304"/>
      <c r="G18" s="1304"/>
      <c r="H18" s="245"/>
      <c r="I18" s="260"/>
      <c r="J18" s="271"/>
      <c r="K18" s="245"/>
      <c r="L18" s="245"/>
      <c r="M18" s="245"/>
      <c r="N18" s="245"/>
      <c r="O18" s="245"/>
      <c r="P18" s="245"/>
      <c r="Q18" s="245"/>
      <c r="R18" s="245"/>
    </row>
    <row r="19" spans="1:18" x14ac:dyDescent="0.55000000000000004">
      <c r="A19" s="248"/>
      <c r="B19" s="272"/>
      <c r="C19" s="255" t="s">
        <v>588</v>
      </c>
      <c r="D19" s="273"/>
      <c r="E19" s="273"/>
      <c r="F19" s="273"/>
      <c r="G19" s="274"/>
      <c r="H19" s="245"/>
      <c r="I19" s="260"/>
      <c r="J19" s="271"/>
      <c r="K19" s="245"/>
      <c r="L19" s="245"/>
      <c r="M19" s="245"/>
      <c r="N19" s="245"/>
      <c r="O19" s="245"/>
      <c r="P19" s="245"/>
      <c r="Q19" s="245"/>
      <c r="R19" s="245"/>
    </row>
    <row r="20" spans="1:18" x14ac:dyDescent="0.55000000000000004">
      <c r="A20" s="248"/>
      <c r="B20" s="1305" t="s">
        <v>589</v>
      </c>
      <c r="C20" s="259" t="s">
        <v>590</v>
      </c>
      <c r="D20" s="328">
        <f>'19-(10).機械装置・工具器具備品費'!J25</f>
        <v>0</v>
      </c>
      <c r="E20" s="328">
        <f>'19-(10).機械装置・工具器具備品費'!I25</f>
        <v>0</v>
      </c>
      <c r="F20" s="318">
        <f>ROUNDDOWN(E20*2/3,-3)-J20</f>
        <v>0</v>
      </c>
      <c r="G20" s="340"/>
      <c r="H20" s="245"/>
      <c r="I20" s="260" t="s">
        <v>591</v>
      </c>
      <c r="J20" s="261"/>
      <c r="K20" s="245"/>
      <c r="L20" s="245"/>
      <c r="M20" s="245"/>
      <c r="N20" s="245"/>
      <c r="O20" s="245"/>
      <c r="P20" s="245"/>
      <c r="Q20" s="245"/>
      <c r="R20" s="245"/>
    </row>
    <row r="21" spans="1:18" x14ac:dyDescent="0.55000000000000004">
      <c r="A21" s="248"/>
      <c r="B21" s="1306"/>
      <c r="C21" s="264" t="s">
        <v>592</v>
      </c>
      <c r="D21" s="326">
        <f>'19-(11).店舗新装・改装工事費'!G24</f>
        <v>0</v>
      </c>
      <c r="E21" s="326">
        <f>'19-(11).店舗新装・改装工事費'!F24</f>
        <v>0</v>
      </c>
      <c r="F21" s="322">
        <f>ROUNDDOWN(E21*2/3,-3)-J21</f>
        <v>0</v>
      </c>
      <c r="G21" s="339"/>
      <c r="H21" s="245"/>
      <c r="I21" s="260" t="s">
        <v>593</v>
      </c>
      <c r="J21" s="261"/>
      <c r="K21" s="245"/>
      <c r="L21" s="245"/>
      <c r="M21" s="245"/>
      <c r="N21" s="245"/>
      <c r="O21" s="245"/>
      <c r="P21" s="245"/>
      <c r="Q21" s="245"/>
      <c r="R21" s="245"/>
    </row>
    <row r="22" spans="1:18" x14ac:dyDescent="0.55000000000000004">
      <c r="A22" s="248"/>
      <c r="B22" s="1306"/>
      <c r="C22" s="264" t="s">
        <v>594</v>
      </c>
      <c r="D22" s="326">
        <f>'19-(12).店舗賃借料'!G8</f>
        <v>0</v>
      </c>
      <c r="E22" s="326">
        <f>'19-(12).店舗賃借料'!F8</f>
        <v>0</v>
      </c>
      <c r="F22" s="322">
        <f>ROUNDDOWN(E22*2/3,-3)-J22</f>
        <v>0</v>
      </c>
      <c r="G22" s="339"/>
      <c r="H22" s="245"/>
      <c r="I22" s="260" t="s">
        <v>595</v>
      </c>
      <c r="J22" s="261"/>
      <c r="K22" s="245"/>
      <c r="L22" s="245"/>
      <c r="M22" s="245"/>
      <c r="N22" s="245"/>
      <c r="O22" s="245"/>
      <c r="P22" s="245"/>
      <c r="Q22" s="245"/>
      <c r="R22" s="245"/>
    </row>
    <row r="23" spans="1:18" x14ac:dyDescent="0.55000000000000004">
      <c r="A23" s="248"/>
      <c r="B23" s="1307"/>
      <c r="C23" s="275" t="s">
        <v>596</v>
      </c>
      <c r="D23" s="329">
        <f>'19-(13).委託・外注費'!G23</f>
        <v>0</v>
      </c>
      <c r="E23" s="329">
        <f>'19-(13).委託・外注費'!F23</f>
        <v>0</v>
      </c>
      <c r="F23" s="323">
        <f>ROUNDDOWN(E23*2/3,-3)-J23</f>
        <v>0</v>
      </c>
      <c r="G23" s="338"/>
      <c r="H23" s="245"/>
      <c r="I23" s="260" t="s">
        <v>597</v>
      </c>
      <c r="J23" s="261"/>
      <c r="K23" s="245"/>
      <c r="L23" s="245"/>
      <c r="M23" s="245"/>
      <c r="N23" s="276"/>
      <c r="O23" s="245"/>
      <c r="P23" s="245"/>
      <c r="Q23" s="245"/>
      <c r="R23" s="245"/>
    </row>
    <row r="24" spans="1:18" x14ac:dyDescent="0.55000000000000004">
      <c r="A24" s="246"/>
      <c r="B24" s="1308" t="s">
        <v>598</v>
      </c>
      <c r="C24" s="1309"/>
      <c r="D24" s="331">
        <f>SUM(D20:D23)</f>
        <v>0</v>
      </c>
      <c r="E24" s="331">
        <f>SUM(E20:E23)</f>
        <v>0</v>
      </c>
      <c r="F24" s="331">
        <f>SUM(F20:F23)</f>
        <v>0</v>
      </c>
      <c r="G24" s="277"/>
      <c r="Q24" s="245"/>
      <c r="R24" s="245"/>
    </row>
    <row r="25" spans="1:18" x14ac:dyDescent="0.55000000000000004">
      <c r="A25" s="246"/>
      <c r="B25" s="1304" t="s">
        <v>599</v>
      </c>
      <c r="C25" s="1304"/>
      <c r="D25" s="1304"/>
      <c r="E25" s="1304"/>
      <c r="F25" s="1304"/>
      <c r="G25" s="1304"/>
      <c r="Q25" s="245"/>
      <c r="R25" s="245"/>
    </row>
    <row r="26" spans="1:18" x14ac:dyDescent="0.55000000000000004">
      <c r="A26" s="246"/>
      <c r="B26" s="1313" t="s">
        <v>222</v>
      </c>
      <c r="C26" s="1314"/>
      <c r="D26" s="334">
        <f>'19-(14).その他'!J9</f>
        <v>0</v>
      </c>
      <c r="E26" s="279"/>
      <c r="F26" s="279"/>
      <c r="G26" s="280"/>
      <c r="Q26" s="245"/>
      <c r="R26" s="245"/>
    </row>
    <row r="27" spans="1:18" x14ac:dyDescent="0.55000000000000004">
      <c r="A27" s="246"/>
      <c r="B27" s="281"/>
      <c r="C27" s="282"/>
      <c r="D27" s="283"/>
      <c r="E27" s="283"/>
      <c r="F27" s="284"/>
      <c r="G27" s="285"/>
      <c r="Q27" s="245"/>
      <c r="R27" s="245"/>
    </row>
    <row r="28" spans="1:18" ht="18.5" customHeight="1" thickBot="1" x14ac:dyDescent="0.6">
      <c r="A28" s="246"/>
      <c r="B28" s="1315" t="s">
        <v>600</v>
      </c>
      <c r="C28" s="1316"/>
      <c r="D28" s="1316"/>
      <c r="E28" s="1316"/>
      <c r="F28" s="1316"/>
      <c r="G28" s="1317"/>
      <c r="J28" s="244" t="s">
        <v>601</v>
      </c>
      <c r="Q28" s="245"/>
      <c r="R28" s="245"/>
    </row>
    <row r="29" spans="1:18" ht="17.5" thickTop="1" thickBot="1" x14ac:dyDescent="0.6">
      <c r="A29" s="246"/>
      <c r="B29" s="1318" t="s">
        <v>602</v>
      </c>
      <c r="C29" s="1319"/>
      <c r="D29" s="332">
        <f>D17+D24+D26</f>
        <v>0</v>
      </c>
      <c r="E29" s="332">
        <f>SUM(E17,E24)</f>
        <v>0</v>
      </c>
      <c r="F29" s="332">
        <f>SUM(F17,F24)</f>
        <v>0</v>
      </c>
      <c r="G29" s="286"/>
      <c r="J29" s="335">
        <f>SUM(F7:F13,F15:F16,F20:F23)</f>
        <v>0</v>
      </c>
      <c r="K29" s="244" t="s">
        <v>603</v>
      </c>
      <c r="Q29" s="245"/>
      <c r="R29" s="245"/>
    </row>
    <row r="30" spans="1:18" ht="17" thickTop="1" x14ac:dyDescent="0.55000000000000004">
      <c r="A30" s="246"/>
      <c r="B30" s="246"/>
      <c r="C30" s="287"/>
      <c r="D30" s="288" t="str">
        <f>IF($D$29=$D$37,"","↑修正してください（資金調達額と一致させてください）")</f>
        <v/>
      </c>
      <c r="E30" s="289"/>
      <c r="F30" s="289"/>
      <c r="G30" s="290"/>
      <c r="Q30" s="245"/>
      <c r="R30" s="245"/>
    </row>
    <row r="31" spans="1:18" x14ac:dyDescent="0.55000000000000004">
      <c r="A31" s="248"/>
      <c r="B31" s="242" t="s">
        <v>223</v>
      </c>
      <c r="C31" s="243"/>
      <c r="D31" s="243"/>
      <c r="E31" s="243"/>
      <c r="F31" s="243"/>
      <c r="G31" s="243"/>
    </row>
    <row r="32" spans="1:18" s="294" customFormat="1" ht="17" thickBot="1" x14ac:dyDescent="0.6">
      <c r="A32" s="291"/>
      <c r="B32" s="1320" t="s">
        <v>224</v>
      </c>
      <c r="C32" s="1321"/>
      <c r="D32" s="292" t="s">
        <v>225</v>
      </c>
      <c r="E32" s="292" t="s">
        <v>226</v>
      </c>
      <c r="F32" s="292" t="s">
        <v>227</v>
      </c>
      <c r="G32" s="292" t="s">
        <v>228</v>
      </c>
      <c r="H32" s="293"/>
      <c r="I32" s="293"/>
      <c r="J32" s="293" t="s">
        <v>604</v>
      </c>
      <c r="L32" s="293"/>
      <c r="M32" s="293"/>
    </row>
    <row r="33" spans="1:18" s="294" customFormat="1" ht="17" thickBot="1" x14ac:dyDescent="0.6">
      <c r="A33" s="291"/>
      <c r="B33" s="1322" t="s">
        <v>581</v>
      </c>
      <c r="C33" s="295" t="s">
        <v>341</v>
      </c>
      <c r="D33" s="296"/>
      <c r="E33" s="297"/>
      <c r="F33" s="297"/>
      <c r="G33" s="298"/>
      <c r="H33" s="293"/>
      <c r="I33" s="293"/>
      <c r="J33" s="336">
        <f>D29</f>
        <v>0</v>
      </c>
      <c r="K33" s="294" t="s">
        <v>603</v>
      </c>
      <c r="L33" s="293"/>
      <c r="M33" s="293"/>
    </row>
    <row r="34" spans="1:18" s="294" customFormat="1" ht="18" customHeight="1" thickBot="1" x14ac:dyDescent="0.6">
      <c r="A34" s="291"/>
      <c r="B34" s="1323"/>
      <c r="C34" s="299" t="s">
        <v>342</v>
      </c>
      <c r="D34" s="300"/>
      <c r="E34" s="301"/>
      <c r="F34" s="302" t="s">
        <v>119</v>
      </c>
      <c r="G34" s="301"/>
      <c r="H34" s="293"/>
      <c r="I34" s="293"/>
      <c r="J34" s="293" t="s">
        <v>605</v>
      </c>
      <c r="L34" s="293"/>
      <c r="M34" s="293"/>
    </row>
    <row r="35" spans="1:18" s="294" customFormat="1" ht="18" customHeight="1" thickBot="1" x14ac:dyDescent="0.6">
      <c r="A35" s="291"/>
      <c r="B35" s="1323"/>
      <c r="C35" s="303" t="s">
        <v>343</v>
      </c>
      <c r="D35" s="304"/>
      <c r="E35" s="302"/>
      <c r="F35" s="302" t="s">
        <v>119</v>
      </c>
      <c r="G35" s="302"/>
      <c r="H35" s="293"/>
      <c r="I35" s="293"/>
      <c r="J35" s="335">
        <f>D37</f>
        <v>0</v>
      </c>
      <c r="K35" s="294" t="s">
        <v>603</v>
      </c>
      <c r="L35" s="293"/>
      <c r="M35" s="293"/>
    </row>
    <row r="36" spans="1:18" ht="18" customHeight="1" x14ac:dyDescent="0.55000000000000004">
      <c r="A36" s="248"/>
      <c r="B36" s="1324"/>
      <c r="C36" s="337" t="s">
        <v>606</v>
      </c>
      <c r="D36" s="300"/>
      <c r="E36" s="301"/>
      <c r="F36" s="301" t="s">
        <v>119</v>
      </c>
      <c r="G36" s="301"/>
      <c r="H36" s="305"/>
      <c r="I36" s="305"/>
      <c r="J36" s="305"/>
      <c r="K36" s="305"/>
      <c r="L36" s="305"/>
      <c r="M36" s="305"/>
      <c r="N36" s="305"/>
      <c r="O36" s="305"/>
      <c r="P36" s="306"/>
      <c r="Q36" s="306"/>
      <c r="R36" s="306"/>
    </row>
    <row r="37" spans="1:18" x14ac:dyDescent="0.55000000000000004">
      <c r="A37" s="248"/>
      <c r="B37" s="1325" t="s">
        <v>229</v>
      </c>
      <c r="C37" s="1325"/>
      <c r="D37" s="307">
        <f>SUM(D33:D36)</f>
        <v>0</v>
      </c>
      <c r="E37" s="308"/>
      <c r="F37" s="308"/>
      <c r="G37" s="308"/>
      <c r="H37" s="305"/>
      <c r="I37" s="305"/>
      <c r="J37" s="305"/>
      <c r="K37" s="305"/>
      <c r="L37" s="305"/>
      <c r="M37" s="305"/>
      <c r="N37" s="305"/>
      <c r="O37" s="305"/>
      <c r="P37" s="306"/>
      <c r="Q37" s="306"/>
      <c r="R37" s="306"/>
    </row>
    <row r="38" spans="1:18" ht="17" thickBot="1" x14ac:dyDescent="0.6">
      <c r="A38" s="243"/>
      <c r="B38" s="243"/>
      <c r="C38" s="243"/>
      <c r="D38" s="309"/>
      <c r="E38" s="309"/>
      <c r="F38" s="309"/>
      <c r="G38" s="309"/>
      <c r="H38" s="305"/>
      <c r="I38" s="305"/>
      <c r="J38" s="305"/>
      <c r="K38" s="305"/>
      <c r="L38" s="305"/>
      <c r="M38" s="305"/>
      <c r="N38" s="305"/>
      <c r="O38" s="305"/>
      <c r="P38" s="306"/>
      <c r="Q38" s="306"/>
      <c r="R38" s="306"/>
    </row>
    <row r="39" spans="1:18" ht="17" thickBot="1" x14ac:dyDescent="0.6">
      <c r="A39" s="243"/>
      <c r="B39" s="310" t="s">
        <v>607</v>
      </c>
      <c r="C39" s="1326" t="s">
        <v>608</v>
      </c>
      <c r="D39" s="1327"/>
      <c r="E39" s="1327"/>
      <c r="F39" s="1327"/>
      <c r="G39" s="1327"/>
      <c r="H39" s="305"/>
      <c r="I39" s="305"/>
      <c r="J39" s="305"/>
      <c r="K39" s="305"/>
      <c r="L39" s="305"/>
      <c r="M39" s="305"/>
      <c r="N39" s="305"/>
      <c r="O39" s="305"/>
      <c r="P39" s="306"/>
      <c r="Q39" s="306"/>
      <c r="R39" s="306"/>
    </row>
    <row r="40" spans="1:18" ht="13" customHeight="1" thickBot="1" x14ac:dyDescent="0.6">
      <c r="A40" s="243"/>
      <c r="B40" s="243"/>
      <c r="C40" s="243"/>
      <c r="D40" s="309"/>
      <c r="E40" s="309"/>
      <c r="F40" s="309"/>
      <c r="G40" s="309"/>
      <c r="H40" s="305"/>
      <c r="I40" s="305"/>
      <c r="J40" s="305"/>
      <c r="K40" s="305"/>
      <c r="L40" s="305"/>
      <c r="M40" s="305"/>
      <c r="N40" s="305"/>
      <c r="O40" s="305"/>
      <c r="P40" s="306"/>
      <c r="Q40" s="306"/>
      <c r="R40" s="306"/>
    </row>
    <row r="41" spans="1:18" ht="17" customHeight="1" thickBot="1" x14ac:dyDescent="0.6">
      <c r="A41" s="243"/>
      <c r="B41" s="310" t="s">
        <v>609</v>
      </c>
      <c r="C41" s="1310" t="s">
        <v>610</v>
      </c>
      <c r="D41" s="1311"/>
      <c r="E41" s="1311"/>
      <c r="F41" s="1311"/>
      <c r="G41" s="1311"/>
      <c r="H41" s="305"/>
      <c r="I41" s="305"/>
      <c r="J41" s="305"/>
      <c r="K41" s="305"/>
      <c r="L41" s="305"/>
      <c r="M41" s="305"/>
      <c r="N41" s="305"/>
      <c r="O41" s="305"/>
      <c r="P41" s="306"/>
      <c r="Q41" s="306"/>
      <c r="R41" s="306"/>
    </row>
    <row r="42" spans="1:18" ht="13" customHeight="1" thickBot="1" x14ac:dyDescent="0.6">
      <c r="A42" s="243"/>
      <c r="B42" s="243"/>
      <c r="C42" s="312"/>
      <c r="D42" s="312"/>
      <c r="E42" s="312"/>
      <c r="F42" s="312"/>
      <c r="G42" s="312"/>
      <c r="H42" s="313"/>
      <c r="I42" s="313"/>
      <c r="J42" s="313"/>
      <c r="K42" s="313"/>
      <c r="L42" s="313"/>
      <c r="M42" s="313"/>
      <c r="N42" s="313"/>
      <c r="O42" s="313"/>
      <c r="P42" s="314"/>
      <c r="Q42" s="314"/>
      <c r="R42" s="314"/>
    </row>
    <row r="43" spans="1:18" ht="17" thickBot="1" x14ac:dyDescent="0.6">
      <c r="A43" s="243"/>
      <c r="B43" s="310" t="s">
        <v>611</v>
      </c>
      <c r="C43" s="1312" t="s">
        <v>612</v>
      </c>
      <c r="D43" s="1312"/>
      <c r="E43" s="1312"/>
      <c r="F43" s="1312"/>
      <c r="G43" s="1312"/>
      <c r="P43" s="244"/>
      <c r="Q43" s="244"/>
      <c r="R43" s="244"/>
    </row>
    <row r="44" spans="1:18" ht="17" thickBot="1" x14ac:dyDescent="0.6">
      <c r="A44" s="316"/>
      <c r="B44" s="316"/>
      <c r="C44" s="1312"/>
      <c r="D44" s="1312"/>
      <c r="E44" s="1312"/>
      <c r="F44" s="1312"/>
      <c r="G44" s="1312"/>
      <c r="P44" s="244"/>
      <c r="Q44" s="244"/>
      <c r="R44" s="244"/>
    </row>
    <row r="45" spans="1:18" ht="17" thickBot="1" x14ac:dyDescent="0.6">
      <c r="A45" s="316"/>
      <c r="B45" s="317" t="s">
        <v>613</v>
      </c>
      <c r="C45" s="1312" t="s">
        <v>614</v>
      </c>
      <c r="D45" s="1312"/>
      <c r="E45" s="1312"/>
      <c r="F45" s="1312"/>
      <c r="G45" s="1312"/>
    </row>
    <row r="46" spans="1:18" ht="17" thickBot="1" x14ac:dyDescent="0.6">
      <c r="A46" s="243"/>
      <c r="B46" s="243"/>
      <c r="C46" s="1312"/>
      <c r="D46" s="1312"/>
      <c r="E46" s="1312"/>
      <c r="F46" s="1312"/>
      <c r="G46" s="1312"/>
    </row>
    <row r="47" spans="1:18" ht="17" thickBot="1" x14ac:dyDescent="0.6">
      <c r="A47" s="243"/>
      <c r="B47" s="310" t="s">
        <v>615</v>
      </c>
      <c r="C47" s="1326" t="s">
        <v>616</v>
      </c>
      <c r="D47" s="1327"/>
      <c r="E47" s="1327"/>
      <c r="F47" s="1327"/>
      <c r="G47" s="1327"/>
    </row>
    <row r="48" spans="1:18" ht="13" customHeight="1" thickBot="1" x14ac:dyDescent="0.6">
      <c r="A48" s="243"/>
      <c r="B48" s="243"/>
      <c r="C48" s="87"/>
      <c r="D48" s="87"/>
      <c r="E48" s="87"/>
      <c r="F48" s="87"/>
      <c r="G48" s="87"/>
    </row>
    <row r="49" spans="1:7" ht="17" customHeight="1" thickBot="1" x14ac:dyDescent="0.6">
      <c r="A49" s="243"/>
      <c r="B49" s="310" t="s">
        <v>617</v>
      </c>
      <c r="C49" s="1335" t="s">
        <v>618</v>
      </c>
      <c r="D49" s="1312"/>
      <c r="E49" s="1312"/>
      <c r="F49" s="1312"/>
      <c r="G49" s="1312"/>
    </row>
    <row r="50" spans="1:7" ht="13" customHeight="1" thickBot="1" x14ac:dyDescent="0.6">
      <c r="A50" s="243"/>
      <c r="B50" s="243"/>
      <c r="C50" s="312"/>
      <c r="D50" s="312"/>
      <c r="E50" s="312"/>
      <c r="F50" s="312"/>
      <c r="G50" s="312"/>
    </row>
    <row r="51" spans="1:7" ht="17" thickBot="1" x14ac:dyDescent="0.6">
      <c r="A51" s="243"/>
      <c r="B51" s="310" t="s">
        <v>619</v>
      </c>
      <c r="C51" s="1312" t="s">
        <v>620</v>
      </c>
      <c r="D51" s="1312"/>
      <c r="E51" s="1312"/>
      <c r="F51" s="1312"/>
      <c r="G51" s="1312"/>
    </row>
    <row r="52" spans="1:7" ht="17" thickBot="1" x14ac:dyDescent="0.6">
      <c r="A52" s="243"/>
      <c r="B52" s="243"/>
      <c r="C52" s="1312"/>
      <c r="D52" s="1312"/>
      <c r="E52" s="1312"/>
      <c r="F52" s="1312"/>
      <c r="G52" s="1312"/>
    </row>
    <row r="53" spans="1:7" ht="17" thickBot="1" x14ac:dyDescent="0.6">
      <c r="A53" s="243"/>
      <c r="B53" s="310" t="s">
        <v>621</v>
      </c>
      <c r="C53" s="1326" t="s">
        <v>622</v>
      </c>
      <c r="D53" s="1327"/>
      <c r="E53" s="1327"/>
      <c r="F53" s="1327"/>
      <c r="G53" s="1327"/>
    </row>
  </sheetData>
  <sheetProtection password="C472" sheet="1" objects="1" scenarios="1" formatCells="0" selectLockedCells="1"/>
  <mergeCells count="25">
    <mergeCell ref="C47:G47"/>
    <mergeCell ref="C51:G52"/>
    <mergeCell ref="C53:G53"/>
    <mergeCell ref="C45:G46"/>
    <mergeCell ref="C49:G49"/>
    <mergeCell ref="I1:T2"/>
    <mergeCell ref="B5:G5"/>
    <mergeCell ref="B17:C17"/>
    <mergeCell ref="B7:B13"/>
    <mergeCell ref="B15:B16"/>
    <mergeCell ref="G3:G4"/>
    <mergeCell ref="B3:C4"/>
    <mergeCell ref="B18:G18"/>
    <mergeCell ref="B20:B23"/>
    <mergeCell ref="B24:C24"/>
    <mergeCell ref="C41:G41"/>
    <mergeCell ref="C43:G44"/>
    <mergeCell ref="B25:G25"/>
    <mergeCell ref="B26:C26"/>
    <mergeCell ref="B28:G28"/>
    <mergeCell ref="B29:C29"/>
    <mergeCell ref="B32:C32"/>
    <mergeCell ref="B33:B36"/>
    <mergeCell ref="B37:C37"/>
    <mergeCell ref="C39:G39"/>
  </mergeCells>
  <phoneticPr fontId="2"/>
  <conditionalFormatting sqref="F34:F36">
    <cfRule type="expression" dxfId="254" priority="2">
      <formula>AND($D34&lt;&gt;"",$F34="")</formula>
    </cfRule>
  </conditionalFormatting>
  <conditionalFormatting sqref="E34:E36">
    <cfRule type="expression" dxfId="253" priority="1">
      <formula>AND($D34&lt;&gt;"",$E34="")</formula>
    </cfRule>
  </conditionalFormatting>
  <conditionalFormatting sqref="D29">
    <cfRule type="cellIs" dxfId="252" priority="3" operator="notEqual">
      <formula>$D$37</formula>
    </cfRule>
  </conditionalFormatting>
  <dataValidations count="3">
    <dataValidation allowBlank="1" showInputMessage="1" showErrorMessage="1" prompt="自動計算されます。" sqref="D15:F16 D7:F13"/>
    <dataValidation type="list" allowBlank="1" showInputMessage="1" showErrorMessage="1" sqref="F34:F36">
      <formula1>"選択してください,調達済,内諾済,折衝中,相談前"</formula1>
    </dataValidation>
    <dataValidation allowBlank="1" showInputMessage="1" showErrorMessage="1" promptTitle="上限150万円です　特例適用時は250万円です" prompt="先導的ユーザーへの導入費用の助成交付申請額が100万円を超える場合、上限が250万円まで引き上げられます_x000a_該当の上限を超える場合、(10)～(11)の助成金交付申請額を調整して、限度内におさまるようにしてください" sqref="F27"/>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Z26"/>
  <sheetViews>
    <sheetView showGridLines="0" view="pageBreakPreview" zoomScale="80" zoomScaleNormal="100" zoomScaleSheetLayoutView="80" workbookViewId="0">
      <selection activeCell="B9" sqref="B9"/>
    </sheetView>
  </sheetViews>
  <sheetFormatPr defaultColWidth="1.9140625" defaultRowHeight="13" x14ac:dyDescent="0.55000000000000004"/>
  <cols>
    <col min="1" max="1" width="6.33203125" style="312" customWidth="1"/>
    <col min="2" max="2" width="12.75" style="246" customWidth="1"/>
    <col min="3" max="3" width="9.83203125" style="246" customWidth="1"/>
    <col min="4" max="4" width="13.1640625" style="246" customWidth="1"/>
    <col min="5" max="5" width="4.58203125" style="345" customWidth="1"/>
    <col min="6" max="6" width="4" style="312" customWidth="1"/>
    <col min="7" max="7" width="6.75" style="312" customWidth="1"/>
    <col min="8" max="8" width="10.5" style="312" customWidth="1"/>
    <col min="9" max="9" width="8.83203125" style="312" customWidth="1"/>
    <col min="10" max="10" width="12.33203125" style="246" customWidth="1"/>
    <col min="11" max="11" width="2.25" style="347" customWidth="1"/>
    <col min="12" max="12" width="8.25" style="348" customWidth="1"/>
    <col min="13" max="17" width="1.9140625" style="348"/>
    <col min="18" max="54" width="1.9140625" style="90" customWidth="1"/>
    <col min="55" max="55" width="2.75" style="90" customWidth="1"/>
    <col min="56" max="213" width="1.9140625" style="90" customWidth="1"/>
    <col min="214" max="16384" width="1.9140625" style="90"/>
  </cols>
  <sheetData>
    <row r="1" spans="1:26" ht="25" customHeight="1" x14ac:dyDescent="0.55000000000000004">
      <c r="J1" s="346" t="s">
        <v>623</v>
      </c>
    </row>
    <row r="2" spans="1:26" s="355" customFormat="1" ht="14" x14ac:dyDescent="0.55000000000000004">
      <c r="A2" s="349" t="s">
        <v>624</v>
      </c>
      <c r="B2" s="350"/>
      <c r="C2" s="350"/>
      <c r="D2" s="350"/>
      <c r="E2" s="350"/>
      <c r="F2" s="350"/>
      <c r="G2" s="350"/>
      <c r="H2" s="351"/>
      <c r="I2" s="350"/>
      <c r="J2" s="346"/>
      <c r="K2" s="352"/>
      <c r="L2" s="348"/>
      <c r="M2" s="348"/>
      <c r="N2" s="348"/>
      <c r="O2" s="348"/>
      <c r="P2" s="348"/>
      <c r="Q2" s="348"/>
      <c r="R2" s="350"/>
      <c r="S2" s="350"/>
      <c r="T2" s="353"/>
      <c r="U2" s="354"/>
      <c r="V2" s="353"/>
      <c r="W2" s="353"/>
      <c r="X2" s="353"/>
      <c r="Y2" s="353"/>
      <c r="Z2" s="353"/>
    </row>
    <row r="3" spans="1:26" s="356" customFormat="1" ht="16.5" x14ac:dyDescent="0.55000000000000004">
      <c r="A3" s="349" t="s">
        <v>625</v>
      </c>
      <c r="K3" s="357"/>
      <c r="L3" s="348"/>
      <c r="M3" s="348"/>
      <c r="N3" s="348"/>
      <c r="O3" s="348"/>
      <c r="P3" s="348"/>
      <c r="Q3" s="348"/>
      <c r="T3" s="358"/>
      <c r="U3" s="358"/>
      <c r="V3" s="358"/>
      <c r="W3" s="358"/>
      <c r="X3" s="358"/>
      <c r="Y3" s="358"/>
      <c r="Z3" s="358"/>
    </row>
    <row r="4" spans="1:26" s="355" customFormat="1" ht="16.5" x14ac:dyDescent="0.55000000000000004">
      <c r="A4" s="359" t="s">
        <v>230</v>
      </c>
      <c r="B4" s="350"/>
      <c r="C4" s="350"/>
      <c r="D4" s="350"/>
      <c r="E4" s="350"/>
      <c r="F4" s="350"/>
      <c r="G4" s="350"/>
      <c r="H4" s="350"/>
      <c r="I4" s="350"/>
      <c r="J4" s="350"/>
      <c r="K4" s="352"/>
      <c r="L4" s="348"/>
      <c r="M4" s="348"/>
      <c r="N4" s="348"/>
      <c r="O4" s="348"/>
      <c r="P4" s="348"/>
      <c r="Q4" s="348"/>
      <c r="R4" s="350"/>
      <c r="S4" s="350"/>
      <c r="T4" s="360"/>
      <c r="U4" s="360"/>
      <c r="V4" s="360"/>
      <c r="W4" s="360"/>
      <c r="X4" s="360"/>
      <c r="Y4" s="360"/>
      <c r="Z4" s="360"/>
    </row>
    <row r="5" spans="1:26" s="355" customFormat="1" ht="13" customHeight="1" x14ac:dyDescent="0.55000000000000004">
      <c r="A5" s="291" t="s">
        <v>626</v>
      </c>
      <c r="B5" s="350"/>
      <c r="C5" s="350"/>
      <c r="D5" s="350"/>
      <c r="E5" s="350"/>
      <c r="F5" s="350"/>
      <c r="G5" s="350"/>
      <c r="H5" s="350"/>
      <c r="I5" s="350"/>
      <c r="J5" s="350"/>
      <c r="K5" s="352"/>
      <c r="L5" s="348"/>
      <c r="M5" s="348"/>
      <c r="N5" s="348"/>
      <c r="O5" s="348"/>
      <c r="P5" s="348"/>
      <c r="Q5" s="348"/>
      <c r="R5" s="350"/>
      <c r="S5" s="350"/>
      <c r="T5" s="360"/>
      <c r="U5" s="360"/>
      <c r="V5" s="360"/>
      <c r="W5" s="360"/>
      <c r="X5" s="360"/>
      <c r="Y5" s="360"/>
      <c r="Z5" s="360"/>
    </row>
    <row r="6" spans="1:26" x14ac:dyDescent="0.55000000000000004">
      <c r="A6" s="290" t="s">
        <v>627</v>
      </c>
      <c r="B6" s="361"/>
      <c r="C6" s="361"/>
      <c r="D6" s="361"/>
      <c r="E6" s="361"/>
      <c r="F6" s="361"/>
      <c r="G6" s="361"/>
      <c r="H6" s="361"/>
      <c r="I6" s="361"/>
      <c r="J6" s="361"/>
    </row>
    <row r="7" spans="1:26" x14ac:dyDescent="0.55000000000000004">
      <c r="A7" s="290" t="s">
        <v>628</v>
      </c>
      <c r="B7" s="243"/>
      <c r="C7" s="362"/>
      <c r="D7" s="362"/>
      <c r="E7" s="363"/>
      <c r="F7" s="362"/>
      <c r="G7" s="362"/>
      <c r="H7" s="362"/>
      <c r="I7" s="362"/>
      <c r="J7" s="364" t="s">
        <v>231</v>
      </c>
    </row>
    <row r="8" spans="1:26" ht="48" x14ac:dyDescent="0.55000000000000004">
      <c r="A8" s="365" t="s">
        <v>232</v>
      </c>
      <c r="B8" s="366" t="s">
        <v>233</v>
      </c>
      <c r="C8" s="366" t="s">
        <v>234</v>
      </c>
      <c r="D8" s="366" t="s">
        <v>235</v>
      </c>
      <c r="E8" s="366" t="s">
        <v>236</v>
      </c>
      <c r="F8" s="367" t="s">
        <v>237</v>
      </c>
      <c r="G8" s="366" t="s">
        <v>238</v>
      </c>
      <c r="H8" s="368" t="s">
        <v>239</v>
      </c>
      <c r="I8" s="368" t="s">
        <v>240</v>
      </c>
      <c r="J8" s="369" t="s">
        <v>241</v>
      </c>
      <c r="K8" s="370" t="s">
        <v>242</v>
      </c>
    </row>
    <row r="9" spans="1:26" ht="35" customHeight="1" x14ac:dyDescent="0.55000000000000004">
      <c r="A9" s="371">
        <f t="shared" ref="A9:A25" si="0">ROW()-8</f>
        <v>1</v>
      </c>
      <c r="B9" s="372"/>
      <c r="C9" s="372"/>
      <c r="D9" s="372"/>
      <c r="E9" s="83"/>
      <c r="F9" s="85"/>
      <c r="G9" s="373"/>
      <c r="H9" s="374">
        <f>原材料・副資材費11[[#This Row],[数量
(A)]]*原材料・副資材費11[[#This Row],[単価
（税抜）
(B)]]</f>
        <v>0</v>
      </c>
      <c r="I9" s="374">
        <f>ROUNDDOWN(原材料・副資材費11[[#This Row],[助成対象経費
（税抜）
(A)×(B)]]*1.1,0)</f>
        <v>0</v>
      </c>
      <c r="J9" s="375"/>
      <c r="K9"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0" spans="1:26" ht="35" customHeight="1" x14ac:dyDescent="0.55000000000000004">
      <c r="A10" s="371">
        <f t="shared" si="0"/>
        <v>2</v>
      </c>
      <c r="B10" s="372"/>
      <c r="C10" s="372"/>
      <c r="D10" s="372"/>
      <c r="E10" s="83"/>
      <c r="F10" s="85"/>
      <c r="G10" s="373"/>
      <c r="H10" s="374">
        <f>原材料・副資材費11[[#This Row],[数量
(A)]]*原材料・副資材費11[[#This Row],[単価
（税抜）
(B)]]</f>
        <v>0</v>
      </c>
      <c r="I10" s="374">
        <f>ROUNDDOWN(原材料・副資材費11[[#This Row],[助成対象経費
（税抜）
(A)×(B)]]*1.1,0)</f>
        <v>0</v>
      </c>
      <c r="J10" s="375"/>
      <c r="K10"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1" spans="1:26" ht="35" customHeight="1" x14ac:dyDescent="0.55000000000000004">
      <c r="A11" s="371">
        <f t="shared" si="0"/>
        <v>3</v>
      </c>
      <c r="B11" s="372"/>
      <c r="C11" s="372"/>
      <c r="D11" s="372"/>
      <c r="E11" s="83"/>
      <c r="F11" s="85"/>
      <c r="G11" s="373"/>
      <c r="H11" s="374">
        <f>原材料・副資材費11[[#This Row],[数量
(A)]]*原材料・副資材費11[[#This Row],[単価
（税抜）
(B)]]</f>
        <v>0</v>
      </c>
      <c r="I11" s="374">
        <f>ROUNDDOWN(原材料・副資材費11[[#This Row],[助成対象経費
（税抜）
(A)×(B)]]*1.1,0)</f>
        <v>0</v>
      </c>
      <c r="J11" s="375"/>
      <c r="K11"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2" spans="1:26" ht="35" customHeight="1" x14ac:dyDescent="0.55000000000000004">
      <c r="A12" s="371">
        <f t="shared" si="0"/>
        <v>4</v>
      </c>
      <c r="B12" s="372"/>
      <c r="C12" s="372"/>
      <c r="D12" s="372"/>
      <c r="E12" s="83"/>
      <c r="F12" s="85"/>
      <c r="G12" s="373"/>
      <c r="H12" s="374">
        <f>原材料・副資材費11[[#This Row],[数量
(A)]]*原材料・副資材費11[[#This Row],[単価
（税抜）
(B)]]</f>
        <v>0</v>
      </c>
      <c r="I12" s="374">
        <f>ROUNDDOWN(原材料・副資材費11[[#This Row],[助成対象経費
（税抜）
(A)×(B)]]*1.1,0)</f>
        <v>0</v>
      </c>
      <c r="J12" s="375"/>
      <c r="K12"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3" spans="1:26" ht="35" customHeight="1" x14ac:dyDescent="0.55000000000000004">
      <c r="A13" s="371">
        <f t="shared" si="0"/>
        <v>5</v>
      </c>
      <c r="B13" s="372"/>
      <c r="C13" s="372"/>
      <c r="D13" s="372"/>
      <c r="E13" s="83"/>
      <c r="F13" s="85"/>
      <c r="G13" s="373"/>
      <c r="H13" s="374">
        <f>原材料・副資材費11[[#This Row],[数量
(A)]]*原材料・副資材費11[[#This Row],[単価
（税抜）
(B)]]</f>
        <v>0</v>
      </c>
      <c r="I13" s="374">
        <f>ROUNDDOWN(原材料・副資材費11[[#This Row],[助成対象経費
（税抜）
(A)×(B)]]*1.1,0)</f>
        <v>0</v>
      </c>
      <c r="J13" s="375"/>
      <c r="K13"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4" spans="1:26" ht="35" customHeight="1" x14ac:dyDescent="0.55000000000000004">
      <c r="A14" s="371">
        <f t="shared" si="0"/>
        <v>6</v>
      </c>
      <c r="B14" s="372"/>
      <c r="C14" s="372"/>
      <c r="D14" s="372"/>
      <c r="E14" s="83"/>
      <c r="F14" s="85"/>
      <c r="G14" s="373"/>
      <c r="H14" s="374">
        <f>原材料・副資材費11[[#This Row],[数量
(A)]]*原材料・副資材費11[[#This Row],[単価
（税抜）
(B)]]</f>
        <v>0</v>
      </c>
      <c r="I14" s="374">
        <f>ROUNDDOWN(原材料・副資材費11[[#This Row],[助成対象経費
（税抜）
(A)×(B)]]*1.1,0)</f>
        <v>0</v>
      </c>
      <c r="J14" s="375"/>
      <c r="K14"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5" spans="1:26" ht="35" customHeight="1" x14ac:dyDescent="0.55000000000000004">
      <c r="A15" s="371">
        <f t="shared" si="0"/>
        <v>7</v>
      </c>
      <c r="B15" s="372"/>
      <c r="C15" s="372"/>
      <c r="D15" s="372"/>
      <c r="E15" s="83"/>
      <c r="F15" s="85"/>
      <c r="G15" s="373"/>
      <c r="H15" s="374">
        <f>原材料・副資材費11[[#This Row],[数量
(A)]]*原材料・副資材費11[[#This Row],[単価
（税抜）
(B)]]</f>
        <v>0</v>
      </c>
      <c r="I15" s="374">
        <f>ROUNDDOWN(原材料・副資材費11[[#This Row],[助成対象経費
（税抜）
(A)×(B)]]*1.1,0)</f>
        <v>0</v>
      </c>
      <c r="J15" s="375"/>
      <c r="K15"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6" spans="1:26" ht="35" customHeight="1" x14ac:dyDescent="0.55000000000000004">
      <c r="A16" s="371">
        <f t="shared" si="0"/>
        <v>8</v>
      </c>
      <c r="B16" s="372"/>
      <c r="C16" s="372"/>
      <c r="D16" s="372"/>
      <c r="E16" s="83"/>
      <c r="F16" s="85"/>
      <c r="G16" s="373"/>
      <c r="H16" s="374">
        <f>原材料・副資材費11[[#This Row],[数量
(A)]]*原材料・副資材費11[[#This Row],[単価
（税抜）
(B)]]</f>
        <v>0</v>
      </c>
      <c r="I16" s="374">
        <f>ROUNDDOWN(原材料・副資材費11[[#This Row],[助成対象経費
（税抜）
(A)×(B)]]*1.1,0)</f>
        <v>0</v>
      </c>
      <c r="J16" s="375"/>
      <c r="K16"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7" spans="1:11" ht="35" customHeight="1" x14ac:dyDescent="0.55000000000000004">
      <c r="A17" s="371">
        <f t="shared" si="0"/>
        <v>9</v>
      </c>
      <c r="B17" s="372"/>
      <c r="C17" s="372"/>
      <c r="D17" s="372"/>
      <c r="E17" s="83"/>
      <c r="F17" s="85"/>
      <c r="G17" s="373"/>
      <c r="H17" s="374">
        <f>原材料・副資材費11[[#This Row],[数量
(A)]]*原材料・副資材費11[[#This Row],[単価
（税抜）
(B)]]</f>
        <v>0</v>
      </c>
      <c r="I17" s="374">
        <f>ROUNDDOWN(原材料・副資材費11[[#This Row],[助成対象経費
（税抜）
(A)×(B)]]*1.1,0)</f>
        <v>0</v>
      </c>
      <c r="J17" s="375"/>
      <c r="K17"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8" spans="1:11" ht="35" customHeight="1" x14ac:dyDescent="0.55000000000000004">
      <c r="A18" s="371">
        <f t="shared" si="0"/>
        <v>10</v>
      </c>
      <c r="B18" s="372"/>
      <c r="C18" s="372"/>
      <c r="D18" s="372"/>
      <c r="E18" s="83"/>
      <c r="F18" s="85"/>
      <c r="G18" s="373"/>
      <c r="H18" s="374">
        <f>原材料・副資材費11[[#This Row],[数量
(A)]]*原材料・副資材費11[[#This Row],[単価
（税抜）
(B)]]</f>
        <v>0</v>
      </c>
      <c r="I18" s="374">
        <f>ROUNDDOWN(原材料・副資材費11[[#This Row],[助成対象経費
（税抜）
(A)×(B)]]*1.1,0)</f>
        <v>0</v>
      </c>
      <c r="J18" s="375"/>
      <c r="K18"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19" spans="1:11" ht="35" customHeight="1" x14ac:dyDescent="0.55000000000000004">
      <c r="A19" s="371">
        <f t="shared" si="0"/>
        <v>11</v>
      </c>
      <c r="B19" s="372"/>
      <c r="C19" s="372"/>
      <c r="D19" s="372"/>
      <c r="E19" s="83"/>
      <c r="F19" s="85"/>
      <c r="G19" s="373"/>
      <c r="H19" s="374">
        <f>原材料・副資材費11[[#This Row],[数量
(A)]]*原材料・副資材費11[[#This Row],[単価
（税抜）
(B)]]</f>
        <v>0</v>
      </c>
      <c r="I19" s="374">
        <f>ROUNDDOWN(原材料・副資材費11[[#This Row],[助成対象経費
（税抜）
(A)×(B)]]*1.1,0)</f>
        <v>0</v>
      </c>
      <c r="J19" s="375"/>
      <c r="K19"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0" spans="1:11" ht="35" customHeight="1" x14ac:dyDescent="0.55000000000000004">
      <c r="A20" s="371">
        <f t="shared" si="0"/>
        <v>12</v>
      </c>
      <c r="B20" s="372"/>
      <c r="C20" s="372"/>
      <c r="D20" s="372"/>
      <c r="E20" s="83"/>
      <c r="F20" s="85"/>
      <c r="G20" s="373"/>
      <c r="H20" s="374">
        <f>原材料・副資材費11[[#This Row],[数量
(A)]]*原材料・副資材費11[[#This Row],[単価
（税抜）
(B)]]</f>
        <v>0</v>
      </c>
      <c r="I20" s="374">
        <f>ROUNDDOWN(原材料・副資材費11[[#This Row],[助成対象経費
（税抜）
(A)×(B)]]*1.1,0)</f>
        <v>0</v>
      </c>
      <c r="J20" s="375"/>
      <c r="K20"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1" spans="1:11" ht="35" customHeight="1" x14ac:dyDescent="0.55000000000000004">
      <c r="A21" s="371">
        <f t="shared" si="0"/>
        <v>13</v>
      </c>
      <c r="B21" s="372"/>
      <c r="C21" s="372"/>
      <c r="D21" s="372"/>
      <c r="E21" s="83"/>
      <c r="F21" s="85"/>
      <c r="G21" s="373"/>
      <c r="H21" s="374">
        <f>原材料・副資材費11[[#This Row],[数量
(A)]]*原材料・副資材費11[[#This Row],[単価
（税抜）
(B)]]</f>
        <v>0</v>
      </c>
      <c r="I21" s="374">
        <f>ROUNDDOWN(原材料・副資材費11[[#This Row],[助成対象経費
（税抜）
(A)×(B)]]*1.1,0)</f>
        <v>0</v>
      </c>
      <c r="J21" s="375"/>
      <c r="K21"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2" spans="1:11" ht="35" customHeight="1" x14ac:dyDescent="0.55000000000000004">
      <c r="A22" s="371">
        <f t="shared" si="0"/>
        <v>14</v>
      </c>
      <c r="B22" s="372"/>
      <c r="C22" s="372"/>
      <c r="D22" s="372"/>
      <c r="E22" s="83"/>
      <c r="F22" s="85"/>
      <c r="G22" s="373"/>
      <c r="H22" s="374">
        <f>原材料・副資材費11[[#This Row],[数量
(A)]]*原材料・副資材費11[[#This Row],[単価
（税抜）
(B)]]</f>
        <v>0</v>
      </c>
      <c r="I22" s="374">
        <f>ROUNDDOWN(原材料・副資材費11[[#This Row],[助成対象経費
（税抜）
(A)×(B)]]*1.1,0)</f>
        <v>0</v>
      </c>
      <c r="J22" s="375"/>
      <c r="K22"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3" spans="1:11" ht="35" customHeight="1" x14ac:dyDescent="0.55000000000000004">
      <c r="A23" s="371">
        <f t="shared" si="0"/>
        <v>15</v>
      </c>
      <c r="B23" s="372"/>
      <c r="C23" s="84"/>
      <c r="D23" s="84"/>
      <c r="E23" s="83"/>
      <c r="F23" s="85"/>
      <c r="G23" s="373"/>
      <c r="H23" s="374">
        <f>原材料・副資材費11[[#This Row],[数量
(A)]]*原材料・副資材費11[[#This Row],[単価
（税抜）
(B)]]</f>
        <v>0</v>
      </c>
      <c r="I23" s="374">
        <f>ROUNDDOWN(原材料・副資材費11[[#This Row],[助成対象経費
（税抜）
(A)×(B)]]*1.1,0)</f>
        <v>0</v>
      </c>
      <c r="J23" s="375"/>
      <c r="K23" s="37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4" spans="1:11" ht="35" customHeight="1" x14ac:dyDescent="0.55000000000000004">
      <c r="A24" s="371">
        <f t="shared" si="0"/>
        <v>16</v>
      </c>
      <c r="B24" s="372"/>
      <c r="C24" s="84"/>
      <c r="D24" s="84"/>
      <c r="E24" s="83"/>
      <c r="F24" s="85"/>
      <c r="G24" s="373"/>
      <c r="H24" s="374">
        <f>原材料・副資材費11[[#This Row],[数量
(A)]]*原材料・副資材費11[[#This Row],[単価
（税抜）
(B)]]</f>
        <v>0</v>
      </c>
      <c r="I24" s="374">
        <f>ROUNDDOWN(原材料・副資材費11[[#This Row],[助成対象経費
（税抜）
(A)×(B)]]*1.1,0)</f>
        <v>0</v>
      </c>
      <c r="J24" s="375"/>
      <c r="K24" s="377"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5" spans="1:11" ht="35" customHeight="1" x14ac:dyDescent="0.55000000000000004">
      <c r="A25" s="371">
        <f t="shared" si="0"/>
        <v>17</v>
      </c>
      <c r="B25" s="372"/>
      <c r="C25" s="372"/>
      <c r="D25" s="372"/>
      <c r="E25" s="83"/>
      <c r="F25" s="85"/>
      <c r="G25" s="373"/>
      <c r="H25" s="374">
        <f>原材料・副資材費11[[#This Row],[数量
(A)]]*原材料・副資材費11[[#This Row],[単価
（税抜）
(B)]]</f>
        <v>0</v>
      </c>
      <c r="I25" s="374">
        <f>ROUNDDOWN(原材料・副資材費11[[#This Row],[助成対象経費
（税抜）
(A)×(B)]]*1.1,0)</f>
        <v>0</v>
      </c>
      <c r="J25" s="375"/>
      <c r="K25" s="376" t="str">
        <f>IF(OR(AND(原材料・副資材費11[[#This Row],[品　名]]="",原材料・副資材費11[[#This Row],[仕　様]]="",原材料・副資材費11[[#This Row],[用　途]]="",原材料・副資材費11[[#This Row],[数量
(A)]]="",原材料・副資材費11[[#This Row],[単位]]="",原材料・副資材費11[[#This Row],[単価
（税抜）
(B)]]="",原材料・副資材費11[[#This Row],[購入先事業者名]]=""),
          AND(原材料・副資材費11[[#This Row],[品　名]]&lt;&gt;"",原材料・副資材費11[[#This Row],[仕　様]]&lt;&gt;"",原材料・副資材費11[[#This Row],[用　途]]&lt;&gt;"",原材料・副資材費11[[#This Row],[数量
(A)]]&lt;&gt;"",原材料・副資材費11[[#This Row],[単位]]&lt;&gt;"",原材料・副資材費11[[#This Row],[単価
（税抜）
(B)]]&lt;&gt;"",原材料・副資材費11[[#This Row],[購入先事業者名]]&lt;&gt;"")),
    "",
    "←全ての項目を入力してください。")</f>
        <v/>
      </c>
    </row>
    <row r="26" spans="1:11" ht="35" customHeight="1" x14ac:dyDescent="0.55000000000000004">
      <c r="A26" s="378"/>
      <c r="B26" s="379"/>
      <c r="C26" s="379"/>
      <c r="D26" s="379"/>
      <c r="E26" s="380"/>
      <c r="F26" s="381"/>
      <c r="G26" s="382" t="s">
        <v>243</v>
      </c>
      <c r="H26" s="383">
        <f>SUBTOTAL(109,原材料・副資材費11[助成対象経費
（税抜）
(A)×(B)])</f>
        <v>0</v>
      </c>
      <c r="I26" s="383">
        <f>SUBTOTAL(109,原材料・副資材費11[助成事業に
要する経費
（税込）])</f>
        <v>0</v>
      </c>
      <c r="J26" s="384"/>
      <c r="K26" s="385"/>
    </row>
  </sheetData>
  <sheetProtection password="C472" sheet="1" objects="1" scenarios="1" formatCells="0" selectLockedCells="1"/>
  <phoneticPr fontId="2"/>
  <conditionalFormatting sqref="F9:G25 J9:J25 B9:D25">
    <cfRule type="expression" dxfId="251" priority="2">
      <formula>AND(OR($B9&lt;&gt;"",$C9&lt;&gt;"",$D9&lt;&gt;"",$E9&lt;&gt;"",$F9&lt;&gt;"",$G9&lt;&gt;""),B9="")</formula>
    </cfRule>
  </conditionalFormatting>
  <conditionalFormatting sqref="E9:E25">
    <cfRule type="expression" dxfId="250" priority="1">
      <formula>AND(OR($B9&lt;&gt;"",$C9&lt;&gt;"",$D9&lt;&gt;"",$E9&lt;&gt;"",$F9&lt;&gt;"",$G9&lt;&gt;""),E9="")</formula>
    </cfRule>
  </conditionalFormatting>
  <dataValidations count="8">
    <dataValidation allowBlank="1" showInputMessage="1" showErrorMessage="1" prompt="自動計算されます。" sqref="H9:I25"/>
    <dataValidation allowBlank="1" showInputMessage="1" showErrorMessage="1" prompt="未定等不明確の場合は、 申請時点の候補先を記入してください。「未定、検討中」等の記入はできません。" sqref="J9:J25"/>
    <dataValidation type="custom" imeMode="disabled" allowBlank="1" showInputMessage="1" showErrorMessage="1" prompt="本助成事業に必要な最小限の数量を記入してください。" sqref="E9:E25">
      <formula1>ISERROR(FIND(CHAR(10),E9))</formula1>
    </dataValidation>
    <dataValidation allowBlank="1" showErrorMessage="1" prompt="_x000a_" sqref="B9:B25"/>
    <dataValidation type="custom" allowBlank="1" showInputMessage="1" showErrorMessage="1" sqref="K9:K25">
      <formula1>ISERROR(FIND(CHAR(10),K9))</formula1>
    </dataValidation>
    <dataValidation imeMode="disabled" allowBlank="1" showInputMessage="1" showErrorMessage="1" sqref="G9:G25"/>
    <dataValidation allowBlank="1" showInputMessage="1" showErrorMessage="1" prompt="大きさ、材質、規格等を記入してください。" sqref="C9:C25"/>
    <dataValidation allowBlank="1" showInputMessage="1" showErrorMessage="1" prompt="（例）_x000a_・○○部に組込_x000a_・試験用_x000a_" sqref="D9:D2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activeCell="B8" sqref="B8"/>
    </sheetView>
  </sheetViews>
  <sheetFormatPr defaultColWidth="1.9140625" defaultRowHeight="15" customHeight="1" x14ac:dyDescent="0.55000000000000004"/>
  <cols>
    <col min="1" max="1" width="5.58203125" style="90" customWidth="1"/>
    <col min="2" max="3" width="13.08203125" style="312" customWidth="1"/>
    <col min="4" max="6" width="4.58203125" style="312" customWidth="1"/>
    <col min="7" max="7" width="4" style="312" customWidth="1"/>
    <col min="8" max="8" width="9.75" style="312" customWidth="1"/>
    <col min="9" max="9" width="8.58203125" style="312" customWidth="1"/>
    <col min="10" max="10" width="8.83203125" style="312" customWidth="1"/>
    <col min="11" max="11" width="11.83203125" style="312" customWidth="1"/>
    <col min="12" max="12" width="2.25" style="347" customWidth="1"/>
    <col min="13" max="162" width="1.9140625" style="90" customWidth="1"/>
    <col min="163" max="16384" width="1.9140625" style="90"/>
  </cols>
  <sheetData>
    <row r="1" spans="1:12" s="355" customFormat="1" ht="25" customHeight="1" x14ac:dyDescent="0.55000000000000004">
      <c r="A1" s="386"/>
      <c r="B1" s="350"/>
      <c r="C1" s="350"/>
      <c r="D1" s="350"/>
      <c r="E1" s="350"/>
      <c r="F1" s="350"/>
      <c r="G1" s="350"/>
      <c r="H1" s="350"/>
      <c r="I1" s="350"/>
      <c r="J1" s="387"/>
      <c r="K1" s="346" t="s">
        <v>623</v>
      </c>
      <c r="L1" s="388"/>
    </row>
    <row r="2" spans="1:12" ht="25" customHeight="1" x14ac:dyDescent="0.55000000000000004">
      <c r="A2" s="359" t="s">
        <v>436</v>
      </c>
      <c r="B2" s="361"/>
      <c r="C2" s="361"/>
      <c r="D2" s="361"/>
      <c r="E2" s="361"/>
      <c r="F2" s="361"/>
      <c r="G2" s="361"/>
      <c r="H2" s="361"/>
      <c r="I2" s="361"/>
      <c r="J2" s="361"/>
      <c r="K2" s="361"/>
    </row>
    <row r="3" spans="1:12" ht="25" customHeight="1" x14ac:dyDescent="0.55000000000000004">
      <c r="A3" s="1327" t="s">
        <v>630</v>
      </c>
      <c r="B3" s="1327"/>
      <c r="C3" s="1327"/>
      <c r="D3" s="1327"/>
      <c r="E3" s="1327"/>
      <c r="F3" s="1327"/>
      <c r="G3" s="1327"/>
      <c r="H3" s="1327"/>
      <c r="I3" s="1327"/>
      <c r="J3" s="1327"/>
      <c r="K3" s="1327"/>
    </row>
    <row r="4" spans="1:12" ht="25" customHeight="1" x14ac:dyDescent="0.55000000000000004">
      <c r="A4" s="1327" t="s">
        <v>631</v>
      </c>
      <c r="B4" s="1327"/>
      <c r="C4" s="1327"/>
      <c r="D4" s="1327"/>
      <c r="E4" s="1327"/>
      <c r="F4" s="1327"/>
      <c r="G4" s="1327"/>
      <c r="H4" s="1327"/>
      <c r="I4" s="1327"/>
      <c r="J4" s="1327"/>
      <c r="K4" s="1327"/>
    </row>
    <row r="5" spans="1:12" ht="25" customHeight="1" x14ac:dyDescent="0.55000000000000004">
      <c r="A5" s="1336" t="s">
        <v>632</v>
      </c>
      <c r="B5" s="1337"/>
      <c r="C5" s="1337"/>
      <c r="D5" s="1337"/>
      <c r="E5" s="1337"/>
      <c r="F5" s="1337"/>
      <c r="G5" s="1337"/>
      <c r="H5" s="1337"/>
      <c r="I5" s="1337"/>
      <c r="J5" s="1337"/>
      <c r="K5" s="87"/>
    </row>
    <row r="6" spans="1:12" ht="25" customHeight="1" x14ac:dyDescent="0.55000000000000004">
      <c r="A6" s="1338"/>
      <c r="B6" s="1338"/>
      <c r="C6" s="1338"/>
      <c r="D6" s="1338"/>
      <c r="E6" s="1338"/>
      <c r="F6" s="1338"/>
      <c r="G6" s="1338"/>
      <c r="H6" s="1338"/>
      <c r="I6" s="1338"/>
      <c r="J6" s="1338"/>
      <c r="K6" s="364" t="s">
        <v>231</v>
      </c>
      <c r="L6" s="389"/>
    </row>
    <row r="7" spans="1:12" ht="72" x14ac:dyDescent="0.55000000000000004">
      <c r="A7" s="390" t="s">
        <v>232</v>
      </c>
      <c r="B7" s="391" t="s">
        <v>633</v>
      </c>
      <c r="C7" s="391" t="s">
        <v>634</v>
      </c>
      <c r="D7" s="391" t="s">
        <v>635</v>
      </c>
      <c r="E7" s="392" t="s">
        <v>636</v>
      </c>
      <c r="F7" s="392" t="s">
        <v>637</v>
      </c>
      <c r="G7" s="393" t="s">
        <v>638</v>
      </c>
      <c r="H7" s="391" t="s">
        <v>639</v>
      </c>
      <c r="I7" s="391" t="s">
        <v>250</v>
      </c>
      <c r="J7" s="391" t="s">
        <v>640</v>
      </c>
      <c r="K7" s="394" t="s">
        <v>252</v>
      </c>
      <c r="L7" s="395" t="s">
        <v>253</v>
      </c>
    </row>
    <row r="8" spans="1:12" ht="35" customHeight="1" x14ac:dyDescent="0.55000000000000004">
      <c r="A8" s="396">
        <f t="shared" ref="A8:A24" si="0">ROW()-7</f>
        <v>1</v>
      </c>
      <c r="B8" s="372"/>
      <c r="C8" s="372"/>
      <c r="D8" s="397"/>
      <c r="E8" s="398"/>
      <c r="F8" s="97"/>
      <c r="G8" s="85"/>
      <c r="H8" s="97"/>
      <c r="I8" s="374">
        <f>機械装置・工具器具費1016[[#This Row],[数量
(A)]]*機械装置・工具器具費1016[[#This Row],[購入単価
又は
ﾘｰｽ･ﾚﾝﾀﾙ料
合計（税抜）
(B)]]</f>
        <v>0</v>
      </c>
      <c r="J8" s="374">
        <f>ROUNDDOWN(機械装置・工具器具費1016[[#This Row],[助成対象
経費
（税抜）
(A)×(B）]]*1.1,0)</f>
        <v>0</v>
      </c>
      <c r="K8" s="399"/>
      <c r="L8"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9" spans="1:12" ht="35" customHeight="1" x14ac:dyDescent="0.55000000000000004">
      <c r="A9" s="396">
        <f t="shared" si="0"/>
        <v>2</v>
      </c>
      <c r="B9" s="372"/>
      <c r="C9" s="372"/>
      <c r="D9" s="397"/>
      <c r="E9" s="398"/>
      <c r="F9" s="97"/>
      <c r="G9" s="85"/>
      <c r="H9" s="97"/>
      <c r="I9" s="374">
        <f>機械装置・工具器具費1016[[#This Row],[数量
(A)]]*機械装置・工具器具費1016[[#This Row],[購入単価
又は
ﾘｰｽ･ﾚﾝﾀﾙ料
合計（税抜）
(B)]]</f>
        <v>0</v>
      </c>
      <c r="J9" s="374">
        <f>ROUNDDOWN(機械装置・工具器具費1016[[#This Row],[助成対象
経費
（税抜）
(A)×(B）]]*1.1,0)</f>
        <v>0</v>
      </c>
      <c r="K9" s="399"/>
      <c r="L9"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0" spans="1:12" ht="35" customHeight="1" x14ac:dyDescent="0.55000000000000004">
      <c r="A10" s="396">
        <f t="shared" si="0"/>
        <v>3</v>
      </c>
      <c r="B10" s="372"/>
      <c r="C10" s="372"/>
      <c r="D10" s="397"/>
      <c r="E10" s="398"/>
      <c r="F10" s="97"/>
      <c r="G10" s="85"/>
      <c r="H10" s="97"/>
      <c r="I10" s="374">
        <f>機械装置・工具器具費1016[[#This Row],[数量
(A)]]*機械装置・工具器具費1016[[#This Row],[購入単価
又は
ﾘｰｽ･ﾚﾝﾀﾙ料
合計（税抜）
(B)]]</f>
        <v>0</v>
      </c>
      <c r="J10" s="374">
        <f>ROUNDDOWN(機械装置・工具器具費1016[[#This Row],[助成対象
経費
（税抜）
(A)×(B）]]*1.1,0)</f>
        <v>0</v>
      </c>
      <c r="K10" s="399"/>
      <c r="L10"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1" spans="1:12" ht="35" customHeight="1" x14ac:dyDescent="0.55000000000000004">
      <c r="A11" s="396">
        <f t="shared" si="0"/>
        <v>4</v>
      </c>
      <c r="B11" s="372"/>
      <c r="C11" s="372"/>
      <c r="D11" s="397"/>
      <c r="E11" s="398"/>
      <c r="F11" s="97"/>
      <c r="G11" s="85"/>
      <c r="H11" s="97"/>
      <c r="I11" s="374">
        <f>機械装置・工具器具費1016[[#This Row],[数量
(A)]]*機械装置・工具器具費1016[[#This Row],[購入単価
又は
ﾘｰｽ･ﾚﾝﾀﾙ料
合計（税抜）
(B)]]</f>
        <v>0</v>
      </c>
      <c r="J11" s="374">
        <f>ROUNDDOWN(機械装置・工具器具費1016[[#This Row],[助成対象
経費
（税抜）
(A)×(B）]]*1.1,0)</f>
        <v>0</v>
      </c>
      <c r="K11" s="399"/>
      <c r="L11"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2" spans="1:12" ht="35" customHeight="1" x14ac:dyDescent="0.55000000000000004">
      <c r="A12" s="396">
        <f t="shared" si="0"/>
        <v>5</v>
      </c>
      <c r="B12" s="372"/>
      <c r="C12" s="372"/>
      <c r="D12" s="397"/>
      <c r="E12" s="398"/>
      <c r="F12" s="97"/>
      <c r="G12" s="85"/>
      <c r="H12" s="97"/>
      <c r="I12" s="374">
        <f>機械装置・工具器具費1016[[#This Row],[数量
(A)]]*機械装置・工具器具費1016[[#This Row],[購入単価
又は
ﾘｰｽ･ﾚﾝﾀﾙ料
合計（税抜）
(B)]]</f>
        <v>0</v>
      </c>
      <c r="J12" s="374">
        <f>ROUNDDOWN(機械装置・工具器具費1016[[#This Row],[助成対象
経費
（税抜）
(A)×(B）]]*1.1,0)</f>
        <v>0</v>
      </c>
      <c r="K12" s="399"/>
      <c r="L12"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3" spans="1:12" ht="35" customHeight="1" x14ac:dyDescent="0.55000000000000004">
      <c r="A13" s="396">
        <f t="shared" si="0"/>
        <v>6</v>
      </c>
      <c r="B13" s="372"/>
      <c r="C13" s="372"/>
      <c r="D13" s="397"/>
      <c r="E13" s="398"/>
      <c r="F13" s="97"/>
      <c r="G13" s="85"/>
      <c r="H13" s="97"/>
      <c r="I13" s="374">
        <f>機械装置・工具器具費1016[[#This Row],[数量
(A)]]*機械装置・工具器具費1016[[#This Row],[購入単価
又は
ﾘｰｽ･ﾚﾝﾀﾙ料
合計（税抜）
(B)]]</f>
        <v>0</v>
      </c>
      <c r="J13" s="374">
        <f>ROUNDDOWN(機械装置・工具器具費1016[[#This Row],[助成対象
経費
（税抜）
(A)×(B）]]*1.1,0)</f>
        <v>0</v>
      </c>
      <c r="K13" s="399"/>
      <c r="L13"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4" spans="1:12" ht="35" customHeight="1" x14ac:dyDescent="0.55000000000000004">
      <c r="A14" s="396">
        <f t="shared" si="0"/>
        <v>7</v>
      </c>
      <c r="B14" s="372"/>
      <c r="C14" s="372"/>
      <c r="D14" s="397"/>
      <c r="E14" s="398"/>
      <c r="F14" s="97"/>
      <c r="G14" s="85"/>
      <c r="H14" s="97"/>
      <c r="I14" s="374">
        <f>機械装置・工具器具費1016[[#This Row],[数量
(A)]]*機械装置・工具器具費1016[[#This Row],[購入単価
又は
ﾘｰｽ･ﾚﾝﾀﾙ料
合計（税抜）
(B)]]</f>
        <v>0</v>
      </c>
      <c r="J14" s="374">
        <f>ROUNDDOWN(機械装置・工具器具費1016[[#This Row],[助成対象
経費
（税抜）
(A)×(B）]]*1.1,0)</f>
        <v>0</v>
      </c>
      <c r="K14" s="399"/>
      <c r="L14"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5" spans="1:12" ht="35" customHeight="1" x14ac:dyDescent="0.55000000000000004">
      <c r="A15" s="396">
        <f t="shared" si="0"/>
        <v>8</v>
      </c>
      <c r="B15" s="372"/>
      <c r="C15" s="372"/>
      <c r="D15" s="397"/>
      <c r="E15" s="398"/>
      <c r="F15" s="97"/>
      <c r="G15" s="85"/>
      <c r="H15" s="97"/>
      <c r="I15" s="374">
        <f>機械装置・工具器具費1016[[#This Row],[数量
(A)]]*機械装置・工具器具費1016[[#This Row],[購入単価
又は
ﾘｰｽ･ﾚﾝﾀﾙ料
合計（税抜）
(B)]]</f>
        <v>0</v>
      </c>
      <c r="J15" s="374">
        <f>ROUNDDOWN(機械装置・工具器具費1016[[#This Row],[助成対象
経費
（税抜）
(A)×(B）]]*1.1,0)</f>
        <v>0</v>
      </c>
      <c r="K15" s="399"/>
      <c r="L15"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6" spans="1:12" ht="35" customHeight="1" x14ac:dyDescent="0.55000000000000004">
      <c r="A16" s="396">
        <f t="shared" si="0"/>
        <v>9</v>
      </c>
      <c r="B16" s="372"/>
      <c r="C16" s="372"/>
      <c r="D16" s="397"/>
      <c r="E16" s="398"/>
      <c r="F16" s="97"/>
      <c r="G16" s="85"/>
      <c r="H16" s="97"/>
      <c r="I16" s="374">
        <f>機械装置・工具器具費1016[[#This Row],[数量
(A)]]*機械装置・工具器具費1016[[#This Row],[購入単価
又は
ﾘｰｽ･ﾚﾝﾀﾙ料
合計（税抜）
(B)]]</f>
        <v>0</v>
      </c>
      <c r="J16" s="374">
        <f>ROUNDDOWN(機械装置・工具器具費1016[[#This Row],[助成対象
経費
（税抜）
(A)×(B）]]*1.1,0)</f>
        <v>0</v>
      </c>
      <c r="K16" s="399"/>
      <c r="L16"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7" spans="1:12" ht="35" customHeight="1" x14ac:dyDescent="0.55000000000000004">
      <c r="A17" s="396">
        <f t="shared" si="0"/>
        <v>10</v>
      </c>
      <c r="B17" s="372"/>
      <c r="C17" s="372"/>
      <c r="D17" s="397"/>
      <c r="E17" s="398"/>
      <c r="F17" s="97"/>
      <c r="G17" s="85"/>
      <c r="H17" s="97"/>
      <c r="I17" s="374">
        <f>機械装置・工具器具費1016[[#This Row],[数量
(A)]]*機械装置・工具器具費1016[[#This Row],[購入単価
又は
ﾘｰｽ･ﾚﾝﾀﾙ料
合計（税抜）
(B)]]</f>
        <v>0</v>
      </c>
      <c r="J17" s="374">
        <f>ROUNDDOWN(機械装置・工具器具費1016[[#This Row],[助成対象
経費
（税抜）
(A)×(B）]]*1.1,0)</f>
        <v>0</v>
      </c>
      <c r="K17" s="399"/>
      <c r="L17"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8" spans="1:12" ht="35" customHeight="1" x14ac:dyDescent="0.55000000000000004">
      <c r="A18" s="396">
        <f t="shared" si="0"/>
        <v>11</v>
      </c>
      <c r="B18" s="372"/>
      <c r="C18" s="372"/>
      <c r="D18" s="397"/>
      <c r="E18" s="398"/>
      <c r="F18" s="97"/>
      <c r="G18" s="85"/>
      <c r="H18" s="97"/>
      <c r="I18" s="374">
        <f>機械装置・工具器具費1016[[#This Row],[数量
(A)]]*機械装置・工具器具費1016[[#This Row],[購入単価
又は
ﾘｰｽ･ﾚﾝﾀﾙ料
合計（税抜）
(B)]]</f>
        <v>0</v>
      </c>
      <c r="J18" s="374">
        <f>ROUNDDOWN(機械装置・工具器具費1016[[#This Row],[助成対象
経費
（税抜）
(A)×(B）]]*1.1,0)</f>
        <v>0</v>
      </c>
      <c r="K18" s="399"/>
      <c r="L18"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19" spans="1:12" ht="35" customHeight="1" x14ac:dyDescent="0.55000000000000004">
      <c r="A19" s="396">
        <f t="shared" si="0"/>
        <v>12</v>
      </c>
      <c r="B19" s="372"/>
      <c r="C19" s="372"/>
      <c r="D19" s="397"/>
      <c r="E19" s="398"/>
      <c r="F19" s="97"/>
      <c r="G19" s="85"/>
      <c r="H19" s="97"/>
      <c r="I19" s="374">
        <f>機械装置・工具器具費1016[[#This Row],[数量
(A)]]*機械装置・工具器具費1016[[#This Row],[購入単価
又は
ﾘｰｽ･ﾚﾝﾀﾙ料
合計（税抜）
(B)]]</f>
        <v>0</v>
      </c>
      <c r="J19" s="374">
        <f>ROUNDDOWN(機械装置・工具器具費1016[[#This Row],[助成対象
経費
（税抜）
(A)×(B）]]*1.1,0)</f>
        <v>0</v>
      </c>
      <c r="K19" s="399"/>
      <c r="L19"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0" spans="1:12" ht="35" customHeight="1" x14ac:dyDescent="0.55000000000000004">
      <c r="A20" s="396">
        <f t="shared" si="0"/>
        <v>13</v>
      </c>
      <c r="B20" s="372"/>
      <c r="C20" s="372"/>
      <c r="D20" s="397"/>
      <c r="E20" s="398"/>
      <c r="F20" s="97"/>
      <c r="G20" s="85"/>
      <c r="H20" s="97"/>
      <c r="I20" s="374">
        <f>機械装置・工具器具費1016[[#This Row],[数量
(A)]]*機械装置・工具器具費1016[[#This Row],[購入単価
又は
ﾘｰｽ･ﾚﾝﾀﾙ料
合計（税抜）
(B)]]</f>
        <v>0</v>
      </c>
      <c r="J20" s="374">
        <f>ROUNDDOWN(機械装置・工具器具費1016[[#This Row],[助成対象
経費
（税抜）
(A)×(B）]]*1.1,0)</f>
        <v>0</v>
      </c>
      <c r="K20" s="399"/>
      <c r="L20"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1" spans="1:12" ht="35" customHeight="1" x14ac:dyDescent="0.55000000000000004">
      <c r="A21" s="396">
        <f t="shared" si="0"/>
        <v>14</v>
      </c>
      <c r="B21" s="372"/>
      <c r="C21" s="372"/>
      <c r="D21" s="397"/>
      <c r="E21" s="398"/>
      <c r="F21" s="97"/>
      <c r="G21" s="85"/>
      <c r="H21" s="97"/>
      <c r="I21" s="374">
        <f>機械装置・工具器具費1016[[#This Row],[数量
(A)]]*機械装置・工具器具費1016[[#This Row],[購入単価
又は
ﾘｰｽ･ﾚﾝﾀﾙ料
合計（税抜）
(B)]]</f>
        <v>0</v>
      </c>
      <c r="J21" s="374">
        <f>ROUNDDOWN(機械装置・工具器具費1016[[#This Row],[助成対象
経費
（税抜）
(A)×(B）]]*1.1,0)</f>
        <v>0</v>
      </c>
      <c r="K21" s="399"/>
      <c r="L21"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2" spans="1:12" ht="35" customHeight="1" x14ac:dyDescent="0.55000000000000004">
      <c r="A22" s="396">
        <f t="shared" si="0"/>
        <v>15</v>
      </c>
      <c r="B22" s="84"/>
      <c r="C22" s="84"/>
      <c r="D22" s="86"/>
      <c r="E22" s="398"/>
      <c r="F22" s="97"/>
      <c r="G22" s="85"/>
      <c r="H22" s="97"/>
      <c r="I22" s="374">
        <f>機械装置・工具器具費1016[[#This Row],[数量
(A)]]*機械装置・工具器具費1016[[#This Row],[購入単価
又は
ﾘｰｽ･ﾚﾝﾀﾙ料
合計（税抜）
(B)]]</f>
        <v>0</v>
      </c>
      <c r="J22" s="374">
        <f>ROUNDDOWN(機械装置・工具器具費1016[[#This Row],[助成対象
経費
（税抜）
(A)×(B）]]*1.1,0)</f>
        <v>0</v>
      </c>
      <c r="K22" s="401"/>
      <c r="L22" s="402"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3" spans="1:12" ht="35" customHeight="1" x14ac:dyDescent="0.55000000000000004">
      <c r="A23" s="396">
        <f t="shared" si="0"/>
        <v>16</v>
      </c>
      <c r="B23" s="84"/>
      <c r="C23" s="84"/>
      <c r="D23" s="86"/>
      <c r="E23" s="398"/>
      <c r="F23" s="97"/>
      <c r="G23" s="85"/>
      <c r="H23" s="97"/>
      <c r="I23" s="374">
        <f>機械装置・工具器具費1016[[#This Row],[数量
(A)]]*機械装置・工具器具費1016[[#This Row],[購入単価
又は
ﾘｰｽ･ﾚﾝﾀﾙ料
合計（税抜）
(B)]]</f>
        <v>0</v>
      </c>
      <c r="J23" s="374">
        <f>ROUNDDOWN(機械装置・工具器具費1016[[#This Row],[助成対象
経費
（税抜）
(A)×(B）]]*1.1,0)</f>
        <v>0</v>
      </c>
      <c r="K23" s="401"/>
      <c r="L23" s="402"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4" spans="1:12" ht="35" customHeight="1" x14ac:dyDescent="0.55000000000000004">
      <c r="A24" s="396">
        <f t="shared" si="0"/>
        <v>17</v>
      </c>
      <c r="B24" s="372"/>
      <c r="C24" s="372"/>
      <c r="D24" s="397"/>
      <c r="E24" s="398"/>
      <c r="F24" s="97"/>
      <c r="G24" s="85"/>
      <c r="H24" s="97"/>
      <c r="I24" s="374">
        <f>機械装置・工具器具費1016[[#This Row],[数量
(A)]]*機械装置・工具器具費1016[[#This Row],[購入単価
又は
ﾘｰｽ･ﾚﾝﾀﾙ料
合計（税抜）
(B)]]</f>
        <v>0</v>
      </c>
      <c r="J24" s="374">
        <f>ROUNDDOWN(機械装置・工具器具費1016[[#This Row],[助成対象
経費
（税抜）
(A)×(B）]]*1.1,0)</f>
        <v>0</v>
      </c>
      <c r="K24" s="399"/>
      <c r="L24" s="400" t="str">
        <f>IF(AND(機械装置・工具器具費1016[[#This Row],[品　名]]="",機械装置・工具器具費1016[[#This Row],[用　途]]="",機械装置・工具器具費1016[[#This Row],[調達
方法]]="",機械装置・工具器具費1016[[#This Row],[ﾘｰｽ・
ﾚﾝﾀﾙ
期間（月）]]="",機械装置・工具器具費1016[[#This Row],[数量
(A)]]="",機械装置・工具器具費1016[[#This Row],[単位]]="",機械装置・工具器具費1016[[#This Row],[購入単価
又は
ﾘｰｽ･ﾚﾝﾀﾙ料
合計（税抜）
(B)]]="",機械装置・工具器具費1016[[#This Row],[購入先又は
ﾘｰｽ･ﾚﾝﾀﾙ先
事業者名]]=""),
    "",
    IF(AND(機械装置・工具器具費1016[[#This Row],[品　名]]&lt;&gt;"",機械装置・工具器具費1016[[#This Row],[用　途]]&lt;&gt;"",機械装置・工具器具費1016[[#This Row],[調達
方法]]="購入",機械装置・工具器具費1016[[#This Row],[ﾘｰｽ・
ﾚﾝﾀﾙ
期間（月）]]="",機械装置・工具器具費1016[[#This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途]]&lt;&gt;"",OR(機械装置・工具器具費1016[[#This Row],[調達
方法]]="ﾘｰｽ",機械装置・工具器具費1016[[#This Row],[調達
方法]]="ﾚﾝﾀﾙ"),機械装置・工具器具費1016[[#This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
     IF(AND(機械装置・工具器具費1016[[#This Row],[品　名]]&lt;&gt;"",機械装置・工具器具費1016[[#This Row],[用　途]]&lt;&gt;"",機械装置・工具器具費1016[[#This Row],[調達
方法]]="購入",機械装置・工具器具費1016[[#This Row],[ﾘｰｽ・
ﾚﾝﾀﾙ
期間（月）]]&lt;&gt;"",機械装置・工具器具費1016[[#This Row],[数量
(A)]]&lt;&gt;"",機械装置・工具器具費1016[[#This Row],[単位]]&lt;&gt;"",機械装置・工具器具費1016[[#This Row],[購入単価
又は
ﾘｰｽ･ﾚﾝﾀﾙ料
合計（税抜）
(B)]]&lt;&gt;"",機械装置・工具器具費1016[[#This Row],[購入先又は
ﾘｰｽ･ﾚﾝﾀﾙ先
事業者名]]&lt;&gt;""),
       "←購入の場合は設置期間を記入しないでください。",
       "←全ての項目を記入してください。"))))</f>
        <v/>
      </c>
    </row>
    <row r="25" spans="1:12" ht="35" customHeight="1" x14ac:dyDescent="0.55000000000000004">
      <c r="A25" s="403"/>
      <c r="B25" s="404"/>
      <c r="C25" s="404"/>
      <c r="D25" s="404"/>
      <c r="E25" s="404"/>
      <c r="F25" s="404"/>
      <c r="G25" s="404"/>
      <c r="H25" s="405" t="s">
        <v>642</v>
      </c>
      <c r="I25" s="406">
        <f>SUBTOTAL(109,機械装置・工具器具費1016[助成対象
経費
（税抜）
(A)×(B）])</f>
        <v>0</v>
      </c>
      <c r="J25" s="406">
        <f>SUBTOTAL(109,機械装置・工具器具費1016[助成事業に
要する経費
（税込）])</f>
        <v>0</v>
      </c>
      <c r="K25" s="407"/>
      <c r="L25" s="408"/>
    </row>
  </sheetData>
  <sheetProtection password="C472" sheet="1" objects="1" scenarios="1" formatCells="0" selectLockedCells="1"/>
  <mergeCells count="3">
    <mergeCell ref="A3:K3"/>
    <mergeCell ref="A4:K4"/>
    <mergeCell ref="A5:J6"/>
  </mergeCells>
  <phoneticPr fontId="2"/>
  <conditionalFormatting sqref="K8:K24 B8:D24 F8:H24">
    <cfRule type="expression" dxfId="224" priority="3">
      <formula>AND(OR($B8&lt;&gt;"",$C8&lt;&gt;"",$D8&lt;&gt;"",$F8&lt;&gt;"",$G8&lt;&gt;"",$H8&lt;&gt;""),B8="")</formula>
    </cfRule>
  </conditionalFormatting>
  <conditionalFormatting sqref="E8:E24">
    <cfRule type="expression" dxfId="223" priority="1">
      <formula>$D8="購入"</formula>
    </cfRule>
  </conditionalFormatting>
  <conditionalFormatting sqref="E8:E24">
    <cfRule type="expression" dxfId="222" priority="2">
      <formula>AND(OR($B8&lt;&gt;"",$C8&lt;&gt;"",$D8&lt;&gt;"",$E8&lt;&gt;"",$F8&lt;&gt;"",$G8&lt;&gt;"",$H8&lt;&gt;""),E8="")</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H24"/>
    <dataValidation allowBlank="1" showInputMessage="1" showErrorMessage="1" prompt="自動計算されます。" sqref="I8:J24"/>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E24">
      <formula1>1</formula1>
      <formula2>21</formula2>
    </dataValidation>
    <dataValidation allowBlank="1" showInputMessage="1" showErrorMessage="1" prompt="未定等不明確の場合は、 申請時点の候補先を記入してください。「未定、検討中」等の記入はできません。" sqref="K8:K24"/>
    <dataValidation allowBlank="1" showInputMessage="1" showErrorMessage="1" prompt="（例）_x000a_○○加工_x000a_" sqref="C8:C24"/>
    <dataValidation type="list" allowBlank="1" showInputMessage="1" showErrorMessage="1" sqref="D8:D24">
      <formula1>"購入,ﾘｰｽ,ﾚﾝﾀﾙ"</formula1>
    </dataValidation>
    <dataValidation imeMode="halfAlpha" allowBlank="1" showInputMessage="1" showErrorMessage="1" prompt="本助成事業に必要な最小限の数量を記入してください。" sqref="F8:F24"/>
    <dataValidation allowBlank="1" showInputMessage="1" showErrorMessage="1" prompt="生産・量産用の機械装置等に係る経費は計上できません。" sqref="B8:B24"/>
    <dataValidation type="custom" allowBlank="1" showInputMessage="1" showErrorMessage="1" sqref="L8:L24">
      <formula1>ISERROR(FIND(CHAR(10),L8))</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topLeftCell="A3" zoomScale="80" zoomScaleNormal="100" zoomScaleSheetLayoutView="80" workbookViewId="0">
      <selection activeCell="D6" sqref="D6:G6"/>
    </sheetView>
  </sheetViews>
  <sheetFormatPr defaultColWidth="1.9140625" defaultRowHeight="12" x14ac:dyDescent="0.55000000000000004"/>
  <cols>
    <col min="1" max="12" width="2.08203125" style="87" customWidth="1"/>
    <col min="13" max="16" width="3.58203125" style="87" customWidth="1"/>
    <col min="17" max="45" width="2.08203125" style="87" customWidth="1"/>
    <col min="46" max="251" width="1.9140625" style="87" customWidth="1"/>
    <col min="252" max="16384" width="1.9140625" style="87"/>
  </cols>
  <sheetData>
    <row r="1" spans="1:79" ht="25" customHeight="1" x14ac:dyDescent="0.55000000000000004">
      <c r="AS1" s="346" t="s">
        <v>623</v>
      </c>
    </row>
    <row r="2" spans="1:79" ht="25" customHeight="1" x14ac:dyDescent="0.55000000000000004">
      <c r="A2" s="359" t="s">
        <v>437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Q2" s="291"/>
      <c r="AR2" s="291"/>
      <c r="AS2" s="346"/>
    </row>
    <row r="3" spans="1:79" ht="13" customHeight="1" x14ac:dyDescent="0.55000000000000004">
      <c r="A3" s="1339" t="s">
        <v>643</v>
      </c>
      <c r="B3" s="1339"/>
      <c r="C3" s="1339"/>
      <c r="D3" s="1339"/>
      <c r="E3" s="1339"/>
      <c r="F3" s="1339"/>
      <c r="G3" s="1339"/>
      <c r="H3" s="1339"/>
      <c r="I3" s="1339"/>
      <c r="J3" s="1339"/>
      <c r="K3" s="1339"/>
      <c r="L3" s="1339"/>
      <c r="M3" s="1339"/>
      <c r="N3" s="1339"/>
      <c r="O3" s="1339"/>
      <c r="P3" s="1339"/>
      <c r="Q3" s="1339"/>
      <c r="R3" s="1339"/>
      <c r="S3" s="1339"/>
      <c r="T3" s="1339"/>
      <c r="U3" s="1339"/>
      <c r="V3" s="1339"/>
      <c r="W3" s="1339"/>
      <c r="X3" s="1339"/>
      <c r="Y3" s="1339"/>
      <c r="Z3" s="1339"/>
      <c r="AA3" s="1339"/>
      <c r="AB3" s="1339"/>
      <c r="AC3" s="1339"/>
      <c r="AD3" s="1339"/>
      <c r="AE3" s="1339"/>
      <c r="AF3" s="1339"/>
      <c r="AG3" s="1339"/>
      <c r="AH3" s="1339"/>
      <c r="AI3" s="1339"/>
      <c r="AJ3" s="1339"/>
      <c r="AK3" s="1339"/>
      <c r="AL3" s="1339"/>
      <c r="AM3" s="1339"/>
      <c r="AN3" s="1339"/>
      <c r="AO3" s="1339"/>
      <c r="AP3" s="1339"/>
      <c r="AQ3" s="1339"/>
      <c r="AR3" s="1339"/>
      <c r="AS3" s="1339"/>
    </row>
    <row r="4" spans="1:79" ht="13" customHeight="1" x14ac:dyDescent="0.55000000000000004">
      <c r="A4" s="1339" t="s">
        <v>644</v>
      </c>
      <c r="B4" s="1339"/>
      <c r="C4" s="1339"/>
      <c r="D4" s="1339"/>
      <c r="E4" s="1339"/>
      <c r="F4" s="1339"/>
      <c r="G4" s="1339"/>
      <c r="H4" s="1339"/>
      <c r="I4" s="1339"/>
      <c r="J4" s="1339"/>
      <c r="K4" s="1339"/>
      <c r="L4" s="1339"/>
      <c r="M4" s="1339"/>
      <c r="N4" s="1339"/>
      <c r="O4" s="1339"/>
      <c r="P4" s="1339"/>
      <c r="Q4" s="1339"/>
      <c r="R4" s="1339"/>
      <c r="S4" s="1339"/>
      <c r="T4" s="1339"/>
      <c r="U4" s="1339"/>
      <c r="V4" s="1339"/>
      <c r="W4" s="1339"/>
      <c r="X4" s="1339"/>
      <c r="Y4" s="1339"/>
      <c r="Z4" s="1339"/>
      <c r="AA4" s="1339"/>
      <c r="AB4" s="1339"/>
      <c r="AC4" s="1339"/>
      <c r="AD4" s="1339"/>
      <c r="AE4" s="1339"/>
      <c r="AF4" s="1339"/>
      <c r="AG4" s="1339"/>
      <c r="AH4" s="1339"/>
      <c r="AI4" s="1339"/>
      <c r="AJ4" s="1339"/>
      <c r="AK4" s="1339"/>
      <c r="AL4" s="1339"/>
      <c r="AM4" s="1339"/>
      <c r="AN4" s="1339"/>
      <c r="AO4" s="1339"/>
      <c r="AP4" s="1339"/>
      <c r="AQ4" s="1339"/>
      <c r="AR4" s="1339"/>
      <c r="AS4" s="1339"/>
    </row>
    <row r="5" spans="1:79" ht="13" customHeight="1" x14ac:dyDescent="0.55000000000000004">
      <c r="A5" s="1409" t="s">
        <v>255</v>
      </c>
      <c r="B5" s="1409"/>
      <c r="C5" s="1409"/>
      <c r="D5" s="1409"/>
      <c r="E5" s="1409"/>
      <c r="F5" s="1409"/>
      <c r="G5" s="1409"/>
      <c r="H5" s="1409"/>
      <c r="I5" s="1409"/>
      <c r="J5" s="1409"/>
      <c r="K5" s="1409"/>
      <c r="L5" s="1409"/>
      <c r="M5" s="1409"/>
      <c r="N5" s="1409"/>
      <c r="O5" s="1409"/>
      <c r="P5" s="1409"/>
      <c r="Q5" s="1409"/>
      <c r="R5" s="1409"/>
      <c r="S5" s="1409"/>
      <c r="T5" s="1409"/>
      <c r="U5" s="1409"/>
      <c r="V5" s="1409"/>
      <c r="W5" s="1409"/>
      <c r="X5" s="1409"/>
      <c r="Y5" s="1409"/>
      <c r="Z5" s="1409"/>
      <c r="AA5" s="1409"/>
      <c r="AB5" s="1409"/>
      <c r="AC5" s="1409"/>
      <c r="AD5" s="1409"/>
      <c r="AE5" s="1409"/>
      <c r="AF5" s="1409"/>
      <c r="AG5" s="1409"/>
      <c r="AH5" s="1409"/>
      <c r="AI5" s="1409"/>
      <c r="AJ5" s="1409"/>
      <c r="AK5" s="1409"/>
      <c r="AL5" s="1409"/>
      <c r="AM5" s="1409"/>
      <c r="AN5" s="1409"/>
      <c r="AO5" s="1409"/>
      <c r="AP5" s="1409"/>
      <c r="AQ5" s="1409"/>
      <c r="AR5" s="1409"/>
      <c r="AS5" s="1409"/>
    </row>
    <row r="6" spans="1:79" ht="25" customHeight="1" x14ac:dyDescent="0.55000000000000004">
      <c r="A6" s="1410" t="s">
        <v>256</v>
      </c>
      <c r="B6" s="1411"/>
      <c r="C6" s="1412"/>
      <c r="D6" s="1413" t="s">
        <v>257</v>
      </c>
      <c r="E6" s="1414"/>
      <c r="F6" s="1414"/>
      <c r="G6" s="1415"/>
      <c r="H6" s="1416" t="s">
        <v>258</v>
      </c>
      <c r="I6" s="1417"/>
      <c r="J6" s="1417"/>
      <c r="K6" s="1417"/>
      <c r="L6" s="1418"/>
      <c r="M6" s="1369"/>
      <c r="N6" s="1370"/>
      <c r="O6" s="1370"/>
      <c r="P6" s="1370"/>
      <c r="Q6" s="1370"/>
      <c r="R6" s="1370"/>
      <c r="S6" s="1370"/>
      <c r="T6" s="1370"/>
      <c r="U6" s="1370"/>
      <c r="V6" s="1370"/>
      <c r="W6" s="1370"/>
      <c r="X6" s="1370"/>
      <c r="Y6" s="1370"/>
      <c r="Z6" s="1370"/>
      <c r="AA6" s="1370"/>
      <c r="AB6" s="1370"/>
      <c r="AC6" s="1371"/>
      <c r="AD6" s="1419" t="s">
        <v>259</v>
      </c>
      <c r="AE6" s="1420"/>
      <c r="AF6" s="1420"/>
      <c r="AG6" s="1421"/>
      <c r="AH6" s="1425"/>
      <c r="AI6" s="1426"/>
      <c r="AJ6" s="1426"/>
      <c r="AK6" s="1426"/>
      <c r="AL6" s="1426"/>
      <c r="AM6" s="1426"/>
      <c r="AN6" s="1426"/>
      <c r="AO6" s="1426"/>
      <c r="AP6" s="1426"/>
      <c r="AQ6" s="1426"/>
      <c r="AR6" s="1426"/>
      <c r="AS6" s="1427"/>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row>
    <row r="7" spans="1:79" ht="25" customHeight="1" x14ac:dyDescent="0.55000000000000004">
      <c r="A7" s="1408" t="s">
        <v>260</v>
      </c>
      <c r="B7" s="1394"/>
      <c r="C7" s="1394"/>
      <c r="D7" s="1394"/>
      <c r="E7" s="1394"/>
      <c r="F7" s="1394"/>
      <c r="G7" s="1394"/>
      <c r="H7" s="1394"/>
      <c r="I7" s="1394"/>
      <c r="J7" s="1394"/>
      <c r="K7" s="1394"/>
      <c r="L7" s="1395"/>
      <c r="M7" s="1361"/>
      <c r="N7" s="1362"/>
      <c r="O7" s="1362"/>
      <c r="P7" s="1362"/>
      <c r="Q7" s="1362"/>
      <c r="R7" s="1362"/>
      <c r="S7" s="1362"/>
      <c r="T7" s="1362"/>
      <c r="U7" s="1362"/>
      <c r="V7" s="1362"/>
      <c r="W7" s="1362"/>
      <c r="X7" s="1362"/>
      <c r="Y7" s="1362"/>
      <c r="Z7" s="1362"/>
      <c r="AA7" s="1362"/>
      <c r="AB7" s="1362"/>
      <c r="AC7" s="1431"/>
      <c r="AD7" s="1422"/>
      <c r="AE7" s="1423"/>
      <c r="AF7" s="1423"/>
      <c r="AG7" s="1424"/>
      <c r="AH7" s="1428"/>
      <c r="AI7" s="1429"/>
      <c r="AJ7" s="1429"/>
      <c r="AK7" s="1429"/>
      <c r="AL7" s="1429"/>
      <c r="AM7" s="1429"/>
      <c r="AN7" s="1429"/>
      <c r="AO7" s="1429"/>
      <c r="AP7" s="1429"/>
      <c r="AQ7" s="1429"/>
      <c r="AR7" s="1429"/>
      <c r="AS7" s="1430"/>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row>
    <row r="8" spans="1:79" ht="25" customHeight="1" x14ac:dyDescent="0.55000000000000004">
      <c r="A8" s="1345" t="s">
        <v>261</v>
      </c>
      <c r="B8" s="1346"/>
      <c r="C8" s="1346"/>
      <c r="D8" s="1346"/>
      <c r="E8" s="1346"/>
      <c r="F8" s="1346"/>
      <c r="G8" s="1346"/>
      <c r="H8" s="1346"/>
      <c r="I8" s="1346"/>
      <c r="J8" s="1346"/>
      <c r="K8" s="1346"/>
      <c r="L8" s="1347"/>
      <c r="M8" s="1402" t="s">
        <v>262</v>
      </c>
      <c r="N8" s="1403"/>
      <c r="O8" s="1403"/>
      <c r="P8" s="1404"/>
      <c r="Q8" s="1354"/>
      <c r="R8" s="1355"/>
      <c r="S8" s="1355"/>
      <c r="T8" s="1355"/>
      <c r="U8" s="1355"/>
      <c r="V8" s="1355"/>
      <c r="W8" s="1355"/>
      <c r="X8" s="1355"/>
      <c r="Y8" s="1355"/>
      <c r="Z8" s="1355"/>
      <c r="AA8" s="1355"/>
      <c r="AB8" s="1355"/>
      <c r="AC8" s="1355"/>
      <c r="AD8" s="1355"/>
      <c r="AE8" s="1355"/>
      <c r="AF8" s="1355"/>
      <c r="AG8" s="1355"/>
      <c r="AH8" s="1355"/>
      <c r="AI8" s="1355"/>
      <c r="AJ8" s="1355"/>
      <c r="AK8" s="1355"/>
      <c r="AL8" s="1355"/>
      <c r="AM8" s="1355"/>
      <c r="AN8" s="1355"/>
      <c r="AO8" s="1355"/>
      <c r="AP8" s="1355"/>
      <c r="AQ8" s="1355"/>
      <c r="AR8" s="1355"/>
      <c r="AS8" s="1356"/>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row>
    <row r="9" spans="1:79" ht="25" customHeight="1" x14ac:dyDescent="0.55000000000000004">
      <c r="A9" s="1348"/>
      <c r="B9" s="1349"/>
      <c r="C9" s="1349"/>
      <c r="D9" s="1349"/>
      <c r="E9" s="1349"/>
      <c r="F9" s="1349"/>
      <c r="G9" s="1349"/>
      <c r="H9" s="1349"/>
      <c r="I9" s="1349"/>
      <c r="J9" s="1349"/>
      <c r="K9" s="1349"/>
      <c r="L9" s="1350"/>
      <c r="M9" s="1402" t="s">
        <v>263</v>
      </c>
      <c r="N9" s="1403"/>
      <c r="O9" s="1403"/>
      <c r="P9" s="1404"/>
      <c r="Q9" s="1354"/>
      <c r="R9" s="1355"/>
      <c r="S9" s="1355"/>
      <c r="T9" s="1355"/>
      <c r="U9" s="1355"/>
      <c r="V9" s="1355"/>
      <c r="W9" s="1355"/>
      <c r="X9" s="1355"/>
      <c r="Y9" s="1355"/>
      <c r="Z9" s="1355"/>
      <c r="AA9" s="1355"/>
      <c r="AB9" s="1355"/>
      <c r="AC9" s="1357"/>
      <c r="AD9" s="1402" t="s">
        <v>264</v>
      </c>
      <c r="AE9" s="1403"/>
      <c r="AF9" s="1403"/>
      <c r="AG9" s="1404"/>
      <c r="AH9" s="1358"/>
      <c r="AI9" s="1359"/>
      <c r="AJ9" s="1359"/>
      <c r="AK9" s="1359"/>
      <c r="AL9" s="1359"/>
      <c r="AM9" s="1359"/>
      <c r="AN9" s="1359"/>
      <c r="AO9" s="1359"/>
      <c r="AP9" s="1359"/>
      <c r="AQ9" s="1359"/>
      <c r="AR9" s="1359"/>
      <c r="AS9" s="1360"/>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row>
    <row r="10" spans="1:79" ht="25" customHeight="1" x14ac:dyDescent="0.55000000000000004">
      <c r="A10" s="1348"/>
      <c r="B10" s="1349"/>
      <c r="C10" s="1349"/>
      <c r="D10" s="1349"/>
      <c r="E10" s="1349"/>
      <c r="F10" s="1349"/>
      <c r="G10" s="1349"/>
      <c r="H10" s="1349"/>
      <c r="I10" s="1349"/>
      <c r="J10" s="1349"/>
      <c r="K10" s="1349"/>
      <c r="L10" s="1350"/>
      <c r="M10" s="1402" t="s">
        <v>265</v>
      </c>
      <c r="N10" s="1403"/>
      <c r="O10" s="1403"/>
      <c r="P10" s="1404"/>
      <c r="Q10" s="1361"/>
      <c r="R10" s="1362"/>
      <c r="S10" s="1362"/>
      <c r="T10" s="1362"/>
      <c r="U10" s="1362"/>
      <c r="V10" s="1362"/>
      <c r="W10" s="1362"/>
      <c r="X10" s="1362"/>
      <c r="Y10" s="1362"/>
      <c r="Z10" s="1362"/>
      <c r="AA10" s="1362"/>
      <c r="AB10" s="1362"/>
      <c r="AC10" s="1362"/>
      <c r="AD10" s="1362"/>
      <c r="AE10" s="1362"/>
      <c r="AF10" s="1362"/>
      <c r="AG10" s="1362"/>
      <c r="AH10" s="1362"/>
      <c r="AI10" s="1362"/>
      <c r="AJ10" s="1362"/>
      <c r="AK10" s="1362"/>
      <c r="AL10" s="1362"/>
      <c r="AM10" s="1362"/>
      <c r="AN10" s="1362"/>
      <c r="AO10" s="1362"/>
      <c r="AP10" s="1362"/>
      <c r="AQ10" s="1362"/>
      <c r="AR10" s="1362"/>
      <c r="AS10" s="1363"/>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row>
    <row r="11" spans="1:79" ht="25" customHeight="1" x14ac:dyDescent="0.55000000000000004">
      <c r="A11" s="1351"/>
      <c r="B11" s="1352"/>
      <c r="C11" s="1352"/>
      <c r="D11" s="1352"/>
      <c r="E11" s="1352"/>
      <c r="F11" s="1352"/>
      <c r="G11" s="1352"/>
      <c r="H11" s="1352"/>
      <c r="I11" s="1352"/>
      <c r="J11" s="1352"/>
      <c r="K11" s="1352"/>
      <c r="L11" s="1353"/>
      <c r="M11" s="1396" t="s">
        <v>266</v>
      </c>
      <c r="N11" s="1394"/>
      <c r="O11" s="1394"/>
      <c r="P11" s="1395"/>
      <c r="Q11" s="1364"/>
      <c r="R11" s="1365"/>
      <c r="S11" s="1365"/>
      <c r="T11" s="1365"/>
      <c r="U11" s="1365"/>
      <c r="V11" s="1365"/>
      <c r="W11" s="1365"/>
      <c r="X11" s="1365"/>
      <c r="Y11" s="1365"/>
      <c r="Z11" s="1365"/>
      <c r="AA11" s="1365"/>
      <c r="AB11" s="1365"/>
      <c r="AC11" s="1366"/>
      <c r="AD11" s="1405" t="s">
        <v>267</v>
      </c>
      <c r="AE11" s="1406"/>
      <c r="AF11" s="1406"/>
      <c r="AG11" s="1407"/>
      <c r="AH11" s="1354"/>
      <c r="AI11" s="1355"/>
      <c r="AJ11" s="1355"/>
      <c r="AK11" s="1355"/>
      <c r="AL11" s="1355"/>
      <c r="AM11" s="1355"/>
      <c r="AN11" s="1355"/>
      <c r="AO11" s="1355"/>
      <c r="AP11" s="1355"/>
      <c r="AQ11" s="1355"/>
      <c r="AR11" s="1355"/>
      <c r="AS11" s="1356"/>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row>
    <row r="12" spans="1:79" ht="25" customHeight="1" x14ac:dyDescent="0.55000000000000004">
      <c r="A12" s="1408" t="s">
        <v>268</v>
      </c>
      <c r="B12" s="1394"/>
      <c r="C12" s="1394"/>
      <c r="D12" s="1394"/>
      <c r="E12" s="1394"/>
      <c r="F12" s="1394"/>
      <c r="G12" s="1394"/>
      <c r="H12" s="1394"/>
      <c r="I12" s="1394"/>
      <c r="J12" s="1394"/>
      <c r="K12" s="1394"/>
      <c r="L12" s="1395"/>
      <c r="M12" s="1391" t="s">
        <v>269</v>
      </c>
      <c r="N12" s="1392"/>
      <c r="O12" s="1392"/>
      <c r="P12" s="1392"/>
      <c r="Q12" s="1393"/>
      <c r="R12" s="1393"/>
      <c r="S12" s="1393"/>
      <c r="T12" s="1393"/>
      <c r="U12" s="1394" t="s">
        <v>270</v>
      </c>
      <c r="V12" s="1394"/>
      <c r="W12" s="1394"/>
      <c r="X12" s="1355"/>
      <c r="Y12" s="1355"/>
      <c r="Z12" s="1355"/>
      <c r="AA12" s="1394" t="s">
        <v>271</v>
      </c>
      <c r="AB12" s="1394"/>
      <c r="AC12" s="1395"/>
      <c r="AD12" s="1396" t="s">
        <v>272</v>
      </c>
      <c r="AE12" s="1394"/>
      <c r="AF12" s="1394"/>
      <c r="AG12" s="1395"/>
      <c r="AH12" s="1397"/>
      <c r="AI12" s="1398"/>
      <c r="AJ12" s="1398"/>
      <c r="AK12" s="1398"/>
      <c r="AL12" s="1398"/>
      <c r="AM12" s="1398"/>
      <c r="AN12" s="1398"/>
      <c r="AO12" s="1367" t="s">
        <v>273</v>
      </c>
      <c r="AP12" s="1367"/>
      <c r="AQ12" s="1367"/>
      <c r="AR12" s="1367"/>
      <c r="AS12" s="1368"/>
    </row>
    <row r="13" spans="1:79" ht="80" customHeight="1" x14ac:dyDescent="0.55000000000000004">
      <c r="A13" s="1372" t="s">
        <v>274</v>
      </c>
      <c r="B13" s="1399"/>
      <c r="C13" s="1399"/>
      <c r="D13" s="1399"/>
      <c r="E13" s="1399"/>
      <c r="F13" s="1399"/>
      <c r="G13" s="1399"/>
      <c r="H13" s="1399"/>
      <c r="I13" s="1399"/>
      <c r="J13" s="1399"/>
      <c r="K13" s="1399"/>
      <c r="L13" s="1400"/>
      <c r="M13" s="1374"/>
      <c r="N13" s="1375"/>
      <c r="O13" s="1375"/>
      <c r="P13" s="1375"/>
      <c r="Q13" s="1375"/>
      <c r="R13" s="1375"/>
      <c r="S13" s="1375"/>
      <c r="T13" s="1375"/>
      <c r="U13" s="1375"/>
      <c r="V13" s="1375"/>
      <c r="W13" s="1375"/>
      <c r="X13" s="1375"/>
      <c r="Y13" s="1375"/>
      <c r="Z13" s="1375"/>
      <c r="AA13" s="1375"/>
      <c r="AB13" s="1375"/>
      <c r="AC13" s="1375"/>
      <c r="AD13" s="1375"/>
      <c r="AE13" s="1375"/>
      <c r="AF13" s="1375"/>
      <c r="AG13" s="1375"/>
      <c r="AH13" s="1375"/>
      <c r="AI13" s="1375"/>
      <c r="AJ13" s="1375"/>
      <c r="AK13" s="1375"/>
      <c r="AL13" s="1375"/>
      <c r="AM13" s="1375"/>
      <c r="AN13" s="1375"/>
      <c r="AO13" s="1375"/>
      <c r="AP13" s="1375"/>
      <c r="AQ13" s="1375"/>
      <c r="AR13" s="1375"/>
      <c r="AS13" s="1376"/>
    </row>
    <row r="14" spans="1:79" ht="25" customHeight="1" x14ac:dyDescent="0.55000000000000004">
      <c r="A14" s="1377" t="s">
        <v>645</v>
      </c>
      <c r="B14" s="1346"/>
      <c r="C14" s="1346"/>
      <c r="D14" s="1346"/>
      <c r="E14" s="1346"/>
      <c r="F14" s="1346"/>
      <c r="G14" s="1346"/>
      <c r="H14" s="1346"/>
      <c r="I14" s="1346"/>
      <c r="J14" s="1346"/>
      <c r="K14" s="1346"/>
      <c r="L14" s="1347"/>
      <c r="M14" s="1401" t="s">
        <v>275</v>
      </c>
      <c r="N14" s="1380"/>
      <c r="O14" s="1380"/>
      <c r="P14" s="1381"/>
      <c r="Q14" s="1378"/>
      <c r="R14" s="1379"/>
      <c r="S14" s="1379"/>
      <c r="T14" s="1379"/>
      <c r="U14" s="1379"/>
      <c r="V14" s="1379"/>
      <c r="W14" s="1379"/>
      <c r="X14" s="1380" t="s">
        <v>273</v>
      </c>
      <c r="Y14" s="1380"/>
      <c r="Z14" s="1380"/>
      <c r="AA14" s="1380"/>
      <c r="AB14" s="1380"/>
      <c r="AC14" s="1381"/>
      <c r="AD14" s="1401" t="s">
        <v>276</v>
      </c>
      <c r="AE14" s="1380"/>
      <c r="AF14" s="1380"/>
      <c r="AG14" s="1381"/>
      <c r="AH14" s="1382"/>
      <c r="AI14" s="1383"/>
      <c r="AJ14" s="1383"/>
      <c r="AK14" s="1383"/>
      <c r="AL14" s="1383"/>
      <c r="AM14" s="1383"/>
      <c r="AN14" s="1383"/>
      <c r="AO14" s="1380" t="s">
        <v>273</v>
      </c>
      <c r="AP14" s="1380"/>
      <c r="AQ14" s="1380"/>
      <c r="AR14" s="1380"/>
      <c r="AS14" s="1384"/>
    </row>
    <row r="15" spans="1:79" ht="40" customHeight="1" x14ac:dyDescent="0.55000000000000004">
      <c r="A15" s="1351"/>
      <c r="B15" s="1352"/>
      <c r="C15" s="1352"/>
      <c r="D15" s="1352"/>
      <c r="E15" s="1352"/>
      <c r="F15" s="1352"/>
      <c r="G15" s="1352"/>
      <c r="H15" s="1352"/>
      <c r="I15" s="1352"/>
      <c r="J15" s="1352"/>
      <c r="K15" s="1352"/>
      <c r="L15" s="1353"/>
      <c r="M15" s="1385" t="s">
        <v>277</v>
      </c>
      <c r="N15" s="1386"/>
      <c r="O15" s="1386"/>
      <c r="P15" s="1387"/>
      <c r="Q15" s="1388"/>
      <c r="R15" s="1389"/>
      <c r="S15" s="1389"/>
      <c r="T15" s="1389"/>
      <c r="U15" s="1389"/>
      <c r="V15" s="1389"/>
      <c r="W15" s="1389"/>
      <c r="X15" s="1389"/>
      <c r="Y15" s="1389"/>
      <c r="Z15" s="1389"/>
      <c r="AA15" s="1389"/>
      <c r="AB15" s="1389"/>
      <c r="AC15" s="1389"/>
      <c r="AD15" s="1389"/>
      <c r="AE15" s="1389"/>
      <c r="AF15" s="1389"/>
      <c r="AG15" s="1389"/>
      <c r="AH15" s="1389"/>
      <c r="AI15" s="1389"/>
      <c r="AJ15" s="1389"/>
      <c r="AK15" s="1389"/>
      <c r="AL15" s="1389"/>
      <c r="AM15" s="1389"/>
      <c r="AN15" s="1389"/>
      <c r="AO15" s="1389"/>
      <c r="AP15" s="1389"/>
      <c r="AQ15" s="1389"/>
      <c r="AR15" s="1389"/>
      <c r="AS15" s="1390"/>
    </row>
    <row r="16" spans="1:79" ht="25" customHeight="1" x14ac:dyDescent="0.55000000000000004">
      <c r="A16" s="1432" t="s">
        <v>646</v>
      </c>
      <c r="B16" s="1433"/>
      <c r="C16" s="1433"/>
      <c r="D16" s="1433"/>
      <c r="E16" s="1433"/>
      <c r="F16" s="1433"/>
      <c r="G16" s="1433"/>
      <c r="H16" s="1433"/>
      <c r="I16" s="1433"/>
      <c r="J16" s="1433"/>
      <c r="K16" s="1433"/>
      <c r="L16" s="1433"/>
      <c r="M16" s="1433"/>
      <c r="N16" s="1433"/>
      <c r="O16" s="1433"/>
      <c r="P16" s="1433"/>
      <c r="Q16" s="1433"/>
      <c r="R16" s="1433"/>
      <c r="S16" s="1433"/>
      <c r="T16" s="1433"/>
      <c r="U16" s="1433"/>
      <c r="V16" s="1433"/>
      <c r="W16" s="1433"/>
      <c r="X16" s="1433"/>
      <c r="Y16" s="1433"/>
      <c r="Z16" s="1433"/>
      <c r="AA16" s="1433"/>
      <c r="AB16" s="1433"/>
      <c r="AC16" s="1433"/>
      <c r="AD16" s="1433"/>
      <c r="AE16" s="1433"/>
      <c r="AF16" s="1433"/>
      <c r="AG16" s="1433"/>
      <c r="AH16" s="1433"/>
      <c r="AI16" s="1433"/>
      <c r="AJ16" s="1433"/>
      <c r="AK16" s="1433"/>
      <c r="AL16" s="1434"/>
      <c r="AM16" s="1435" t="s">
        <v>119</v>
      </c>
      <c r="AN16" s="1436"/>
      <c r="AO16" s="1436"/>
      <c r="AP16" s="1436"/>
      <c r="AQ16" s="1436"/>
      <c r="AR16" s="1436"/>
      <c r="AS16" s="1437"/>
    </row>
    <row r="18" spans="1:77" ht="25" customHeight="1" x14ac:dyDescent="0.55000000000000004">
      <c r="A18" s="1410" t="s">
        <v>256</v>
      </c>
      <c r="B18" s="1438"/>
      <c r="C18" s="1438"/>
      <c r="D18" s="1413" t="s">
        <v>257</v>
      </c>
      <c r="E18" s="1414"/>
      <c r="F18" s="1414"/>
      <c r="G18" s="1415"/>
      <c r="H18" s="1417" t="s">
        <v>258</v>
      </c>
      <c r="I18" s="1417"/>
      <c r="J18" s="1417"/>
      <c r="K18" s="1417"/>
      <c r="L18" s="1418"/>
      <c r="M18" s="1369"/>
      <c r="N18" s="1370"/>
      <c r="O18" s="1370"/>
      <c r="P18" s="1370"/>
      <c r="Q18" s="1370"/>
      <c r="R18" s="1370"/>
      <c r="S18" s="1370"/>
      <c r="T18" s="1370"/>
      <c r="U18" s="1370"/>
      <c r="V18" s="1370"/>
      <c r="W18" s="1370"/>
      <c r="X18" s="1370"/>
      <c r="Y18" s="1370"/>
      <c r="Z18" s="1370"/>
      <c r="AA18" s="1370"/>
      <c r="AB18" s="1370"/>
      <c r="AC18" s="1371"/>
      <c r="AD18" s="1420" t="s">
        <v>259</v>
      </c>
      <c r="AE18" s="1439"/>
      <c r="AF18" s="1439"/>
      <c r="AG18" s="1439"/>
      <c r="AH18" s="1425"/>
      <c r="AI18" s="1440"/>
      <c r="AJ18" s="1440"/>
      <c r="AK18" s="1440"/>
      <c r="AL18" s="1440"/>
      <c r="AM18" s="1440"/>
      <c r="AN18" s="1440"/>
      <c r="AO18" s="1440"/>
      <c r="AP18" s="1440"/>
      <c r="AQ18" s="1440"/>
      <c r="AR18" s="1440"/>
      <c r="AS18" s="1441"/>
    </row>
    <row r="19" spans="1:77" ht="25" customHeight="1" x14ac:dyDescent="0.55000000000000004">
      <c r="A19" s="1408" t="s">
        <v>260</v>
      </c>
      <c r="B19" s="1394"/>
      <c r="C19" s="1394"/>
      <c r="D19" s="1394"/>
      <c r="E19" s="1394"/>
      <c r="F19" s="1394"/>
      <c r="G19" s="1394"/>
      <c r="H19" s="1394"/>
      <c r="I19" s="1394"/>
      <c r="J19" s="1394"/>
      <c r="K19" s="1394"/>
      <c r="L19" s="1395"/>
      <c r="M19" s="1361"/>
      <c r="N19" s="1362"/>
      <c r="O19" s="1362"/>
      <c r="P19" s="1362"/>
      <c r="Q19" s="1362"/>
      <c r="R19" s="1362"/>
      <c r="S19" s="1362"/>
      <c r="T19" s="1362"/>
      <c r="U19" s="1362"/>
      <c r="V19" s="1362"/>
      <c r="W19" s="1362"/>
      <c r="X19" s="1362"/>
      <c r="Y19" s="1362"/>
      <c r="Z19" s="1362"/>
      <c r="AA19" s="1362"/>
      <c r="AB19" s="1362"/>
      <c r="AC19" s="1431"/>
      <c r="AD19" s="1352"/>
      <c r="AE19" s="1352"/>
      <c r="AF19" s="1352"/>
      <c r="AG19" s="1352"/>
      <c r="AH19" s="1442"/>
      <c r="AI19" s="1443"/>
      <c r="AJ19" s="1443"/>
      <c r="AK19" s="1443"/>
      <c r="AL19" s="1443"/>
      <c r="AM19" s="1443"/>
      <c r="AN19" s="1443"/>
      <c r="AO19" s="1443"/>
      <c r="AP19" s="1443"/>
      <c r="AQ19" s="1443"/>
      <c r="AR19" s="1443"/>
      <c r="AS19" s="1444"/>
    </row>
    <row r="20" spans="1:77" ht="25" customHeight="1" x14ac:dyDescent="0.55000000000000004">
      <c r="A20" s="1345" t="s">
        <v>261</v>
      </c>
      <c r="B20" s="1346"/>
      <c r="C20" s="1346"/>
      <c r="D20" s="1346"/>
      <c r="E20" s="1346"/>
      <c r="F20" s="1346"/>
      <c r="G20" s="1346"/>
      <c r="H20" s="1346"/>
      <c r="I20" s="1346"/>
      <c r="J20" s="1346"/>
      <c r="K20" s="1346"/>
      <c r="L20" s="1347"/>
      <c r="M20" s="1344" t="s">
        <v>262</v>
      </c>
      <c r="N20" s="1344"/>
      <c r="O20" s="1344"/>
      <c r="P20" s="1344"/>
      <c r="Q20" s="1354"/>
      <c r="R20" s="1355"/>
      <c r="S20" s="1355"/>
      <c r="T20" s="1355"/>
      <c r="U20" s="1355"/>
      <c r="V20" s="1355"/>
      <c r="W20" s="1355"/>
      <c r="X20" s="1355"/>
      <c r="Y20" s="1355"/>
      <c r="Z20" s="1355"/>
      <c r="AA20" s="1355"/>
      <c r="AB20" s="1355"/>
      <c r="AC20" s="1355"/>
      <c r="AD20" s="1355"/>
      <c r="AE20" s="1355"/>
      <c r="AF20" s="1355"/>
      <c r="AG20" s="1355"/>
      <c r="AH20" s="1355"/>
      <c r="AI20" s="1355"/>
      <c r="AJ20" s="1355"/>
      <c r="AK20" s="1355"/>
      <c r="AL20" s="1355"/>
      <c r="AM20" s="1355"/>
      <c r="AN20" s="1355"/>
      <c r="AO20" s="1355"/>
      <c r="AP20" s="1355"/>
      <c r="AQ20" s="1355"/>
      <c r="AR20" s="1355"/>
      <c r="AS20" s="1356"/>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row>
    <row r="21" spans="1:77" ht="25" customHeight="1" x14ac:dyDescent="0.55000000000000004">
      <c r="A21" s="1348"/>
      <c r="B21" s="1349"/>
      <c r="C21" s="1349"/>
      <c r="D21" s="1349"/>
      <c r="E21" s="1349"/>
      <c r="F21" s="1349"/>
      <c r="G21" s="1349"/>
      <c r="H21" s="1349"/>
      <c r="I21" s="1349"/>
      <c r="J21" s="1349"/>
      <c r="K21" s="1349"/>
      <c r="L21" s="1350"/>
      <c r="M21" s="1344" t="s">
        <v>263</v>
      </c>
      <c r="N21" s="1344"/>
      <c r="O21" s="1344"/>
      <c r="P21" s="1344"/>
      <c r="Q21" s="1354"/>
      <c r="R21" s="1355"/>
      <c r="S21" s="1355"/>
      <c r="T21" s="1355"/>
      <c r="U21" s="1355"/>
      <c r="V21" s="1355"/>
      <c r="W21" s="1355"/>
      <c r="X21" s="1355"/>
      <c r="Y21" s="1355"/>
      <c r="Z21" s="1355"/>
      <c r="AA21" s="1355"/>
      <c r="AB21" s="1355"/>
      <c r="AC21" s="1357"/>
      <c r="AD21" s="1344" t="s">
        <v>264</v>
      </c>
      <c r="AE21" s="1344"/>
      <c r="AF21" s="1344"/>
      <c r="AG21" s="1344"/>
      <c r="AH21" s="1358"/>
      <c r="AI21" s="1359"/>
      <c r="AJ21" s="1359"/>
      <c r="AK21" s="1359"/>
      <c r="AL21" s="1359"/>
      <c r="AM21" s="1359"/>
      <c r="AN21" s="1359"/>
      <c r="AO21" s="1359"/>
      <c r="AP21" s="1359"/>
      <c r="AQ21" s="1359"/>
      <c r="AR21" s="1359"/>
      <c r="AS21" s="1360"/>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row>
    <row r="22" spans="1:77" ht="25" customHeight="1" x14ac:dyDescent="0.55000000000000004">
      <c r="A22" s="1348"/>
      <c r="B22" s="1349"/>
      <c r="C22" s="1349"/>
      <c r="D22" s="1349"/>
      <c r="E22" s="1349"/>
      <c r="F22" s="1349"/>
      <c r="G22" s="1349"/>
      <c r="H22" s="1349"/>
      <c r="I22" s="1349"/>
      <c r="J22" s="1349"/>
      <c r="K22" s="1349"/>
      <c r="L22" s="1350"/>
      <c r="M22" s="1344" t="s">
        <v>265</v>
      </c>
      <c r="N22" s="1344"/>
      <c r="O22" s="1344"/>
      <c r="P22" s="1344"/>
      <c r="Q22" s="1361"/>
      <c r="R22" s="1362"/>
      <c r="S22" s="1362"/>
      <c r="T22" s="1362"/>
      <c r="U22" s="1362"/>
      <c r="V22" s="1362"/>
      <c r="W22" s="1362"/>
      <c r="X22" s="1362"/>
      <c r="Y22" s="1362"/>
      <c r="Z22" s="1362"/>
      <c r="AA22" s="1362"/>
      <c r="AB22" s="1362"/>
      <c r="AC22" s="1362"/>
      <c r="AD22" s="1362"/>
      <c r="AE22" s="1362"/>
      <c r="AF22" s="1362"/>
      <c r="AG22" s="1362"/>
      <c r="AH22" s="1362"/>
      <c r="AI22" s="1362"/>
      <c r="AJ22" s="1362"/>
      <c r="AK22" s="1362"/>
      <c r="AL22" s="1362"/>
      <c r="AM22" s="1362"/>
      <c r="AN22" s="1362"/>
      <c r="AO22" s="1362"/>
      <c r="AP22" s="1362"/>
      <c r="AQ22" s="1362"/>
      <c r="AR22" s="1362"/>
      <c r="AS22" s="1363"/>
      <c r="AX22" s="413"/>
      <c r="AY22" s="413"/>
      <c r="AZ22" s="413"/>
      <c r="BA22" s="413"/>
      <c r="BB22" s="413"/>
      <c r="BC22" s="413"/>
      <c r="BD22" s="413"/>
      <c r="BE22" s="413"/>
      <c r="BF22" s="413"/>
      <c r="BG22" s="413"/>
      <c r="BH22" s="413"/>
      <c r="BI22" s="413"/>
      <c r="BJ22" s="413"/>
      <c r="BK22" s="413"/>
      <c r="BL22" s="413"/>
      <c r="BM22" s="413"/>
      <c r="BN22" s="413"/>
      <c r="BO22" s="413"/>
      <c r="BP22" s="413"/>
      <c r="BQ22" s="413"/>
      <c r="BR22" s="413"/>
      <c r="BS22" s="413"/>
      <c r="BT22" s="413"/>
      <c r="BU22" s="413"/>
      <c r="BV22" s="413"/>
      <c r="BW22" s="413"/>
      <c r="BX22" s="413"/>
      <c r="BY22" s="413"/>
    </row>
    <row r="23" spans="1:77" ht="25" customHeight="1" x14ac:dyDescent="0.55000000000000004">
      <c r="A23" s="1351"/>
      <c r="B23" s="1352"/>
      <c r="C23" s="1352"/>
      <c r="D23" s="1352"/>
      <c r="E23" s="1352"/>
      <c r="F23" s="1352"/>
      <c r="G23" s="1352"/>
      <c r="H23" s="1352"/>
      <c r="I23" s="1352"/>
      <c r="J23" s="1352"/>
      <c r="K23" s="1352"/>
      <c r="L23" s="1353"/>
      <c r="M23" s="1342" t="s">
        <v>266</v>
      </c>
      <c r="N23" s="1342"/>
      <c r="O23" s="1342"/>
      <c r="P23" s="1342"/>
      <c r="Q23" s="1364"/>
      <c r="R23" s="1365"/>
      <c r="S23" s="1365"/>
      <c r="T23" s="1365"/>
      <c r="U23" s="1365"/>
      <c r="V23" s="1365"/>
      <c r="W23" s="1365"/>
      <c r="X23" s="1365"/>
      <c r="Y23" s="1365"/>
      <c r="Z23" s="1365"/>
      <c r="AA23" s="1365"/>
      <c r="AB23" s="1365"/>
      <c r="AC23" s="1366"/>
      <c r="AD23" s="1343" t="s">
        <v>267</v>
      </c>
      <c r="AE23" s="1343"/>
      <c r="AF23" s="1343"/>
      <c r="AG23" s="1343"/>
      <c r="AH23" s="1354"/>
      <c r="AI23" s="1355"/>
      <c r="AJ23" s="1355"/>
      <c r="AK23" s="1355"/>
      <c r="AL23" s="1355"/>
      <c r="AM23" s="1355"/>
      <c r="AN23" s="1355"/>
      <c r="AO23" s="1355"/>
      <c r="AP23" s="1355"/>
      <c r="AQ23" s="1355"/>
      <c r="AR23" s="1355"/>
      <c r="AS23" s="1356"/>
      <c r="AX23" s="413"/>
    </row>
    <row r="24" spans="1:77" ht="25" customHeight="1" x14ac:dyDescent="0.55000000000000004">
      <c r="A24" s="1341" t="s">
        <v>268</v>
      </c>
      <c r="B24" s="1342"/>
      <c r="C24" s="1342"/>
      <c r="D24" s="1342"/>
      <c r="E24" s="1342"/>
      <c r="F24" s="1342"/>
      <c r="G24" s="1342"/>
      <c r="H24" s="1342"/>
      <c r="I24" s="1342"/>
      <c r="J24" s="1342"/>
      <c r="K24" s="1342"/>
      <c r="L24" s="1342"/>
      <c r="M24" s="1391" t="s">
        <v>269</v>
      </c>
      <c r="N24" s="1392"/>
      <c r="O24" s="1392"/>
      <c r="P24" s="1392"/>
      <c r="Q24" s="1393"/>
      <c r="R24" s="1393"/>
      <c r="S24" s="1393"/>
      <c r="T24" s="1393"/>
      <c r="U24" s="1394" t="s">
        <v>270</v>
      </c>
      <c r="V24" s="1394"/>
      <c r="W24" s="1394"/>
      <c r="X24" s="1355"/>
      <c r="Y24" s="1355"/>
      <c r="Z24" s="1355"/>
      <c r="AA24" s="1394" t="s">
        <v>271</v>
      </c>
      <c r="AB24" s="1394"/>
      <c r="AC24" s="1395"/>
      <c r="AD24" s="1396" t="s">
        <v>272</v>
      </c>
      <c r="AE24" s="1394"/>
      <c r="AF24" s="1394"/>
      <c r="AG24" s="1395"/>
      <c r="AH24" s="1397"/>
      <c r="AI24" s="1398"/>
      <c r="AJ24" s="1398"/>
      <c r="AK24" s="1398"/>
      <c r="AL24" s="1398"/>
      <c r="AM24" s="1398"/>
      <c r="AN24" s="1398"/>
      <c r="AO24" s="1367" t="s">
        <v>273</v>
      </c>
      <c r="AP24" s="1367"/>
      <c r="AQ24" s="1367"/>
      <c r="AR24" s="1367"/>
      <c r="AS24" s="1368"/>
    </row>
    <row r="25" spans="1:77" ht="80" customHeight="1" x14ac:dyDescent="0.55000000000000004">
      <c r="A25" s="1372" t="s">
        <v>274</v>
      </c>
      <c r="B25" s="1373"/>
      <c r="C25" s="1373"/>
      <c r="D25" s="1373"/>
      <c r="E25" s="1373"/>
      <c r="F25" s="1373"/>
      <c r="G25" s="1373"/>
      <c r="H25" s="1373"/>
      <c r="I25" s="1373"/>
      <c r="J25" s="1373"/>
      <c r="K25" s="1373"/>
      <c r="L25" s="1321"/>
      <c r="M25" s="1374"/>
      <c r="N25" s="1375"/>
      <c r="O25" s="1375"/>
      <c r="P25" s="1375"/>
      <c r="Q25" s="1375"/>
      <c r="R25" s="1375"/>
      <c r="S25" s="1375"/>
      <c r="T25" s="1375"/>
      <c r="U25" s="1375"/>
      <c r="V25" s="1375"/>
      <c r="W25" s="1375"/>
      <c r="X25" s="1375"/>
      <c r="Y25" s="1375"/>
      <c r="Z25" s="1375"/>
      <c r="AA25" s="1375"/>
      <c r="AB25" s="1375"/>
      <c r="AC25" s="1375"/>
      <c r="AD25" s="1375"/>
      <c r="AE25" s="1375"/>
      <c r="AF25" s="1375"/>
      <c r="AG25" s="1375"/>
      <c r="AH25" s="1375"/>
      <c r="AI25" s="1375"/>
      <c r="AJ25" s="1375"/>
      <c r="AK25" s="1375"/>
      <c r="AL25" s="1375"/>
      <c r="AM25" s="1375"/>
      <c r="AN25" s="1375"/>
      <c r="AO25" s="1375"/>
      <c r="AP25" s="1375"/>
      <c r="AQ25" s="1375"/>
      <c r="AR25" s="1375"/>
      <c r="AS25" s="1376"/>
    </row>
    <row r="26" spans="1:77" ht="25" customHeight="1" x14ac:dyDescent="0.55000000000000004">
      <c r="A26" s="1377" t="s">
        <v>645</v>
      </c>
      <c r="B26" s="1346"/>
      <c r="C26" s="1346"/>
      <c r="D26" s="1346"/>
      <c r="E26" s="1346"/>
      <c r="F26" s="1346"/>
      <c r="G26" s="1346"/>
      <c r="H26" s="1346"/>
      <c r="I26" s="1346"/>
      <c r="J26" s="1346"/>
      <c r="K26" s="1346"/>
      <c r="L26" s="1347"/>
      <c r="M26" s="1340" t="s">
        <v>275</v>
      </c>
      <c r="N26" s="1340"/>
      <c r="O26" s="1340"/>
      <c r="P26" s="1340"/>
      <c r="Q26" s="1378"/>
      <c r="R26" s="1379"/>
      <c r="S26" s="1379"/>
      <c r="T26" s="1379"/>
      <c r="U26" s="1379"/>
      <c r="V26" s="1379"/>
      <c r="W26" s="1379"/>
      <c r="X26" s="1380" t="s">
        <v>273</v>
      </c>
      <c r="Y26" s="1380"/>
      <c r="Z26" s="1380"/>
      <c r="AA26" s="1380"/>
      <c r="AB26" s="1380"/>
      <c r="AC26" s="1381"/>
      <c r="AD26" s="1340" t="s">
        <v>276</v>
      </c>
      <c r="AE26" s="1340"/>
      <c r="AF26" s="1340"/>
      <c r="AG26" s="1340"/>
      <c r="AH26" s="1382"/>
      <c r="AI26" s="1383"/>
      <c r="AJ26" s="1383"/>
      <c r="AK26" s="1383"/>
      <c r="AL26" s="1383"/>
      <c r="AM26" s="1383"/>
      <c r="AN26" s="1383"/>
      <c r="AO26" s="1380" t="s">
        <v>273</v>
      </c>
      <c r="AP26" s="1380"/>
      <c r="AQ26" s="1380"/>
      <c r="AR26" s="1380"/>
      <c r="AS26" s="1384"/>
    </row>
    <row r="27" spans="1:77" ht="40" customHeight="1" x14ac:dyDescent="0.55000000000000004">
      <c r="A27" s="1351"/>
      <c r="B27" s="1352"/>
      <c r="C27" s="1352"/>
      <c r="D27" s="1352"/>
      <c r="E27" s="1352"/>
      <c r="F27" s="1352"/>
      <c r="G27" s="1352"/>
      <c r="H27" s="1352"/>
      <c r="I27" s="1352"/>
      <c r="J27" s="1352"/>
      <c r="K27" s="1352"/>
      <c r="L27" s="1353"/>
      <c r="M27" s="1385" t="s">
        <v>277</v>
      </c>
      <c r="N27" s="1386"/>
      <c r="O27" s="1386"/>
      <c r="P27" s="1387"/>
      <c r="Q27" s="1388"/>
      <c r="R27" s="1389"/>
      <c r="S27" s="1389"/>
      <c r="T27" s="1389"/>
      <c r="U27" s="1389"/>
      <c r="V27" s="1389"/>
      <c r="W27" s="1389"/>
      <c r="X27" s="1389"/>
      <c r="Y27" s="1389"/>
      <c r="Z27" s="1389"/>
      <c r="AA27" s="1389"/>
      <c r="AB27" s="1389"/>
      <c r="AC27" s="1389"/>
      <c r="AD27" s="1389"/>
      <c r="AE27" s="1389"/>
      <c r="AF27" s="1389"/>
      <c r="AG27" s="1389"/>
      <c r="AH27" s="1389"/>
      <c r="AI27" s="1389"/>
      <c r="AJ27" s="1389"/>
      <c r="AK27" s="1389"/>
      <c r="AL27" s="1389"/>
      <c r="AM27" s="1389"/>
      <c r="AN27" s="1389"/>
      <c r="AO27" s="1389"/>
      <c r="AP27" s="1389"/>
      <c r="AQ27" s="1389"/>
      <c r="AR27" s="1389"/>
      <c r="AS27" s="1390"/>
    </row>
    <row r="28" spans="1:77" ht="25" customHeight="1" x14ac:dyDescent="0.55000000000000004">
      <c r="A28" s="1432" t="s">
        <v>646</v>
      </c>
      <c r="B28" s="1433"/>
      <c r="C28" s="1433"/>
      <c r="D28" s="1433"/>
      <c r="E28" s="1433"/>
      <c r="F28" s="1433"/>
      <c r="G28" s="1433"/>
      <c r="H28" s="1433"/>
      <c r="I28" s="1433"/>
      <c r="J28" s="1433"/>
      <c r="K28" s="1433"/>
      <c r="L28" s="1433"/>
      <c r="M28" s="1433"/>
      <c r="N28" s="1433"/>
      <c r="O28" s="1433"/>
      <c r="P28" s="1433"/>
      <c r="Q28" s="1433"/>
      <c r="R28" s="1433"/>
      <c r="S28" s="1433"/>
      <c r="T28" s="1433"/>
      <c r="U28" s="1433"/>
      <c r="V28" s="1433"/>
      <c r="W28" s="1433"/>
      <c r="X28" s="1433"/>
      <c r="Y28" s="1433"/>
      <c r="Z28" s="1433"/>
      <c r="AA28" s="1433"/>
      <c r="AB28" s="1433"/>
      <c r="AC28" s="1433"/>
      <c r="AD28" s="1433"/>
      <c r="AE28" s="1433"/>
      <c r="AF28" s="1433"/>
      <c r="AG28" s="1433"/>
      <c r="AH28" s="1433"/>
      <c r="AI28" s="1433"/>
      <c r="AJ28" s="1433"/>
      <c r="AK28" s="1433"/>
      <c r="AL28" s="1434"/>
      <c r="AM28" s="1435" t="s">
        <v>119</v>
      </c>
      <c r="AN28" s="1436"/>
      <c r="AO28" s="1436"/>
      <c r="AP28" s="1436"/>
      <c r="AQ28" s="1436"/>
      <c r="AR28" s="1436"/>
      <c r="AS28" s="1437"/>
    </row>
    <row r="29" spans="1:77" x14ac:dyDescent="0.55000000000000004">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row>
    <row r="30" spans="1:77" ht="25" customHeight="1" x14ac:dyDescent="0.55000000000000004">
      <c r="A30" s="1410" t="s">
        <v>256</v>
      </c>
      <c r="B30" s="1438"/>
      <c r="C30" s="1438"/>
      <c r="D30" s="1413" t="s">
        <v>257</v>
      </c>
      <c r="E30" s="1414"/>
      <c r="F30" s="1414"/>
      <c r="G30" s="1415"/>
      <c r="H30" s="1417" t="s">
        <v>258</v>
      </c>
      <c r="I30" s="1417"/>
      <c r="J30" s="1417"/>
      <c r="K30" s="1417"/>
      <c r="L30" s="1418"/>
      <c r="M30" s="1369"/>
      <c r="N30" s="1370"/>
      <c r="O30" s="1370"/>
      <c r="P30" s="1370"/>
      <c r="Q30" s="1370"/>
      <c r="R30" s="1370"/>
      <c r="S30" s="1370"/>
      <c r="T30" s="1370"/>
      <c r="U30" s="1370"/>
      <c r="V30" s="1370"/>
      <c r="W30" s="1370"/>
      <c r="X30" s="1370"/>
      <c r="Y30" s="1370"/>
      <c r="Z30" s="1370"/>
      <c r="AA30" s="1370"/>
      <c r="AB30" s="1370"/>
      <c r="AC30" s="1371"/>
      <c r="AD30" s="1420" t="s">
        <v>259</v>
      </c>
      <c r="AE30" s="1439"/>
      <c r="AF30" s="1439"/>
      <c r="AG30" s="1439"/>
      <c r="AH30" s="1425"/>
      <c r="AI30" s="1440"/>
      <c r="AJ30" s="1440"/>
      <c r="AK30" s="1440"/>
      <c r="AL30" s="1440"/>
      <c r="AM30" s="1440"/>
      <c r="AN30" s="1440"/>
      <c r="AO30" s="1440"/>
      <c r="AP30" s="1440"/>
      <c r="AQ30" s="1440"/>
      <c r="AR30" s="1440"/>
      <c r="AS30" s="1441"/>
    </row>
    <row r="31" spans="1:77" ht="25" customHeight="1" x14ac:dyDescent="0.55000000000000004">
      <c r="A31" s="1408" t="s">
        <v>260</v>
      </c>
      <c r="B31" s="1394"/>
      <c r="C31" s="1394"/>
      <c r="D31" s="1394"/>
      <c r="E31" s="1394"/>
      <c r="F31" s="1394"/>
      <c r="G31" s="1394"/>
      <c r="H31" s="1394"/>
      <c r="I31" s="1394"/>
      <c r="J31" s="1394"/>
      <c r="K31" s="1394"/>
      <c r="L31" s="1395"/>
      <c r="M31" s="1445"/>
      <c r="N31" s="1446"/>
      <c r="O31" s="1446"/>
      <c r="P31" s="1446"/>
      <c r="Q31" s="1446"/>
      <c r="R31" s="1446"/>
      <c r="S31" s="1446"/>
      <c r="T31" s="1446"/>
      <c r="U31" s="1446"/>
      <c r="V31" s="1446"/>
      <c r="W31" s="1446"/>
      <c r="X31" s="1446"/>
      <c r="Y31" s="1446"/>
      <c r="Z31" s="1446"/>
      <c r="AA31" s="1446"/>
      <c r="AB31" s="1446"/>
      <c r="AC31" s="1447"/>
      <c r="AD31" s="1352"/>
      <c r="AE31" s="1352"/>
      <c r="AF31" s="1352"/>
      <c r="AG31" s="1352"/>
      <c r="AH31" s="1442"/>
      <c r="AI31" s="1443"/>
      <c r="AJ31" s="1443"/>
      <c r="AK31" s="1443"/>
      <c r="AL31" s="1443"/>
      <c r="AM31" s="1443"/>
      <c r="AN31" s="1443"/>
      <c r="AO31" s="1443"/>
      <c r="AP31" s="1443"/>
      <c r="AQ31" s="1443"/>
      <c r="AR31" s="1443"/>
      <c r="AS31" s="1444"/>
    </row>
    <row r="32" spans="1:77" ht="25" customHeight="1" x14ac:dyDescent="0.55000000000000004">
      <c r="A32" s="1345" t="s">
        <v>261</v>
      </c>
      <c r="B32" s="1346"/>
      <c r="C32" s="1346"/>
      <c r="D32" s="1346"/>
      <c r="E32" s="1346"/>
      <c r="F32" s="1346"/>
      <c r="G32" s="1346"/>
      <c r="H32" s="1346"/>
      <c r="I32" s="1346"/>
      <c r="J32" s="1346"/>
      <c r="K32" s="1346"/>
      <c r="L32" s="1347"/>
      <c r="M32" s="1344" t="s">
        <v>262</v>
      </c>
      <c r="N32" s="1344"/>
      <c r="O32" s="1344"/>
      <c r="P32" s="1344"/>
      <c r="Q32" s="1354"/>
      <c r="R32" s="1355"/>
      <c r="S32" s="1355"/>
      <c r="T32" s="1355"/>
      <c r="U32" s="1355"/>
      <c r="V32" s="1355"/>
      <c r="W32" s="1355"/>
      <c r="X32" s="1355"/>
      <c r="Y32" s="1355"/>
      <c r="Z32" s="1355"/>
      <c r="AA32" s="1355"/>
      <c r="AB32" s="1355"/>
      <c r="AC32" s="1355"/>
      <c r="AD32" s="1355"/>
      <c r="AE32" s="1355"/>
      <c r="AF32" s="1355"/>
      <c r="AG32" s="1355"/>
      <c r="AH32" s="1355"/>
      <c r="AI32" s="1355"/>
      <c r="AJ32" s="1355"/>
      <c r="AK32" s="1355"/>
      <c r="AL32" s="1355"/>
      <c r="AM32" s="1355"/>
      <c r="AN32" s="1355"/>
      <c r="AO32" s="1355"/>
      <c r="AP32" s="1355"/>
      <c r="AQ32" s="1355"/>
      <c r="AR32" s="1355"/>
      <c r="AS32" s="1356"/>
    </row>
    <row r="33" spans="1:45" ht="25" customHeight="1" x14ac:dyDescent="0.55000000000000004">
      <c r="A33" s="1348"/>
      <c r="B33" s="1349"/>
      <c r="C33" s="1349"/>
      <c r="D33" s="1349"/>
      <c r="E33" s="1349"/>
      <c r="F33" s="1349"/>
      <c r="G33" s="1349"/>
      <c r="H33" s="1349"/>
      <c r="I33" s="1349"/>
      <c r="J33" s="1349"/>
      <c r="K33" s="1349"/>
      <c r="L33" s="1350"/>
      <c r="M33" s="1344" t="s">
        <v>263</v>
      </c>
      <c r="N33" s="1344"/>
      <c r="O33" s="1344"/>
      <c r="P33" s="1344"/>
      <c r="Q33" s="1354"/>
      <c r="R33" s="1355"/>
      <c r="S33" s="1355"/>
      <c r="T33" s="1355"/>
      <c r="U33" s="1355"/>
      <c r="V33" s="1355"/>
      <c r="W33" s="1355"/>
      <c r="X33" s="1355"/>
      <c r="Y33" s="1355"/>
      <c r="Z33" s="1355"/>
      <c r="AA33" s="1355"/>
      <c r="AB33" s="1355"/>
      <c r="AC33" s="1357"/>
      <c r="AD33" s="1344" t="s">
        <v>264</v>
      </c>
      <c r="AE33" s="1344"/>
      <c r="AF33" s="1344"/>
      <c r="AG33" s="1344"/>
      <c r="AH33" s="1358"/>
      <c r="AI33" s="1359"/>
      <c r="AJ33" s="1359"/>
      <c r="AK33" s="1359"/>
      <c r="AL33" s="1359"/>
      <c r="AM33" s="1359"/>
      <c r="AN33" s="1359"/>
      <c r="AO33" s="1359"/>
      <c r="AP33" s="1359"/>
      <c r="AQ33" s="1359"/>
      <c r="AR33" s="1359"/>
      <c r="AS33" s="1360"/>
    </row>
    <row r="34" spans="1:45" ht="25" customHeight="1" x14ac:dyDescent="0.55000000000000004">
      <c r="A34" s="1348"/>
      <c r="B34" s="1349"/>
      <c r="C34" s="1349"/>
      <c r="D34" s="1349"/>
      <c r="E34" s="1349"/>
      <c r="F34" s="1349"/>
      <c r="G34" s="1349"/>
      <c r="H34" s="1349"/>
      <c r="I34" s="1349"/>
      <c r="J34" s="1349"/>
      <c r="K34" s="1349"/>
      <c r="L34" s="1350"/>
      <c r="M34" s="1344" t="s">
        <v>265</v>
      </c>
      <c r="N34" s="1344"/>
      <c r="O34" s="1344"/>
      <c r="P34" s="1344"/>
      <c r="Q34" s="1361"/>
      <c r="R34" s="1362"/>
      <c r="S34" s="1362"/>
      <c r="T34" s="1362"/>
      <c r="U34" s="1362"/>
      <c r="V34" s="1362"/>
      <c r="W34" s="1362"/>
      <c r="X34" s="1362"/>
      <c r="Y34" s="1362"/>
      <c r="Z34" s="1362"/>
      <c r="AA34" s="1362"/>
      <c r="AB34" s="1362"/>
      <c r="AC34" s="1362"/>
      <c r="AD34" s="1362"/>
      <c r="AE34" s="1362"/>
      <c r="AF34" s="1362"/>
      <c r="AG34" s="1362"/>
      <c r="AH34" s="1362"/>
      <c r="AI34" s="1362"/>
      <c r="AJ34" s="1362"/>
      <c r="AK34" s="1362"/>
      <c r="AL34" s="1362"/>
      <c r="AM34" s="1362"/>
      <c r="AN34" s="1362"/>
      <c r="AO34" s="1362"/>
      <c r="AP34" s="1362"/>
      <c r="AQ34" s="1362"/>
      <c r="AR34" s="1362"/>
      <c r="AS34" s="1363"/>
    </row>
    <row r="35" spans="1:45" ht="25" customHeight="1" x14ac:dyDescent="0.55000000000000004">
      <c r="A35" s="1351"/>
      <c r="B35" s="1352"/>
      <c r="C35" s="1352"/>
      <c r="D35" s="1352"/>
      <c r="E35" s="1352"/>
      <c r="F35" s="1352"/>
      <c r="G35" s="1352"/>
      <c r="H35" s="1352"/>
      <c r="I35" s="1352"/>
      <c r="J35" s="1352"/>
      <c r="K35" s="1352"/>
      <c r="L35" s="1353"/>
      <c r="M35" s="1342" t="s">
        <v>266</v>
      </c>
      <c r="N35" s="1342"/>
      <c r="O35" s="1342"/>
      <c r="P35" s="1342"/>
      <c r="Q35" s="1364"/>
      <c r="R35" s="1365"/>
      <c r="S35" s="1365"/>
      <c r="T35" s="1365"/>
      <c r="U35" s="1365"/>
      <c r="V35" s="1365"/>
      <c r="W35" s="1365"/>
      <c r="X35" s="1365"/>
      <c r="Y35" s="1365"/>
      <c r="Z35" s="1365"/>
      <c r="AA35" s="1365"/>
      <c r="AB35" s="1365"/>
      <c r="AC35" s="1366"/>
      <c r="AD35" s="1343" t="s">
        <v>267</v>
      </c>
      <c r="AE35" s="1343"/>
      <c r="AF35" s="1343"/>
      <c r="AG35" s="1343"/>
      <c r="AH35" s="1354"/>
      <c r="AI35" s="1355"/>
      <c r="AJ35" s="1355"/>
      <c r="AK35" s="1355"/>
      <c r="AL35" s="1355"/>
      <c r="AM35" s="1355"/>
      <c r="AN35" s="1355"/>
      <c r="AO35" s="1355"/>
      <c r="AP35" s="1355"/>
      <c r="AQ35" s="1355"/>
      <c r="AR35" s="1355"/>
      <c r="AS35" s="1356"/>
    </row>
    <row r="36" spans="1:45" ht="25" customHeight="1" x14ac:dyDescent="0.55000000000000004">
      <c r="A36" s="1341" t="s">
        <v>268</v>
      </c>
      <c r="B36" s="1342"/>
      <c r="C36" s="1342"/>
      <c r="D36" s="1342"/>
      <c r="E36" s="1342"/>
      <c r="F36" s="1342"/>
      <c r="G36" s="1342"/>
      <c r="H36" s="1342"/>
      <c r="I36" s="1342"/>
      <c r="J36" s="1342"/>
      <c r="K36" s="1342"/>
      <c r="L36" s="1342"/>
      <c r="M36" s="1391" t="s">
        <v>269</v>
      </c>
      <c r="N36" s="1392"/>
      <c r="O36" s="1392"/>
      <c r="P36" s="1392"/>
      <c r="Q36" s="1393"/>
      <c r="R36" s="1393"/>
      <c r="S36" s="1393"/>
      <c r="T36" s="1393"/>
      <c r="U36" s="1394" t="s">
        <v>270</v>
      </c>
      <c r="V36" s="1394"/>
      <c r="W36" s="1394"/>
      <c r="X36" s="1355"/>
      <c r="Y36" s="1355"/>
      <c r="Z36" s="1355"/>
      <c r="AA36" s="1394" t="s">
        <v>271</v>
      </c>
      <c r="AB36" s="1394"/>
      <c r="AC36" s="1395"/>
      <c r="AD36" s="1396" t="s">
        <v>272</v>
      </c>
      <c r="AE36" s="1394"/>
      <c r="AF36" s="1394"/>
      <c r="AG36" s="1395"/>
      <c r="AH36" s="1397"/>
      <c r="AI36" s="1398"/>
      <c r="AJ36" s="1398"/>
      <c r="AK36" s="1398"/>
      <c r="AL36" s="1398"/>
      <c r="AM36" s="1398"/>
      <c r="AN36" s="1398"/>
      <c r="AO36" s="1367" t="s">
        <v>273</v>
      </c>
      <c r="AP36" s="1367"/>
      <c r="AQ36" s="1367"/>
      <c r="AR36" s="1367"/>
      <c r="AS36" s="1368"/>
    </row>
    <row r="37" spans="1:45" ht="80" customHeight="1" x14ac:dyDescent="0.55000000000000004">
      <c r="A37" s="1372" t="s">
        <v>274</v>
      </c>
      <c r="B37" s="1373"/>
      <c r="C37" s="1373"/>
      <c r="D37" s="1373"/>
      <c r="E37" s="1373"/>
      <c r="F37" s="1373"/>
      <c r="G37" s="1373"/>
      <c r="H37" s="1373"/>
      <c r="I37" s="1373"/>
      <c r="J37" s="1373"/>
      <c r="K37" s="1373"/>
      <c r="L37" s="1321"/>
      <c r="M37" s="1374"/>
      <c r="N37" s="1375"/>
      <c r="O37" s="1375"/>
      <c r="P37" s="1375"/>
      <c r="Q37" s="1375"/>
      <c r="R37" s="1375"/>
      <c r="S37" s="1375"/>
      <c r="T37" s="1375"/>
      <c r="U37" s="1375"/>
      <c r="V37" s="1375"/>
      <c r="W37" s="1375"/>
      <c r="X37" s="1375"/>
      <c r="Y37" s="1375"/>
      <c r="Z37" s="1375"/>
      <c r="AA37" s="1375"/>
      <c r="AB37" s="1375"/>
      <c r="AC37" s="1375"/>
      <c r="AD37" s="1375"/>
      <c r="AE37" s="1375"/>
      <c r="AF37" s="1375"/>
      <c r="AG37" s="1375"/>
      <c r="AH37" s="1375"/>
      <c r="AI37" s="1375"/>
      <c r="AJ37" s="1375"/>
      <c r="AK37" s="1375"/>
      <c r="AL37" s="1375"/>
      <c r="AM37" s="1375"/>
      <c r="AN37" s="1375"/>
      <c r="AO37" s="1375"/>
      <c r="AP37" s="1375"/>
      <c r="AQ37" s="1375"/>
      <c r="AR37" s="1375"/>
      <c r="AS37" s="1376"/>
    </row>
    <row r="38" spans="1:45" ht="25" customHeight="1" x14ac:dyDescent="0.55000000000000004">
      <c r="A38" s="1377" t="s">
        <v>645</v>
      </c>
      <c r="B38" s="1346"/>
      <c r="C38" s="1346"/>
      <c r="D38" s="1346"/>
      <c r="E38" s="1346"/>
      <c r="F38" s="1346"/>
      <c r="G38" s="1346"/>
      <c r="H38" s="1346"/>
      <c r="I38" s="1346"/>
      <c r="J38" s="1346"/>
      <c r="K38" s="1346"/>
      <c r="L38" s="1347"/>
      <c r="M38" s="1340" t="s">
        <v>275</v>
      </c>
      <c r="N38" s="1340"/>
      <c r="O38" s="1340"/>
      <c r="P38" s="1340"/>
      <c r="Q38" s="1378"/>
      <c r="R38" s="1379"/>
      <c r="S38" s="1379"/>
      <c r="T38" s="1379"/>
      <c r="U38" s="1379"/>
      <c r="V38" s="1379"/>
      <c r="W38" s="1379"/>
      <c r="X38" s="1380" t="s">
        <v>273</v>
      </c>
      <c r="Y38" s="1380"/>
      <c r="Z38" s="1380"/>
      <c r="AA38" s="1380"/>
      <c r="AB38" s="1380"/>
      <c r="AC38" s="1381"/>
      <c r="AD38" s="1340" t="s">
        <v>276</v>
      </c>
      <c r="AE38" s="1340"/>
      <c r="AF38" s="1340"/>
      <c r="AG38" s="1340"/>
      <c r="AH38" s="1382"/>
      <c r="AI38" s="1383"/>
      <c r="AJ38" s="1383"/>
      <c r="AK38" s="1383"/>
      <c r="AL38" s="1383"/>
      <c r="AM38" s="1383"/>
      <c r="AN38" s="1383"/>
      <c r="AO38" s="1380" t="s">
        <v>273</v>
      </c>
      <c r="AP38" s="1380"/>
      <c r="AQ38" s="1380"/>
      <c r="AR38" s="1380"/>
      <c r="AS38" s="1384"/>
    </row>
    <row r="39" spans="1:45" ht="40" customHeight="1" x14ac:dyDescent="0.55000000000000004">
      <c r="A39" s="1351"/>
      <c r="B39" s="1352"/>
      <c r="C39" s="1352"/>
      <c r="D39" s="1352"/>
      <c r="E39" s="1352"/>
      <c r="F39" s="1352"/>
      <c r="G39" s="1352"/>
      <c r="H39" s="1352"/>
      <c r="I39" s="1352"/>
      <c r="J39" s="1352"/>
      <c r="K39" s="1352"/>
      <c r="L39" s="1353"/>
      <c r="M39" s="1385" t="s">
        <v>277</v>
      </c>
      <c r="N39" s="1386"/>
      <c r="O39" s="1386"/>
      <c r="P39" s="1387"/>
      <c r="Q39" s="1388"/>
      <c r="R39" s="1389"/>
      <c r="S39" s="1389"/>
      <c r="T39" s="1389"/>
      <c r="U39" s="1389"/>
      <c r="V39" s="1389"/>
      <c r="W39" s="1389"/>
      <c r="X39" s="1389"/>
      <c r="Y39" s="1389"/>
      <c r="Z39" s="1389"/>
      <c r="AA39" s="1389"/>
      <c r="AB39" s="1389"/>
      <c r="AC39" s="1389"/>
      <c r="AD39" s="1389"/>
      <c r="AE39" s="1389"/>
      <c r="AF39" s="1389"/>
      <c r="AG39" s="1389"/>
      <c r="AH39" s="1389"/>
      <c r="AI39" s="1389"/>
      <c r="AJ39" s="1389"/>
      <c r="AK39" s="1389"/>
      <c r="AL39" s="1389"/>
      <c r="AM39" s="1389"/>
      <c r="AN39" s="1389"/>
      <c r="AO39" s="1389"/>
      <c r="AP39" s="1389"/>
      <c r="AQ39" s="1389"/>
      <c r="AR39" s="1389"/>
      <c r="AS39" s="1390"/>
    </row>
    <row r="40" spans="1:45" ht="25" customHeight="1" x14ac:dyDescent="0.55000000000000004">
      <c r="A40" s="1432" t="s">
        <v>646</v>
      </c>
      <c r="B40" s="1433"/>
      <c r="C40" s="1433"/>
      <c r="D40" s="1433"/>
      <c r="E40" s="1433"/>
      <c r="F40" s="1433"/>
      <c r="G40" s="1433"/>
      <c r="H40" s="1433"/>
      <c r="I40" s="1433"/>
      <c r="J40" s="1433"/>
      <c r="K40" s="1433"/>
      <c r="L40" s="1433"/>
      <c r="M40" s="1433"/>
      <c r="N40" s="1433"/>
      <c r="O40" s="1433"/>
      <c r="P40" s="1433"/>
      <c r="Q40" s="1433"/>
      <c r="R40" s="1433"/>
      <c r="S40" s="1433"/>
      <c r="T40" s="1433"/>
      <c r="U40" s="1433"/>
      <c r="V40" s="1433"/>
      <c r="W40" s="1433"/>
      <c r="X40" s="1433"/>
      <c r="Y40" s="1433"/>
      <c r="Z40" s="1433"/>
      <c r="AA40" s="1433"/>
      <c r="AB40" s="1433"/>
      <c r="AC40" s="1433"/>
      <c r="AD40" s="1433"/>
      <c r="AE40" s="1433"/>
      <c r="AF40" s="1433"/>
      <c r="AG40" s="1433"/>
      <c r="AH40" s="1433"/>
      <c r="AI40" s="1433"/>
      <c r="AJ40" s="1433"/>
      <c r="AK40" s="1433"/>
      <c r="AL40" s="1434"/>
      <c r="AM40" s="1435" t="s">
        <v>119</v>
      </c>
      <c r="AN40" s="1436"/>
      <c r="AO40" s="1436"/>
      <c r="AP40" s="1436"/>
      <c r="AQ40" s="1436"/>
      <c r="AR40" s="1436"/>
      <c r="AS40" s="1437"/>
    </row>
    <row r="41" spans="1:45" x14ac:dyDescent="0.55000000000000004">
      <c r="A41" s="414"/>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row>
  </sheetData>
  <sheetProtection password="C472" sheet="1" objects="1" scenarios="1" formatCells="0" selectLockedCells="1"/>
  <mergeCells count="132">
    <mergeCell ref="A38:L39"/>
    <mergeCell ref="Q38:W38"/>
    <mergeCell ref="X38:AC38"/>
    <mergeCell ref="AD38:AG38"/>
    <mergeCell ref="AH38:AN38"/>
    <mergeCell ref="AO38:AS38"/>
    <mergeCell ref="M39:P39"/>
    <mergeCell ref="Q39:AS39"/>
    <mergeCell ref="A40:AL40"/>
    <mergeCell ref="AM40:AS40"/>
    <mergeCell ref="M36:P36"/>
    <mergeCell ref="Q36:T36"/>
    <mergeCell ref="U36:W36"/>
    <mergeCell ref="X36:Z36"/>
    <mergeCell ref="AA36:AC36"/>
    <mergeCell ref="AD36:AG36"/>
    <mergeCell ref="AH36:AN36"/>
    <mergeCell ref="AO36:AS36"/>
    <mergeCell ref="A37:L37"/>
    <mergeCell ref="M37:AS37"/>
    <mergeCell ref="A28:AL28"/>
    <mergeCell ref="AM28:AS28"/>
    <mergeCell ref="A30:C30"/>
    <mergeCell ref="D30:G30"/>
    <mergeCell ref="H30:L30"/>
    <mergeCell ref="AD30:AG31"/>
    <mergeCell ref="AH30:AS31"/>
    <mergeCell ref="A31:L31"/>
    <mergeCell ref="M31:AC31"/>
    <mergeCell ref="A16:AL16"/>
    <mergeCell ref="AM16:AS16"/>
    <mergeCell ref="A18:C18"/>
    <mergeCell ref="D18:G18"/>
    <mergeCell ref="H18:L18"/>
    <mergeCell ref="AD18:AG19"/>
    <mergeCell ref="AH18:AS19"/>
    <mergeCell ref="A19:L19"/>
    <mergeCell ref="M19:AC19"/>
    <mergeCell ref="M6:AC6"/>
    <mergeCell ref="A5:AS5"/>
    <mergeCell ref="A6:C6"/>
    <mergeCell ref="D6:G6"/>
    <mergeCell ref="H6:L6"/>
    <mergeCell ref="AD6:AG7"/>
    <mergeCell ref="AH6:AS7"/>
    <mergeCell ref="A7:L7"/>
    <mergeCell ref="M7:AC7"/>
    <mergeCell ref="X12:Z12"/>
    <mergeCell ref="AA12:AC12"/>
    <mergeCell ref="AD12:AG12"/>
    <mergeCell ref="AH12:AN12"/>
    <mergeCell ref="A8:L11"/>
    <mergeCell ref="Q8:AS8"/>
    <mergeCell ref="Q9:AC9"/>
    <mergeCell ref="AD9:AG9"/>
    <mergeCell ref="AH9:AS9"/>
    <mergeCell ref="M11:P11"/>
    <mergeCell ref="AD11:AG11"/>
    <mergeCell ref="M8:P8"/>
    <mergeCell ref="M9:P9"/>
    <mergeCell ref="M10:P10"/>
    <mergeCell ref="Q10:AS10"/>
    <mergeCell ref="Q11:AC11"/>
    <mergeCell ref="AH11:AS11"/>
    <mergeCell ref="AO12:AS12"/>
    <mergeCell ref="A12:L12"/>
    <mergeCell ref="M12:P12"/>
    <mergeCell ref="Q12:T12"/>
    <mergeCell ref="U12:W12"/>
    <mergeCell ref="A13:L13"/>
    <mergeCell ref="M13:AS13"/>
    <mergeCell ref="A14:L15"/>
    <mergeCell ref="Q14:W14"/>
    <mergeCell ref="X14:AC14"/>
    <mergeCell ref="M21:P21"/>
    <mergeCell ref="A20:L23"/>
    <mergeCell ref="Q20:AS20"/>
    <mergeCell ref="Q21:AC21"/>
    <mergeCell ref="AD21:AG21"/>
    <mergeCell ref="AH21:AS21"/>
    <mergeCell ref="Q22:AS22"/>
    <mergeCell ref="Q23:AC23"/>
    <mergeCell ref="AH23:AS23"/>
    <mergeCell ref="M22:P22"/>
    <mergeCell ref="M18:AC18"/>
    <mergeCell ref="M20:P20"/>
    <mergeCell ref="AD23:AG23"/>
    <mergeCell ref="M14:P14"/>
    <mergeCell ref="AD14:AG14"/>
    <mergeCell ref="AH14:AN14"/>
    <mergeCell ref="AO14:AS14"/>
    <mergeCell ref="M15:P15"/>
    <mergeCell ref="Q15:AS15"/>
    <mergeCell ref="X26:AC26"/>
    <mergeCell ref="AD26:AG26"/>
    <mergeCell ref="AH26:AN26"/>
    <mergeCell ref="AO26:AS26"/>
    <mergeCell ref="M27:P27"/>
    <mergeCell ref="Q27:AS27"/>
    <mergeCell ref="A24:L24"/>
    <mergeCell ref="M23:P23"/>
    <mergeCell ref="M24:P24"/>
    <mergeCell ref="Q24:T24"/>
    <mergeCell ref="U24:W24"/>
    <mergeCell ref="X24:Z24"/>
    <mergeCell ref="AA24:AC24"/>
    <mergeCell ref="AD24:AG24"/>
    <mergeCell ref="AH24:AN24"/>
    <mergeCell ref="A3:AS3"/>
    <mergeCell ref="A4:AS4"/>
    <mergeCell ref="M38:P38"/>
    <mergeCell ref="A36:L36"/>
    <mergeCell ref="M35:P35"/>
    <mergeCell ref="AD35:AG35"/>
    <mergeCell ref="M32:P32"/>
    <mergeCell ref="M33:P33"/>
    <mergeCell ref="M34:P34"/>
    <mergeCell ref="A32:L35"/>
    <mergeCell ref="Q32:AS32"/>
    <mergeCell ref="Q33:AC33"/>
    <mergeCell ref="AD33:AG33"/>
    <mergeCell ref="AH33:AS33"/>
    <mergeCell ref="Q34:AS34"/>
    <mergeCell ref="Q35:AC35"/>
    <mergeCell ref="AH35:AS35"/>
    <mergeCell ref="AO24:AS24"/>
    <mergeCell ref="M30:AC30"/>
    <mergeCell ref="M26:P26"/>
    <mergeCell ref="A25:L25"/>
    <mergeCell ref="M25:AS25"/>
    <mergeCell ref="A26:L27"/>
    <mergeCell ref="Q26:W26"/>
  </mergeCells>
  <phoneticPr fontId="2"/>
  <dataValidations count="7">
    <dataValidation allowBlank="1" showInputMessage="1" showErrorMessage="1" prompt="前ページの「(2)機械装置・工具器具費」の「経費番号」（機-1、機-2）を記入してください。" sqref="D6:G6 D18:G18 D30:G30"/>
    <dataValidation imeMode="disabled" allowBlank="1" showInputMessage="1" showErrorMessage="1" prompt="前ページの「(2)機械装置・工具器具費」の「助成事業に要する経費（税込）」の金額を記入してください。" sqref="AH12:AN12 AH24:AN24 AH36:AN36"/>
    <dataValidation allowBlank="1" showInputMessage="1" showErrorMessage="1" prompt="原則東京都内の自社の事業所等（他社は不可）で、公社が検査時に確認できる場所としてください。" sqref="M7:AC7 M19:AC19 M31:AC31"/>
    <dataValidation imeMode="disabled" allowBlank="1" showInputMessage="1" showErrorMessage="1" sqref="AH9:AS9 Q12:T12 X12:Z12 AH38:AN38 Q14:W14 AH14:AN14 AH21:AS21 Q24:T24 X24:Z24 Q38:W38 Q26:W26 AH26:AN26 AH33:AS33 Q36:T36 X36:Z36"/>
    <dataValidation allowBlank="1" showInputMessage="1" showErrorMessage="1" prompt="やむを得ず２者提出できない場合は、その理由を記入してください。_x000a_（ただし、「過去に取引実績があるから」等は不可）" sqref="Q15:AS15 Q27:AS27 Q39:AS39"/>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formula1>"選択してください,関連あり,関連なし"</formula1>
    </dataValidation>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62"/>
  <sheetViews>
    <sheetView showGridLines="0" view="pageBreakPreview" zoomScale="80" zoomScaleNormal="100" zoomScaleSheetLayoutView="80" workbookViewId="0">
      <selection activeCell="C4" sqref="C4:I4"/>
    </sheetView>
  </sheetViews>
  <sheetFormatPr defaultColWidth="8.25" defaultRowHeight="15" x14ac:dyDescent="0.55000000000000004"/>
  <cols>
    <col min="1" max="1" width="5.1640625" style="130" customWidth="1"/>
    <col min="2" max="2" width="8.25" style="130"/>
    <col min="3" max="3" width="3.4140625" style="130" customWidth="1"/>
    <col min="4" max="4" width="5.75" style="130" customWidth="1"/>
    <col min="5" max="5" width="5.25" style="130" bestFit="1" customWidth="1"/>
    <col min="6" max="6" width="6.83203125" style="130" customWidth="1"/>
    <col min="7" max="9" width="4.58203125" style="130" customWidth="1"/>
    <col min="10" max="10" width="6.83203125" style="130" customWidth="1"/>
    <col min="11" max="11" width="10.33203125" style="130" customWidth="1"/>
    <col min="12" max="12" width="8.6640625" style="130" customWidth="1"/>
    <col min="13" max="13" width="5.75" style="130" customWidth="1"/>
    <col min="14" max="14" width="4.6640625" style="130" customWidth="1"/>
    <col min="15" max="15" width="3.4140625" style="130" customWidth="1"/>
    <col min="16" max="16" width="6.83203125" style="130" customWidth="1"/>
    <col min="17" max="17" width="4" style="130" customWidth="1"/>
    <col min="18" max="19" width="4.6640625" style="130" customWidth="1"/>
    <col min="20" max="20" width="2.4140625" style="130" customWidth="1"/>
    <col min="21" max="21" width="2.5" style="130" customWidth="1"/>
    <col min="22" max="22" width="8.203125E-2" style="130" hidden="1" customWidth="1"/>
    <col min="23" max="23" width="37.6640625" style="130" hidden="1" customWidth="1"/>
    <col min="24" max="24" width="29.6640625" style="130" hidden="1" customWidth="1"/>
    <col min="25" max="25" width="26.75" style="130" hidden="1" customWidth="1"/>
    <col min="26" max="16384" width="8.25" style="130"/>
  </cols>
  <sheetData>
    <row r="1" spans="1:25" ht="30" customHeight="1" x14ac:dyDescent="0.55000000000000004">
      <c r="A1" s="745" t="s">
        <v>480</v>
      </c>
      <c r="B1" s="745"/>
      <c r="C1" s="745"/>
      <c r="D1" s="745"/>
      <c r="E1" s="745"/>
      <c r="F1" s="745"/>
      <c r="G1" s="745"/>
      <c r="H1" s="745"/>
      <c r="I1" s="745"/>
      <c r="J1" s="745"/>
      <c r="K1" s="745"/>
      <c r="L1" s="745"/>
      <c r="M1" s="745"/>
      <c r="N1" s="745"/>
      <c r="O1" s="745"/>
      <c r="P1" s="745"/>
      <c r="Q1" s="745"/>
      <c r="R1" s="745"/>
      <c r="S1" s="745"/>
      <c r="V1" s="131" t="s">
        <v>481</v>
      </c>
      <c r="W1" s="131" t="s">
        <v>482</v>
      </c>
      <c r="X1" s="131" t="s">
        <v>483</v>
      </c>
      <c r="Y1" s="131" t="s">
        <v>484</v>
      </c>
    </row>
    <row r="2" spans="1:25" ht="15" customHeight="1" x14ac:dyDescent="0.55000000000000004">
      <c r="A2" s="745"/>
      <c r="B2" s="745"/>
      <c r="C2" s="745"/>
      <c r="D2" s="745"/>
      <c r="E2" s="745"/>
      <c r="F2" s="745"/>
      <c r="G2" s="745"/>
      <c r="H2" s="745"/>
      <c r="I2" s="745"/>
      <c r="J2" s="745"/>
      <c r="K2" s="745"/>
      <c r="L2" s="745"/>
      <c r="M2" s="745"/>
      <c r="N2" s="745"/>
      <c r="O2" s="745"/>
      <c r="P2" s="745"/>
      <c r="Q2" s="745"/>
      <c r="R2" s="745"/>
      <c r="S2" s="745"/>
      <c r="T2" s="132"/>
      <c r="U2" s="132"/>
      <c r="V2" s="133" t="s">
        <v>24</v>
      </c>
      <c r="W2" s="133" t="s">
        <v>25</v>
      </c>
      <c r="X2" s="134" t="s">
        <v>26</v>
      </c>
      <c r="Y2" s="134" t="s">
        <v>27</v>
      </c>
    </row>
    <row r="3" spans="1:25" s="138" customFormat="1" ht="18.75" customHeight="1" x14ac:dyDescent="0.55000000000000004">
      <c r="A3" s="135" t="s">
        <v>485</v>
      </c>
      <c r="B3" s="136"/>
      <c r="C3" s="136"/>
      <c r="D3" s="136"/>
      <c r="E3" s="136"/>
      <c r="F3" s="136"/>
      <c r="G3" s="136"/>
      <c r="H3" s="136"/>
      <c r="I3" s="136"/>
      <c r="J3" s="136"/>
      <c r="K3" s="136"/>
      <c r="L3" s="136"/>
      <c r="M3" s="136"/>
      <c r="N3" s="136"/>
      <c r="O3" s="136"/>
      <c r="P3" s="136"/>
      <c r="Q3" s="136"/>
      <c r="R3" s="136"/>
      <c r="S3" s="137" t="s">
        <v>486</v>
      </c>
      <c r="V3" s="139" t="s">
        <v>28</v>
      </c>
      <c r="W3" s="140" t="s">
        <v>29</v>
      </c>
      <c r="X3" s="16" t="s">
        <v>487</v>
      </c>
      <c r="Y3" s="16" t="s">
        <v>30</v>
      </c>
    </row>
    <row r="4" spans="1:25" ht="33.75" customHeight="1" x14ac:dyDescent="0.55000000000000004">
      <c r="A4" s="746" t="s">
        <v>488</v>
      </c>
      <c r="B4" s="746"/>
      <c r="C4" s="747"/>
      <c r="D4" s="747"/>
      <c r="E4" s="747"/>
      <c r="F4" s="747"/>
      <c r="G4" s="747"/>
      <c r="H4" s="747"/>
      <c r="I4" s="747"/>
      <c r="J4" s="742" t="s">
        <v>489</v>
      </c>
      <c r="K4" s="236" t="s">
        <v>488</v>
      </c>
      <c r="L4" s="748"/>
      <c r="M4" s="748"/>
      <c r="N4" s="748"/>
      <c r="O4" s="748"/>
      <c r="P4" s="748"/>
      <c r="Q4" s="748"/>
      <c r="R4" s="748"/>
      <c r="S4" s="748"/>
      <c r="V4" s="141" t="s">
        <v>31</v>
      </c>
      <c r="W4" s="133" t="s">
        <v>32</v>
      </c>
      <c r="X4" s="134" t="s">
        <v>490</v>
      </c>
      <c r="Y4" s="134" t="s">
        <v>33</v>
      </c>
    </row>
    <row r="5" spans="1:25" ht="33.75" customHeight="1" x14ac:dyDescent="0.55000000000000004">
      <c r="A5" s="749" t="s">
        <v>491</v>
      </c>
      <c r="B5" s="749"/>
      <c r="C5" s="750"/>
      <c r="D5" s="750"/>
      <c r="E5" s="750"/>
      <c r="F5" s="750"/>
      <c r="G5" s="750"/>
      <c r="H5" s="750"/>
      <c r="I5" s="750"/>
      <c r="J5" s="742"/>
      <c r="K5" s="589" t="s">
        <v>492</v>
      </c>
      <c r="L5" s="751"/>
      <c r="M5" s="751"/>
      <c r="N5" s="751"/>
      <c r="O5" s="751"/>
      <c r="P5" s="751"/>
      <c r="Q5" s="751"/>
      <c r="R5" s="751"/>
      <c r="S5" s="751"/>
      <c r="V5" s="141" t="s">
        <v>34</v>
      </c>
      <c r="W5" s="133" t="s">
        <v>35</v>
      </c>
      <c r="X5" s="134" t="s">
        <v>493</v>
      </c>
      <c r="Y5" s="134" t="s">
        <v>36</v>
      </c>
    </row>
    <row r="6" spans="1:25" ht="33.75" customHeight="1" x14ac:dyDescent="0.55000000000000004">
      <c r="A6" s="740" t="s">
        <v>494</v>
      </c>
      <c r="B6" s="752"/>
      <c r="C6" s="753"/>
      <c r="D6" s="753"/>
      <c r="E6" s="753"/>
      <c r="F6" s="753"/>
      <c r="G6" s="753"/>
      <c r="H6" s="753"/>
      <c r="I6" s="753"/>
      <c r="J6" s="742"/>
      <c r="K6" s="238" t="s">
        <v>495</v>
      </c>
      <c r="L6" s="733"/>
      <c r="M6" s="733"/>
      <c r="N6" s="733"/>
      <c r="O6" s="733"/>
      <c r="P6" s="733"/>
      <c r="Q6" s="733"/>
      <c r="R6" s="733"/>
      <c r="S6" s="733"/>
      <c r="V6" s="141" t="s">
        <v>37</v>
      </c>
      <c r="W6" s="133" t="s">
        <v>38</v>
      </c>
      <c r="X6" s="134" t="s">
        <v>39</v>
      </c>
      <c r="Y6" s="134" t="s">
        <v>40</v>
      </c>
    </row>
    <row r="7" spans="1:25" ht="33.75" customHeight="1" x14ac:dyDescent="0.55000000000000004">
      <c r="A7" s="734" t="s">
        <v>496</v>
      </c>
      <c r="B7" s="734"/>
      <c r="C7" s="603" t="s">
        <v>497</v>
      </c>
      <c r="D7" s="735"/>
      <c r="E7" s="736"/>
      <c r="F7" s="737"/>
      <c r="G7" s="738"/>
      <c r="H7" s="739"/>
      <c r="I7" s="739"/>
      <c r="J7" s="739"/>
      <c r="K7" s="739"/>
      <c r="L7" s="739"/>
      <c r="M7" s="739"/>
      <c r="N7" s="739"/>
      <c r="O7" s="739"/>
      <c r="P7" s="739"/>
      <c r="Q7" s="739"/>
      <c r="R7" s="739"/>
      <c r="S7" s="739"/>
      <c r="V7" s="130" t="s">
        <v>498</v>
      </c>
      <c r="W7" s="133" t="s">
        <v>499</v>
      </c>
      <c r="X7" s="134" t="s">
        <v>41</v>
      </c>
      <c r="Y7" s="134" t="s">
        <v>42</v>
      </c>
    </row>
    <row r="8" spans="1:25" ht="33.75" customHeight="1" x14ac:dyDescent="0.55000000000000004">
      <c r="A8" s="740" t="s">
        <v>43</v>
      </c>
      <c r="B8" s="740"/>
      <c r="C8" s="741"/>
      <c r="D8" s="741"/>
      <c r="E8" s="741"/>
      <c r="F8" s="741"/>
      <c r="G8" s="741"/>
      <c r="H8" s="741"/>
      <c r="I8" s="741"/>
      <c r="J8" s="741"/>
      <c r="K8" s="742" t="s">
        <v>500</v>
      </c>
      <c r="L8" s="742"/>
      <c r="M8" s="743"/>
      <c r="N8" s="744"/>
      <c r="O8" s="744"/>
      <c r="P8" s="744"/>
      <c r="Q8" s="744"/>
      <c r="R8" s="744"/>
      <c r="S8" s="744"/>
      <c r="V8" s="141" t="s">
        <v>44</v>
      </c>
      <c r="W8" s="133" t="s">
        <v>501</v>
      </c>
      <c r="X8" s="134" t="s">
        <v>45</v>
      </c>
      <c r="Y8" s="134" t="s">
        <v>46</v>
      </c>
    </row>
    <row r="9" spans="1:25" ht="33.75" customHeight="1" x14ac:dyDescent="0.25">
      <c r="A9" s="734" t="s">
        <v>502</v>
      </c>
      <c r="B9" s="734"/>
      <c r="C9" s="603" t="s">
        <v>497</v>
      </c>
      <c r="D9" s="735"/>
      <c r="E9" s="736"/>
      <c r="F9" s="737"/>
      <c r="G9" s="738"/>
      <c r="H9" s="739"/>
      <c r="I9" s="739"/>
      <c r="J9" s="739"/>
      <c r="K9" s="755"/>
      <c r="L9" s="755"/>
      <c r="M9" s="755"/>
      <c r="N9" s="755"/>
      <c r="O9" s="755"/>
      <c r="P9" s="755"/>
      <c r="Q9" s="755"/>
      <c r="R9" s="755"/>
      <c r="S9" s="755"/>
      <c r="V9" s="141" t="s">
        <v>47</v>
      </c>
      <c r="W9" s="133" t="s">
        <v>503</v>
      </c>
      <c r="X9" s="134" t="s">
        <v>48</v>
      </c>
      <c r="Y9" s="142"/>
    </row>
    <row r="10" spans="1:25" ht="33.75" customHeight="1" x14ac:dyDescent="0.55000000000000004">
      <c r="A10" s="740" t="s">
        <v>43</v>
      </c>
      <c r="B10" s="740"/>
      <c r="C10" s="741"/>
      <c r="D10" s="741"/>
      <c r="E10" s="741"/>
      <c r="F10" s="741"/>
      <c r="G10" s="741"/>
      <c r="H10" s="741"/>
      <c r="I10" s="741"/>
      <c r="J10" s="741"/>
      <c r="K10" s="756" t="s">
        <v>504</v>
      </c>
      <c r="L10" s="756"/>
      <c r="M10" s="756"/>
      <c r="N10" s="756"/>
      <c r="O10" s="756"/>
      <c r="P10" s="756"/>
      <c r="Q10" s="756"/>
      <c r="R10" s="756"/>
      <c r="S10" s="756"/>
      <c r="V10" s="141" t="s">
        <v>49</v>
      </c>
      <c r="W10" s="133" t="s">
        <v>505</v>
      </c>
      <c r="X10" s="134" t="s">
        <v>50</v>
      </c>
      <c r="Y10" s="143"/>
    </row>
    <row r="11" spans="1:25" ht="33.75" customHeight="1" x14ac:dyDescent="0.25">
      <c r="A11" s="734" t="s">
        <v>506</v>
      </c>
      <c r="B11" s="734"/>
      <c r="C11" s="603" t="s">
        <v>497</v>
      </c>
      <c r="D11" s="735"/>
      <c r="E11" s="736"/>
      <c r="F11" s="737"/>
      <c r="G11" s="738"/>
      <c r="H11" s="739"/>
      <c r="I11" s="739"/>
      <c r="J11" s="739"/>
      <c r="K11" s="739"/>
      <c r="L11" s="739"/>
      <c r="M11" s="739"/>
      <c r="N11" s="739"/>
      <c r="O11" s="739"/>
      <c r="P11" s="739"/>
      <c r="Q11" s="739"/>
      <c r="R11" s="739"/>
      <c r="S11" s="739"/>
      <c r="V11" s="141" t="s">
        <v>51</v>
      </c>
      <c r="W11" s="133" t="s">
        <v>507</v>
      </c>
      <c r="X11" s="134" t="s">
        <v>52</v>
      </c>
      <c r="Y11" s="142"/>
    </row>
    <row r="12" spans="1:25" ht="33.75" customHeight="1" x14ac:dyDescent="0.25">
      <c r="A12" s="740" t="s">
        <v>43</v>
      </c>
      <c r="B12" s="740"/>
      <c r="C12" s="741"/>
      <c r="D12" s="741"/>
      <c r="E12" s="741"/>
      <c r="F12" s="741"/>
      <c r="G12" s="741"/>
      <c r="H12" s="741"/>
      <c r="I12" s="741"/>
      <c r="J12" s="741"/>
      <c r="K12" s="754"/>
      <c r="L12" s="754"/>
      <c r="M12" s="754"/>
      <c r="N12" s="754"/>
      <c r="O12" s="754"/>
      <c r="P12" s="754"/>
      <c r="Q12" s="754"/>
      <c r="R12" s="754"/>
      <c r="S12" s="754"/>
      <c r="V12" s="141" t="s">
        <v>53</v>
      </c>
      <c r="W12" s="133" t="s">
        <v>508</v>
      </c>
      <c r="X12" s="134" t="s">
        <v>54</v>
      </c>
      <c r="Y12" s="142"/>
    </row>
    <row r="13" spans="1:25" ht="33.75" customHeight="1" x14ac:dyDescent="0.25">
      <c r="A13" s="757" t="s">
        <v>509</v>
      </c>
      <c r="B13" s="757"/>
      <c r="C13" s="746" t="s">
        <v>488</v>
      </c>
      <c r="D13" s="746"/>
      <c r="E13" s="748"/>
      <c r="F13" s="748"/>
      <c r="G13" s="748"/>
      <c r="H13" s="748"/>
      <c r="I13" s="748"/>
      <c r="J13" s="748"/>
      <c r="K13" s="757" t="s">
        <v>510</v>
      </c>
      <c r="L13" s="742"/>
      <c r="M13" s="758"/>
      <c r="N13" s="759"/>
      <c r="O13" s="759"/>
      <c r="P13" s="759"/>
      <c r="Q13" s="759"/>
      <c r="R13" s="759"/>
      <c r="S13" s="759"/>
      <c r="V13" s="141" t="s">
        <v>55</v>
      </c>
      <c r="W13" s="133" t="s">
        <v>511</v>
      </c>
      <c r="X13" s="134" t="s">
        <v>56</v>
      </c>
      <c r="Y13" s="142"/>
    </row>
    <row r="14" spans="1:25" ht="33.75" customHeight="1" x14ac:dyDescent="0.25">
      <c r="A14" s="757"/>
      <c r="B14" s="757"/>
      <c r="C14" s="749" t="s">
        <v>492</v>
      </c>
      <c r="D14" s="749"/>
      <c r="E14" s="751"/>
      <c r="F14" s="751"/>
      <c r="G14" s="751"/>
      <c r="H14" s="751"/>
      <c r="I14" s="751"/>
      <c r="J14" s="751"/>
      <c r="K14" s="742"/>
      <c r="L14" s="742"/>
      <c r="M14" s="759"/>
      <c r="N14" s="759"/>
      <c r="O14" s="759"/>
      <c r="P14" s="759"/>
      <c r="Q14" s="759"/>
      <c r="R14" s="759"/>
      <c r="S14" s="759"/>
      <c r="V14" s="141" t="s">
        <v>57</v>
      </c>
      <c r="W14" s="144"/>
      <c r="X14" s="134" t="s">
        <v>58</v>
      </c>
      <c r="Y14" s="142"/>
    </row>
    <row r="15" spans="1:25" ht="33.75" customHeight="1" x14ac:dyDescent="0.25">
      <c r="A15" s="757"/>
      <c r="B15" s="757"/>
      <c r="C15" s="752" t="s">
        <v>512</v>
      </c>
      <c r="D15" s="752"/>
      <c r="E15" s="760"/>
      <c r="F15" s="761"/>
      <c r="G15" s="761"/>
      <c r="H15" s="761"/>
      <c r="I15" s="761"/>
      <c r="J15" s="761"/>
      <c r="K15" s="762"/>
      <c r="L15" s="762"/>
      <c r="M15" s="762"/>
      <c r="N15" s="762"/>
      <c r="O15" s="762"/>
      <c r="P15" s="762"/>
      <c r="Q15" s="762"/>
      <c r="R15" s="762"/>
      <c r="S15" s="762"/>
      <c r="V15" s="141" t="s">
        <v>59</v>
      </c>
      <c r="W15" s="133"/>
      <c r="X15" s="134" t="s">
        <v>60</v>
      </c>
      <c r="Y15" s="142"/>
    </row>
    <row r="16" spans="1:25" ht="21" hidden="1" customHeight="1" x14ac:dyDescent="0.25">
      <c r="A16" s="586"/>
      <c r="B16" s="586"/>
      <c r="C16" s="237"/>
      <c r="D16" s="237"/>
      <c r="E16" s="773"/>
      <c r="F16" s="773"/>
      <c r="G16" s="773"/>
      <c r="H16" s="773"/>
      <c r="I16" s="773"/>
      <c r="J16" s="773"/>
      <c r="K16" s="773"/>
      <c r="L16" s="773"/>
      <c r="M16" s="773"/>
      <c r="N16" s="773"/>
      <c r="O16" s="773"/>
      <c r="P16" s="773"/>
      <c r="Q16" s="773"/>
      <c r="R16" s="773"/>
      <c r="S16" s="773"/>
      <c r="V16" s="141" t="s">
        <v>61</v>
      </c>
      <c r="W16" s="133" t="s">
        <v>501</v>
      </c>
      <c r="X16" s="134" t="s">
        <v>62</v>
      </c>
      <c r="Y16" s="142"/>
    </row>
    <row r="17" spans="1:25" ht="33.75" customHeight="1" x14ac:dyDescent="0.25">
      <c r="A17" s="742" t="s">
        <v>513</v>
      </c>
      <c r="B17" s="742"/>
      <c r="C17" s="742" t="s">
        <v>514</v>
      </c>
      <c r="D17" s="742"/>
      <c r="E17" s="774" t="s">
        <v>515</v>
      </c>
      <c r="F17" s="775"/>
      <c r="G17" s="776"/>
      <c r="H17" s="777"/>
      <c r="I17" s="777"/>
      <c r="J17" s="777"/>
      <c r="K17" s="742" t="s">
        <v>516</v>
      </c>
      <c r="L17" s="742"/>
      <c r="M17" s="778"/>
      <c r="N17" s="778"/>
      <c r="O17" s="778"/>
      <c r="P17" s="778"/>
      <c r="Q17" s="778"/>
      <c r="R17" s="779"/>
      <c r="S17" s="595" t="s">
        <v>63</v>
      </c>
      <c r="V17" s="141" t="s">
        <v>64</v>
      </c>
      <c r="W17" s="133"/>
      <c r="X17" s="134" t="s">
        <v>65</v>
      </c>
      <c r="Y17" s="142"/>
    </row>
    <row r="18" spans="1:25" ht="33.75" customHeight="1" x14ac:dyDescent="0.25">
      <c r="A18" s="742"/>
      <c r="B18" s="742"/>
      <c r="C18" s="742" t="s">
        <v>517</v>
      </c>
      <c r="D18" s="742"/>
      <c r="E18" s="774" t="s">
        <v>515</v>
      </c>
      <c r="F18" s="775"/>
      <c r="G18" s="776"/>
      <c r="H18" s="777"/>
      <c r="I18" s="777"/>
      <c r="J18" s="777"/>
      <c r="K18" s="742"/>
      <c r="L18" s="742"/>
      <c r="M18" s="763" t="s">
        <v>518</v>
      </c>
      <c r="N18" s="763"/>
      <c r="O18" s="764"/>
      <c r="P18" s="765"/>
      <c r="Q18" s="766"/>
      <c r="R18" s="767"/>
      <c r="S18" s="602" t="s">
        <v>519</v>
      </c>
      <c r="T18" s="145"/>
      <c r="V18" s="141" t="s">
        <v>66</v>
      </c>
      <c r="W18" s="133"/>
      <c r="X18" s="134" t="s">
        <v>67</v>
      </c>
      <c r="Y18" s="142"/>
    </row>
    <row r="19" spans="1:25" ht="33.75" customHeight="1" x14ac:dyDescent="0.25">
      <c r="A19" s="742" t="s">
        <v>520</v>
      </c>
      <c r="B19" s="742"/>
      <c r="C19" s="768"/>
      <c r="D19" s="768"/>
      <c r="E19" s="768"/>
      <c r="F19" s="769"/>
      <c r="G19" s="770" t="s">
        <v>521</v>
      </c>
      <c r="H19" s="771"/>
      <c r="I19" s="771"/>
      <c r="J19" s="771"/>
      <c r="K19" s="742" t="s">
        <v>522</v>
      </c>
      <c r="L19" s="742"/>
      <c r="M19" s="768"/>
      <c r="N19" s="769"/>
      <c r="O19" s="601" t="s">
        <v>523</v>
      </c>
      <c r="P19" s="770" t="s">
        <v>524</v>
      </c>
      <c r="Q19" s="772"/>
      <c r="R19" s="157"/>
      <c r="S19" s="600" t="s">
        <v>525</v>
      </c>
      <c r="T19" s="146"/>
      <c r="V19" s="141" t="s">
        <v>68</v>
      </c>
      <c r="W19" s="133"/>
      <c r="X19" s="134" t="s">
        <v>69</v>
      </c>
      <c r="Y19" s="142"/>
    </row>
    <row r="20" spans="1:25" ht="41.25" customHeight="1" x14ac:dyDescent="0.55000000000000004">
      <c r="A20" s="742" t="s">
        <v>526</v>
      </c>
      <c r="B20" s="742"/>
      <c r="C20" s="780"/>
      <c r="D20" s="780"/>
      <c r="E20" s="780"/>
      <c r="F20" s="780"/>
      <c r="G20" s="780"/>
      <c r="H20" s="780"/>
      <c r="I20" s="780"/>
      <c r="J20" s="780"/>
      <c r="K20" s="742" t="s">
        <v>527</v>
      </c>
      <c r="L20" s="147" t="s">
        <v>528</v>
      </c>
      <c r="M20" s="781"/>
      <c r="N20" s="782"/>
      <c r="O20" s="782"/>
      <c r="P20" s="782"/>
      <c r="Q20" s="782"/>
      <c r="R20" s="782"/>
      <c r="S20" s="783"/>
      <c r="V20" s="130" t="s">
        <v>529</v>
      </c>
      <c r="W20" s="133"/>
      <c r="X20" s="134" t="s">
        <v>70</v>
      </c>
    </row>
    <row r="21" spans="1:25" ht="41.25" customHeight="1" x14ac:dyDescent="0.25">
      <c r="A21" s="742"/>
      <c r="B21" s="742"/>
      <c r="C21" s="780"/>
      <c r="D21" s="780"/>
      <c r="E21" s="780"/>
      <c r="F21" s="780"/>
      <c r="G21" s="780"/>
      <c r="H21" s="780"/>
      <c r="I21" s="780"/>
      <c r="J21" s="780"/>
      <c r="K21" s="742"/>
      <c r="L21" s="148" t="s">
        <v>530</v>
      </c>
      <c r="M21" s="784"/>
      <c r="N21" s="784"/>
      <c r="O21" s="784"/>
      <c r="P21" s="784"/>
      <c r="Q21" s="784"/>
      <c r="R21" s="784"/>
      <c r="S21" s="785"/>
      <c r="V21" s="141" t="s">
        <v>71</v>
      </c>
      <c r="W21" s="133"/>
      <c r="X21" s="134" t="s">
        <v>72</v>
      </c>
      <c r="Y21" s="142"/>
    </row>
    <row r="22" spans="1:25" ht="33.75" customHeight="1" x14ac:dyDescent="0.25">
      <c r="A22" s="742"/>
      <c r="B22" s="742"/>
      <c r="C22" s="780"/>
      <c r="D22" s="780"/>
      <c r="E22" s="780"/>
      <c r="F22" s="780"/>
      <c r="G22" s="780"/>
      <c r="H22" s="780"/>
      <c r="I22" s="780"/>
      <c r="J22" s="780"/>
      <c r="K22" s="757" t="s">
        <v>531</v>
      </c>
      <c r="L22" s="757"/>
      <c r="M22" s="590">
        <v>1</v>
      </c>
      <c r="N22" s="786"/>
      <c r="O22" s="787"/>
      <c r="P22" s="735"/>
      <c r="Q22" s="788"/>
      <c r="R22" s="789"/>
      <c r="S22" s="595" t="s">
        <v>532</v>
      </c>
      <c r="V22" s="141" t="s">
        <v>73</v>
      </c>
      <c r="W22" s="144"/>
      <c r="X22" s="134" t="s">
        <v>74</v>
      </c>
      <c r="Y22" s="142"/>
    </row>
    <row r="23" spans="1:25" ht="33.75" customHeight="1" x14ac:dyDescent="0.25">
      <c r="A23" s="742" t="s">
        <v>533</v>
      </c>
      <c r="B23" s="742"/>
      <c r="C23" s="780"/>
      <c r="D23" s="780"/>
      <c r="E23" s="780"/>
      <c r="F23" s="780"/>
      <c r="G23" s="780"/>
      <c r="H23" s="780"/>
      <c r="I23" s="780"/>
      <c r="J23" s="780"/>
      <c r="K23" s="757"/>
      <c r="L23" s="757"/>
      <c r="M23" s="591">
        <v>2</v>
      </c>
      <c r="N23" s="790"/>
      <c r="O23" s="791"/>
      <c r="P23" s="792"/>
      <c r="Q23" s="793"/>
      <c r="R23" s="794"/>
      <c r="S23" s="599" t="s">
        <v>532</v>
      </c>
      <c r="V23" s="141" t="s">
        <v>75</v>
      </c>
      <c r="W23" s="144"/>
      <c r="X23" s="134" t="s">
        <v>76</v>
      </c>
      <c r="Y23" s="142"/>
    </row>
    <row r="24" spans="1:25" ht="33.75" customHeight="1" x14ac:dyDescent="0.55000000000000004">
      <c r="A24" s="742"/>
      <c r="B24" s="742"/>
      <c r="C24" s="780"/>
      <c r="D24" s="780"/>
      <c r="E24" s="780"/>
      <c r="F24" s="780"/>
      <c r="G24" s="780"/>
      <c r="H24" s="780"/>
      <c r="I24" s="780"/>
      <c r="J24" s="780"/>
      <c r="K24" s="757"/>
      <c r="L24" s="757"/>
      <c r="M24" s="592">
        <v>3</v>
      </c>
      <c r="N24" s="795"/>
      <c r="O24" s="796"/>
      <c r="P24" s="797"/>
      <c r="Q24" s="767"/>
      <c r="R24" s="798"/>
      <c r="S24" s="596" t="s">
        <v>532</v>
      </c>
      <c r="V24" s="141" t="s">
        <v>77</v>
      </c>
      <c r="X24" s="134" t="s">
        <v>78</v>
      </c>
    </row>
    <row r="25" spans="1:25" ht="35.25" customHeight="1" x14ac:dyDescent="0.25">
      <c r="A25" s="822" t="s">
        <v>534</v>
      </c>
      <c r="B25" s="587" t="s">
        <v>535</v>
      </c>
      <c r="C25" s="746" t="s">
        <v>79</v>
      </c>
      <c r="D25" s="746"/>
      <c r="E25" s="746"/>
      <c r="F25" s="778"/>
      <c r="G25" s="778"/>
      <c r="H25" s="779"/>
      <c r="I25" s="595" t="s">
        <v>532</v>
      </c>
      <c r="J25" s="746" t="s">
        <v>536</v>
      </c>
      <c r="K25" s="746"/>
      <c r="L25" s="799"/>
      <c r="M25" s="800"/>
      <c r="N25" s="597" t="s">
        <v>80</v>
      </c>
      <c r="O25" s="801" t="s">
        <v>537</v>
      </c>
      <c r="P25" s="801"/>
      <c r="Q25" s="799"/>
      <c r="R25" s="800"/>
      <c r="S25" s="595" t="s">
        <v>532</v>
      </c>
      <c r="V25" s="141" t="s">
        <v>81</v>
      </c>
      <c r="W25" s="144"/>
      <c r="X25" s="134" t="s">
        <v>82</v>
      </c>
      <c r="Y25" s="142"/>
    </row>
    <row r="26" spans="1:25" ht="35.25" customHeight="1" x14ac:dyDescent="0.25">
      <c r="A26" s="822"/>
      <c r="B26" s="588" t="s">
        <v>538</v>
      </c>
      <c r="C26" s="752" t="s">
        <v>79</v>
      </c>
      <c r="D26" s="752"/>
      <c r="E26" s="752"/>
      <c r="F26" s="766"/>
      <c r="G26" s="766"/>
      <c r="H26" s="767"/>
      <c r="I26" s="596" t="s">
        <v>532</v>
      </c>
      <c r="J26" s="752" t="s">
        <v>536</v>
      </c>
      <c r="K26" s="752"/>
      <c r="L26" s="766"/>
      <c r="M26" s="767"/>
      <c r="N26" s="598" t="s">
        <v>80</v>
      </c>
      <c r="O26" s="807" t="s">
        <v>537</v>
      </c>
      <c r="P26" s="807"/>
      <c r="Q26" s="766"/>
      <c r="R26" s="767"/>
      <c r="S26" s="596" t="s">
        <v>532</v>
      </c>
      <c r="V26" s="141" t="s">
        <v>83</v>
      </c>
      <c r="W26" s="144"/>
      <c r="X26" s="134" t="s">
        <v>84</v>
      </c>
      <c r="Y26" s="142"/>
    </row>
    <row r="27" spans="1:25" ht="35.25" hidden="1" customHeight="1" x14ac:dyDescent="0.25">
      <c r="A27" s="822"/>
      <c r="B27" s="586" t="s">
        <v>539</v>
      </c>
      <c r="C27" s="774" t="s">
        <v>79</v>
      </c>
      <c r="D27" s="774"/>
      <c r="E27" s="774"/>
      <c r="F27" s="802"/>
      <c r="G27" s="802"/>
      <c r="H27" s="803"/>
      <c r="I27" s="149" t="s">
        <v>532</v>
      </c>
      <c r="J27" s="774" t="s">
        <v>536</v>
      </c>
      <c r="K27" s="774"/>
      <c r="L27" s="804"/>
      <c r="M27" s="805"/>
      <c r="N27" s="150" t="s">
        <v>80</v>
      </c>
      <c r="O27" s="806" t="s">
        <v>537</v>
      </c>
      <c r="P27" s="806"/>
      <c r="Q27" s="804"/>
      <c r="R27" s="805"/>
      <c r="S27" s="149" t="s">
        <v>532</v>
      </c>
      <c r="V27" s="141" t="s">
        <v>85</v>
      </c>
      <c r="W27" s="144"/>
      <c r="X27" s="134" t="s">
        <v>86</v>
      </c>
      <c r="Y27" s="142"/>
    </row>
    <row r="28" spans="1:25" ht="33.75" customHeight="1" x14ac:dyDescent="0.55000000000000004">
      <c r="A28" s="151"/>
      <c r="B28" s="151"/>
      <c r="C28" s="151"/>
      <c r="D28" s="151"/>
      <c r="E28" s="151"/>
      <c r="F28" s="151"/>
      <c r="G28" s="151"/>
      <c r="H28" s="151"/>
      <c r="I28" s="151"/>
      <c r="J28" s="151"/>
      <c r="K28" s="151"/>
      <c r="L28" s="151"/>
      <c r="M28" s="151"/>
      <c r="N28" s="151"/>
      <c r="O28" s="151"/>
      <c r="P28" s="151"/>
      <c r="Q28" s="151"/>
      <c r="R28" s="151"/>
      <c r="S28" s="151"/>
      <c r="V28" s="141" t="s">
        <v>87</v>
      </c>
      <c r="X28" s="134" t="s">
        <v>88</v>
      </c>
    </row>
    <row r="29" spans="1:25" ht="18.75" customHeight="1" x14ac:dyDescent="0.25">
      <c r="A29" s="152" t="s">
        <v>540</v>
      </c>
      <c r="B29" s="153"/>
      <c r="C29" s="153"/>
      <c r="D29" s="153"/>
      <c r="E29" s="153"/>
      <c r="F29" s="153"/>
      <c r="G29" s="153"/>
      <c r="H29" s="153"/>
      <c r="I29" s="153"/>
      <c r="J29" s="153"/>
      <c r="K29" s="153"/>
      <c r="L29" s="153"/>
      <c r="M29" s="153"/>
      <c r="N29" s="153"/>
      <c r="O29" s="153"/>
      <c r="P29" s="153"/>
      <c r="Q29" s="153"/>
      <c r="R29" s="153"/>
      <c r="S29" s="153"/>
      <c r="V29" s="141" t="s">
        <v>89</v>
      </c>
      <c r="W29" s="144"/>
      <c r="Y29" s="142"/>
    </row>
    <row r="30" spans="1:25" ht="25" customHeight="1" x14ac:dyDescent="0.25">
      <c r="A30" s="812" t="s">
        <v>552</v>
      </c>
      <c r="B30" s="812"/>
      <c r="C30" s="812"/>
      <c r="D30" s="812"/>
      <c r="E30" s="812"/>
      <c r="F30" s="812"/>
      <c r="G30" s="812"/>
      <c r="H30" s="812"/>
      <c r="I30" s="812"/>
      <c r="J30" s="812"/>
      <c r="K30" s="812"/>
      <c r="L30" s="812"/>
      <c r="M30" s="812"/>
      <c r="N30" s="812"/>
      <c r="O30" s="812"/>
      <c r="P30" s="812"/>
      <c r="Q30" s="812"/>
      <c r="R30" s="812"/>
      <c r="S30" s="812"/>
      <c r="V30" s="141" t="s">
        <v>90</v>
      </c>
      <c r="W30" s="144"/>
      <c r="Y30" s="142"/>
    </row>
    <row r="31" spans="1:25" ht="25" customHeight="1" x14ac:dyDescent="0.25">
      <c r="A31" s="813"/>
      <c r="B31" s="813"/>
      <c r="C31" s="813"/>
      <c r="D31" s="813"/>
      <c r="E31" s="813"/>
      <c r="F31" s="813"/>
      <c r="G31" s="813"/>
      <c r="H31" s="813"/>
      <c r="I31" s="813"/>
      <c r="J31" s="813"/>
      <c r="K31" s="813"/>
      <c r="L31" s="813"/>
      <c r="M31" s="813"/>
      <c r="N31" s="813"/>
      <c r="O31" s="813"/>
      <c r="P31" s="813"/>
      <c r="Q31" s="813"/>
      <c r="R31" s="813"/>
      <c r="S31" s="813"/>
      <c r="V31" s="141" t="s">
        <v>91</v>
      </c>
      <c r="W31" s="144"/>
      <c r="Y31" s="142"/>
    </row>
    <row r="32" spans="1:25" ht="33.75" customHeight="1" x14ac:dyDescent="0.25">
      <c r="A32" s="742" t="s">
        <v>541</v>
      </c>
      <c r="B32" s="742"/>
      <c r="C32" s="742"/>
      <c r="D32" s="814"/>
      <c r="E32" s="814"/>
      <c r="F32" s="814"/>
      <c r="G32" s="814"/>
      <c r="H32" s="814"/>
      <c r="I32" s="814"/>
      <c r="J32" s="814"/>
      <c r="K32" s="742" t="s">
        <v>542</v>
      </c>
      <c r="L32" s="742"/>
      <c r="M32" s="815"/>
      <c r="N32" s="815"/>
      <c r="O32" s="815"/>
      <c r="P32" s="815"/>
      <c r="Q32" s="815"/>
      <c r="R32" s="815"/>
      <c r="S32" s="815"/>
      <c r="V32" s="141" t="s">
        <v>92</v>
      </c>
      <c r="W32" s="144"/>
      <c r="X32" s="142"/>
      <c r="Y32" s="142"/>
    </row>
    <row r="33" spans="1:25" ht="33.75" customHeight="1" x14ac:dyDescent="0.25">
      <c r="A33" s="742" t="s">
        <v>543</v>
      </c>
      <c r="B33" s="742"/>
      <c r="C33" s="742"/>
      <c r="D33" s="594" t="s">
        <v>497</v>
      </c>
      <c r="E33" s="816"/>
      <c r="F33" s="817"/>
      <c r="G33" s="818"/>
      <c r="H33" s="818"/>
      <c r="I33" s="819"/>
      <c r="J33" s="820"/>
      <c r="K33" s="821"/>
      <c r="L33" s="821"/>
      <c r="M33" s="821"/>
      <c r="N33" s="821"/>
      <c r="O33" s="821"/>
      <c r="P33" s="821"/>
      <c r="Q33" s="821"/>
      <c r="R33" s="821"/>
      <c r="S33" s="821"/>
      <c r="V33" s="141" t="s">
        <v>93</v>
      </c>
      <c r="W33" s="144"/>
      <c r="X33" s="143"/>
      <c r="Y33" s="142"/>
    </row>
    <row r="34" spans="1:25" ht="33.75" customHeight="1" x14ac:dyDescent="0.25">
      <c r="A34" s="742" t="s">
        <v>544</v>
      </c>
      <c r="B34" s="742"/>
      <c r="C34" s="742"/>
      <c r="D34" s="742" t="s">
        <v>545</v>
      </c>
      <c r="E34" s="742"/>
      <c r="F34" s="808"/>
      <c r="G34" s="808"/>
      <c r="H34" s="808"/>
      <c r="I34" s="809"/>
      <c r="J34" s="593" t="s">
        <v>546</v>
      </c>
      <c r="K34" s="742" t="s">
        <v>547</v>
      </c>
      <c r="L34" s="742"/>
      <c r="M34" s="810"/>
      <c r="N34" s="810"/>
      <c r="O34" s="810"/>
      <c r="P34" s="810"/>
      <c r="Q34" s="810"/>
      <c r="R34" s="811"/>
      <c r="S34" s="593" t="s">
        <v>94</v>
      </c>
      <c r="V34" s="141" t="s">
        <v>95</v>
      </c>
      <c r="W34" s="144"/>
      <c r="X34" s="142"/>
      <c r="Y34" s="142"/>
    </row>
    <row r="35" spans="1:25" ht="33.75" customHeight="1" x14ac:dyDescent="0.25">
      <c r="V35" s="141" t="s">
        <v>96</v>
      </c>
      <c r="W35" s="144"/>
      <c r="X35" s="142"/>
      <c r="Y35" s="142"/>
    </row>
    <row r="36" spans="1:25" ht="33.75" customHeight="1" x14ac:dyDescent="0.25">
      <c r="V36" s="141" t="s">
        <v>97</v>
      </c>
      <c r="W36" s="144"/>
      <c r="X36" s="142"/>
      <c r="Y36" s="142"/>
    </row>
    <row r="37" spans="1:25" ht="33.75" customHeight="1" x14ac:dyDescent="0.25">
      <c r="V37" s="141" t="s">
        <v>98</v>
      </c>
      <c r="W37" s="144"/>
      <c r="X37" s="142"/>
      <c r="Y37" s="142"/>
    </row>
    <row r="38" spans="1:25" ht="33.75" customHeight="1" x14ac:dyDescent="0.25">
      <c r="V38" s="141" t="s">
        <v>99</v>
      </c>
      <c r="W38" s="144"/>
      <c r="X38" s="142"/>
      <c r="Y38" s="142"/>
    </row>
    <row r="39" spans="1:25" ht="33.75" customHeight="1" x14ac:dyDescent="0.25">
      <c r="V39" s="141" t="s">
        <v>548</v>
      </c>
      <c r="W39" s="144"/>
      <c r="X39" s="142"/>
      <c r="Y39" s="142"/>
    </row>
    <row r="40" spans="1:25" ht="33.75" customHeight="1" x14ac:dyDescent="0.25">
      <c r="V40" s="141" t="s">
        <v>100</v>
      </c>
      <c r="W40" s="144"/>
      <c r="X40" s="142"/>
      <c r="Y40" s="142"/>
    </row>
    <row r="41" spans="1:25" ht="33.75" customHeight="1" x14ac:dyDescent="0.25">
      <c r="V41" s="141" t="s">
        <v>549</v>
      </c>
      <c r="W41" s="144"/>
      <c r="X41" s="142"/>
      <c r="Y41" s="142"/>
    </row>
    <row r="42" spans="1:25" ht="33.75" customHeight="1" x14ac:dyDescent="0.25">
      <c r="V42" s="141" t="s">
        <v>101</v>
      </c>
      <c r="W42" s="144"/>
      <c r="X42" s="142"/>
      <c r="Y42" s="142"/>
    </row>
    <row r="43" spans="1:25" ht="33.75" customHeight="1" x14ac:dyDescent="0.25">
      <c r="V43" s="141" t="s">
        <v>102</v>
      </c>
      <c r="W43" s="144"/>
      <c r="X43" s="142"/>
      <c r="Y43" s="142"/>
    </row>
    <row r="44" spans="1:25" ht="33.75" customHeight="1" x14ac:dyDescent="0.25">
      <c r="V44" s="141" t="s">
        <v>103</v>
      </c>
      <c r="W44" s="144"/>
      <c r="X44" s="142"/>
      <c r="Y44" s="142"/>
    </row>
    <row r="45" spans="1:25" ht="33.75" customHeight="1" x14ac:dyDescent="0.25">
      <c r="V45" s="141" t="s">
        <v>104</v>
      </c>
      <c r="W45" s="144"/>
      <c r="X45" s="142"/>
      <c r="Y45" s="142"/>
    </row>
    <row r="46" spans="1:25" ht="33.75" customHeight="1" x14ac:dyDescent="0.25">
      <c r="V46" s="141" t="s">
        <v>105</v>
      </c>
      <c r="W46" s="144"/>
      <c r="X46" s="142"/>
      <c r="Y46" s="142"/>
    </row>
    <row r="47" spans="1:25" ht="33.75" customHeight="1" x14ac:dyDescent="0.25">
      <c r="V47" s="141" t="s">
        <v>106</v>
      </c>
      <c r="W47" s="144"/>
      <c r="X47" s="142"/>
      <c r="Y47" s="154"/>
    </row>
    <row r="48" spans="1:25" ht="33.75" customHeight="1" x14ac:dyDescent="0.25">
      <c r="V48" s="141" t="s">
        <v>107</v>
      </c>
      <c r="W48" s="144"/>
      <c r="X48" s="142"/>
      <c r="Y48" s="155"/>
    </row>
    <row r="49" spans="22:25" ht="33.75" customHeight="1" x14ac:dyDescent="0.25">
      <c r="V49" s="141" t="s">
        <v>108</v>
      </c>
      <c r="W49" s="144"/>
      <c r="X49" s="142"/>
      <c r="Y49" s="156"/>
    </row>
    <row r="50" spans="22:25" ht="33.75" customHeight="1" x14ac:dyDescent="0.25">
      <c r="V50" s="141" t="s">
        <v>109</v>
      </c>
      <c r="W50" s="144"/>
      <c r="X50" s="142"/>
      <c r="Y50" s="142"/>
    </row>
    <row r="51" spans="22:25" ht="33.75" customHeight="1" x14ac:dyDescent="0.25">
      <c r="V51" s="141" t="s">
        <v>110</v>
      </c>
      <c r="W51" s="144"/>
      <c r="X51" s="142"/>
      <c r="Y51" s="142"/>
    </row>
    <row r="52" spans="22:25" ht="33.75" customHeight="1" x14ac:dyDescent="0.25">
      <c r="V52" s="141" t="s">
        <v>111</v>
      </c>
      <c r="W52" s="144"/>
      <c r="X52" s="142"/>
      <c r="Y52" s="142"/>
    </row>
    <row r="53" spans="22:25" ht="33.75" customHeight="1" x14ac:dyDescent="0.25">
      <c r="V53" s="141" t="s">
        <v>112</v>
      </c>
      <c r="W53" s="144"/>
      <c r="X53" s="142"/>
      <c r="Y53" s="142"/>
    </row>
    <row r="54" spans="22:25" ht="33.75" customHeight="1" x14ac:dyDescent="0.25">
      <c r="V54" s="141" t="s">
        <v>113</v>
      </c>
      <c r="W54" s="144"/>
      <c r="X54" s="142"/>
      <c r="Y54" s="142"/>
    </row>
    <row r="55" spans="22:25" ht="33.75" customHeight="1" x14ac:dyDescent="0.25">
      <c r="V55" s="141" t="s">
        <v>114</v>
      </c>
      <c r="W55" s="144"/>
      <c r="X55" s="142"/>
      <c r="Y55" s="142"/>
    </row>
    <row r="56" spans="22:25" ht="33.75" customHeight="1" x14ac:dyDescent="0.25">
      <c r="V56" s="141" t="s">
        <v>115</v>
      </c>
      <c r="W56" s="144"/>
      <c r="X56" s="142"/>
      <c r="Y56" s="142"/>
    </row>
    <row r="57" spans="22:25" ht="33.75" customHeight="1" x14ac:dyDescent="0.25">
      <c r="V57" s="141" t="s">
        <v>550</v>
      </c>
      <c r="W57" s="144"/>
      <c r="X57" s="142"/>
      <c r="Y57" s="142"/>
    </row>
    <row r="58" spans="22:25" ht="33.75" customHeight="1" x14ac:dyDescent="0.25">
      <c r="V58" s="141" t="s">
        <v>116</v>
      </c>
      <c r="W58" s="144"/>
      <c r="X58" s="142"/>
      <c r="Y58" s="142"/>
    </row>
    <row r="59" spans="22:25" ht="33.75" customHeight="1" x14ac:dyDescent="0.25">
      <c r="V59" s="141" t="s">
        <v>117</v>
      </c>
      <c r="W59" s="144"/>
      <c r="X59" s="142"/>
      <c r="Y59" s="142"/>
    </row>
    <row r="60" spans="22:25" ht="33.75" customHeight="1" x14ac:dyDescent="0.25">
      <c r="V60" s="141" t="s">
        <v>118</v>
      </c>
      <c r="W60" s="144"/>
      <c r="X60" s="142"/>
      <c r="Y60" s="142"/>
    </row>
    <row r="61" spans="22:25" ht="33.75" customHeight="1" x14ac:dyDescent="0.25">
      <c r="W61" s="144"/>
      <c r="X61" s="142"/>
      <c r="Y61" s="142"/>
    </row>
    <row r="62" spans="22:25" ht="33.75" customHeight="1" x14ac:dyDescent="0.55000000000000004"/>
  </sheetData>
  <sheetProtection password="C472" sheet="1" objects="1" scenarios="1" formatCells="0" selectLockedCells="1"/>
  <dataConsolidate/>
  <mergeCells count="104">
    <mergeCell ref="Q27:R27"/>
    <mergeCell ref="Q25:R25"/>
    <mergeCell ref="C26:E26"/>
    <mergeCell ref="F26:H26"/>
    <mergeCell ref="J26:K26"/>
    <mergeCell ref="L26:M26"/>
    <mergeCell ref="O26:P26"/>
    <mergeCell ref="Q26:R26"/>
    <mergeCell ref="A34:C34"/>
    <mergeCell ref="D34:E34"/>
    <mergeCell ref="F34:I34"/>
    <mergeCell ref="K34:L34"/>
    <mergeCell ref="M34:R34"/>
    <mergeCell ref="A30:S31"/>
    <mergeCell ref="A32:C32"/>
    <mergeCell ref="D32:J32"/>
    <mergeCell ref="K32:L32"/>
    <mergeCell ref="M32:S32"/>
    <mergeCell ref="A33:C33"/>
    <mergeCell ref="E33:F33"/>
    <mergeCell ref="G33:I33"/>
    <mergeCell ref="J33:S33"/>
    <mergeCell ref="A25:A27"/>
    <mergeCell ref="C25:E25"/>
    <mergeCell ref="F25:H25"/>
    <mergeCell ref="J25:K25"/>
    <mergeCell ref="L25:M25"/>
    <mergeCell ref="O25:P25"/>
    <mergeCell ref="C27:E27"/>
    <mergeCell ref="F27:H27"/>
    <mergeCell ref="J27:K27"/>
    <mergeCell ref="L27:M27"/>
    <mergeCell ref="O27:P27"/>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A13:B15"/>
    <mergeCell ref="C13:D13"/>
    <mergeCell ref="E13:J13"/>
    <mergeCell ref="K13:L14"/>
    <mergeCell ref="M13:S14"/>
    <mergeCell ref="C14:D14"/>
    <mergeCell ref="E14:J14"/>
    <mergeCell ref="C15:D15"/>
    <mergeCell ref="E15:S15"/>
    <mergeCell ref="A11:B11"/>
    <mergeCell ref="D11:F11"/>
    <mergeCell ref="G11:S11"/>
    <mergeCell ref="A12:B12"/>
    <mergeCell ref="C12:J12"/>
    <mergeCell ref="K12:S12"/>
    <mergeCell ref="A9:B9"/>
    <mergeCell ref="D9:F9"/>
    <mergeCell ref="G9:S9"/>
    <mergeCell ref="A10:B10"/>
    <mergeCell ref="C10:J10"/>
    <mergeCell ref="K10:S10"/>
    <mergeCell ref="L6:S6"/>
    <mergeCell ref="A7:B7"/>
    <mergeCell ref="D7:F7"/>
    <mergeCell ref="G7:S7"/>
    <mergeCell ref="A8:B8"/>
    <mergeCell ref="C8:J8"/>
    <mergeCell ref="K8:L8"/>
    <mergeCell ref="M8:S8"/>
    <mergeCell ref="A1:S2"/>
    <mergeCell ref="A4:B4"/>
    <mergeCell ref="C4:I4"/>
    <mergeCell ref="J4:J6"/>
    <mergeCell ref="L4:S4"/>
    <mergeCell ref="A5:B5"/>
    <mergeCell ref="C5:I5"/>
    <mergeCell ref="L5:S5"/>
    <mergeCell ref="A6:B6"/>
    <mergeCell ref="C6:I6"/>
  </mergeCells>
  <phoneticPr fontId="2"/>
  <dataValidations xWindow="628" yWindow="1069" count="18">
    <dataValidation allowBlank="1" showInputMessage="1" showErrorMessage="1" prompt="連絡担当者は、申請事業者の役員・従業員に限ります。" sqref="E14:J14"/>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dataValidation imeMode="disabled" allowBlank="1" showInputMessage="1" showErrorMessage="1" prompt="直近の決算書記載の売上高を記入してください。_x000a_売上未計上の場合は記入不要です。" sqref="F25:H25"/>
    <dataValidation type="list" allowBlank="1" showInputMessage="1" showErrorMessage="1" prompt="大分類から先に選択してください。" sqref="M21:S21">
      <formula1>INDIRECT($M$20)</formula1>
    </dataValidation>
    <dataValidation type="list" allowBlank="1" showInputMessage="1" showErrorMessage="1" prompt="募集要項P.32「日本標準産業分類表」を参照してください。_x000a_大分類から先に選択してください。" sqref="M20:S20">
      <formula1>$V$1:$Y$1</formula1>
    </dataValidation>
    <dataValidation imeMode="disabled" allowBlank="1" showInputMessage="1" showErrorMessage="1" prompt="従業員は、派遣社員やアルバイトを含めた全ての従業員を指します。" sqref="M19:N19"/>
    <dataValidation imeMode="disabled" allowBlank="1" showInputMessage="1" showErrorMessage="1" sqref="D7:F7 C8:J8 M8:S8 D9:F9 C10:J10 M32:S32 D11:F11 E15:S15 M17:R17 P18:R18 C19:F19 E33:F33 R19 C12:J12 L25:M26 Q22:R26 F26:H26"/>
    <dataValidation allowBlank="1" showInputMessage="1" showErrorMessage="1" prompt="個人事業者は「屋号」ではなく「代表者名」を記入してください。" sqref="C5:I5"/>
    <dataValidation imeMode="hiragana" allowBlank="1" showInputMessage="1" showErrorMessage="1" prompt="和暦で年月日を記入してください。" sqref="G17:J18"/>
    <dataValidation imeMode="hiragana" allowBlank="1" showInputMessage="1" showErrorMessage="1" prompt="本店所在地と同じ場合は「同上」と記入してください。" sqref="G9:S9"/>
    <dataValidation type="custom" imeMode="halfAlpha" allowBlank="1" showInputMessage="1" showErrorMessage="1" sqref="F27:H27 L27:M27 Q27:R27">
      <formula1>LENB(F27)=LEN(F27)</formula1>
    </dataValidation>
    <dataValidation allowBlank="1" showErrorMessage="1" sqref="G11:S11"/>
    <dataValidation allowBlank="1" showInputMessage="1" showErrorMessage="1" prompt="区市町村以下を記入してください。" sqref="J33:S33"/>
    <dataValidation imeMode="halfAlpha" allowBlank="1" showInputMessage="1" showErrorMessage="1" sqref="E16"/>
    <dataValidation imeMode="fullKatakana" allowBlank="1" showInputMessage="1" showErrorMessage="1" sqref="C4:I4 L4:S4 E13:J13"/>
    <dataValidation allowBlank="1" showInputMessage="1" showErrorMessage="1" prompt="本助成事業を実施し、公社が検査時に購入品や成果物、経理関係書類を確認できる場所を記入してください。_x000a_原則東京都内の自企業の事業所等（他企業は不可）に限ります。" sqref="D32:J32"/>
    <dataValidation allowBlank="1" showErrorMessage="1" promptTitle="主要取引先を上位３位記入してください" prompt="　" sqref="C25:E25"/>
    <dataValidation type="list" allowBlank="1" showInputMessage="1" showErrorMessage="1" prompt="令和５年11月１日時点の組織形態を選択してください。" sqref="C6:I6">
      <formula1>"法人,個人事業者,中小企業団体等,中小企業グループ（共同申請）,創業予定の個人"</formula1>
    </dataValidation>
  </dataValidations>
  <pageMargins left="0.59055118110236227" right="0.19685039370078741" top="0.39370078740157483" bottom="0.39370078740157483" header="0.31496062992125984" footer="0.19685039370078741"/>
  <pageSetup paperSize="9" scale="74" orientation="portrait" r:id="rId1"/>
  <headerFooter>
    <oddFooter>&amp;C&amp;12&amp;A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1"/>
  <sheetViews>
    <sheetView showGridLines="0" view="pageBreakPreview" zoomScale="80" zoomScaleNormal="100" zoomScaleSheetLayoutView="80" workbookViewId="0">
      <selection activeCell="B7" sqref="B7"/>
    </sheetView>
  </sheetViews>
  <sheetFormatPr defaultColWidth="1.9140625" defaultRowHeight="14.25" customHeight="1" x14ac:dyDescent="0.55000000000000004"/>
  <cols>
    <col min="1" max="1" width="6.33203125" style="90" customWidth="1"/>
    <col min="2" max="2" width="21.08203125" style="90" customWidth="1"/>
    <col min="3" max="3" width="9.83203125" style="90" customWidth="1"/>
    <col min="4" max="4" width="5.25" style="90" customWidth="1"/>
    <col min="5" max="5" width="10.4140625" style="90" customWidth="1"/>
    <col min="6" max="7" width="10.5" style="90" customWidth="1"/>
    <col min="8" max="8" width="15" style="90" customWidth="1"/>
    <col min="9" max="9" width="1.9140625" style="417" customWidth="1"/>
    <col min="10" max="11" width="1.9140625" style="90" customWidth="1"/>
    <col min="12" max="12" width="10.33203125" style="90" customWidth="1"/>
    <col min="13" max="13" width="8.6640625" style="90" customWidth="1"/>
    <col min="14" max="14" width="5.75" style="90" customWidth="1"/>
    <col min="15" max="211" width="1.9140625" style="90" customWidth="1"/>
    <col min="212" max="16384" width="1.9140625" style="90"/>
  </cols>
  <sheetData>
    <row r="1" spans="1:44" s="355" customFormat="1" ht="25" customHeight="1" x14ac:dyDescent="0.55000000000000004">
      <c r="A1" s="386"/>
      <c r="B1" s="350"/>
      <c r="C1" s="350"/>
      <c r="D1" s="350"/>
      <c r="E1" s="350"/>
      <c r="F1" s="350"/>
      <c r="G1" s="350"/>
      <c r="H1" s="346" t="s">
        <v>623</v>
      </c>
      <c r="I1" s="415"/>
      <c r="J1" s="416"/>
      <c r="K1" s="416"/>
      <c r="L1" s="350"/>
      <c r="M1" s="350"/>
      <c r="N1" s="350"/>
      <c r="O1" s="350"/>
      <c r="P1" s="350"/>
      <c r="Q1" s="350"/>
      <c r="R1" s="350"/>
      <c r="S1" s="350"/>
      <c r="T1" s="360"/>
      <c r="U1" s="360"/>
      <c r="V1" s="360"/>
      <c r="W1" s="360"/>
      <c r="X1" s="360"/>
      <c r="Y1" s="360"/>
      <c r="Z1" s="360"/>
    </row>
    <row r="2" spans="1:44" ht="25" customHeight="1" x14ac:dyDescent="0.55000000000000004">
      <c r="A2" s="359" t="s">
        <v>647</v>
      </c>
      <c r="B2" s="361"/>
      <c r="C2" s="361"/>
      <c r="D2" s="361"/>
      <c r="E2" s="361"/>
      <c r="F2" s="361"/>
      <c r="G2" s="361"/>
      <c r="H2" s="361"/>
    </row>
    <row r="3" spans="1:44" ht="13" customHeight="1" x14ac:dyDescent="0.55000000000000004">
      <c r="A3" s="1339" t="s">
        <v>648</v>
      </c>
      <c r="B3" s="1339"/>
      <c r="C3" s="1339"/>
      <c r="D3" s="1339"/>
      <c r="E3" s="1339"/>
      <c r="F3" s="1339"/>
      <c r="G3" s="1339"/>
      <c r="H3" s="1339"/>
      <c r="L3" s="87"/>
    </row>
    <row r="4" spans="1:44" ht="13" customHeight="1" x14ac:dyDescent="0.55000000000000004">
      <c r="A4" s="1339" t="s">
        <v>649</v>
      </c>
      <c r="B4" s="1339"/>
      <c r="C4" s="1339"/>
      <c r="D4" s="1339"/>
      <c r="E4" s="1339"/>
      <c r="F4" s="1339"/>
      <c r="G4" s="1339"/>
      <c r="H4" s="1339"/>
      <c r="L4" s="87"/>
    </row>
    <row r="5" spans="1:44" ht="13" customHeight="1" x14ac:dyDescent="0.2">
      <c r="A5" s="1409" t="s">
        <v>650</v>
      </c>
      <c r="B5" s="1409"/>
      <c r="C5" s="1409"/>
      <c r="D5" s="1409"/>
      <c r="E5" s="1409"/>
      <c r="F5" s="1409"/>
      <c r="G5" s="1409"/>
      <c r="H5" s="418" t="s">
        <v>231</v>
      </c>
      <c r="I5" s="419"/>
      <c r="J5" s="312"/>
      <c r="L5" s="291"/>
    </row>
    <row r="6" spans="1:44" ht="48" x14ac:dyDescent="0.55000000000000004">
      <c r="A6" s="390" t="s">
        <v>232</v>
      </c>
      <c r="B6" s="391" t="s">
        <v>651</v>
      </c>
      <c r="C6" s="391" t="s">
        <v>652</v>
      </c>
      <c r="D6" s="420" t="s">
        <v>638</v>
      </c>
      <c r="E6" s="421" t="s">
        <v>238</v>
      </c>
      <c r="F6" s="391" t="s">
        <v>278</v>
      </c>
      <c r="G6" s="391" t="s">
        <v>640</v>
      </c>
      <c r="H6" s="394" t="s">
        <v>279</v>
      </c>
      <c r="I6" s="422" t="s">
        <v>253</v>
      </c>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row>
    <row r="7" spans="1:44" ht="35" customHeight="1" x14ac:dyDescent="0.55000000000000004">
      <c r="A7" s="424">
        <f>ROW()-6</f>
        <v>1</v>
      </c>
      <c r="B7" s="372"/>
      <c r="C7" s="91"/>
      <c r="D7" s="425"/>
      <c r="E7" s="91"/>
      <c r="F7" s="426">
        <f>委託費1117[[#This Row],[数量
(A)]]*委託費1117[[#This Row],[単価
（税抜）
(B)]]</f>
        <v>0</v>
      </c>
      <c r="G7" s="426">
        <f>ROUNDDOWN(委託費1117[[#This Row],[助成対象経費
（税抜）
(A)×(B）]]*1.1,0)</f>
        <v>0</v>
      </c>
      <c r="H7" s="399"/>
      <c r="I7"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8" spans="1:44" ht="35" customHeight="1" x14ac:dyDescent="0.55000000000000004">
      <c r="A8" s="424">
        <f t="shared" ref="A8:A23" si="0">ROW()-6</f>
        <v>2</v>
      </c>
      <c r="B8" s="372"/>
      <c r="C8" s="91"/>
      <c r="D8" s="425"/>
      <c r="E8" s="91"/>
      <c r="F8" s="426">
        <f>委託費1117[[#This Row],[数量
(A)]]*委託費1117[[#This Row],[単価
（税抜）
(B)]]</f>
        <v>0</v>
      </c>
      <c r="G8" s="426">
        <f>ROUNDDOWN(委託費1117[[#This Row],[助成対象経費
（税抜）
(A)×(B）]]*1.1,0)</f>
        <v>0</v>
      </c>
      <c r="H8" s="399"/>
      <c r="I8"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8" s="428"/>
      <c r="M8" s="429"/>
      <c r="N8" s="429"/>
    </row>
    <row r="9" spans="1:44" ht="35" customHeight="1" x14ac:dyDescent="0.55000000000000004">
      <c r="A9" s="424">
        <f t="shared" si="0"/>
        <v>3</v>
      </c>
      <c r="B9" s="372"/>
      <c r="C9" s="430"/>
      <c r="D9" s="431"/>
      <c r="E9" s="432"/>
      <c r="F9" s="426">
        <f>委託費1117[[#This Row],[数量
(A)]]*委託費1117[[#This Row],[単価
（税抜）
(B)]]</f>
        <v>0</v>
      </c>
      <c r="G9" s="426">
        <f>ROUNDDOWN(委託費1117[[#This Row],[助成対象経費
（税抜）
(A)×(B）]]*1.1,0)</f>
        <v>0</v>
      </c>
      <c r="H9" s="433"/>
      <c r="I9"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0" spans="1:44" ht="35" customHeight="1" x14ac:dyDescent="0.55000000000000004">
      <c r="A10" s="424">
        <f t="shared" si="0"/>
        <v>4</v>
      </c>
      <c r="B10" s="372"/>
      <c r="C10" s="91"/>
      <c r="D10" s="425"/>
      <c r="E10" s="91"/>
      <c r="F10" s="426">
        <f>委託費1117[[#This Row],[数量
(A)]]*委託費1117[[#This Row],[単価
（税抜）
(B)]]</f>
        <v>0</v>
      </c>
      <c r="G10" s="426">
        <f>ROUNDDOWN(委託費1117[[#This Row],[助成対象経費
（税抜）
(A)×(B）]]*1.1,0)</f>
        <v>0</v>
      </c>
      <c r="H10" s="399"/>
      <c r="I10"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1" spans="1:44" ht="35" customHeight="1" x14ac:dyDescent="0.55000000000000004">
      <c r="A11" s="424">
        <f t="shared" si="0"/>
        <v>5</v>
      </c>
      <c r="B11" s="372"/>
      <c r="C11" s="91"/>
      <c r="D11" s="425"/>
      <c r="E11" s="91"/>
      <c r="F11" s="426">
        <f>委託費1117[[#This Row],[数量
(A)]]*委託費1117[[#This Row],[単価
（税抜）
(B)]]</f>
        <v>0</v>
      </c>
      <c r="G11" s="426">
        <f>ROUNDDOWN(委託費1117[[#This Row],[助成対象経費
（税抜）
(A)×(B）]]*1.1,0)</f>
        <v>0</v>
      </c>
      <c r="H11" s="399"/>
      <c r="I11"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2" spans="1:44" ht="35" customHeight="1" x14ac:dyDescent="0.55000000000000004">
      <c r="A12" s="424">
        <f t="shared" si="0"/>
        <v>6</v>
      </c>
      <c r="B12" s="372"/>
      <c r="C12" s="91"/>
      <c r="D12" s="425"/>
      <c r="E12" s="91"/>
      <c r="F12" s="426">
        <f>委託費1117[[#This Row],[数量
(A)]]*委託費1117[[#This Row],[単価
（税抜）
(B)]]</f>
        <v>0</v>
      </c>
      <c r="G12" s="426">
        <f>ROUNDDOWN(委託費1117[[#This Row],[助成対象経費
（税抜）
(A)×(B）]]*1.1,0)</f>
        <v>0</v>
      </c>
      <c r="H12" s="399"/>
      <c r="I12"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3" spans="1:44" ht="35" customHeight="1" x14ac:dyDescent="0.55000000000000004">
      <c r="A13" s="424">
        <f>ROW()-6</f>
        <v>7</v>
      </c>
      <c r="B13" s="372"/>
      <c r="C13" s="91"/>
      <c r="D13" s="425"/>
      <c r="E13" s="91"/>
      <c r="F13" s="426">
        <f>委託費1117[[#This Row],[数量
(A)]]*委託費1117[[#This Row],[単価
（税抜）
(B)]]</f>
        <v>0</v>
      </c>
      <c r="G13" s="426">
        <f>ROUNDDOWN(委託費1117[[#This Row],[助成対象経費
（税抜）
(A)×(B）]]*1.1,0)</f>
        <v>0</v>
      </c>
      <c r="H13" s="399"/>
      <c r="I13"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4" spans="1:44" ht="35" customHeight="1" x14ac:dyDescent="0.55000000000000004">
      <c r="A14" s="424">
        <f t="shared" si="0"/>
        <v>8</v>
      </c>
      <c r="B14" s="372"/>
      <c r="C14" s="91"/>
      <c r="D14" s="425"/>
      <c r="E14" s="91"/>
      <c r="F14" s="426">
        <f>委託費1117[[#This Row],[数量
(A)]]*委託費1117[[#This Row],[単価
（税抜）
(B)]]</f>
        <v>0</v>
      </c>
      <c r="G14" s="426">
        <f>ROUNDDOWN(委託費1117[[#This Row],[助成対象経費
（税抜）
(A)×(B）]]*1.1,0)</f>
        <v>0</v>
      </c>
      <c r="H14" s="399"/>
      <c r="I14"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5" spans="1:44" ht="35" customHeight="1" x14ac:dyDescent="0.55000000000000004">
      <c r="A15" s="424">
        <f t="shared" si="0"/>
        <v>9</v>
      </c>
      <c r="B15" s="372"/>
      <c r="C15" s="91"/>
      <c r="D15" s="425"/>
      <c r="E15" s="91"/>
      <c r="F15" s="426">
        <f>委託費1117[[#This Row],[数量
(A)]]*委託費1117[[#This Row],[単価
（税抜）
(B)]]</f>
        <v>0</v>
      </c>
      <c r="G15" s="426">
        <f>ROUNDDOWN(委託費1117[[#This Row],[助成対象経費
（税抜）
(A)×(B）]]*1.1,0)</f>
        <v>0</v>
      </c>
      <c r="H15" s="399"/>
      <c r="I15"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6" spans="1:44" ht="35" customHeight="1" x14ac:dyDescent="0.55000000000000004">
      <c r="A16" s="424">
        <f t="shared" si="0"/>
        <v>10</v>
      </c>
      <c r="B16" s="372"/>
      <c r="C16" s="91"/>
      <c r="D16" s="425"/>
      <c r="E16" s="91"/>
      <c r="F16" s="426">
        <f>委託費1117[[#This Row],[数量
(A)]]*委託費1117[[#This Row],[単価
（税抜）
(B)]]</f>
        <v>0</v>
      </c>
      <c r="G16" s="426">
        <f>ROUNDDOWN(委託費1117[[#This Row],[助成対象経費
（税抜）
(A)×(B）]]*1.1,0)</f>
        <v>0</v>
      </c>
      <c r="H16" s="399"/>
      <c r="I16"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7" spans="1:13" ht="35" customHeight="1" x14ac:dyDescent="0.55000000000000004">
      <c r="A17" s="424">
        <f t="shared" si="0"/>
        <v>11</v>
      </c>
      <c r="B17" s="372"/>
      <c r="C17" s="91"/>
      <c r="D17" s="425"/>
      <c r="E17" s="91"/>
      <c r="F17" s="426">
        <f>委託費1117[[#This Row],[数量
(A)]]*委託費1117[[#This Row],[単価
（税抜）
(B)]]</f>
        <v>0</v>
      </c>
      <c r="G17" s="426">
        <f>ROUNDDOWN(委託費1117[[#This Row],[助成対象経費
（税抜）
(A)×(B）]]*1.1,0)</f>
        <v>0</v>
      </c>
      <c r="H17" s="399"/>
      <c r="I17"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8" spans="1:13" ht="35" customHeight="1" x14ac:dyDescent="0.55000000000000004">
      <c r="A18" s="424">
        <f>ROW()-6</f>
        <v>12</v>
      </c>
      <c r="B18" s="372"/>
      <c r="C18" s="91"/>
      <c r="D18" s="425"/>
      <c r="E18" s="91"/>
      <c r="F18" s="426">
        <f>委託費1117[[#This Row],[数量
(A)]]*委託費1117[[#This Row],[単価
（税抜）
(B)]]</f>
        <v>0</v>
      </c>
      <c r="G18" s="426">
        <f>ROUNDDOWN(委託費1117[[#This Row],[助成対象経費
（税抜）
(A)×(B）]]*1.1,0)</f>
        <v>0</v>
      </c>
      <c r="H18" s="399"/>
      <c r="I18"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19" spans="1:13" ht="35" customHeight="1" x14ac:dyDescent="0.55000000000000004">
      <c r="A19" s="424">
        <f t="shared" si="0"/>
        <v>13</v>
      </c>
      <c r="B19" s="372"/>
      <c r="C19" s="91"/>
      <c r="D19" s="425"/>
      <c r="E19" s="91"/>
      <c r="F19" s="426">
        <f>委託費1117[[#This Row],[数量
(A)]]*委託費1117[[#This Row],[単価
（税抜）
(B)]]</f>
        <v>0</v>
      </c>
      <c r="G19" s="426">
        <f>ROUNDDOWN(委託費1117[[#This Row],[助成対象経費
（税抜）
(A)×(B）]]*1.1,0)</f>
        <v>0</v>
      </c>
      <c r="H19" s="399"/>
      <c r="I19"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0" spans="1:13" ht="35" customHeight="1" x14ac:dyDescent="0.55000000000000004">
      <c r="A20" s="424">
        <f t="shared" si="0"/>
        <v>14</v>
      </c>
      <c r="B20" s="372"/>
      <c r="C20" s="91"/>
      <c r="D20" s="425"/>
      <c r="E20" s="91"/>
      <c r="F20" s="426">
        <f>委託費1117[[#This Row],[数量
(A)]]*委託費1117[[#This Row],[単価
（税抜）
(B)]]</f>
        <v>0</v>
      </c>
      <c r="G20" s="426">
        <f>ROUNDDOWN(委託費1117[[#This Row],[助成対象経費
（税抜）
(A)×(B）]]*1.1,0)</f>
        <v>0</v>
      </c>
      <c r="H20" s="399"/>
      <c r="I20"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1" spans="1:13" ht="35" customHeight="1" x14ac:dyDescent="0.55000000000000004">
      <c r="A21" s="424">
        <f t="shared" si="0"/>
        <v>15</v>
      </c>
      <c r="B21" s="372"/>
      <c r="C21" s="91"/>
      <c r="D21" s="425"/>
      <c r="E21" s="91"/>
      <c r="F21" s="426">
        <f>委託費1117[[#This Row],[数量
(A)]]*委託費1117[[#This Row],[単価
（税抜）
(B)]]</f>
        <v>0</v>
      </c>
      <c r="G21" s="426">
        <f>ROUNDDOWN(委託費1117[[#This Row],[助成対象経費
（税抜）
(A)×(B）]]*1.1,0)</f>
        <v>0</v>
      </c>
      <c r="H21" s="401"/>
      <c r="I21" s="43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2" spans="1:13" ht="35" customHeight="1" x14ac:dyDescent="0.55000000000000004">
      <c r="A22" s="424">
        <f t="shared" si="0"/>
        <v>16</v>
      </c>
      <c r="B22" s="372"/>
      <c r="C22" s="91"/>
      <c r="D22" s="425"/>
      <c r="E22" s="91"/>
      <c r="F22" s="426">
        <f>委託費1117[[#This Row],[数量
(A)]]*委託費1117[[#This Row],[単価
（税抜）
(B)]]</f>
        <v>0</v>
      </c>
      <c r="G22" s="426">
        <f>ROUNDDOWN(委託費1117[[#This Row],[助成対象経費
（税抜）
(A)×(B）]]*1.1,0)</f>
        <v>0</v>
      </c>
      <c r="H22" s="401"/>
      <c r="I22" s="434"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row>
    <row r="23" spans="1:13" ht="35" customHeight="1" x14ac:dyDescent="0.55000000000000004">
      <c r="A23" s="424">
        <f t="shared" si="0"/>
        <v>17</v>
      </c>
      <c r="B23" s="372"/>
      <c r="C23" s="91"/>
      <c r="D23" s="425"/>
      <c r="E23" s="91"/>
      <c r="F23" s="426">
        <f>委託費1117[[#This Row],[数量
(A)]]*委託費1117[[#This Row],[単価
（税抜）
(B)]]</f>
        <v>0</v>
      </c>
      <c r="G23" s="426">
        <f>ROUNDDOWN(委託費1117[[#This Row],[助成対象経費
（税抜）
(A)×(B）]]*1.1,0)</f>
        <v>0</v>
      </c>
      <c r="H23" s="399"/>
      <c r="I23" s="427" t="str">
        <f>IF(OR(AND(委託費1117[[#This Row],[委託内容]]="",委託費1117[[#This Row],[数量
(A)]]="",委託費1117[[#This Row],[単位]]="",委託費1117[[#This Row],[単価
（税抜）
(B)]]="",委託費1117[[#This Row],[委託先事業者名／
専門家所属・氏名   ]]=""),
          AND(委託費1117[[#This Row],[委託内容]]&lt;&gt;"",委託費1117[[#This Row],[数量
(A)]]&lt;&gt;"",委託費1117[[#This Row],[単位]]&lt;&gt;"",委託費1117[[#This Row],[単価
（税抜）
(B)]]&lt;&gt;"",委託費1117[[#This Row],[委託先事業者名／
専門家所属・氏名   ]]&lt;&gt;"")),
    "",
    "←全ての項目を入力してください。")</f>
        <v/>
      </c>
      <c r="K23" s="429"/>
      <c r="L23" s="429"/>
      <c r="M23" s="429"/>
    </row>
    <row r="24" spans="1:13" ht="35" customHeight="1" x14ac:dyDescent="0.55000000000000004">
      <c r="A24" s="435"/>
      <c r="B24" s="436"/>
      <c r="C24" s="436"/>
      <c r="D24" s="437"/>
      <c r="E24" s="438" t="s">
        <v>642</v>
      </c>
      <c r="F24" s="439">
        <f>SUBTOTAL(109,委託費1117[助成対象経費
（税抜）
(A)×(B）])</f>
        <v>0</v>
      </c>
      <c r="G24" s="440">
        <f>SUBTOTAL(109,委託費1117[助成事業に
要する経費
（税込）])</f>
        <v>0</v>
      </c>
      <c r="H24" s="441"/>
      <c r="I24" s="442"/>
    </row>
    <row r="25" spans="1:13" ht="13" x14ac:dyDescent="0.55000000000000004">
      <c r="K25" s="443"/>
      <c r="L25" s="443"/>
      <c r="M25" s="443"/>
    </row>
    <row r="26" spans="1:13" ht="13" x14ac:dyDescent="0.55000000000000004"/>
    <row r="27" spans="1:13" ht="13" x14ac:dyDescent="0.55000000000000004"/>
    <row r="28" spans="1:13" ht="13" x14ac:dyDescent="0.55000000000000004"/>
    <row r="29" spans="1:13" ht="13" x14ac:dyDescent="0.55000000000000004"/>
    <row r="30" spans="1:13" ht="13" x14ac:dyDescent="0.55000000000000004"/>
    <row r="31" spans="1:13" ht="13" x14ac:dyDescent="0.55000000000000004"/>
  </sheetData>
  <sheetProtection password="C472" sheet="1" objects="1" scenarios="1" formatCells="0" selectLockedCells="1"/>
  <mergeCells count="3">
    <mergeCell ref="A3:H3"/>
    <mergeCell ref="A4:H4"/>
    <mergeCell ref="A5:G5"/>
  </mergeCells>
  <phoneticPr fontId="2"/>
  <conditionalFormatting sqref="H11:H23 B7:E7 H7 C11:E23 B8:B23">
    <cfRule type="expression" dxfId="194" priority="7">
      <formula>AND(OR($B7&lt;&gt;"",$C7&lt;&gt;"",$D7&lt;&gt;"",$E7&lt;&gt;"",$H7&lt;&gt;""),B7="")</formula>
    </cfRule>
  </conditionalFormatting>
  <conditionalFormatting sqref="H10">
    <cfRule type="expression" dxfId="193" priority="6">
      <formula>AND(OR($B10&lt;&gt;"",$C10&lt;&gt;"",$D10&lt;&gt;"",$E10&lt;&gt;"",$H10&lt;&gt;""),H10="")</formula>
    </cfRule>
  </conditionalFormatting>
  <conditionalFormatting sqref="C10:E10">
    <cfRule type="expression" dxfId="192" priority="5">
      <formula>AND(OR($B10&lt;&gt;"",$C10&lt;&gt;"",$D10&lt;&gt;"",$E10&lt;&gt;"",$H10&lt;&gt;""),C10="")</formula>
    </cfRule>
  </conditionalFormatting>
  <conditionalFormatting sqref="C8:E8">
    <cfRule type="expression" dxfId="191" priority="4">
      <formula>AND(OR($B8&lt;&gt;"",$C8&lt;&gt;"",$D8&lt;&gt;"",$E8&lt;&gt;"",$H8&lt;&gt;""),C8="")</formula>
    </cfRule>
  </conditionalFormatting>
  <conditionalFormatting sqref="H8">
    <cfRule type="expression" dxfId="190" priority="3">
      <formula>AND(OR($B8&lt;&gt;"",$C8&lt;&gt;"",$D8&lt;&gt;"",$E8&lt;&gt;"",$H8&lt;&gt;""),H8="")</formula>
    </cfRule>
  </conditionalFormatting>
  <conditionalFormatting sqref="C9:E9">
    <cfRule type="expression" dxfId="189" priority="2">
      <formula>AND(OR($B9&lt;&gt;"",$C9&lt;&gt;"",$D9&lt;&gt;"",$E9&lt;&gt;"",$H9&lt;&gt;""),C9="")</formula>
    </cfRule>
  </conditionalFormatting>
  <conditionalFormatting sqref="H9">
    <cfRule type="expression" dxfId="188" priority="1">
      <formula>AND(OR($B9&lt;&gt;"",$C9&lt;&gt;"",$D9&lt;&gt;"",$E9&lt;&gt;"",$H9&lt;&gt;""),H9="")</formula>
    </cfRule>
  </conditionalFormatting>
  <dataValidations count="6">
    <dataValidation allowBlank="1" showInputMessage="1" showErrorMessage="1" prompt="全ての経費について、計画書を記入してください。" sqref="B7:B23"/>
    <dataValidation type="custom" allowBlank="1" showInputMessage="1" showErrorMessage="1" prompt="自動計算されます。" sqref="F7:G23">
      <formula1>ISERROR(FIND(CHAR(10),F7))</formula1>
    </dataValidation>
    <dataValidation imeMode="disabled" allowBlank="1" showInputMessage="1" showErrorMessage="1" prompt="１件あたりの単価が税抜100万円以上の場合は、原則２者以上の見積書を提出してください。" sqref="E7:E23"/>
    <dataValidation type="custom" allowBlank="1" showInputMessage="1" showErrorMessage="1" sqref="I7:I23">
      <formula1>ISERROR(FIND(CHAR(10),I7))</formula1>
    </dataValidation>
    <dataValidation imeMode="halfAlpha" allowBlank="1" showInputMessage="1" showErrorMessage="1" sqref="C7:C23"/>
    <dataValidation allowBlank="1" showInputMessage="1" showErrorMessage="1" prompt="未定等不明確の場合は、 申請時点の候補先を記入してください。「未定、検討中」等の記入はできません。_x000a_" sqref="H7:H23"/>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I1" s="346" t="s">
        <v>623</v>
      </c>
    </row>
    <row r="2" spans="1:99" ht="25" customHeight="1" x14ac:dyDescent="0.55000000000000004">
      <c r="A2" s="359" t="s">
        <v>345</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346"/>
    </row>
    <row r="3" spans="1:99" ht="13" customHeight="1" x14ac:dyDescent="0.55000000000000004">
      <c r="A3" s="87" t="s">
        <v>346</v>
      </c>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291"/>
    </row>
    <row r="4" spans="1:99" ht="13" customHeight="1" x14ac:dyDescent="0.55000000000000004">
      <c r="A4" s="291" t="s">
        <v>653</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291"/>
    </row>
    <row r="5" spans="1:99" ht="13" customHeight="1" x14ac:dyDescent="0.55000000000000004">
      <c r="A5" s="87" t="s">
        <v>255</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291"/>
    </row>
    <row r="6" spans="1:99" ht="25" customHeight="1" x14ac:dyDescent="0.55000000000000004">
      <c r="A6" s="1480" t="s">
        <v>654</v>
      </c>
      <c r="B6" s="1481"/>
      <c r="C6" s="1481"/>
      <c r="D6" s="1481"/>
      <c r="E6" s="1482"/>
      <c r="F6" s="1483" t="s">
        <v>655</v>
      </c>
      <c r="G6" s="1484"/>
      <c r="H6" s="1484"/>
      <c r="I6" s="1484"/>
      <c r="J6" s="1478" t="s">
        <v>656</v>
      </c>
      <c r="K6" s="1479"/>
      <c r="L6" s="1479"/>
      <c r="M6" s="1479"/>
      <c r="N6" s="1479"/>
      <c r="O6" s="1479"/>
      <c r="P6" s="1479"/>
      <c r="Q6" s="1479"/>
      <c r="R6" s="1479"/>
      <c r="S6" s="1479"/>
      <c r="T6" s="1485"/>
      <c r="U6" s="1486"/>
      <c r="V6" s="1486"/>
      <c r="W6" s="1486"/>
      <c r="X6" s="1486"/>
      <c r="Y6" s="1486"/>
      <c r="Z6" s="1486"/>
      <c r="AA6" s="1486"/>
      <c r="AB6" s="1486"/>
      <c r="AC6" s="1486"/>
      <c r="AD6" s="1486"/>
      <c r="AE6" s="1486"/>
      <c r="AF6" s="1486"/>
      <c r="AG6" s="1486"/>
      <c r="AH6" s="1486"/>
      <c r="AI6" s="1487"/>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CD6" s="446"/>
      <c r="CE6" s="446"/>
      <c r="CF6" s="446"/>
      <c r="CG6" s="446"/>
      <c r="CH6" s="446"/>
      <c r="CI6" s="446"/>
      <c r="CJ6" s="446"/>
      <c r="CK6" s="446"/>
      <c r="CL6" s="446"/>
      <c r="CM6" s="446"/>
      <c r="CN6" s="446"/>
      <c r="CO6" s="446"/>
      <c r="CP6" s="446"/>
      <c r="CQ6" s="446"/>
      <c r="CR6" s="446"/>
      <c r="CS6" s="446"/>
      <c r="CT6" s="446"/>
      <c r="CU6" s="446"/>
    </row>
    <row r="7" spans="1:99" ht="25" customHeight="1" x14ac:dyDescent="0.55000000000000004">
      <c r="A7" s="1464" t="s">
        <v>263</v>
      </c>
      <c r="B7" s="1465"/>
      <c r="C7" s="1465"/>
      <c r="D7" s="1465"/>
      <c r="E7" s="1465"/>
      <c r="F7" s="1465"/>
      <c r="G7" s="1465"/>
      <c r="H7" s="1465"/>
      <c r="I7" s="1466"/>
      <c r="J7" s="1488"/>
      <c r="K7" s="1489"/>
      <c r="L7" s="1489"/>
      <c r="M7" s="1489"/>
      <c r="N7" s="1489"/>
      <c r="O7" s="1489"/>
      <c r="P7" s="1489"/>
      <c r="Q7" s="1489"/>
      <c r="R7" s="1489"/>
      <c r="S7" s="1489"/>
      <c r="T7" s="1490" t="s">
        <v>657</v>
      </c>
      <c r="U7" s="1491"/>
      <c r="V7" s="1491"/>
      <c r="W7" s="1491"/>
      <c r="X7" s="1491"/>
      <c r="Y7" s="1491"/>
      <c r="Z7" s="1491"/>
      <c r="AA7" s="1492"/>
      <c r="AB7" s="1493"/>
      <c r="AC7" s="1493"/>
      <c r="AD7" s="1493"/>
      <c r="AE7" s="1493"/>
      <c r="AF7" s="1493"/>
      <c r="AG7" s="1493"/>
      <c r="AH7" s="1493"/>
      <c r="AI7" s="1494"/>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CD7" s="446"/>
      <c r="CE7" s="446"/>
      <c r="CF7" s="446"/>
      <c r="CG7" s="446"/>
      <c r="CH7" s="446"/>
      <c r="CI7" s="446"/>
      <c r="CJ7" s="446"/>
      <c r="CK7" s="446"/>
      <c r="CL7" s="446"/>
      <c r="CM7" s="446"/>
      <c r="CN7" s="446"/>
      <c r="CO7" s="446"/>
      <c r="CP7" s="446"/>
      <c r="CQ7" s="446"/>
      <c r="CR7" s="446"/>
      <c r="CS7" s="446"/>
      <c r="CT7" s="446"/>
      <c r="CU7" s="446"/>
    </row>
    <row r="8" spans="1:99" ht="25" customHeight="1" x14ac:dyDescent="0.55000000000000004">
      <c r="A8" s="1464" t="s">
        <v>299</v>
      </c>
      <c r="B8" s="1465"/>
      <c r="C8" s="1465"/>
      <c r="D8" s="1465"/>
      <c r="E8" s="1465"/>
      <c r="F8" s="1465"/>
      <c r="G8" s="1465"/>
      <c r="H8" s="1465"/>
      <c r="I8" s="1466"/>
      <c r="J8" s="1467"/>
      <c r="K8" s="1468"/>
      <c r="L8" s="1468"/>
      <c r="M8" s="1468"/>
      <c r="N8" s="1468"/>
      <c r="O8" s="1468"/>
      <c r="P8" s="1468"/>
      <c r="Q8" s="1468"/>
      <c r="R8" s="1468"/>
      <c r="S8" s="1468"/>
      <c r="T8" s="1468"/>
      <c r="U8" s="1468"/>
      <c r="V8" s="1468"/>
      <c r="W8" s="1468"/>
      <c r="X8" s="1468"/>
      <c r="Y8" s="1468"/>
      <c r="Z8" s="1468"/>
      <c r="AA8" s="1468"/>
      <c r="AB8" s="1468"/>
      <c r="AC8" s="1468"/>
      <c r="AD8" s="1468"/>
      <c r="AE8" s="1468"/>
      <c r="AF8" s="1468"/>
      <c r="AG8" s="1468"/>
      <c r="AH8" s="1468"/>
      <c r="AI8" s="1469"/>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CD8" s="446"/>
      <c r="CE8" s="446"/>
      <c r="CF8" s="446"/>
      <c r="CG8" s="446"/>
      <c r="CH8" s="446"/>
      <c r="CI8" s="446"/>
      <c r="CJ8" s="446"/>
      <c r="CK8" s="446"/>
      <c r="CL8" s="446"/>
      <c r="CM8" s="446"/>
      <c r="CN8" s="446"/>
      <c r="CO8" s="446"/>
      <c r="CP8" s="446"/>
      <c r="CQ8" s="446"/>
      <c r="CR8" s="446"/>
      <c r="CS8" s="446"/>
      <c r="CT8" s="446"/>
      <c r="CU8" s="446"/>
    </row>
    <row r="9" spans="1:99" ht="25" customHeight="1" x14ac:dyDescent="0.55000000000000004">
      <c r="A9" s="1458" t="s">
        <v>266</v>
      </c>
      <c r="B9" s="1373"/>
      <c r="C9" s="1373"/>
      <c r="D9" s="1373"/>
      <c r="E9" s="1373"/>
      <c r="F9" s="1373"/>
      <c r="G9" s="1373"/>
      <c r="H9" s="1373"/>
      <c r="I9" s="1321"/>
      <c r="J9" s="1470"/>
      <c r="K9" s="1471"/>
      <c r="L9" s="1471"/>
      <c r="M9" s="1471"/>
      <c r="N9" s="1471"/>
      <c r="O9" s="1471"/>
      <c r="P9" s="1471"/>
      <c r="Q9" s="1471"/>
      <c r="R9" s="1471"/>
      <c r="S9" s="1471"/>
      <c r="T9" s="1472" t="s">
        <v>658</v>
      </c>
      <c r="U9" s="1473"/>
      <c r="V9" s="1473"/>
      <c r="W9" s="1473"/>
      <c r="X9" s="1473"/>
      <c r="Y9" s="1473"/>
      <c r="Z9" s="1473"/>
      <c r="AA9" s="1474"/>
      <c r="AB9" s="1463"/>
      <c r="AC9" s="1463"/>
      <c r="AD9" s="1463"/>
      <c r="AE9" s="1463"/>
      <c r="AF9" s="1463"/>
      <c r="AG9" s="1463"/>
      <c r="AH9" s="1463"/>
      <c r="AI9" s="1475"/>
      <c r="AO9" s="445"/>
      <c r="AP9" s="445"/>
      <c r="AQ9" s="445"/>
      <c r="AR9" s="445"/>
      <c r="AS9" s="445"/>
      <c r="AT9" s="445"/>
      <c r="AU9" s="445"/>
      <c r="AV9" s="445"/>
      <c r="AW9" s="445"/>
      <c r="AX9" s="445"/>
      <c r="AY9" s="445"/>
      <c r="AZ9" s="445"/>
      <c r="BA9" s="445"/>
      <c r="BB9" s="445"/>
      <c r="BC9" s="445"/>
      <c r="BD9" s="445"/>
      <c r="BE9" s="445"/>
      <c r="BF9" s="445"/>
      <c r="BG9" s="445"/>
      <c r="BH9" s="445"/>
      <c r="BI9" s="445"/>
      <c r="BJ9" s="445"/>
      <c r="BK9" s="445"/>
      <c r="BL9" s="445"/>
      <c r="BM9" s="445"/>
      <c r="BN9" s="445"/>
      <c r="BO9" s="445"/>
      <c r="BP9" s="445"/>
      <c r="BQ9" s="445"/>
      <c r="BR9" s="445"/>
      <c r="CD9" s="446"/>
      <c r="CE9" s="446"/>
      <c r="CF9" s="446"/>
      <c r="CG9" s="446"/>
      <c r="CH9" s="446"/>
      <c r="CI9" s="446"/>
      <c r="CJ9" s="446"/>
      <c r="CK9" s="446"/>
      <c r="CL9" s="446"/>
      <c r="CM9" s="446"/>
      <c r="CN9" s="446"/>
      <c r="CO9" s="446"/>
      <c r="CP9" s="446"/>
      <c r="CQ9" s="446"/>
      <c r="CR9" s="446"/>
      <c r="CS9" s="446"/>
      <c r="CT9" s="446"/>
      <c r="CU9" s="446"/>
    </row>
    <row r="10" spans="1:99" ht="40" customHeight="1" x14ac:dyDescent="0.55000000000000004">
      <c r="A10" s="1452" t="s">
        <v>300</v>
      </c>
      <c r="B10" s="1453"/>
      <c r="C10" s="1453"/>
      <c r="D10" s="1453"/>
      <c r="E10" s="1453"/>
      <c r="F10" s="1453"/>
      <c r="G10" s="1453"/>
      <c r="H10" s="1453"/>
      <c r="I10" s="1454"/>
      <c r="J10" s="1455"/>
      <c r="K10" s="1456"/>
      <c r="L10" s="1456"/>
      <c r="M10" s="1456"/>
      <c r="N10" s="1456"/>
      <c r="O10" s="1456"/>
      <c r="P10" s="1456"/>
      <c r="Q10" s="1456"/>
      <c r="R10" s="1456"/>
      <c r="S10" s="1456"/>
      <c r="T10" s="1456"/>
      <c r="U10" s="1456"/>
      <c r="V10" s="1456"/>
      <c r="W10" s="1456"/>
      <c r="X10" s="1456"/>
      <c r="Y10" s="1456"/>
      <c r="Z10" s="1456"/>
      <c r="AA10" s="1456"/>
      <c r="AB10" s="1456"/>
      <c r="AC10" s="1456"/>
      <c r="AD10" s="1456"/>
      <c r="AE10" s="1456"/>
      <c r="AF10" s="1456"/>
      <c r="AG10" s="1456"/>
      <c r="AH10" s="1456"/>
      <c r="AI10" s="1457"/>
      <c r="AO10" s="445"/>
      <c r="AP10" s="445"/>
      <c r="AQ10" s="445"/>
      <c r="AR10" s="445"/>
      <c r="AS10" s="445"/>
      <c r="AT10" s="445"/>
      <c r="AU10" s="445"/>
      <c r="AV10" s="445"/>
      <c r="AW10" s="445"/>
      <c r="AX10" s="445"/>
      <c r="AY10" s="445"/>
      <c r="AZ10" s="445"/>
      <c r="BA10" s="445"/>
      <c r="BB10" s="445"/>
      <c r="BC10" s="445"/>
      <c r="BD10" s="445"/>
      <c r="BE10" s="445"/>
      <c r="BF10" s="445"/>
      <c r="BG10" s="445"/>
      <c r="BH10" s="445"/>
      <c r="BI10" s="445"/>
      <c r="BJ10" s="445"/>
      <c r="BK10" s="445"/>
      <c r="BL10" s="445"/>
      <c r="BM10" s="445"/>
      <c r="BN10" s="445"/>
      <c r="BO10" s="445"/>
      <c r="BP10" s="445"/>
      <c r="BQ10" s="445"/>
      <c r="BR10" s="445"/>
      <c r="CD10" s="446"/>
      <c r="CE10" s="446"/>
      <c r="CF10" s="446"/>
      <c r="CG10" s="446"/>
      <c r="CH10" s="446"/>
      <c r="CI10" s="446"/>
      <c r="CJ10" s="446"/>
      <c r="CK10" s="446"/>
      <c r="CL10" s="446"/>
      <c r="CM10" s="446"/>
      <c r="CN10" s="446"/>
      <c r="CO10" s="446"/>
      <c r="CP10" s="446"/>
      <c r="CQ10" s="446"/>
      <c r="CR10" s="446"/>
      <c r="CS10" s="446"/>
      <c r="CT10" s="446"/>
      <c r="CU10" s="446"/>
    </row>
    <row r="11" spans="1:99" ht="25" customHeight="1" x14ac:dyDescent="0.55000000000000004">
      <c r="A11" s="1458" t="s">
        <v>281</v>
      </c>
      <c r="B11" s="1373"/>
      <c r="C11" s="1373"/>
      <c r="D11" s="1373"/>
      <c r="E11" s="1373"/>
      <c r="F11" s="1373"/>
      <c r="G11" s="1373"/>
      <c r="H11" s="1373"/>
      <c r="I11" s="1321"/>
      <c r="J11" s="1320" t="s">
        <v>659</v>
      </c>
      <c r="K11" s="1373"/>
      <c r="L11" s="1373"/>
      <c r="M11" s="1373"/>
      <c r="N11" s="1463"/>
      <c r="O11" s="1463"/>
      <c r="P11" s="1373" t="s">
        <v>270</v>
      </c>
      <c r="Q11" s="1373"/>
      <c r="R11" s="1463"/>
      <c r="S11" s="1463"/>
      <c r="T11" s="1373" t="s">
        <v>282</v>
      </c>
      <c r="U11" s="1373"/>
      <c r="V11" s="1373" t="s">
        <v>283</v>
      </c>
      <c r="W11" s="1373"/>
      <c r="X11" s="1373"/>
      <c r="Y11" s="1373" t="s">
        <v>660</v>
      </c>
      <c r="Z11" s="1373"/>
      <c r="AA11" s="1373"/>
      <c r="AB11" s="1463"/>
      <c r="AC11" s="1463"/>
      <c r="AD11" s="1373" t="s">
        <v>270</v>
      </c>
      <c r="AE11" s="1373"/>
      <c r="AF11" s="1463"/>
      <c r="AG11" s="1463"/>
      <c r="AH11" s="1373" t="s">
        <v>271</v>
      </c>
      <c r="AI11" s="1460"/>
      <c r="AO11" s="445"/>
      <c r="AP11" s="445"/>
      <c r="AQ11" s="445"/>
      <c r="AR11" s="445"/>
      <c r="AS11" s="445"/>
      <c r="AT11" s="445"/>
      <c r="AU11" s="445"/>
      <c r="AV11" s="445"/>
      <c r="AW11" s="445"/>
      <c r="AX11" s="445"/>
      <c r="AY11" s="445"/>
      <c r="AZ11" s="445"/>
      <c r="BA11" s="445"/>
      <c r="BB11" s="445"/>
      <c r="BC11" s="445"/>
      <c r="BD11" s="445"/>
      <c r="BE11" s="445"/>
      <c r="BF11" s="445"/>
      <c r="BG11" s="445"/>
      <c r="BH11" s="445"/>
      <c r="BI11" s="445"/>
      <c r="BJ11" s="445"/>
      <c r="BK11" s="445"/>
      <c r="BL11" s="445"/>
      <c r="BM11" s="445"/>
      <c r="BN11" s="445"/>
      <c r="BO11" s="445"/>
      <c r="BP11" s="445"/>
      <c r="BQ11" s="445"/>
      <c r="BR11" s="445"/>
    </row>
    <row r="12" spans="1:99" ht="25" customHeight="1" x14ac:dyDescent="0.55000000000000004">
      <c r="A12" s="1458" t="s">
        <v>272</v>
      </c>
      <c r="B12" s="1373"/>
      <c r="C12" s="1373"/>
      <c r="D12" s="1373"/>
      <c r="E12" s="1373"/>
      <c r="F12" s="1373"/>
      <c r="G12" s="1373"/>
      <c r="H12" s="1373"/>
      <c r="I12" s="1321"/>
      <c r="J12" s="1398"/>
      <c r="K12" s="1398"/>
      <c r="L12" s="1398"/>
      <c r="M12" s="1398"/>
      <c r="N12" s="1398"/>
      <c r="O12" s="1398"/>
      <c r="P12" s="1398"/>
      <c r="Q12" s="1398"/>
      <c r="R12" s="1398"/>
      <c r="S12" s="1398"/>
      <c r="T12" s="1398"/>
      <c r="U12" s="1398"/>
      <c r="V12" s="1398"/>
      <c r="W12" s="1398"/>
      <c r="X12" s="1461" t="s">
        <v>661</v>
      </c>
      <c r="Y12" s="1461"/>
      <c r="Z12" s="1461"/>
      <c r="AA12" s="1461"/>
      <c r="AB12" s="1461"/>
      <c r="AC12" s="1461"/>
      <c r="AD12" s="1461"/>
      <c r="AE12" s="1461"/>
      <c r="AF12" s="1461"/>
      <c r="AG12" s="1461"/>
      <c r="AH12" s="1461"/>
      <c r="AI12" s="1462"/>
    </row>
    <row r="13" spans="1:99" ht="40" customHeight="1" x14ac:dyDescent="0.55000000000000004">
      <c r="A13" s="1372" t="s">
        <v>347</v>
      </c>
      <c r="B13" s="1373"/>
      <c r="C13" s="1373"/>
      <c r="D13" s="1373"/>
      <c r="E13" s="1373"/>
      <c r="F13" s="1373"/>
      <c r="G13" s="1373"/>
      <c r="H13" s="1373"/>
      <c r="I13" s="1321"/>
      <c r="J13" s="1459"/>
      <c r="K13" s="1450"/>
      <c r="L13" s="1450"/>
      <c r="M13" s="1450"/>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1"/>
      <c r="CC13" s="447"/>
    </row>
    <row r="14" spans="1:99" ht="40" customHeight="1" x14ac:dyDescent="0.55000000000000004">
      <c r="A14" s="1458" t="s">
        <v>285</v>
      </c>
      <c r="B14" s="1373"/>
      <c r="C14" s="1373"/>
      <c r="D14" s="1373"/>
      <c r="E14" s="1373"/>
      <c r="F14" s="1373"/>
      <c r="G14" s="1373"/>
      <c r="H14" s="1373"/>
      <c r="I14" s="1321"/>
      <c r="J14" s="1459"/>
      <c r="K14" s="1450"/>
      <c r="L14" s="1450"/>
      <c r="M14" s="1450"/>
      <c r="N14" s="1450"/>
      <c r="O14" s="1450"/>
      <c r="P14" s="1450"/>
      <c r="Q14" s="1450"/>
      <c r="R14" s="1450"/>
      <c r="S14" s="1450"/>
      <c r="T14" s="1450"/>
      <c r="U14" s="1450"/>
      <c r="V14" s="1450"/>
      <c r="W14" s="1450"/>
      <c r="X14" s="1450"/>
      <c r="Y14" s="1450"/>
      <c r="Z14" s="1450"/>
      <c r="AA14" s="1450"/>
      <c r="AB14" s="1450"/>
      <c r="AC14" s="1450"/>
      <c r="AD14" s="1450"/>
      <c r="AE14" s="1450"/>
      <c r="AF14" s="1450"/>
      <c r="AG14" s="1450"/>
      <c r="AH14" s="1450"/>
      <c r="AI14" s="1451"/>
    </row>
    <row r="15" spans="1:99" ht="40" customHeight="1" x14ac:dyDescent="0.55000000000000004">
      <c r="A15" s="1372" t="s">
        <v>348</v>
      </c>
      <c r="B15" s="1373"/>
      <c r="C15" s="1373"/>
      <c r="D15" s="1373"/>
      <c r="E15" s="1373"/>
      <c r="F15" s="1373"/>
      <c r="G15" s="1373"/>
      <c r="H15" s="1373"/>
      <c r="I15" s="1321"/>
      <c r="J15" s="1448"/>
      <c r="K15" s="1449"/>
      <c r="L15" s="1449"/>
      <c r="M15" s="1450"/>
      <c r="N15" s="1450"/>
      <c r="O15" s="1450"/>
      <c r="P15" s="1450"/>
      <c r="Q15" s="1450"/>
      <c r="R15" s="1450"/>
      <c r="S15" s="1450"/>
      <c r="T15" s="1450"/>
      <c r="U15" s="1450"/>
      <c r="V15" s="1450"/>
      <c r="W15" s="1450"/>
      <c r="X15" s="1450"/>
      <c r="Y15" s="1450"/>
      <c r="Z15" s="1450"/>
      <c r="AA15" s="1450"/>
      <c r="AB15" s="1450"/>
      <c r="AC15" s="1450"/>
      <c r="AD15" s="1450"/>
      <c r="AE15" s="1450"/>
      <c r="AF15" s="1450"/>
      <c r="AG15" s="1450"/>
      <c r="AH15" s="1450"/>
      <c r="AI15" s="1451"/>
    </row>
    <row r="16" spans="1:99" ht="25" customHeight="1" x14ac:dyDescent="0.55000000000000004">
      <c r="A16" s="1505" t="s">
        <v>420</v>
      </c>
      <c r="B16" s="1506"/>
      <c r="C16" s="1506"/>
      <c r="D16" s="1506"/>
      <c r="E16" s="1506"/>
      <c r="F16" s="1506"/>
      <c r="G16" s="1506"/>
      <c r="H16" s="1506"/>
      <c r="I16" s="1506"/>
      <c r="J16" s="1502" t="s">
        <v>662</v>
      </c>
      <c r="K16" s="1503"/>
      <c r="L16" s="1504"/>
      <c r="M16" s="1509"/>
      <c r="N16" s="1509"/>
      <c r="O16" s="1509"/>
      <c r="P16" s="1509"/>
      <c r="Q16" s="1509"/>
      <c r="R16" s="1509"/>
      <c r="S16" s="1509"/>
      <c r="T16" s="1399" t="s">
        <v>663</v>
      </c>
      <c r="U16" s="1399"/>
      <c r="V16" s="1400"/>
      <c r="W16" s="1320" t="s">
        <v>664</v>
      </c>
      <c r="X16" s="1373"/>
      <c r="Y16" s="1321"/>
      <c r="Z16" s="1509"/>
      <c r="AA16" s="1509"/>
      <c r="AB16" s="1509"/>
      <c r="AC16" s="1509"/>
      <c r="AD16" s="1509"/>
      <c r="AE16" s="1509"/>
      <c r="AF16" s="1509"/>
      <c r="AG16" s="1400" t="s">
        <v>663</v>
      </c>
      <c r="AH16" s="1510"/>
      <c r="AI16" s="1511"/>
    </row>
    <row r="17" spans="1:39" ht="40" customHeight="1" x14ac:dyDescent="0.55000000000000004">
      <c r="A17" s="1507"/>
      <c r="B17" s="1508"/>
      <c r="C17" s="1508"/>
      <c r="D17" s="1508"/>
      <c r="E17" s="1508"/>
      <c r="F17" s="1508"/>
      <c r="G17" s="1508"/>
      <c r="H17" s="1508"/>
      <c r="I17" s="1508"/>
      <c r="J17" s="1512" t="s">
        <v>665</v>
      </c>
      <c r="K17" s="1513"/>
      <c r="L17" s="1514"/>
      <c r="M17" s="1450"/>
      <c r="N17" s="1450"/>
      <c r="O17" s="1450"/>
      <c r="P17" s="1450"/>
      <c r="Q17" s="1450"/>
      <c r="R17" s="1450"/>
      <c r="S17" s="1450"/>
      <c r="T17" s="1450"/>
      <c r="U17" s="1450"/>
      <c r="V17" s="1450"/>
      <c r="W17" s="1450"/>
      <c r="X17" s="1450"/>
      <c r="Y17" s="1450"/>
      <c r="Z17" s="1450"/>
      <c r="AA17" s="1450"/>
      <c r="AB17" s="1450"/>
      <c r="AC17" s="1450"/>
      <c r="AD17" s="1450"/>
      <c r="AE17" s="1450"/>
      <c r="AF17" s="1450"/>
      <c r="AG17" s="1450"/>
      <c r="AH17" s="1450"/>
      <c r="AI17" s="1451"/>
    </row>
    <row r="18" spans="1:39" ht="25" customHeight="1" x14ac:dyDescent="0.55000000000000004">
      <c r="A18" s="1495" t="s">
        <v>666</v>
      </c>
      <c r="B18" s="1496"/>
      <c r="C18" s="1496"/>
      <c r="D18" s="1496"/>
      <c r="E18" s="1496"/>
      <c r="F18" s="1496"/>
      <c r="G18" s="1496"/>
      <c r="H18" s="1496"/>
      <c r="I18" s="1496"/>
      <c r="J18" s="1497"/>
      <c r="K18" s="1497"/>
      <c r="L18" s="1497"/>
      <c r="M18" s="1496"/>
      <c r="N18" s="1496"/>
      <c r="O18" s="1496"/>
      <c r="P18" s="1496"/>
      <c r="Q18" s="1496"/>
      <c r="R18" s="1496"/>
      <c r="S18" s="1496"/>
      <c r="T18" s="1496"/>
      <c r="U18" s="1496"/>
      <c r="V18" s="1496"/>
      <c r="W18" s="1496"/>
      <c r="X18" s="1496"/>
      <c r="Y18" s="1496"/>
      <c r="Z18" s="1496"/>
      <c r="AA18" s="1496"/>
      <c r="AB18" s="1496"/>
      <c r="AC18" s="1498"/>
      <c r="AD18" s="1499" t="s">
        <v>119</v>
      </c>
      <c r="AE18" s="1500"/>
      <c r="AF18" s="1500"/>
      <c r="AG18" s="1500"/>
      <c r="AH18" s="1500"/>
      <c r="AI18" s="1501"/>
    </row>
    <row r="19" spans="1:39" ht="12" x14ac:dyDescent="0.55000000000000004">
      <c r="A19" s="1476"/>
      <c r="B19" s="1476"/>
      <c r="C19" s="1476"/>
      <c r="D19" s="1476"/>
      <c r="E19" s="1476"/>
      <c r="F19" s="1476"/>
      <c r="G19" s="1476"/>
      <c r="H19" s="1476"/>
      <c r="I19" s="1476"/>
      <c r="J19" s="1476"/>
      <c r="K19" s="1476"/>
      <c r="L19" s="1476"/>
      <c r="M19" s="1476"/>
      <c r="N19" s="1476"/>
      <c r="O19" s="1476"/>
      <c r="P19" s="1476"/>
      <c r="Q19" s="1476"/>
      <c r="R19" s="1476"/>
      <c r="S19" s="1476"/>
      <c r="T19" s="1476"/>
      <c r="U19" s="1476"/>
      <c r="V19" s="1476"/>
      <c r="W19" s="1476"/>
      <c r="X19" s="1476"/>
      <c r="Y19" s="1476"/>
      <c r="Z19" s="1476"/>
      <c r="AA19" s="1476"/>
      <c r="AB19" s="1476"/>
      <c r="AC19" s="1476"/>
      <c r="AD19" s="1477"/>
      <c r="AE19" s="1477"/>
      <c r="AF19" s="1477"/>
      <c r="AG19" s="1477"/>
      <c r="AH19" s="1477"/>
      <c r="AI19" s="1477"/>
      <c r="AJ19" s="87"/>
      <c r="AK19" s="87"/>
      <c r="AL19" s="87"/>
      <c r="AM19" s="87"/>
    </row>
    <row r="20" spans="1:39" ht="25" customHeight="1" x14ac:dyDescent="0.55000000000000004">
      <c r="A20" s="1480" t="s">
        <v>654</v>
      </c>
      <c r="B20" s="1481"/>
      <c r="C20" s="1481"/>
      <c r="D20" s="1481"/>
      <c r="E20" s="1482"/>
      <c r="F20" s="1483" t="s">
        <v>655</v>
      </c>
      <c r="G20" s="1484"/>
      <c r="H20" s="1484"/>
      <c r="I20" s="1484"/>
      <c r="J20" s="1478" t="s">
        <v>656</v>
      </c>
      <c r="K20" s="1479"/>
      <c r="L20" s="1479"/>
      <c r="M20" s="1479"/>
      <c r="N20" s="1479"/>
      <c r="O20" s="1479"/>
      <c r="P20" s="1479"/>
      <c r="Q20" s="1479"/>
      <c r="R20" s="1479"/>
      <c r="S20" s="1479"/>
      <c r="T20" s="1485"/>
      <c r="U20" s="1486"/>
      <c r="V20" s="1486"/>
      <c r="W20" s="1486"/>
      <c r="X20" s="1486"/>
      <c r="Y20" s="1486"/>
      <c r="Z20" s="1486"/>
      <c r="AA20" s="1486"/>
      <c r="AB20" s="1486"/>
      <c r="AC20" s="1486"/>
      <c r="AD20" s="1486"/>
      <c r="AE20" s="1486"/>
      <c r="AF20" s="1486"/>
      <c r="AG20" s="1486"/>
      <c r="AH20" s="1486"/>
      <c r="AI20" s="1487"/>
    </row>
    <row r="21" spans="1:39" ht="25" customHeight="1" x14ac:dyDescent="0.55000000000000004">
      <c r="A21" s="1464" t="s">
        <v>263</v>
      </c>
      <c r="B21" s="1465"/>
      <c r="C21" s="1465"/>
      <c r="D21" s="1465"/>
      <c r="E21" s="1465"/>
      <c r="F21" s="1465"/>
      <c r="G21" s="1465"/>
      <c r="H21" s="1465"/>
      <c r="I21" s="1466"/>
      <c r="J21" s="1488"/>
      <c r="K21" s="1489"/>
      <c r="L21" s="1489"/>
      <c r="M21" s="1489"/>
      <c r="N21" s="1489"/>
      <c r="O21" s="1489"/>
      <c r="P21" s="1489"/>
      <c r="Q21" s="1489"/>
      <c r="R21" s="1489"/>
      <c r="S21" s="1489"/>
      <c r="T21" s="1490" t="s">
        <v>657</v>
      </c>
      <c r="U21" s="1491"/>
      <c r="V21" s="1491"/>
      <c r="W21" s="1491"/>
      <c r="X21" s="1491"/>
      <c r="Y21" s="1491"/>
      <c r="Z21" s="1491"/>
      <c r="AA21" s="1492"/>
      <c r="AB21" s="1493"/>
      <c r="AC21" s="1493"/>
      <c r="AD21" s="1493"/>
      <c r="AE21" s="1493"/>
      <c r="AF21" s="1493"/>
      <c r="AG21" s="1493"/>
      <c r="AH21" s="1493"/>
      <c r="AI21" s="1494"/>
    </row>
    <row r="22" spans="1:39" ht="25" customHeight="1" x14ac:dyDescent="0.55000000000000004">
      <c r="A22" s="1464" t="s">
        <v>299</v>
      </c>
      <c r="B22" s="1465"/>
      <c r="C22" s="1465"/>
      <c r="D22" s="1465"/>
      <c r="E22" s="1465"/>
      <c r="F22" s="1465"/>
      <c r="G22" s="1465"/>
      <c r="H22" s="1465"/>
      <c r="I22" s="1466"/>
      <c r="J22" s="1467"/>
      <c r="K22" s="1468"/>
      <c r="L22" s="1468"/>
      <c r="M22" s="1468"/>
      <c r="N22" s="1468"/>
      <c r="O22" s="1468"/>
      <c r="P22" s="1468"/>
      <c r="Q22" s="1468"/>
      <c r="R22" s="1468"/>
      <c r="S22" s="1468"/>
      <c r="T22" s="1468"/>
      <c r="U22" s="1468"/>
      <c r="V22" s="1468"/>
      <c r="W22" s="1468"/>
      <c r="X22" s="1468"/>
      <c r="Y22" s="1468"/>
      <c r="Z22" s="1468"/>
      <c r="AA22" s="1468"/>
      <c r="AB22" s="1468"/>
      <c r="AC22" s="1468"/>
      <c r="AD22" s="1468"/>
      <c r="AE22" s="1468"/>
      <c r="AF22" s="1468"/>
      <c r="AG22" s="1468"/>
      <c r="AH22" s="1468"/>
      <c r="AI22" s="1469"/>
    </row>
    <row r="23" spans="1:39" ht="25" customHeight="1" x14ac:dyDescent="0.55000000000000004">
      <c r="A23" s="1458" t="s">
        <v>266</v>
      </c>
      <c r="B23" s="1373"/>
      <c r="C23" s="1373"/>
      <c r="D23" s="1373"/>
      <c r="E23" s="1373"/>
      <c r="F23" s="1373"/>
      <c r="G23" s="1373"/>
      <c r="H23" s="1373"/>
      <c r="I23" s="1321"/>
      <c r="J23" s="1470"/>
      <c r="K23" s="1471"/>
      <c r="L23" s="1471"/>
      <c r="M23" s="1471"/>
      <c r="N23" s="1471"/>
      <c r="O23" s="1471"/>
      <c r="P23" s="1471"/>
      <c r="Q23" s="1471"/>
      <c r="R23" s="1471"/>
      <c r="S23" s="1471"/>
      <c r="T23" s="1472" t="s">
        <v>658</v>
      </c>
      <c r="U23" s="1473"/>
      <c r="V23" s="1473"/>
      <c r="W23" s="1473"/>
      <c r="X23" s="1473"/>
      <c r="Y23" s="1473"/>
      <c r="Z23" s="1473"/>
      <c r="AA23" s="1474"/>
      <c r="AB23" s="1463"/>
      <c r="AC23" s="1463"/>
      <c r="AD23" s="1463"/>
      <c r="AE23" s="1463"/>
      <c r="AF23" s="1463"/>
      <c r="AG23" s="1463"/>
      <c r="AH23" s="1463"/>
      <c r="AI23" s="1475"/>
    </row>
    <row r="24" spans="1:39" ht="40" customHeight="1" x14ac:dyDescent="0.55000000000000004">
      <c r="A24" s="1452" t="s">
        <v>300</v>
      </c>
      <c r="B24" s="1453"/>
      <c r="C24" s="1453"/>
      <c r="D24" s="1453"/>
      <c r="E24" s="1453"/>
      <c r="F24" s="1453"/>
      <c r="G24" s="1453"/>
      <c r="H24" s="1453"/>
      <c r="I24" s="1454"/>
      <c r="J24" s="1455"/>
      <c r="K24" s="1456"/>
      <c r="L24" s="1456"/>
      <c r="M24" s="1456"/>
      <c r="N24" s="1456"/>
      <c r="O24" s="1456"/>
      <c r="P24" s="1456"/>
      <c r="Q24" s="1456"/>
      <c r="R24" s="1456"/>
      <c r="S24" s="1456"/>
      <c r="T24" s="1456"/>
      <c r="U24" s="1456"/>
      <c r="V24" s="1456"/>
      <c r="W24" s="1456"/>
      <c r="X24" s="1456"/>
      <c r="Y24" s="1456"/>
      <c r="Z24" s="1456"/>
      <c r="AA24" s="1456"/>
      <c r="AB24" s="1456"/>
      <c r="AC24" s="1456"/>
      <c r="AD24" s="1456"/>
      <c r="AE24" s="1456"/>
      <c r="AF24" s="1456"/>
      <c r="AG24" s="1456"/>
      <c r="AH24" s="1456"/>
      <c r="AI24" s="1457"/>
    </row>
    <row r="25" spans="1:39" ht="25" customHeight="1" x14ac:dyDescent="0.55000000000000004">
      <c r="A25" s="1458" t="s">
        <v>281</v>
      </c>
      <c r="B25" s="1373"/>
      <c r="C25" s="1373"/>
      <c r="D25" s="1373"/>
      <c r="E25" s="1373"/>
      <c r="F25" s="1373"/>
      <c r="G25" s="1373"/>
      <c r="H25" s="1373"/>
      <c r="I25" s="1321"/>
      <c r="J25" s="1320" t="s">
        <v>659</v>
      </c>
      <c r="K25" s="1373"/>
      <c r="L25" s="1373"/>
      <c r="M25" s="1373"/>
      <c r="N25" s="1463"/>
      <c r="O25" s="1463"/>
      <c r="P25" s="1373" t="s">
        <v>270</v>
      </c>
      <c r="Q25" s="1373"/>
      <c r="R25" s="1463"/>
      <c r="S25" s="1463"/>
      <c r="T25" s="1373" t="s">
        <v>282</v>
      </c>
      <c r="U25" s="1373"/>
      <c r="V25" s="1373" t="s">
        <v>283</v>
      </c>
      <c r="W25" s="1373"/>
      <c r="X25" s="1373"/>
      <c r="Y25" s="1373" t="s">
        <v>660</v>
      </c>
      <c r="Z25" s="1373"/>
      <c r="AA25" s="1373"/>
      <c r="AB25" s="1463"/>
      <c r="AC25" s="1463"/>
      <c r="AD25" s="1373" t="s">
        <v>270</v>
      </c>
      <c r="AE25" s="1373"/>
      <c r="AF25" s="1463"/>
      <c r="AG25" s="1463"/>
      <c r="AH25" s="1373" t="s">
        <v>271</v>
      </c>
      <c r="AI25" s="1460"/>
    </row>
    <row r="26" spans="1:39" ht="25" customHeight="1" x14ac:dyDescent="0.55000000000000004">
      <c r="A26" s="1458" t="s">
        <v>272</v>
      </c>
      <c r="B26" s="1373"/>
      <c r="C26" s="1373"/>
      <c r="D26" s="1373"/>
      <c r="E26" s="1373"/>
      <c r="F26" s="1373"/>
      <c r="G26" s="1373"/>
      <c r="H26" s="1373"/>
      <c r="I26" s="1321"/>
      <c r="J26" s="1398"/>
      <c r="K26" s="1398"/>
      <c r="L26" s="1398"/>
      <c r="M26" s="1398"/>
      <c r="N26" s="1398"/>
      <c r="O26" s="1398"/>
      <c r="P26" s="1398"/>
      <c r="Q26" s="1398"/>
      <c r="R26" s="1398"/>
      <c r="S26" s="1398"/>
      <c r="T26" s="1398"/>
      <c r="U26" s="1398"/>
      <c r="V26" s="1398"/>
      <c r="W26" s="1398"/>
      <c r="X26" s="1461" t="s">
        <v>661</v>
      </c>
      <c r="Y26" s="1461"/>
      <c r="Z26" s="1461"/>
      <c r="AA26" s="1461"/>
      <c r="AB26" s="1461"/>
      <c r="AC26" s="1461"/>
      <c r="AD26" s="1461"/>
      <c r="AE26" s="1461"/>
      <c r="AF26" s="1461"/>
      <c r="AG26" s="1461"/>
      <c r="AH26" s="1461"/>
      <c r="AI26" s="1462"/>
    </row>
    <row r="27" spans="1:39" ht="40" customHeight="1" x14ac:dyDescent="0.55000000000000004">
      <c r="A27" s="1372" t="s">
        <v>347</v>
      </c>
      <c r="B27" s="1373"/>
      <c r="C27" s="1373"/>
      <c r="D27" s="1373"/>
      <c r="E27" s="1373"/>
      <c r="F27" s="1373"/>
      <c r="G27" s="1373"/>
      <c r="H27" s="1373"/>
      <c r="I27" s="1321"/>
      <c r="J27" s="1459"/>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0"/>
      <c r="AG27" s="1450"/>
      <c r="AH27" s="1450"/>
      <c r="AI27" s="1451"/>
    </row>
    <row r="28" spans="1:39" ht="40" customHeight="1" x14ac:dyDescent="0.55000000000000004">
      <c r="A28" s="1458" t="s">
        <v>285</v>
      </c>
      <c r="B28" s="1373"/>
      <c r="C28" s="1373"/>
      <c r="D28" s="1373"/>
      <c r="E28" s="1373"/>
      <c r="F28" s="1373"/>
      <c r="G28" s="1373"/>
      <c r="H28" s="1373"/>
      <c r="I28" s="1321"/>
      <c r="J28" s="1459"/>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1"/>
    </row>
    <row r="29" spans="1:39" ht="40" customHeight="1" x14ac:dyDescent="0.55000000000000004">
      <c r="A29" s="1372" t="s">
        <v>348</v>
      </c>
      <c r="B29" s="1373"/>
      <c r="C29" s="1373"/>
      <c r="D29" s="1373"/>
      <c r="E29" s="1373"/>
      <c r="F29" s="1373"/>
      <c r="G29" s="1373"/>
      <c r="H29" s="1373"/>
      <c r="I29" s="1321"/>
      <c r="J29" s="1448"/>
      <c r="K29" s="1449"/>
      <c r="L29" s="1449"/>
      <c r="M29" s="1450"/>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1"/>
    </row>
    <row r="30" spans="1:39" ht="25" customHeight="1" x14ac:dyDescent="0.55000000000000004">
      <c r="A30" s="1505" t="s">
        <v>420</v>
      </c>
      <c r="B30" s="1506"/>
      <c r="C30" s="1506"/>
      <c r="D30" s="1506"/>
      <c r="E30" s="1506"/>
      <c r="F30" s="1506"/>
      <c r="G30" s="1506"/>
      <c r="H30" s="1506"/>
      <c r="I30" s="1506"/>
      <c r="J30" s="1502" t="s">
        <v>662</v>
      </c>
      <c r="K30" s="1503"/>
      <c r="L30" s="1504"/>
      <c r="M30" s="1509"/>
      <c r="N30" s="1509"/>
      <c r="O30" s="1509"/>
      <c r="P30" s="1509"/>
      <c r="Q30" s="1509"/>
      <c r="R30" s="1509"/>
      <c r="S30" s="1509"/>
      <c r="T30" s="1399" t="s">
        <v>663</v>
      </c>
      <c r="U30" s="1399"/>
      <c r="V30" s="1400"/>
      <c r="W30" s="1320" t="s">
        <v>664</v>
      </c>
      <c r="X30" s="1373"/>
      <c r="Y30" s="1321"/>
      <c r="Z30" s="1509"/>
      <c r="AA30" s="1509"/>
      <c r="AB30" s="1509"/>
      <c r="AC30" s="1509"/>
      <c r="AD30" s="1509"/>
      <c r="AE30" s="1509"/>
      <c r="AF30" s="1509"/>
      <c r="AG30" s="1400" t="s">
        <v>663</v>
      </c>
      <c r="AH30" s="1510"/>
      <c r="AI30" s="1511"/>
    </row>
    <row r="31" spans="1:39" ht="40" customHeight="1" x14ac:dyDescent="0.55000000000000004">
      <c r="A31" s="1507"/>
      <c r="B31" s="1508"/>
      <c r="C31" s="1508"/>
      <c r="D31" s="1508"/>
      <c r="E31" s="1508"/>
      <c r="F31" s="1508"/>
      <c r="G31" s="1508"/>
      <c r="H31" s="1508"/>
      <c r="I31" s="1508"/>
      <c r="J31" s="1512" t="s">
        <v>665</v>
      </c>
      <c r="K31" s="1513"/>
      <c r="L31" s="1514"/>
      <c r="M31" s="1450"/>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1"/>
    </row>
    <row r="32" spans="1:39" ht="25" customHeight="1" x14ac:dyDescent="0.55000000000000004">
      <c r="A32" s="1495" t="s">
        <v>666</v>
      </c>
      <c r="B32" s="1496"/>
      <c r="C32" s="1496"/>
      <c r="D32" s="1496"/>
      <c r="E32" s="1496"/>
      <c r="F32" s="1496"/>
      <c r="G32" s="1496"/>
      <c r="H32" s="1496"/>
      <c r="I32" s="1496"/>
      <c r="J32" s="1497"/>
      <c r="K32" s="1497"/>
      <c r="L32" s="1497"/>
      <c r="M32" s="1496"/>
      <c r="N32" s="1496"/>
      <c r="O32" s="1496"/>
      <c r="P32" s="1496"/>
      <c r="Q32" s="1496"/>
      <c r="R32" s="1496"/>
      <c r="S32" s="1496"/>
      <c r="T32" s="1496"/>
      <c r="U32" s="1496"/>
      <c r="V32" s="1496"/>
      <c r="W32" s="1496"/>
      <c r="X32" s="1496"/>
      <c r="Y32" s="1496"/>
      <c r="Z32" s="1496"/>
      <c r="AA32" s="1496"/>
      <c r="AB32" s="1496"/>
      <c r="AC32" s="1498"/>
      <c r="AD32" s="1499" t="s">
        <v>119</v>
      </c>
      <c r="AE32" s="1500"/>
      <c r="AF32" s="1500"/>
      <c r="AG32" s="1500"/>
      <c r="AH32" s="1500"/>
      <c r="AI32" s="1501"/>
    </row>
    <row r="35" spans="2:2" ht="12" x14ac:dyDescent="0.55000000000000004">
      <c r="B35" s="248"/>
    </row>
  </sheetData>
  <sheetProtection password="C472" sheet="1" objects="1" scenarios="1" formatCells="0" selectLockedCells="1"/>
  <mergeCells count="98">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J6:S6"/>
    <mergeCell ref="A6:E6"/>
    <mergeCell ref="F6:I6"/>
    <mergeCell ref="T6:AI6"/>
    <mergeCell ref="A7:I7"/>
    <mergeCell ref="A8:I8"/>
    <mergeCell ref="J7:S7"/>
    <mergeCell ref="T7:AA7"/>
    <mergeCell ref="AB7:AI7"/>
    <mergeCell ref="J8:AI8"/>
    <mergeCell ref="A9:I9"/>
    <mergeCell ref="A10:I10"/>
    <mergeCell ref="J9:S9"/>
    <mergeCell ref="T9:AA9"/>
    <mergeCell ref="A11:I11"/>
    <mergeCell ref="A12:I12"/>
    <mergeCell ref="J12:W12"/>
    <mergeCell ref="X12:AI12"/>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9:AC19"/>
    <mergeCell ref="AD19:AI19"/>
    <mergeCell ref="J20:S20"/>
    <mergeCell ref="A21:I21"/>
    <mergeCell ref="A20:E20"/>
    <mergeCell ref="F20:I20"/>
    <mergeCell ref="T20:AI20"/>
    <mergeCell ref="J21:S21"/>
    <mergeCell ref="T21:AA21"/>
    <mergeCell ref="AB21:AI21"/>
    <mergeCell ref="N25:O25"/>
    <mergeCell ref="P25:Q25"/>
    <mergeCell ref="A22:I22"/>
    <mergeCell ref="A23:I23"/>
    <mergeCell ref="J22:AI22"/>
    <mergeCell ref="J23:S23"/>
    <mergeCell ref="T23:AA23"/>
    <mergeCell ref="AB23:AI23"/>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s>
  <phoneticPr fontId="2"/>
  <dataValidations count="8">
    <dataValidation type="custom" imeMode="halfAlpha" allowBlank="1" showInputMessage="1" showErrorMessage="1" prompt="「(3)委託・外注費」の「助成事業に要する経費（税込）」の金額を記入してください。" sqref="J12:W12 J26:W26">
      <formula1>LENB(J12)=LEN(J12)</formula1>
    </dataValidation>
    <dataValidation allowBlank="1" showInputMessage="1" showErrorMessage="1" prompt="前ページの「(3)委託費」の「経費番号」（委-1、委-2）を記入してください。" sqref="F6:I6 F20:I20"/>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type="custom" imeMode="disabled" allowBlank="1" showInputMessage="1" showErrorMessage="1" sqref="M16:S16 Z16:AF16 M30:S30 Z30:AF30">
      <formula1>LENB(M16)=LEN(M16)</formula1>
    </dataValidation>
    <dataValidation type="list" allowBlank="1" showErrorMessage="1" prompt="_x000a_" sqref="AD18:AI18 AD32:AI32">
      <formula1>"選択してください,関連あり,関連なし"</formula1>
    </dataValidation>
    <dataValidation allowBlank="1" showErrorMessage="1" sqref="J13:AI14 J27:AI28"/>
    <dataValidation allowBlank="1" showErrorMessage="1" prompt="_x000a_" sqref="AG16:AI16 J16:J17 AG30:AI30 J30:J31"/>
    <dataValidation imeMode="halfAlpha" allowBlank="1" showInputMessage="1" showErrorMessage="1" sqref="AB7 AB21"/>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5"/>
  <sheetViews>
    <sheetView showGridLines="0" view="pageBreakPreview" zoomScale="80" zoomScaleNormal="100" zoomScaleSheetLayoutView="80" workbookViewId="0">
      <selection activeCell="B5" sqref="B5"/>
    </sheetView>
  </sheetViews>
  <sheetFormatPr defaultColWidth="1.9140625" defaultRowHeight="13" x14ac:dyDescent="0.55000000000000004"/>
  <cols>
    <col min="1" max="1" width="6.33203125" style="90" customWidth="1"/>
    <col min="2" max="2" width="13.75" style="90" customWidth="1"/>
    <col min="3" max="4" width="12.58203125" style="90" customWidth="1"/>
    <col min="5" max="5" width="14.6640625" style="90" customWidth="1"/>
    <col min="6" max="6" width="7.9140625" style="90" customWidth="1"/>
    <col min="7" max="8" width="10.5" style="90" customWidth="1"/>
    <col min="9" max="9" width="1.9140625" style="417" customWidth="1"/>
    <col min="10" max="188" width="1.9140625" style="90" customWidth="1"/>
    <col min="189" max="16384" width="1.9140625" style="90"/>
  </cols>
  <sheetData>
    <row r="1" spans="1:19" s="355" customFormat="1" ht="14" x14ac:dyDescent="0.55000000000000004">
      <c r="A1" s="386"/>
      <c r="B1" s="350"/>
      <c r="C1" s="350"/>
      <c r="D1" s="350"/>
      <c r="E1" s="350"/>
      <c r="F1" s="350"/>
      <c r="G1" s="350"/>
      <c r="H1" s="346" t="s">
        <v>623</v>
      </c>
      <c r="I1" s="415"/>
      <c r="J1" s="416"/>
    </row>
    <row r="2" spans="1:19" ht="25" customHeight="1" x14ac:dyDescent="0.55000000000000004">
      <c r="A2" s="359" t="s">
        <v>287</v>
      </c>
      <c r="B2" s="361"/>
      <c r="C2" s="361"/>
      <c r="D2" s="361"/>
      <c r="E2" s="361"/>
      <c r="F2" s="361"/>
      <c r="G2" s="361"/>
      <c r="H2" s="361"/>
    </row>
    <row r="3" spans="1:19" x14ac:dyDescent="0.55000000000000004">
      <c r="A3" s="87" t="s">
        <v>667</v>
      </c>
      <c r="B3" s="87"/>
      <c r="C3" s="291"/>
      <c r="D3" s="291"/>
      <c r="E3" s="291"/>
      <c r="F3" s="364"/>
      <c r="G3" s="87"/>
      <c r="H3" s="364" t="s">
        <v>231</v>
      </c>
    </row>
    <row r="4" spans="1:19" ht="36" customHeight="1" x14ac:dyDescent="0.55000000000000004">
      <c r="A4" s="390" t="s">
        <v>232</v>
      </c>
      <c r="B4" s="391" t="s">
        <v>668</v>
      </c>
      <c r="C4" s="391" t="s">
        <v>669</v>
      </c>
      <c r="D4" s="391" t="s">
        <v>670</v>
      </c>
      <c r="E4" s="391" t="s">
        <v>671</v>
      </c>
      <c r="F4" s="421" t="s">
        <v>289</v>
      </c>
      <c r="G4" s="444" t="s">
        <v>290</v>
      </c>
      <c r="H4" s="448" t="s">
        <v>240</v>
      </c>
      <c r="I4" s="449" t="s">
        <v>291</v>
      </c>
      <c r="J4" s="423"/>
      <c r="K4" s="423"/>
      <c r="L4" s="423"/>
      <c r="M4" s="423"/>
      <c r="N4" s="423"/>
      <c r="O4" s="423"/>
      <c r="P4" s="423"/>
      <c r="Q4" s="423"/>
      <c r="R4" s="423"/>
      <c r="S4" s="423"/>
    </row>
    <row r="5" spans="1:19" ht="35" customHeight="1" x14ac:dyDescent="0.55000000000000004">
      <c r="A5" s="450">
        <f t="shared" ref="A5:A14" si="0">ROW()-4</f>
        <v>1</v>
      </c>
      <c r="B5" s="372"/>
      <c r="C5" s="451"/>
      <c r="D5" s="451"/>
      <c r="E5" s="372"/>
      <c r="F5" s="91"/>
      <c r="G5" s="426">
        <f>産業財産権・出願導入費18[[#This Row],[単価
（税抜）]]</f>
        <v>0</v>
      </c>
      <c r="H5" s="452">
        <f>ROUNDDOWN(産業財産権・出願導入費18[[#This Row],[助成対象経費
（税抜）]]*1.1,0)</f>
        <v>0</v>
      </c>
      <c r="I5"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6" spans="1:19" ht="35" customHeight="1" x14ac:dyDescent="0.55000000000000004">
      <c r="A6" s="450">
        <f t="shared" si="0"/>
        <v>2</v>
      </c>
      <c r="B6" s="372"/>
      <c r="C6" s="451"/>
      <c r="D6" s="451"/>
      <c r="E6" s="372"/>
      <c r="F6" s="91"/>
      <c r="G6" s="426">
        <f>産業財産権・出願導入費18[[#This Row],[単価
（税抜）]]</f>
        <v>0</v>
      </c>
      <c r="H6" s="452">
        <f>ROUNDDOWN(産業財産権・出願導入費18[[#This Row],[助成対象経費
（税抜）]]*1.1,0)</f>
        <v>0</v>
      </c>
      <c r="I6"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c r="J6" s="428"/>
    </row>
    <row r="7" spans="1:19" ht="35" customHeight="1" x14ac:dyDescent="0.55000000000000004">
      <c r="A7" s="450">
        <f t="shared" si="0"/>
        <v>3</v>
      </c>
      <c r="B7" s="372"/>
      <c r="C7" s="451"/>
      <c r="D7" s="451"/>
      <c r="E7" s="372"/>
      <c r="F7" s="91"/>
      <c r="G7" s="426">
        <f>産業財産権・出願導入費18[[#This Row],[単価
（税抜）]]</f>
        <v>0</v>
      </c>
      <c r="H7" s="452">
        <f>ROUNDDOWN(産業財産権・出願導入費18[[#This Row],[助成対象経費
（税抜）]]*1.1,0)</f>
        <v>0</v>
      </c>
      <c r="I7"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8" spans="1:19" ht="35" customHeight="1" x14ac:dyDescent="0.55000000000000004">
      <c r="A8" s="450">
        <f t="shared" si="0"/>
        <v>4</v>
      </c>
      <c r="B8" s="372"/>
      <c r="C8" s="451"/>
      <c r="D8" s="451"/>
      <c r="E8" s="372"/>
      <c r="F8" s="91"/>
      <c r="G8" s="426">
        <f>産業財産権・出願導入費18[[#This Row],[単価
（税抜）]]</f>
        <v>0</v>
      </c>
      <c r="H8" s="452">
        <f>ROUNDDOWN(産業財産権・出願導入費18[[#This Row],[助成対象経費
（税抜）]]*1.1,0)</f>
        <v>0</v>
      </c>
      <c r="I8"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9" spans="1:19" ht="35" customHeight="1" x14ac:dyDescent="0.55000000000000004">
      <c r="A9" s="450">
        <f t="shared" si="0"/>
        <v>5</v>
      </c>
      <c r="B9" s="372"/>
      <c r="C9" s="451"/>
      <c r="D9" s="451"/>
      <c r="E9" s="372"/>
      <c r="F9" s="91"/>
      <c r="G9" s="426">
        <f>産業財産権・出願導入費18[[#This Row],[単価
（税抜）]]</f>
        <v>0</v>
      </c>
      <c r="H9" s="452">
        <f>ROUNDDOWN(産業財産権・出願導入費18[[#This Row],[助成対象経費
（税抜）]]*1.1,0)</f>
        <v>0</v>
      </c>
      <c r="I9"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0" spans="1:19" ht="35" customHeight="1" x14ac:dyDescent="0.55000000000000004">
      <c r="A10" s="450">
        <f t="shared" si="0"/>
        <v>6</v>
      </c>
      <c r="B10" s="84"/>
      <c r="C10" s="92"/>
      <c r="D10" s="451"/>
      <c r="E10" s="372"/>
      <c r="F10" s="91"/>
      <c r="G10" s="426">
        <f>産業財産権・出願導入費18[[#This Row],[単価
（税抜）]]</f>
        <v>0</v>
      </c>
      <c r="H10" s="452">
        <f>ROUNDDOWN(産業財産権・出願導入費18[[#This Row],[助成対象経費
（税抜）]]*1.1,0)</f>
        <v>0</v>
      </c>
      <c r="I10"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1" spans="1:19" ht="35" customHeight="1" x14ac:dyDescent="0.55000000000000004">
      <c r="A11" s="450">
        <f t="shared" si="0"/>
        <v>7</v>
      </c>
      <c r="B11" s="84"/>
      <c r="C11" s="92"/>
      <c r="D11" s="451"/>
      <c r="E11" s="372"/>
      <c r="F11" s="91"/>
      <c r="G11" s="426">
        <f>産業財産権・出願導入費18[[#This Row],[単価
（税抜）]]</f>
        <v>0</v>
      </c>
      <c r="H11" s="452">
        <f>ROUNDDOWN(産業財産権・出願導入費18[[#This Row],[助成対象経費
（税抜）]]*1.1,0)</f>
        <v>0</v>
      </c>
      <c r="I11"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2" spans="1:19" ht="35" customHeight="1" x14ac:dyDescent="0.55000000000000004">
      <c r="A12" s="450">
        <f t="shared" si="0"/>
        <v>8</v>
      </c>
      <c r="B12" s="84"/>
      <c r="C12" s="92"/>
      <c r="D12" s="451"/>
      <c r="E12" s="372"/>
      <c r="F12" s="91"/>
      <c r="G12" s="426">
        <f>産業財産権・出願導入費18[[#This Row],[単価
（税抜）]]</f>
        <v>0</v>
      </c>
      <c r="H12" s="452">
        <f>ROUNDDOWN(産業財産権・出願導入費18[[#This Row],[助成対象経費
（税抜）]]*1.1,0)</f>
        <v>0</v>
      </c>
      <c r="I12"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3" spans="1:19" ht="35" customHeight="1" x14ac:dyDescent="0.55000000000000004">
      <c r="A13" s="450">
        <f t="shared" si="0"/>
        <v>9</v>
      </c>
      <c r="B13" s="84"/>
      <c r="C13" s="92"/>
      <c r="D13" s="451"/>
      <c r="E13" s="372"/>
      <c r="F13" s="91"/>
      <c r="G13" s="426">
        <f>産業財産権・出願導入費18[[#This Row],[単価
（税抜）]]</f>
        <v>0</v>
      </c>
      <c r="H13" s="452">
        <f>ROUNDDOWN(産業財産権・出願導入費18[[#This Row],[助成対象経費
（税抜）]]*1.1,0)</f>
        <v>0</v>
      </c>
      <c r="I13"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4" spans="1:19" ht="35" customHeight="1" x14ac:dyDescent="0.55000000000000004">
      <c r="A14" s="450">
        <f t="shared" si="0"/>
        <v>10</v>
      </c>
      <c r="B14" s="84"/>
      <c r="C14" s="92"/>
      <c r="D14" s="93"/>
      <c r="E14" s="372"/>
      <c r="F14" s="91"/>
      <c r="G14" s="426">
        <f>産業財産権・出願導入費18[[#This Row],[単価
（税抜）]]</f>
        <v>0</v>
      </c>
      <c r="H14" s="452">
        <f>ROUNDDOWN(産業財産権・出願導入費18[[#This Row],[助成対象経費
（税抜）]]*1.1,0)</f>
        <v>0</v>
      </c>
      <c r="I14" s="427" t="str">
        <f>IF(OR(AND(産業財産権・出願導入費18[[#This Row],[対象製品・サービス等]]="",産業財産権・出願導入費18[[#This Row],[権利名]]="",産業財産権・出願導入費18[[#This Row],[内容]]="",産業財産権・出願導入費18[[#This Row],[弁理士事務所
又は
権利所有事業者名]]="",産業財産権・出願導入費18[[#This Row],[単価
（税抜）]]=""),
          AND(産業財産権・出願導入費18[[#This Row],[対象製品・サービス等]]&lt;&gt;"",産業財産権・出願導入費18[[#This Row],[権利名]]&lt;&gt;"",産業財産権・出願導入費18[[#This Row],[内容]]&lt;&gt;"",産業財産権・出願導入費18[[#This Row],[弁理士事務所
又は
権利所有事業者名]]&lt;&gt;"",産業財産権・出願導入費18[[#This Row],[単価
（税抜）]]&lt;&gt;"")),
    "",
    "←全ての項目を入力してください。")</f>
        <v/>
      </c>
    </row>
    <row r="15" spans="1:19" ht="35" customHeight="1" x14ac:dyDescent="0.55000000000000004">
      <c r="A15" s="453"/>
      <c r="B15" s="436"/>
      <c r="C15" s="436"/>
      <c r="D15" s="436"/>
      <c r="E15" s="436"/>
      <c r="F15" s="454" t="s">
        <v>642</v>
      </c>
      <c r="G15" s="440">
        <f>SUBTOTAL(109,産業財産権・出願導入費18[助成対象経費
（税抜）])</f>
        <v>0</v>
      </c>
      <c r="H15" s="455">
        <f>SUBTOTAL(109,産業財産権・出願導入費18[助成事業に
要する経費
（税込）])</f>
        <v>0</v>
      </c>
      <c r="I15" s="442"/>
    </row>
  </sheetData>
  <sheetProtection password="C472" sheet="1" objects="1" scenarios="1" formatCells="0" selectLockedCells="1"/>
  <phoneticPr fontId="2"/>
  <conditionalFormatting sqref="B6:F14">
    <cfRule type="expression" dxfId="166" priority="2">
      <formula>AND(OR($B6&lt;&gt;"",$C6&lt;&gt;"",$D6&lt;&gt;"",$E6&lt;&gt;"",$F6&lt;&gt;""),B6="")</formula>
    </cfRule>
  </conditionalFormatting>
  <conditionalFormatting sqref="B5:F5">
    <cfRule type="expression" dxfId="165" priority="1">
      <formula>AND(OR($B5&lt;&gt;"",$C5&lt;&gt;"",$D5&lt;&gt;"",$E5&lt;&gt;"",$F5&lt;&gt;""),B5="")</formula>
    </cfRule>
  </conditionalFormatting>
  <dataValidations count="6">
    <dataValidation allowBlank="1" showInputMessage="1" showErrorMessage="1" prompt="自動計算されます。" sqref="G5:H14"/>
    <dataValidation allowBlank="1" showInputMessage="1" showErrorMessage="1" prompt="未定等不明確の場合は、 申請時点の候補先を記入してください。「未定、検討中」等の記入はできません。" sqref="E5:E14"/>
    <dataValidation imeMode="disabled" allowBlank="1" showInputMessage="1" showErrorMessage="1" sqref="F5:F14"/>
    <dataValidation type="custom" allowBlank="1" showInputMessage="1" showErrorMessage="1" sqref="I5:I14">
      <formula1>ISERROR(FIND(CHAR(10),I5))</formula1>
    </dataValidation>
    <dataValidation type="list" allowBlank="1" showInputMessage="1" showErrorMessage="1" sqref="C5:C14">
      <formula1>"特許権,実用新案権,意匠権,商標権"</formula1>
    </dataValidation>
    <dataValidation type="list" allowBlank="1" showInputMessage="1" showErrorMessage="1" sqref="D5:D14">
      <formula1>"出願,実施許諾,譲渡"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A16"/>
  <sheetViews>
    <sheetView showGridLines="0" view="pageBreakPreview" zoomScale="80" zoomScaleNormal="100" zoomScaleSheetLayoutView="80" workbookViewId="0">
      <selection activeCell="B6" sqref="B6"/>
    </sheetView>
  </sheetViews>
  <sheetFormatPr defaultColWidth="1.9140625" defaultRowHeight="12" x14ac:dyDescent="0.55000000000000004"/>
  <cols>
    <col min="1" max="1" width="5.9140625" style="94" customWidth="1"/>
    <col min="2" max="2" width="13.75" style="94" customWidth="1"/>
    <col min="3" max="5" width="12.58203125" style="94" customWidth="1"/>
    <col min="6" max="6" width="4.58203125" style="94" bestFit="1" customWidth="1"/>
    <col min="7" max="7" width="8.58203125" style="94" bestFit="1" customWidth="1"/>
    <col min="8" max="9" width="13.1640625" style="94" customWidth="1"/>
    <col min="10" max="11" width="1.9140625" style="94" customWidth="1"/>
    <col min="12" max="12" width="10.33203125" style="94" customWidth="1"/>
    <col min="13" max="13" width="8.6640625" style="94" customWidth="1"/>
    <col min="14" max="14" width="5.75" style="94" customWidth="1"/>
    <col min="15" max="213" width="1.9140625" style="94" customWidth="1"/>
    <col min="214" max="16384" width="1.9140625" style="94"/>
  </cols>
  <sheetData>
    <row r="1" spans="1:53" ht="13" x14ac:dyDescent="0.55000000000000004">
      <c r="A1" s="456"/>
      <c r="B1" s="457"/>
      <c r="C1" s="457"/>
      <c r="D1" s="457"/>
      <c r="E1" s="457"/>
      <c r="F1" s="457"/>
      <c r="G1" s="457"/>
      <c r="H1" s="458"/>
      <c r="I1" s="346" t="s">
        <v>387</v>
      </c>
      <c r="J1" s="82"/>
    </row>
    <row r="2" spans="1:53" ht="13" customHeight="1" x14ac:dyDescent="0.55000000000000004">
      <c r="A2" s="456" t="s">
        <v>349</v>
      </c>
      <c r="B2" s="457"/>
      <c r="C2" s="457"/>
      <c r="D2" s="457"/>
      <c r="E2" s="457"/>
      <c r="F2" s="457"/>
      <c r="G2" s="457"/>
      <c r="H2" s="458"/>
      <c r="I2" s="346"/>
      <c r="J2" s="82"/>
    </row>
    <row r="3" spans="1:53" ht="13" customHeight="1" x14ac:dyDescent="0.55000000000000004">
      <c r="A3" s="1515" t="s">
        <v>672</v>
      </c>
      <c r="B3" s="1516"/>
      <c r="C3" s="1516"/>
      <c r="D3" s="1516"/>
      <c r="E3" s="1516"/>
      <c r="F3" s="1516"/>
      <c r="G3" s="1516"/>
      <c r="H3" s="1516"/>
      <c r="I3" s="1517"/>
      <c r="J3" s="479"/>
      <c r="K3" s="103"/>
    </row>
    <row r="4" spans="1:53" ht="13" x14ac:dyDescent="0.55000000000000004">
      <c r="A4" s="459"/>
      <c r="B4" s="460"/>
      <c r="C4" s="461"/>
      <c r="D4" s="461"/>
      <c r="E4" s="461"/>
      <c r="F4" s="461"/>
      <c r="G4" s="461"/>
      <c r="H4" s="462"/>
      <c r="I4" s="463" t="s">
        <v>231</v>
      </c>
      <c r="J4" s="478"/>
      <c r="K4" s="120"/>
    </row>
    <row r="5" spans="1:53" ht="35" customHeight="1" x14ac:dyDescent="0.55000000000000004">
      <c r="A5" s="464" t="s">
        <v>421</v>
      </c>
      <c r="B5" s="465" t="s">
        <v>350</v>
      </c>
      <c r="C5" s="465" t="s">
        <v>351</v>
      </c>
      <c r="D5" s="465" t="s">
        <v>352</v>
      </c>
      <c r="E5" s="465" t="s">
        <v>353</v>
      </c>
      <c r="F5" s="465" t="s">
        <v>354</v>
      </c>
      <c r="G5" s="465" t="s">
        <v>355</v>
      </c>
      <c r="H5" s="465" t="s">
        <v>415</v>
      </c>
      <c r="I5" s="465" t="s">
        <v>416</v>
      </c>
      <c r="J5" s="466" t="s">
        <v>253</v>
      </c>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row>
    <row r="6" spans="1:53" ht="35" customHeight="1" x14ac:dyDescent="0.55000000000000004">
      <c r="A6" s="467">
        <f t="shared" ref="A6:A15" si="0">ROW()-5</f>
        <v>1</v>
      </c>
      <c r="B6" s="468"/>
      <c r="C6" s="468"/>
      <c r="D6" s="468"/>
      <c r="E6" s="468"/>
      <c r="F6" s="469"/>
      <c r="G6" s="469"/>
      <c r="H6" s="470">
        <f>F6*G6</f>
        <v>0</v>
      </c>
      <c r="I6" s="470">
        <f>ROUNDDOWN(H6*1.1,0)</f>
        <v>0</v>
      </c>
      <c r="J6" s="471" t="str">
        <f t="shared" ref="J6:J15" si="1">IF(OR(
      AND(B6="",C6="",D6="",E6="",F6="",G6=""),
      AND(B6&lt;&gt;"",C6&lt;&gt;"",D6&lt;&gt;"",E6&lt;&gt;"",F6&lt;&gt;"",G6&lt;&gt;"")),
   "", "←全ての項目を入力してください。")</f>
        <v/>
      </c>
      <c r="K6" s="105"/>
      <c r="L6" s="105"/>
      <c r="M6" s="105"/>
      <c r="N6" s="105"/>
      <c r="O6" s="105"/>
      <c r="P6" s="105"/>
      <c r="Q6" s="105"/>
      <c r="R6" s="105"/>
      <c r="S6" s="105"/>
      <c r="T6" s="105"/>
      <c r="U6" s="105"/>
      <c r="V6" s="105"/>
      <c r="W6" s="105"/>
      <c r="X6" s="105"/>
      <c r="Y6" s="105"/>
      <c r="Z6" s="105"/>
      <c r="AA6" s="105"/>
    </row>
    <row r="7" spans="1:53" ht="35" customHeight="1" x14ac:dyDescent="0.55000000000000004">
      <c r="A7" s="467">
        <f t="shared" si="0"/>
        <v>2</v>
      </c>
      <c r="B7" s="468"/>
      <c r="C7" s="468"/>
      <c r="D7" s="468"/>
      <c r="E7" s="468"/>
      <c r="F7" s="469"/>
      <c r="G7" s="469"/>
      <c r="H7" s="470">
        <f t="shared" ref="H7:H15" si="2">F7*G7</f>
        <v>0</v>
      </c>
      <c r="I7" s="470">
        <f t="shared" ref="I7:I15" si="3">ROUNDDOWN(H7*1.1,0)</f>
        <v>0</v>
      </c>
      <c r="J7" s="471" t="str">
        <f t="shared" si="1"/>
        <v/>
      </c>
      <c r="L7" s="106"/>
      <c r="M7" s="106"/>
    </row>
    <row r="8" spans="1:53" ht="35" customHeight="1" x14ac:dyDescent="0.55000000000000004">
      <c r="A8" s="467">
        <f t="shared" si="0"/>
        <v>3</v>
      </c>
      <c r="B8" s="468"/>
      <c r="C8" s="468"/>
      <c r="D8" s="468"/>
      <c r="E8" s="468"/>
      <c r="F8" s="469"/>
      <c r="G8" s="469"/>
      <c r="H8" s="470">
        <f>F8*G8</f>
        <v>0</v>
      </c>
      <c r="I8" s="470">
        <f t="shared" si="3"/>
        <v>0</v>
      </c>
      <c r="J8" s="471" t="str">
        <f t="shared" si="1"/>
        <v/>
      </c>
      <c r="AT8" s="120"/>
      <c r="AU8" s="120"/>
      <c r="AV8" s="120"/>
      <c r="AW8" s="120"/>
      <c r="AX8" s="120"/>
      <c r="AY8" s="120"/>
      <c r="AZ8" s="120"/>
      <c r="BA8" s="120"/>
    </row>
    <row r="9" spans="1:53" ht="35" customHeight="1" x14ac:dyDescent="0.55000000000000004">
      <c r="A9" s="467">
        <f t="shared" si="0"/>
        <v>4</v>
      </c>
      <c r="B9" s="468"/>
      <c r="C9" s="468"/>
      <c r="D9" s="468"/>
      <c r="E9" s="468"/>
      <c r="F9" s="469"/>
      <c r="G9" s="469"/>
      <c r="H9" s="470">
        <f t="shared" si="2"/>
        <v>0</v>
      </c>
      <c r="I9" s="470">
        <f t="shared" si="3"/>
        <v>0</v>
      </c>
      <c r="J9" s="471" t="str">
        <f t="shared" si="1"/>
        <v/>
      </c>
      <c r="AT9" s="120"/>
      <c r="AU9" s="121"/>
      <c r="AV9" s="121"/>
      <c r="AW9" s="120"/>
      <c r="AX9" s="120"/>
      <c r="AY9" s="120"/>
      <c r="AZ9" s="120"/>
      <c r="BA9" s="120"/>
    </row>
    <row r="10" spans="1:53" ht="35" customHeight="1" x14ac:dyDescent="0.55000000000000004">
      <c r="A10" s="467">
        <f t="shared" si="0"/>
        <v>5</v>
      </c>
      <c r="B10" s="468"/>
      <c r="C10" s="468"/>
      <c r="D10" s="468"/>
      <c r="E10" s="468"/>
      <c r="F10" s="469"/>
      <c r="G10" s="469"/>
      <c r="H10" s="470">
        <f t="shared" si="2"/>
        <v>0</v>
      </c>
      <c r="I10" s="470">
        <f t="shared" si="3"/>
        <v>0</v>
      </c>
      <c r="J10" s="471" t="str">
        <f t="shared" si="1"/>
        <v/>
      </c>
      <c r="AT10" s="120"/>
      <c r="AU10" s="120"/>
      <c r="AV10" s="120"/>
      <c r="AW10" s="120"/>
      <c r="AX10" s="120"/>
      <c r="AY10" s="120"/>
      <c r="AZ10" s="120"/>
      <c r="BA10" s="120"/>
    </row>
    <row r="11" spans="1:53" ht="35" customHeight="1" x14ac:dyDescent="0.55000000000000004">
      <c r="A11" s="467">
        <f t="shared" si="0"/>
        <v>6</v>
      </c>
      <c r="B11" s="472"/>
      <c r="C11" s="472"/>
      <c r="D11" s="472"/>
      <c r="E11" s="472"/>
      <c r="F11" s="473"/>
      <c r="G11" s="473"/>
      <c r="H11" s="470">
        <f t="shared" si="2"/>
        <v>0</v>
      </c>
      <c r="I11" s="470">
        <f t="shared" si="3"/>
        <v>0</v>
      </c>
      <c r="J11" s="471" t="str">
        <f t="shared" si="1"/>
        <v/>
      </c>
    </row>
    <row r="12" spans="1:53" ht="35" customHeight="1" x14ac:dyDescent="0.55000000000000004">
      <c r="A12" s="467">
        <f t="shared" si="0"/>
        <v>7</v>
      </c>
      <c r="B12" s="472"/>
      <c r="C12" s="472"/>
      <c r="D12" s="472"/>
      <c r="E12" s="472"/>
      <c r="F12" s="473"/>
      <c r="G12" s="473"/>
      <c r="H12" s="470">
        <f t="shared" si="2"/>
        <v>0</v>
      </c>
      <c r="I12" s="470">
        <f t="shared" si="3"/>
        <v>0</v>
      </c>
      <c r="J12" s="471" t="str">
        <f t="shared" si="1"/>
        <v/>
      </c>
    </row>
    <row r="13" spans="1:53" ht="35" customHeight="1" x14ac:dyDescent="0.55000000000000004">
      <c r="A13" s="467">
        <f t="shared" si="0"/>
        <v>8</v>
      </c>
      <c r="B13" s="472"/>
      <c r="C13" s="472"/>
      <c r="D13" s="472"/>
      <c r="E13" s="472"/>
      <c r="F13" s="473"/>
      <c r="G13" s="473"/>
      <c r="H13" s="470">
        <f t="shared" si="2"/>
        <v>0</v>
      </c>
      <c r="I13" s="470">
        <f t="shared" si="3"/>
        <v>0</v>
      </c>
      <c r="J13" s="471" t="str">
        <f t="shared" si="1"/>
        <v/>
      </c>
    </row>
    <row r="14" spans="1:53" ht="35" customHeight="1" x14ac:dyDescent="0.55000000000000004">
      <c r="A14" s="467">
        <f t="shared" si="0"/>
        <v>9</v>
      </c>
      <c r="B14" s="472"/>
      <c r="C14" s="472"/>
      <c r="D14" s="472"/>
      <c r="E14" s="472"/>
      <c r="F14" s="473"/>
      <c r="G14" s="473"/>
      <c r="H14" s="470">
        <f t="shared" si="2"/>
        <v>0</v>
      </c>
      <c r="I14" s="470">
        <f t="shared" si="3"/>
        <v>0</v>
      </c>
      <c r="J14" s="471" t="str">
        <f t="shared" si="1"/>
        <v/>
      </c>
    </row>
    <row r="15" spans="1:53" ht="35" customHeight="1" x14ac:dyDescent="0.55000000000000004">
      <c r="A15" s="467">
        <f t="shared" si="0"/>
        <v>10</v>
      </c>
      <c r="B15" s="472"/>
      <c r="C15" s="472"/>
      <c r="D15" s="472"/>
      <c r="E15" s="472"/>
      <c r="F15" s="473"/>
      <c r="G15" s="473"/>
      <c r="H15" s="470">
        <f t="shared" si="2"/>
        <v>0</v>
      </c>
      <c r="I15" s="470">
        <f t="shared" si="3"/>
        <v>0</v>
      </c>
      <c r="J15" s="471" t="str">
        <f t="shared" si="1"/>
        <v/>
      </c>
    </row>
    <row r="16" spans="1:53" ht="35" customHeight="1" x14ac:dyDescent="0.55000000000000004">
      <c r="A16" s="474"/>
      <c r="B16" s="475"/>
      <c r="C16" s="475"/>
      <c r="D16" s="475"/>
      <c r="E16" s="475"/>
      <c r="F16" s="475"/>
      <c r="G16" s="476" t="s">
        <v>254</v>
      </c>
      <c r="H16" s="477">
        <f>SUM(H6:H15)</f>
        <v>0</v>
      </c>
      <c r="I16" s="477">
        <f>SUM(I6:I15)</f>
        <v>0</v>
      </c>
      <c r="J16" s="239"/>
    </row>
  </sheetData>
  <sheetProtection password="C472" sheet="1" objects="1" scenarios="1" selectLockedCells="1"/>
  <mergeCells count="1">
    <mergeCell ref="A3:I3"/>
  </mergeCells>
  <phoneticPr fontId="2"/>
  <conditionalFormatting sqref="B6:G15">
    <cfRule type="expression" dxfId="143" priority="1">
      <formula>AND(OR($B6&lt;&gt;"",$C6&lt;&gt;"",$D6&lt;&gt;"",$E6&lt;&gt;"",$F6&lt;&gt;"",$G6&lt;&gt;""),B6="")</formula>
    </cfRule>
  </conditionalFormatting>
  <dataValidations count="2">
    <dataValidation type="custom" allowBlank="1" showInputMessage="1" showErrorMessage="1" sqref="J6:J15">
      <formula1>ISERROR(FIND(CHAR(10),J6))</formula1>
    </dataValidation>
    <dataValidation imeMode="halfAlpha" allowBlank="1" showInputMessage="1" showErrorMessage="1" sqref="F6:G15"/>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3"/>
  <sheetViews>
    <sheetView showGridLines="0" view="pageBreakPreview" zoomScale="80" zoomScaleNormal="100" zoomScaleSheetLayoutView="80" workbookViewId="0">
      <selection activeCell="F4" sqref="F4:I4"/>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1" s="359"/>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346" t="s">
        <v>623</v>
      </c>
    </row>
    <row r="2" spans="1:99" ht="25" customHeight="1" x14ac:dyDescent="0.55000000000000004">
      <c r="A2" s="359" t="s">
        <v>448</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52"/>
    </row>
    <row r="3" spans="1:99" ht="45" customHeight="1" x14ac:dyDescent="0.55000000000000004">
      <c r="A3" s="1518" t="s">
        <v>673</v>
      </c>
      <c r="B3" s="1518"/>
      <c r="C3" s="1518"/>
      <c r="D3" s="1518"/>
      <c r="E3" s="1518"/>
      <c r="F3" s="1518"/>
      <c r="G3" s="1518"/>
      <c r="H3" s="1518"/>
      <c r="I3" s="1518"/>
      <c r="J3" s="1518"/>
      <c r="K3" s="1518"/>
      <c r="L3" s="1518"/>
      <c r="M3" s="1518"/>
      <c r="N3" s="1518"/>
      <c r="O3" s="1518"/>
      <c r="P3" s="1518"/>
      <c r="Q3" s="1518"/>
      <c r="R3" s="1518"/>
      <c r="S3" s="1518"/>
      <c r="T3" s="1518"/>
      <c r="U3" s="1518"/>
      <c r="V3" s="1518"/>
      <c r="W3" s="1518"/>
      <c r="X3" s="1518"/>
      <c r="Y3" s="1518"/>
      <c r="Z3" s="1518"/>
      <c r="AA3" s="1518"/>
      <c r="AB3" s="1518"/>
      <c r="AC3" s="1518"/>
      <c r="AD3" s="1518"/>
      <c r="AE3" s="1518"/>
      <c r="AF3" s="1518"/>
      <c r="AG3" s="1518"/>
      <c r="AH3" s="1518"/>
      <c r="AI3" s="1518"/>
      <c r="AJ3" s="480"/>
      <c r="AK3" s="480"/>
      <c r="AL3" s="480"/>
      <c r="AM3" s="480"/>
    </row>
    <row r="4" spans="1:99" ht="25" customHeight="1" x14ac:dyDescent="0.55000000000000004">
      <c r="A4" s="1480" t="s">
        <v>654</v>
      </c>
      <c r="B4" s="1481"/>
      <c r="C4" s="1481"/>
      <c r="D4" s="1481"/>
      <c r="E4" s="1482"/>
      <c r="F4" s="1483" t="s">
        <v>674</v>
      </c>
      <c r="G4" s="1484"/>
      <c r="H4" s="1484"/>
      <c r="I4" s="1484"/>
      <c r="J4" s="1478" t="s">
        <v>675</v>
      </c>
      <c r="K4" s="1479"/>
      <c r="L4" s="1479"/>
      <c r="M4" s="1479"/>
      <c r="N4" s="1479"/>
      <c r="O4" s="1479"/>
      <c r="P4" s="1479"/>
      <c r="Q4" s="1479"/>
      <c r="R4" s="1479"/>
      <c r="S4" s="1479"/>
      <c r="T4" s="1485"/>
      <c r="U4" s="1486"/>
      <c r="V4" s="1486"/>
      <c r="W4" s="1486"/>
      <c r="X4" s="1486"/>
      <c r="Y4" s="1486"/>
      <c r="Z4" s="1486"/>
      <c r="AA4" s="1486"/>
      <c r="AB4" s="1486"/>
      <c r="AC4" s="1486"/>
      <c r="AD4" s="1486"/>
      <c r="AE4" s="1486"/>
      <c r="AF4" s="1486"/>
      <c r="AG4" s="1486"/>
      <c r="AH4" s="1486"/>
      <c r="AI4" s="1487"/>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CD4" s="446"/>
      <c r="CE4" s="446"/>
      <c r="CF4" s="446"/>
      <c r="CG4" s="446"/>
      <c r="CH4" s="446"/>
      <c r="CI4" s="446"/>
      <c r="CJ4" s="446"/>
      <c r="CK4" s="446"/>
      <c r="CL4" s="446"/>
      <c r="CM4" s="446"/>
      <c r="CN4" s="446"/>
      <c r="CO4" s="446"/>
      <c r="CP4" s="446"/>
      <c r="CQ4" s="446"/>
      <c r="CR4" s="446"/>
      <c r="CS4" s="446"/>
      <c r="CT4" s="446"/>
      <c r="CU4" s="446"/>
    </row>
    <row r="5" spans="1:99" ht="25" customHeight="1" x14ac:dyDescent="0.55000000000000004">
      <c r="A5" s="1464" t="s">
        <v>444</v>
      </c>
      <c r="B5" s="1465"/>
      <c r="C5" s="1465"/>
      <c r="D5" s="1465"/>
      <c r="E5" s="1465"/>
      <c r="F5" s="1465"/>
      <c r="G5" s="1465"/>
      <c r="H5" s="1465"/>
      <c r="I5" s="1466"/>
      <c r="J5" s="1488"/>
      <c r="K5" s="1489"/>
      <c r="L5" s="1489"/>
      <c r="M5" s="1489"/>
      <c r="N5" s="1489"/>
      <c r="O5" s="1489"/>
      <c r="P5" s="1489"/>
      <c r="Q5" s="1489"/>
      <c r="R5" s="1489"/>
      <c r="S5" s="1489"/>
      <c r="T5" s="1490" t="s">
        <v>657</v>
      </c>
      <c r="U5" s="1491"/>
      <c r="V5" s="1491"/>
      <c r="W5" s="1491"/>
      <c r="X5" s="1491"/>
      <c r="Y5" s="1491"/>
      <c r="Z5" s="1491"/>
      <c r="AA5" s="1492"/>
      <c r="AB5" s="1493"/>
      <c r="AC5" s="1493"/>
      <c r="AD5" s="1493"/>
      <c r="AE5" s="1493"/>
      <c r="AF5" s="1493"/>
      <c r="AG5" s="1493"/>
      <c r="AH5" s="1493"/>
      <c r="AI5" s="1494"/>
      <c r="AO5" s="445"/>
      <c r="AP5" s="445"/>
      <c r="AQ5" s="445"/>
      <c r="AR5" s="445"/>
      <c r="AS5" s="445"/>
      <c r="AT5" s="445"/>
      <c r="AU5" s="445"/>
      <c r="AV5" s="445"/>
      <c r="AW5" s="445"/>
      <c r="AX5" s="445"/>
      <c r="AY5" s="445"/>
      <c r="AZ5" s="445"/>
      <c r="BA5" s="445"/>
      <c r="BB5" s="445"/>
      <c r="BC5" s="445"/>
      <c r="BD5" s="445"/>
      <c r="BE5" s="445"/>
      <c r="BF5" s="445"/>
      <c r="BG5" s="445"/>
      <c r="BH5" s="445"/>
      <c r="BI5" s="445"/>
      <c r="BJ5" s="445"/>
      <c r="BK5" s="445"/>
      <c r="BL5" s="445"/>
      <c r="BM5" s="445"/>
      <c r="BN5" s="445"/>
      <c r="BO5" s="445"/>
      <c r="BP5" s="445"/>
      <c r="BQ5" s="445"/>
      <c r="BR5" s="445"/>
      <c r="CD5" s="446"/>
      <c r="CE5" s="446"/>
      <c r="CF5" s="446"/>
      <c r="CG5" s="446"/>
      <c r="CH5" s="446"/>
      <c r="CI5" s="446"/>
      <c r="CJ5" s="446"/>
      <c r="CK5" s="446"/>
      <c r="CL5" s="446"/>
      <c r="CM5" s="446"/>
      <c r="CN5" s="446"/>
      <c r="CO5" s="446"/>
      <c r="CP5" s="446"/>
      <c r="CQ5" s="446"/>
      <c r="CR5" s="446"/>
      <c r="CS5" s="446"/>
      <c r="CT5" s="446"/>
      <c r="CU5" s="446"/>
    </row>
    <row r="6" spans="1:99" ht="25" customHeight="1" x14ac:dyDescent="0.55000000000000004">
      <c r="A6" s="1464" t="s">
        <v>299</v>
      </c>
      <c r="B6" s="1465"/>
      <c r="C6" s="1465"/>
      <c r="D6" s="1465"/>
      <c r="E6" s="1465"/>
      <c r="F6" s="1465"/>
      <c r="G6" s="1465"/>
      <c r="H6" s="1465"/>
      <c r="I6" s="1466"/>
      <c r="J6" s="1467"/>
      <c r="K6" s="1468"/>
      <c r="L6" s="1468"/>
      <c r="M6" s="1468"/>
      <c r="N6" s="1468"/>
      <c r="O6" s="1468"/>
      <c r="P6" s="1468"/>
      <c r="Q6" s="1468"/>
      <c r="R6" s="1468"/>
      <c r="S6" s="1468"/>
      <c r="T6" s="1468"/>
      <c r="U6" s="1468"/>
      <c r="V6" s="1468"/>
      <c r="W6" s="1468"/>
      <c r="X6" s="1468"/>
      <c r="Y6" s="1468"/>
      <c r="Z6" s="1468"/>
      <c r="AA6" s="1468"/>
      <c r="AB6" s="1468"/>
      <c r="AC6" s="1468"/>
      <c r="AD6" s="1468"/>
      <c r="AE6" s="1468"/>
      <c r="AF6" s="1468"/>
      <c r="AG6" s="1468"/>
      <c r="AH6" s="1468"/>
      <c r="AI6" s="1469"/>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CD6" s="446"/>
      <c r="CE6" s="446"/>
      <c r="CF6" s="446"/>
      <c r="CG6" s="446"/>
      <c r="CH6" s="446"/>
      <c r="CI6" s="446"/>
      <c r="CJ6" s="446"/>
      <c r="CK6" s="446"/>
      <c r="CL6" s="446"/>
      <c r="CM6" s="446"/>
      <c r="CN6" s="446"/>
      <c r="CO6" s="446"/>
      <c r="CP6" s="446"/>
      <c r="CQ6" s="446"/>
      <c r="CR6" s="446"/>
      <c r="CS6" s="446"/>
      <c r="CT6" s="446"/>
      <c r="CU6" s="446"/>
    </row>
    <row r="7" spans="1:99" ht="25" customHeight="1" x14ac:dyDescent="0.55000000000000004">
      <c r="A7" s="1458" t="s">
        <v>266</v>
      </c>
      <c r="B7" s="1373"/>
      <c r="C7" s="1373"/>
      <c r="D7" s="1373"/>
      <c r="E7" s="1373"/>
      <c r="F7" s="1373"/>
      <c r="G7" s="1373"/>
      <c r="H7" s="1373"/>
      <c r="I7" s="1321"/>
      <c r="J7" s="1470"/>
      <c r="K7" s="1471"/>
      <c r="L7" s="1471"/>
      <c r="M7" s="1471"/>
      <c r="N7" s="1471"/>
      <c r="O7" s="1471"/>
      <c r="P7" s="1471"/>
      <c r="Q7" s="1471"/>
      <c r="R7" s="1471"/>
      <c r="S7" s="1471"/>
      <c r="T7" s="1472" t="s">
        <v>658</v>
      </c>
      <c r="U7" s="1473"/>
      <c r="V7" s="1473"/>
      <c r="W7" s="1473"/>
      <c r="X7" s="1473"/>
      <c r="Y7" s="1473"/>
      <c r="Z7" s="1473"/>
      <c r="AA7" s="1474"/>
      <c r="AB7" s="1463"/>
      <c r="AC7" s="1463"/>
      <c r="AD7" s="1463"/>
      <c r="AE7" s="1463"/>
      <c r="AF7" s="1463"/>
      <c r="AG7" s="1463"/>
      <c r="AH7" s="1463"/>
      <c r="AI7" s="147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CD7" s="446"/>
      <c r="CE7" s="446"/>
      <c r="CF7" s="446"/>
      <c r="CG7" s="446"/>
      <c r="CH7" s="446"/>
      <c r="CI7" s="446"/>
      <c r="CJ7" s="446"/>
      <c r="CK7" s="446"/>
      <c r="CL7" s="446"/>
      <c r="CM7" s="446"/>
      <c r="CN7" s="446"/>
      <c r="CO7" s="446"/>
      <c r="CP7" s="446"/>
      <c r="CQ7" s="446"/>
      <c r="CR7" s="446"/>
      <c r="CS7" s="446"/>
      <c r="CT7" s="446"/>
      <c r="CU7" s="446"/>
    </row>
    <row r="8" spans="1:99" ht="40" customHeight="1" x14ac:dyDescent="0.55000000000000004">
      <c r="A8" s="1452" t="s">
        <v>445</v>
      </c>
      <c r="B8" s="1453"/>
      <c r="C8" s="1453"/>
      <c r="D8" s="1453"/>
      <c r="E8" s="1453"/>
      <c r="F8" s="1453"/>
      <c r="G8" s="1453"/>
      <c r="H8" s="1453"/>
      <c r="I8" s="1454"/>
      <c r="J8" s="1455"/>
      <c r="K8" s="1456"/>
      <c r="L8" s="1456"/>
      <c r="M8" s="1456"/>
      <c r="N8" s="1456"/>
      <c r="O8" s="1456"/>
      <c r="P8" s="1456"/>
      <c r="Q8" s="1456"/>
      <c r="R8" s="1456"/>
      <c r="S8" s="1456"/>
      <c r="T8" s="1456"/>
      <c r="U8" s="1456"/>
      <c r="V8" s="1456"/>
      <c r="W8" s="1456"/>
      <c r="X8" s="1456"/>
      <c r="Y8" s="1456"/>
      <c r="Z8" s="1456"/>
      <c r="AA8" s="1456"/>
      <c r="AB8" s="1456"/>
      <c r="AC8" s="1456"/>
      <c r="AD8" s="1456"/>
      <c r="AE8" s="1456"/>
      <c r="AF8" s="1456"/>
      <c r="AG8" s="1456"/>
      <c r="AH8" s="1456"/>
      <c r="AI8" s="1457"/>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CD8" s="446"/>
      <c r="CE8" s="446"/>
      <c r="CF8" s="446"/>
      <c r="CG8" s="446"/>
      <c r="CH8" s="446"/>
      <c r="CI8" s="446"/>
      <c r="CJ8" s="446"/>
      <c r="CK8" s="446"/>
      <c r="CL8" s="446"/>
      <c r="CM8" s="446"/>
      <c r="CN8" s="446"/>
      <c r="CO8" s="446"/>
      <c r="CP8" s="446"/>
      <c r="CQ8" s="446"/>
      <c r="CR8" s="446"/>
      <c r="CS8" s="446"/>
      <c r="CT8" s="446"/>
      <c r="CU8" s="446"/>
    </row>
    <row r="9" spans="1:99" ht="25" customHeight="1" x14ac:dyDescent="0.55000000000000004">
      <c r="A9" s="1458" t="s">
        <v>281</v>
      </c>
      <c r="B9" s="1373"/>
      <c r="C9" s="1373"/>
      <c r="D9" s="1373"/>
      <c r="E9" s="1373"/>
      <c r="F9" s="1373"/>
      <c r="G9" s="1373"/>
      <c r="H9" s="1373"/>
      <c r="I9" s="1321"/>
      <c r="J9" s="1320" t="s">
        <v>659</v>
      </c>
      <c r="K9" s="1373"/>
      <c r="L9" s="1373"/>
      <c r="M9" s="1373"/>
      <c r="N9" s="1463"/>
      <c r="O9" s="1463"/>
      <c r="P9" s="1373" t="s">
        <v>270</v>
      </c>
      <c r="Q9" s="1373"/>
      <c r="R9" s="1463"/>
      <c r="S9" s="1463"/>
      <c r="T9" s="1373" t="s">
        <v>282</v>
      </c>
      <c r="U9" s="1373"/>
      <c r="V9" s="1373" t="s">
        <v>283</v>
      </c>
      <c r="W9" s="1373"/>
      <c r="X9" s="1373"/>
      <c r="Y9" s="1373" t="s">
        <v>660</v>
      </c>
      <c r="Z9" s="1373"/>
      <c r="AA9" s="1373"/>
      <c r="AB9" s="1463"/>
      <c r="AC9" s="1463"/>
      <c r="AD9" s="1373" t="s">
        <v>270</v>
      </c>
      <c r="AE9" s="1373"/>
      <c r="AF9" s="1463"/>
      <c r="AG9" s="1463"/>
      <c r="AH9" s="1373" t="s">
        <v>271</v>
      </c>
      <c r="AI9" s="1460"/>
      <c r="AO9" s="445"/>
      <c r="AP9" s="445"/>
      <c r="AQ9" s="445"/>
      <c r="AR9" s="445"/>
      <c r="AS9" s="445"/>
      <c r="AT9" s="445"/>
      <c r="AU9" s="445"/>
      <c r="AV9" s="445"/>
      <c r="AW9" s="445"/>
      <c r="AX9" s="445"/>
      <c r="AY9" s="445"/>
      <c r="AZ9" s="445"/>
      <c r="BA9" s="445"/>
      <c r="BB9" s="445"/>
      <c r="BC9" s="445"/>
      <c r="BD9" s="445"/>
      <c r="BE9" s="445"/>
      <c r="BF9" s="445"/>
      <c r="BG9" s="445"/>
      <c r="BH9" s="445"/>
      <c r="BI9" s="445"/>
      <c r="BJ9" s="445"/>
      <c r="BK9" s="445"/>
      <c r="BL9" s="445"/>
      <c r="BM9" s="445"/>
      <c r="BN9" s="445"/>
      <c r="BO9" s="445"/>
      <c r="BP9" s="445"/>
      <c r="BQ9" s="445"/>
      <c r="BR9" s="445"/>
    </row>
    <row r="10" spans="1:99" ht="25" customHeight="1" x14ac:dyDescent="0.55000000000000004">
      <c r="A10" s="1458" t="s">
        <v>272</v>
      </c>
      <c r="B10" s="1373"/>
      <c r="C10" s="1373"/>
      <c r="D10" s="1373"/>
      <c r="E10" s="1373"/>
      <c r="F10" s="1373"/>
      <c r="G10" s="1373"/>
      <c r="H10" s="1373"/>
      <c r="I10" s="1321"/>
      <c r="J10" s="1398"/>
      <c r="K10" s="1398"/>
      <c r="L10" s="1398"/>
      <c r="M10" s="1398"/>
      <c r="N10" s="1398"/>
      <c r="O10" s="1398"/>
      <c r="P10" s="1398"/>
      <c r="Q10" s="1398"/>
      <c r="R10" s="1398"/>
      <c r="S10" s="1398"/>
      <c r="T10" s="1398"/>
      <c r="U10" s="1398"/>
      <c r="V10" s="1398"/>
      <c r="W10" s="1398"/>
      <c r="X10" s="1461" t="s">
        <v>661</v>
      </c>
      <c r="Y10" s="1461"/>
      <c r="Z10" s="1461"/>
      <c r="AA10" s="1461"/>
      <c r="AB10" s="1461"/>
      <c r="AC10" s="1461"/>
      <c r="AD10" s="1461"/>
      <c r="AE10" s="1461"/>
      <c r="AF10" s="1461"/>
      <c r="AG10" s="1461"/>
      <c r="AH10" s="1461"/>
      <c r="AI10" s="1462"/>
    </row>
    <row r="11" spans="1:99" ht="40" customHeight="1" x14ac:dyDescent="0.55000000000000004">
      <c r="A11" s="1372" t="s">
        <v>446</v>
      </c>
      <c r="B11" s="1373"/>
      <c r="C11" s="1373"/>
      <c r="D11" s="1373"/>
      <c r="E11" s="1373"/>
      <c r="F11" s="1373"/>
      <c r="G11" s="1373"/>
      <c r="H11" s="1373"/>
      <c r="I11" s="1321"/>
      <c r="J11" s="1459"/>
      <c r="K11" s="1450"/>
      <c r="L11" s="1450"/>
      <c r="M11" s="1450"/>
      <c r="N11" s="1450"/>
      <c r="O11" s="1450"/>
      <c r="P11" s="1450"/>
      <c r="Q11" s="1450"/>
      <c r="R11" s="1450"/>
      <c r="S11" s="1450"/>
      <c r="T11" s="1450"/>
      <c r="U11" s="1450"/>
      <c r="V11" s="1450"/>
      <c r="W11" s="1450"/>
      <c r="X11" s="1450"/>
      <c r="Y11" s="1450"/>
      <c r="Z11" s="1450"/>
      <c r="AA11" s="1450"/>
      <c r="AB11" s="1450"/>
      <c r="AC11" s="1450"/>
      <c r="AD11" s="1450"/>
      <c r="AE11" s="1450"/>
      <c r="AF11" s="1450"/>
      <c r="AG11" s="1450"/>
      <c r="AH11" s="1450"/>
      <c r="AI11" s="1451"/>
      <c r="CC11" s="447"/>
    </row>
    <row r="12" spans="1:99" ht="40" customHeight="1" x14ac:dyDescent="0.55000000000000004">
      <c r="A12" s="1458" t="s">
        <v>434</v>
      </c>
      <c r="B12" s="1373"/>
      <c r="C12" s="1373"/>
      <c r="D12" s="1373"/>
      <c r="E12" s="1373"/>
      <c r="F12" s="1373"/>
      <c r="G12" s="1373"/>
      <c r="H12" s="1373"/>
      <c r="I12" s="1321"/>
      <c r="J12" s="1459"/>
      <c r="K12" s="1450"/>
      <c r="L12" s="1450"/>
      <c r="M12" s="1450"/>
      <c r="N12" s="1450"/>
      <c r="O12" s="1450"/>
      <c r="P12" s="1450"/>
      <c r="Q12" s="1450"/>
      <c r="R12" s="1450"/>
      <c r="S12" s="1450"/>
      <c r="T12" s="1450"/>
      <c r="U12" s="1450"/>
      <c r="V12" s="1450"/>
      <c r="W12" s="1450"/>
      <c r="X12" s="1450"/>
      <c r="Y12" s="1450"/>
      <c r="Z12" s="1450"/>
      <c r="AA12" s="1450"/>
      <c r="AB12" s="1450"/>
      <c r="AC12" s="1450"/>
      <c r="AD12" s="1450"/>
      <c r="AE12" s="1450"/>
      <c r="AF12" s="1450"/>
      <c r="AG12" s="1450"/>
      <c r="AH12" s="1450"/>
      <c r="AI12" s="1451"/>
    </row>
    <row r="13" spans="1:99" ht="40" customHeight="1" x14ac:dyDescent="0.55000000000000004">
      <c r="A13" s="1372" t="s">
        <v>447</v>
      </c>
      <c r="B13" s="1373"/>
      <c r="C13" s="1373"/>
      <c r="D13" s="1373"/>
      <c r="E13" s="1373"/>
      <c r="F13" s="1373"/>
      <c r="G13" s="1373"/>
      <c r="H13" s="1373"/>
      <c r="I13" s="1321"/>
      <c r="J13" s="1448"/>
      <c r="K13" s="1449"/>
      <c r="L13" s="1449"/>
      <c r="M13" s="1450"/>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1"/>
    </row>
    <row r="14" spans="1:99" ht="25" customHeight="1" x14ac:dyDescent="0.55000000000000004">
      <c r="A14" s="1505" t="s">
        <v>420</v>
      </c>
      <c r="B14" s="1506"/>
      <c r="C14" s="1506"/>
      <c r="D14" s="1506"/>
      <c r="E14" s="1506"/>
      <c r="F14" s="1506"/>
      <c r="G14" s="1506"/>
      <c r="H14" s="1506"/>
      <c r="I14" s="1506"/>
      <c r="J14" s="1502" t="s">
        <v>662</v>
      </c>
      <c r="K14" s="1503"/>
      <c r="L14" s="1504"/>
      <c r="M14" s="1509"/>
      <c r="N14" s="1509"/>
      <c r="O14" s="1509"/>
      <c r="P14" s="1509"/>
      <c r="Q14" s="1509"/>
      <c r="R14" s="1509"/>
      <c r="S14" s="1509"/>
      <c r="T14" s="1399" t="s">
        <v>663</v>
      </c>
      <c r="U14" s="1399"/>
      <c r="V14" s="1400"/>
      <c r="W14" s="1320" t="s">
        <v>664</v>
      </c>
      <c r="X14" s="1373"/>
      <c r="Y14" s="1321"/>
      <c r="Z14" s="1509"/>
      <c r="AA14" s="1509"/>
      <c r="AB14" s="1509"/>
      <c r="AC14" s="1509"/>
      <c r="AD14" s="1509"/>
      <c r="AE14" s="1509"/>
      <c r="AF14" s="1509"/>
      <c r="AG14" s="1400" t="s">
        <v>663</v>
      </c>
      <c r="AH14" s="1510"/>
      <c r="AI14" s="1511"/>
    </row>
    <row r="15" spans="1:99" ht="40" customHeight="1" x14ac:dyDescent="0.55000000000000004">
      <c r="A15" s="1507"/>
      <c r="B15" s="1508"/>
      <c r="C15" s="1508"/>
      <c r="D15" s="1508"/>
      <c r="E15" s="1508"/>
      <c r="F15" s="1508"/>
      <c r="G15" s="1508"/>
      <c r="H15" s="1508"/>
      <c r="I15" s="1508"/>
      <c r="J15" s="1512" t="s">
        <v>665</v>
      </c>
      <c r="K15" s="1513"/>
      <c r="L15" s="1514"/>
      <c r="M15" s="1450"/>
      <c r="N15" s="1450"/>
      <c r="O15" s="1450"/>
      <c r="P15" s="1450"/>
      <c r="Q15" s="1450"/>
      <c r="R15" s="1450"/>
      <c r="S15" s="1450"/>
      <c r="T15" s="1450"/>
      <c r="U15" s="1450"/>
      <c r="V15" s="1450"/>
      <c r="W15" s="1450"/>
      <c r="X15" s="1450"/>
      <c r="Y15" s="1450"/>
      <c r="Z15" s="1450"/>
      <c r="AA15" s="1450"/>
      <c r="AB15" s="1450"/>
      <c r="AC15" s="1450"/>
      <c r="AD15" s="1450"/>
      <c r="AE15" s="1450"/>
      <c r="AF15" s="1450"/>
      <c r="AG15" s="1450"/>
      <c r="AH15" s="1450"/>
      <c r="AI15" s="1451"/>
    </row>
    <row r="16" spans="1:99" ht="25" customHeight="1" x14ac:dyDescent="0.55000000000000004">
      <c r="A16" s="1495" t="s">
        <v>666</v>
      </c>
      <c r="B16" s="1496"/>
      <c r="C16" s="1496"/>
      <c r="D16" s="1496"/>
      <c r="E16" s="1496"/>
      <c r="F16" s="1496"/>
      <c r="G16" s="1496"/>
      <c r="H16" s="1496"/>
      <c r="I16" s="1496"/>
      <c r="J16" s="1497"/>
      <c r="K16" s="1497"/>
      <c r="L16" s="1497"/>
      <c r="M16" s="1496"/>
      <c r="N16" s="1496"/>
      <c r="O16" s="1496"/>
      <c r="P16" s="1496"/>
      <c r="Q16" s="1496"/>
      <c r="R16" s="1496"/>
      <c r="S16" s="1496"/>
      <c r="T16" s="1496"/>
      <c r="U16" s="1496"/>
      <c r="V16" s="1496"/>
      <c r="W16" s="1496"/>
      <c r="X16" s="1496"/>
      <c r="Y16" s="1496"/>
      <c r="Z16" s="1496"/>
      <c r="AA16" s="1496"/>
      <c r="AB16" s="1496"/>
      <c r="AC16" s="1498"/>
      <c r="AD16" s="1499" t="s">
        <v>119</v>
      </c>
      <c r="AE16" s="1500"/>
      <c r="AF16" s="1500"/>
      <c r="AG16" s="1500"/>
      <c r="AH16" s="1500"/>
      <c r="AI16" s="1501"/>
    </row>
    <row r="17" spans="1:39" ht="12" x14ac:dyDescent="0.55000000000000004">
      <c r="A17" s="1476"/>
      <c r="B17" s="1476"/>
      <c r="C17" s="1476"/>
      <c r="D17" s="1476"/>
      <c r="E17" s="1476"/>
      <c r="F17" s="1476"/>
      <c r="G17" s="1476"/>
      <c r="H17" s="1476"/>
      <c r="I17" s="1476"/>
      <c r="J17" s="1476"/>
      <c r="K17" s="1476"/>
      <c r="L17" s="1476"/>
      <c r="M17" s="1476"/>
      <c r="N17" s="1476"/>
      <c r="O17" s="1476"/>
      <c r="P17" s="1476"/>
      <c r="Q17" s="1476"/>
      <c r="R17" s="1476"/>
      <c r="S17" s="1476"/>
      <c r="T17" s="1476"/>
      <c r="U17" s="1476"/>
      <c r="V17" s="1476"/>
      <c r="W17" s="1476"/>
      <c r="X17" s="1476"/>
      <c r="Y17" s="1476"/>
      <c r="Z17" s="1476"/>
      <c r="AA17" s="1476"/>
      <c r="AB17" s="1476"/>
      <c r="AC17" s="1476"/>
      <c r="AD17" s="1477"/>
      <c r="AE17" s="1477"/>
      <c r="AF17" s="1477"/>
      <c r="AG17" s="1477"/>
      <c r="AH17" s="1477"/>
      <c r="AI17" s="1477"/>
      <c r="AJ17" s="87"/>
      <c r="AK17" s="87"/>
      <c r="AL17" s="87"/>
      <c r="AM17" s="87"/>
    </row>
    <row r="18" spans="1:39" ht="25" customHeight="1" x14ac:dyDescent="0.55000000000000004">
      <c r="A18" s="1480" t="s">
        <v>654</v>
      </c>
      <c r="B18" s="1481"/>
      <c r="C18" s="1481"/>
      <c r="D18" s="1481"/>
      <c r="E18" s="1482"/>
      <c r="F18" s="1483" t="s">
        <v>674</v>
      </c>
      <c r="G18" s="1484"/>
      <c r="H18" s="1484"/>
      <c r="I18" s="1484"/>
      <c r="J18" s="1478" t="s">
        <v>675</v>
      </c>
      <c r="K18" s="1479"/>
      <c r="L18" s="1479"/>
      <c r="M18" s="1479"/>
      <c r="N18" s="1479"/>
      <c r="O18" s="1479"/>
      <c r="P18" s="1479"/>
      <c r="Q18" s="1479"/>
      <c r="R18" s="1479"/>
      <c r="S18" s="1479"/>
      <c r="T18" s="1485"/>
      <c r="U18" s="1486"/>
      <c r="V18" s="1486"/>
      <c r="W18" s="1486"/>
      <c r="X18" s="1486"/>
      <c r="Y18" s="1486"/>
      <c r="Z18" s="1486"/>
      <c r="AA18" s="1486"/>
      <c r="AB18" s="1486"/>
      <c r="AC18" s="1486"/>
      <c r="AD18" s="1486"/>
      <c r="AE18" s="1486"/>
      <c r="AF18" s="1486"/>
      <c r="AG18" s="1486"/>
      <c r="AH18" s="1486"/>
      <c r="AI18" s="1487"/>
    </row>
    <row r="19" spans="1:39" ht="25" customHeight="1" x14ac:dyDescent="0.55000000000000004">
      <c r="A19" s="1464" t="s">
        <v>444</v>
      </c>
      <c r="B19" s="1465"/>
      <c r="C19" s="1465"/>
      <c r="D19" s="1465"/>
      <c r="E19" s="1465"/>
      <c r="F19" s="1465"/>
      <c r="G19" s="1465"/>
      <c r="H19" s="1465"/>
      <c r="I19" s="1466"/>
      <c r="J19" s="1488"/>
      <c r="K19" s="1489"/>
      <c r="L19" s="1489"/>
      <c r="M19" s="1489"/>
      <c r="N19" s="1489"/>
      <c r="O19" s="1489"/>
      <c r="P19" s="1489"/>
      <c r="Q19" s="1489"/>
      <c r="R19" s="1489"/>
      <c r="S19" s="1489"/>
      <c r="T19" s="1490" t="s">
        <v>657</v>
      </c>
      <c r="U19" s="1491"/>
      <c r="V19" s="1491"/>
      <c r="W19" s="1491"/>
      <c r="X19" s="1491"/>
      <c r="Y19" s="1491"/>
      <c r="Z19" s="1491"/>
      <c r="AA19" s="1492"/>
      <c r="AB19" s="1493"/>
      <c r="AC19" s="1493"/>
      <c r="AD19" s="1493"/>
      <c r="AE19" s="1493"/>
      <c r="AF19" s="1493"/>
      <c r="AG19" s="1493"/>
      <c r="AH19" s="1493"/>
      <c r="AI19" s="1494"/>
    </row>
    <row r="20" spans="1:39" ht="25" customHeight="1" x14ac:dyDescent="0.55000000000000004">
      <c r="A20" s="1464" t="s">
        <v>299</v>
      </c>
      <c r="B20" s="1465"/>
      <c r="C20" s="1465"/>
      <c r="D20" s="1465"/>
      <c r="E20" s="1465"/>
      <c r="F20" s="1465"/>
      <c r="G20" s="1465"/>
      <c r="H20" s="1465"/>
      <c r="I20" s="1466"/>
      <c r="J20" s="1467"/>
      <c r="K20" s="1468"/>
      <c r="L20" s="1468"/>
      <c r="M20" s="1468"/>
      <c r="N20" s="1468"/>
      <c r="O20" s="1468"/>
      <c r="P20" s="1468"/>
      <c r="Q20" s="1468"/>
      <c r="R20" s="1468"/>
      <c r="S20" s="1468"/>
      <c r="T20" s="1468"/>
      <c r="U20" s="1468"/>
      <c r="V20" s="1468"/>
      <c r="W20" s="1468"/>
      <c r="X20" s="1468"/>
      <c r="Y20" s="1468"/>
      <c r="Z20" s="1468"/>
      <c r="AA20" s="1468"/>
      <c r="AB20" s="1468"/>
      <c r="AC20" s="1468"/>
      <c r="AD20" s="1468"/>
      <c r="AE20" s="1468"/>
      <c r="AF20" s="1468"/>
      <c r="AG20" s="1468"/>
      <c r="AH20" s="1468"/>
      <c r="AI20" s="1469"/>
    </row>
    <row r="21" spans="1:39" ht="25" customHeight="1" x14ac:dyDescent="0.55000000000000004">
      <c r="A21" s="1458" t="s">
        <v>266</v>
      </c>
      <c r="B21" s="1373"/>
      <c r="C21" s="1373"/>
      <c r="D21" s="1373"/>
      <c r="E21" s="1373"/>
      <c r="F21" s="1373"/>
      <c r="G21" s="1373"/>
      <c r="H21" s="1373"/>
      <c r="I21" s="1321"/>
      <c r="J21" s="1470"/>
      <c r="K21" s="1471"/>
      <c r="L21" s="1471"/>
      <c r="M21" s="1471"/>
      <c r="N21" s="1471"/>
      <c r="O21" s="1471"/>
      <c r="P21" s="1471"/>
      <c r="Q21" s="1471"/>
      <c r="R21" s="1471"/>
      <c r="S21" s="1471"/>
      <c r="T21" s="1472" t="s">
        <v>658</v>
      </c>
      <c r="U21" s="1473"/>
      <c r="V21" s="1473"/>
      <c r="W21" s="1473"/>
      <c r="X21" s="1473"/>
      <c r="Y21" s="1473"/>
      <c r="Z21" s="1473"/>
      <c r="AA21" s="1474"/>
      <c r="AB21" s="1463"/>
      <c r="AC21" s="1463"/>
      <c r="AD21" s="1463"/>
      <c r="AE21" s="1463"/>
      <c r="AF21" s="1463"/>
      <c r="AG21" s="1463"/>
      <c r="AH21" s="1463"/>
      <c r="AI21" s="1475"/>
    </row>
    <row r="22" spans="1:39" ht="40" customHeight="1" x14ac:dyDescent="0.55000000000000004">
      <c r="A22" s="1452" t="s">
        <v>445</v>
      </c>
      <c r="B22" s="1453"/>
      <c r="C22" s="1453"/>
      <c r="D22" s="1453"/>
      <c r="E22" s="1453"/>
      <c r="F22" s="1453"/>
      <c r="G22" s="1453"/>
      <c r="H22" s="1453"/>
      <c r="I22" s="1454"/>
      <c r="J22" s="1455"/>
      <c r="K22" s="1456"/>
      <c r="L22" s="1456"/>
      <c r="M22" s="1456"/>
      <c r="N22" s="1456"/>
      <c r="O22" s="1456"/>
      <c r="P22" s="1456"/>
      <c r="Q22" s="1456"/>
      <c r="R22" s="1456"/>
      <c r="S22" s="1456"/>
      <c r="T22" s="1456"/>
      <c r="U22" s="1456"/>
      <c r="V22" s="1456"/>
      <c r="W22" s="1456"/>
      <c r="X22" s="1456"/>
      <c r="Y22" s="1456"/>
      <c r="Z22" s="1456"/>
      <c r="AA22" s="1456"/>
      <c r="AB22" s="1456"/>
      <c r="AC22" s="1456"/>
      <c r="AD22" s="1456"/>
      <c r="AE22" s="1456"/>
      <c r="AF22" s="1456"/>
      <c r="AG22" s="1456"/>
      <c r="AH22" s="1456"/>
      <c r="AI22" s="1457"/>
    </row>
    <row r="23" spans="1:39" ht="25" customHeight="1" x14ac:dyDescent="0.55000000000000004">
      <c r="A23" s="1458" t="s">
        <v>281</v>
      </c>
      <c r="B23" s="1373"/>
      <c r="C23" s="1373"/>
      <c r="D23" s="1373"/>
      <c r="E23" s="1373"/>
      <c r="F23" s="1373"/>
      <c r="G23" s="1373"/>
      <c r="H23" s="1373"/>
      <c r="I23" s="1321"/>
      <c r="J23" s="1320" t="s">
        <v>659</v>
      </c>
      <c r="K23" s="1373"/>
      <c r="L23" s="1373"/>
      <c r="M23" s="1373"/>
      <c r="N23" s="1463"/>
      <c r="O23" s="1463"/>
      <c r="P23" s="1373" t="s">
        <v>270</v>
      </c>
      <c r="Q23" s="1373"/>
      <c r="R23" s="1463"/>
      <c r="S23" s="1463"/>
      <c r="T23" s="1373" t="s">
        <v>282</v>
      </c>
      <c r="U23" s="1373"/>
      <c r="V23" s="1373" t="s">
        <v>283</v>
      </c>
      <c r="W23" s="1373"/>
      <c r="X23" s="1373"/>
      <c r="Y23" s="1373" t="s">
        <v>660</v>
      </c>
      <c r="Z23" s="1373"/>
      <c r="AA23" s="1373"/>
      <c r="AB23" s="1463"/>
      <c r="AC23" s="1463"/>
      <c r="AD23" s="1373" t="s">
        <v>270</v>
      </c>
      <c r="AE23" s="1373"/>
      <c r="AF23" s="1463"/>
      <c r="AG23" s="1463"/>
      <c r="AH23" s="1373" t="s">
        <v>271</v>
      </c>
      <c r="AI23" s="1460"/>
    </row>
    <row r="24" spans="1:39" ht="25" customHeight="1" x14ac:dyDescent="0.55000000000000004">
      <c r="A24" s="1458" t="s">
        <v>272</v>
      </c>
      <c r="B24" s="1373"/>
      <c r="C24" s="1373"/>
      <c r="D24" s="1373"/>
      <c r="E24" s="1373"/>
      <c r="F24" s="1373"/>
      <c r="G24" s="1373"/>
      <c r="H24" s="1373"/>
      <c r="I24" s="1321"/>
      <c r="J24" s="1398"/>
      <c r="K24" s="1398"/>
      <c r="L24" s="1398"/>
      <c r="M24" s="1398"/>
      <c r="N24" s="1398"/>
      <c r="O24" s="1398"/>
      <c r="P24" s="1398"/>
      <c r="Q24" s="1398"/>
      <c r="R24" s="1398"/>
      <c r="S24" s="1398"/>
      <c r="T24" s="1398"/>
      <c r="U24" s="1398"/>
      <c r="V24" s="1398"/>
      <c r="W24" s="1398"/>
      <c r="X24" s="1461" t="s">
        <v>661</v>
      </c>
      <c r="Y24" s="1461"/>
      <c r="Z24" s="1461"/>
      <c r="AA24" s="1461"/>
      <c r="AB24" s="1461"/>
      <c r="AC24" s="1461"/>
      <c r="AD24" s="1461"/>
      <c r="AE24" s="1461"/>
      <c r="AF24" s="1461"/>
      <c r="AG24" s="1461"/>
      <c r="AH24" s="1461"/>
      <c r="AI24" s="1462"/>
    </row>
    <row r="25" spans="1:39" ht="40" customHeight="1" x14ac:dyDescent="0.55000000000000004">
      <c r="A25" s="1372" t="s">
        <v>446</v>
      </c>
      <c r="B25" s="1373"/>
      <c r="C25" s="1373"/>
      <c r="D25" s="1373"/>
      <c r="E25" s="1373"/>
      <c r="F25" s="1373"/>
      <c r="G25" s="1373"/>
      <c r="H25" s="1373"/>
      <c r="I25" s="1321"/>
      <c r="J25" s="1459"/>
      <c r="K25" s="1450"/>
      <c r="L25" s="1450"/>
      <c r="M25" s="1450"/>
      <c r="N25" s="1450"/>
      <c r="O25" s="1450"/>
      <c r="P25" s="1450"/>
      <c r="Q25" s="1450"/>
      <c r="R25" s="1450"/>
      <c r="S25" s="1450"/>
      <c r="T25" s="1450"/>
      <c r="U25" s="1450"/>
      <c r="V25" s="1450"/>
      <c r="W25" s="1450"/>
      <c r="X25" s="1450"/>
      <c r="Y25" s="1450"/>
      <c r="Z25" s="1450"/>
      <c r="AA25" s="1450"/>
      <c r="AB25" s="1450"/>
      <c r="AC25" s="1450"/>
      <c r="AD25" s="1450"/>
      <c r="AE25" s="1450"/>
      <c r="AF25" s="1450"/>
      <c r="AG25" s="1450"/>
      <c r="AH25" s="1450"/>
      <c r="AI25" s="1451"/>
    </row>
    <row r="26" spans="1:39" ht="40" customHeight="1" x14ac:dyDescent="0.55000000000000004">
      <c r="A26" s="1458" t="s">
        <v>434</v>
      </c>
      <c r="B26" s="1373"/>
      <c r="C26" s="1373"/>
      <c r="D26" s="1373"/>
      <c r="E26" s="1373"/>
      <c r="F26" s="1373"/>
      <c r="G26" s="1373"/>
      <c r="H26" s="1373"/>
      <c r="I26" s="1321"/>
      <c r="J26" s="1459"/>
      <c r="K26" s="1450"/>
      <c r="L26" s="1450"/>
      <c r="M26" s="1450"/>
      <c r="N26" s="1450"/>
      <c r="O26" s="1450"/>
      <c r="P26" s="1450"/>
      <c r="Q26" s="1450"/>
      <c r="R26" s="1450"/>
      <c r="S26" s="1450"/>
      <c r="T26" s="1450"/>
      <c r="U26" s="1450"/>
      <c r="V26" s="1450"/>
      <c r="W26" s="1450"/>
      <c r="X26" s="1450"/>
      <c r="Y26" s="1450"/>
      <c r="Z26" s="1450"/>
      <c r="AA26" s="1450"/>
      <c r="AB26" s="1450"/>
      <c r="AC26" s="1450"/>
      <c r="AD26" s="1450"/>
      <c r="AE26" s="1450"/>
      <c r="AF26" s="1450"/>
      <c r="AG26" s="1450"/>
      <c r="AH26" s="1450"/>
      <c r="AI26" s="1451"/>
    </row>
    <row r="27" spans="1:39" ht="40" customHeight="1" x14ac:dyDescent="0.55000000000000004">
      <c r="A27" s="1372" t="s">
        <v>447</v>
      </c>
      <c r="B27" s="1373"/>
      <c r="C27" s="1373"/>
      <c r="D27" s="1373"/>
      <c r="E27" s="1373"/>
      <c r="F27" s="1373"/>
      <c r="G27" s="1373"/>
      <c r="H27" s="1373"/>
      <c r="I27" s="1321"/>
      <c r="J27" s="1448"/>
      <c r="K27" s="1449"/>
      <c r="L27" s="1449"/>
      <c r="M27" s="1450"/>
      <c r="N27" s="1450"/>
      <c r="O27" s="1450"/>
      <c r="P27" s="1450"/>
      <c r="Q27" s="1450"/>
      <c r="R27" s="1450"/>
      <c r="S27" s="1450"/>
      <c r="T27" s="1450"/>
      <c r="U27" s="1450"/>
      <c r="V27" s="1450"/>
      <c r="W27" s="1450"/>
      <c r="X27" s="1450"/>
      <c r="Y27" s="1450"/>
      <c r="Z27" s="1450"/>
      <c r="AA27" s="1450"/>
      <c r="AB27" s="1450"/>
      <c r="AC27" s="1450"/>
      <c r="AD27" s="1450"/>
      <c r="AE27" s="1450"/>
      <c r="AF27" s="1450"/>
      <c r="AG27" s="1450"/>
      <c r="AH27" s="1450"/>
      <c r="AI27" s="1451"/>
    </row>
    <row r="28" spans="1:39" ht="25" customHeight="1" x14ac:dyDescent="0.55000000000000004">
      <c r="A28" s="1505" t="s">
        <v>420</v>
      </c>
      <c r="B28" s="1506"/>
      <c r="C28" s="1506"/>
      <c r="D28" s="1506"/>
      <c r="E28" s="1506"/>
      <c r="F28" s="1506"/>
      <c r="G28" s="1506"/>
      <c r="H28" s="1506"/>
      <c r="I28" s="1506"/>
      <c r="J28" s="1502" t="s">
        <v>662</v>
      </c>
      <c r="K28" s="1503"/>
      <c r="L28" s="1504"/>
      <c r="M28" s="1509"/>
      <c r="N28" s="1509"/>
      <c r="O28" s="1509"/>
      <c r="P28" s="1509"/>
      <c r="Q28" s="1509"/>
      <c r="R28" s="1509"/>
      <c r="S28" s="1509"/>
      <c r="T28" s="1399" t="s">
        <v>663</v>
      </c>
      <c r="U28" s="1399"/>
      <c r="V28" s="1400"/>
      <c r="W28" s="1320" t="s">
        <v>664</v>
      </c>
      <c r="X28" s="1373"/>
      <c r="Y28" s="1321"/>
      <c r="Z28" s="1509"/>
      <c r="AA28" s="1509"/>
      <c r="AB28" s="1509"/>
      <c r="AC28" s="1509"/>
      <c r="AD28" s="1509"/>
      <c r="AE28" s="1509"/>
      <c r="AF28" s="1509"/>
      <c r="AG28" s="1400" t="s">
        <v>663</v>
      </c>
      <c r="AH28" s="1510"/>
      <c r="AI28" s="1511"/>
    </row>
    <row r="29" spans="1:39" ht="40" customHeight="1" x14ac:dyDescent="0.55000000000000004">
      <c r="A29" s="1507"/>
      <c r="B29" s="1508"/>
      <c r="C29" s="1508"/>
      <c r="D29" s="1508"/>
      <c r="E29" s="1508"/>
      <c r="F29" s="1508"/>
      <c r="G29" s="1508"/>
      <c r="H29" s="1508"/>
      <c r="I29" s="1508"/>
      <c r="J29" s="1512" t="s">
        <v>665</v>
      </c>
      <c r="K29" s="1513"/>
      <c r="L29" s="1514"/>
      <c r="M29" s="1450"/>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1"/>
    </row>
    <row r="30" spans="1:39" ht="25" customHeight="1" x14ac:dyDescent="0.55000000000000004">
      <c r="A30" s="1495" t="s">
        <v>666</v>
      </c>
      <c r="B30" s="1496"/>
      <c r="C30" s="1496"/>
      <c r="D30" s="1496"/>
      <c r="E30" s="1496"/>
      <c r="F30" s="1496"/>
      <c r="G30" s="1496"/>
      <c r="H30" s="1496"/>
      <c r="I30" s="1496"/>
      <c r="J30" s="1497"/>
      <c r="K30" s="1497"/>
      <c r="L30" s="1497"/>
      <c r="M30" s="1496"/>
      <c r="N30" s="1496"/>
      <c r="O30" s="1496"/>
      <c r="P30" s="1496"/>
      <c r="Q30" s="1496"/>
      <c r="R30" s="1496"/>
      <c r="S30" s="1496"/>
      <c r="T30" s="1496"/>
      <c r="U30" s="1496"/>
      <c r="V30" s="1496"/>
      <c r="W30" s="1496"/>
      <c r="X30" s="1496"/>
      <c r="Y30" s="1496"/>
      <c r="Z30" s="1496"/>
      <c r="AA30" s="1496"/>
      <c r="AB30" s="1496"/>
      <c r="AC30" s="1498"/>
      <c r="AD30" s="1499" t="s">
        <v>119</v>
      </c>
      <c r="AE30" s="1500"/>
      <c r="AF30" s="1500"/>
      <c r="AG30" s="1500"/>
      <c r="AH30" s="1500"/>
      <c r="AI30" s="1501"/>
    </row>
    <row r="33" spans="2:2" ht="12" x14ac:dyDescent="0.55000000000000004">
      <c r="B33" s="248"/>
    </row>
  </sheetData>
  <sheetProtection password="C472" sheet="1" objects="1" scenarios="1" selectLockedCells="1"/>
  <mergeCells count="99">
    <mergeCell ref="A3:AI3"/>
    <mergeCell ref="A4:E4"/>
    <mergeCell ref="F4:I4"/>
    <mergeCell ref="J4:S4"/>
    <mergeCell ref="T4:AI4"/>
    <mergeCell ref="A5:I5"/>
    <mergeCell ref="J5:S5"/>
    <mergeCell ref="T5:AA5"/>
    <mergeCell ref="AB5:AI5"/>
    <mergeCell ref="A6:I6"/>
    <mergeCell ref="J6:AI6"/>
    <mergeCell ref="A7:I7"/>
    <mergeCell ref="J7:S7"/>
    <mergeCell ref="T7:AA7"/>
    <mergeCell ref="AB7:AI7"/>
    <mergeCell ref="A8:I8"/>
    <mergeCell ref="J8:AI8"/>
    <mergeCell ref="AF9:AG9"/>
    <mergeCell ref="AH9:AI9"/>
    <mergeCell ref="A10:I10"/>
    <mergeCell ref="J10:W10"/>
    <mergeCell ref="X10:AI10"/>
    <mergeCell ref="T9:U9"/>
    <mergeCell ref="V9:X9"/>
    <mergeCell ref="Y9:AA9"/>
    <mergeCell ref="AB9:AC9"/>
    <mergeCell ref="AD9:AE9"/>
    <mergeCell ref="A9:I9"/>
    <mergeCell ref="J9:M9"/>
    <mergeCell ref="N9:O9"/>
    <mergeCell ref="P9:Q9"/>
    <mergeCell ref="R9:S9"/>
    <mergeCell ref="A11:I11"/>
    <mergeCell ref="J11:AI11"/>
    <mergeCell ref="A12:I12"/>
    <mergeCell ref="J12:AI12"/>
    <mergeCell ref="A13:I13"/>
    <mergeCell ref="J13:AI13"/>
    <mergeCell ref="A17:AC17"/>
    <mergeCell ref="AD17:AI17"/>
    <mergeCell ref="A14:I15"/>
    <mergeCell ref="J14:L14"/>
    <mergeCell ref="M14:S14"/>
    <mergeCell ref="T14:V14"/>
    <mergeCell ref="W14:Y14"/>
    <mergeCell ref="Z14:AF14"/>
    <mergeCell ref="AG14:AI14"/>
    <mergeCell ref="J15:L15"/>
    <mergeCell ref="M15:AI15"/>
    <mergeCell ref="A16:AC16"/>
    <mergeCell ref="AD16:AI16"/>
    <mergeCell ref="A18:E18"/>
    <mergeCell ref="F18:I18"/>
    <mergeCell ref="J18:S18"/>
    <mergeCell ref="T18:AI18"/>
    <mergeCell ref="A19:I19"/>
    <mergeCell ref="J19:S19"/>
    <mergeCell ref="T19:AA19"/>
    <mergeCell ref="AB19:AI19"/>
    <mergeCell ref="A20:I20"/>
    <mergeCell ref="J20:AI20"/>
    <mergeCell ref="A21:I21"/>
    <mergeCell ref="J21:S21"/>
    <mergeCell ref="T21:AA21"/>
    <mergeCell ref="AB21:AI21"/>
    <mergeCell ref="A22:I22"/>
    <mergeCell ref="J22:AI22"/>
    <mergeCell ref="A23:I23"/>
    <mergeCell ref="J23:M23"/>
    <mergeCell ref="N23:O23"/>
    <mergeCell ref="P23:Q23"/>
    <mergeCell ref="R23:S23"/>
    <mergeCell ref="T23:U23"/>
    <mergeCell ref="V23:X23"/>
    <mergeCell ref="Y23:AA23"/>
    <mergeCell ref="AB23:AC23"/>
    <mergeCell ref="AD23:AE23"/>
    <mergeCell ref="AH23:AI23"/>
    <mergeCell ref="A24:I24"/>
    <mergeCell ref="J24:W24"/>
    <mergeCell ref="X24:AI24"/>
    <mergeCell ref="AF23:AG23"/>
    <mergeCell ref="J29:L29"/>
    <mergeCell ref="M29:AI29"/>
    <mergeCell ref="A25:I25"/>
    <mergeCell ref="J25:AI25"/>
    <mergeCell ref="A26:I26"/>
    <mergeCell ref="J26:AI26"/>
    <mergeCell ref="A27:I27"/>
    <mergeCell ref="J27:AI27"/>
    <mergeCell ref="A30:AC30"/>
    <mergeCell ref="AD30:AI30"/>
    <mergeCell ref="Z28:AF28"/>
    <mergeCell ref="A28:I29"/>
    <mergeCell ref="J28:L28"/>
    <mergeCell ref="M28:S28"/>
    <mergeCell ref="T28:V28"/>
    <mergeCell ref="W28:Y28"/>
    <mergeCell ref="AG28:AI28"/>
  </mergeCells>
  <phoneticPr fontId="2"/>
  <dataValidations count="8">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9:O9 AF9:AG9 AB9:AC9 R9:S9 N23:O23 AF23:AG23 AB23:AC23 R23:S23"/>
    <dataValidation type="custom" imeMode="disabled" allowBlank="1" showInputMessage="1" showErrorMessage="1" sqref="M14:S14 Z14:AF14 M28:S28 Z28:AF28">
      <formula1>LENB(M14)=LEN(M14)</formula1>
    </dataValidation>
    <dataValidation type="list" allowBlank="1" showErrorMessage="1" prompt="_x000a_" sqref="AD16:AI16 AD30:AI30">
      <formula1>"選択してください,関連あり,関連なし"</formula1>
    </dataValidation>
    <dataValidation allowBlank="1" showErrorMessage="1" sqref="J11:AI12 J25:AI26"/>
    <dataValidation allowBlank="1" showErrorMessage="1" prompt="_x000a_" sqref="AG14:AI14 J14:J15 AG28:AI28 J28:J29"/>
    <dataValidation imeMode="halfAlpha" allowBlank="1" showInputMessage="1" showErrorMessage="1" sqref="AB5 AB19"/>
    <dataValidation allowBlank="1" showInputMessage="1" showErrorMessage="1" prompt="前ページの「(５)専門家指導費」の「経費番号」（専-1、専-2）を記入してください。" sqref="F4:I4 F18:I18"/>
    <dataValidation type="custom" imeMode="halfAlpha" allowBlank="1" showInputMessage="1" showErrorMessage="1" prompt="「(５)専門家指導費」の「助成事業に要する経費（税込）」の金額を記入してください。" sqref="J10:W10 J24:W24">
      <formula1>LENB(J10)=LEN(J10)</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B48"/>
  <sheetViews>
    <sheetView showGridLines="0" view="pageBreakPreview" zoomScale="80" zoomScaleNormal="100" zoomScaleSheetLayoutView="80" workbookViewId="0">
      <selection activeCell="B6" sqref="B6"/>
    </sheetView>
  </sheetViews>
  <sheetFormatPr defaultColWidth="1.9140625" defaultRowHeight="13" x14ac:dyDescent="0.55000000000000004"/>
  <cols>
    <col min="1" max="1" width="6.33203125" style="90" customWidth="1"/>
    <col min="2" max="2" width="11.83203125" style="90" customWidth="1"/>
    <col min="3" max="6" width="16" style="90" customWidth="1"/>
    <col min="7" max="7" width="7.4140625" style="90" customWidth="1"/>
    <col min="8" max="8" width="10.4140625" style="90" customWidth="1"/>
    <col min="9" max="10" width="10.5" style="90" customWidth="1"/>
    <col min="11" max="11" width="3" style="347" customWidth="1"/>
    <col min="12" max="13" width="2.25" style="90" customWidth="1"/>
    <col min="14" max="15" width="24.6640625" style="90" bestFit="1" customWidth="1"/>
    <col min="16" max="16" width="5.75" style="90" customWidth="1"/>
    <col min="17" max="224" width="2.25" style="90" customWidth="1"/>
    <col min="225" max="16384" width="1.9140625" style="90"/>
  </cols>
  <sheetData>
    <row r="1" spans="1:28" s="355" customFormat="1" ht="25" customHeight="1" x14ac:dyDescent="0.55000000000000004">
      <c r="A1" s="386"/>
      <c r="B1" s="350"/>
      <c r="C1" s="350"/>
      <c r="D1" s="350"/>
      <c r="E1" s="350"/>
      <c r="F1" s="350"/>
      <c r="G1" s="350"/>
      <c r="H1" s="350"/>
      <c r="I1" s="350"/>
      <c r="J1" s="346" t="s">
        <v>623</v>
      </c>
      <c r="K1" s="481"/>
      <c r="L1" s="416"/>
      <c r="M1" s="416"/>
      <c r="N1" s="350"/>
      <c r="O1" s="350"/>
      <c r="P1" s="350"/>
      <c r="Q1" s="350"/>
      <c r="R1" s="350"/>
      <c r="S1" s="350"/>
      <c r="T1" s="350"/>
      <c r="U1" s="350"/>
      <c r="V1" s="360"/>
      <c r="W1" s="360"/>
      <c r="X1" s="360"/>
      <c r="Y1" s="360"/>
      <c r="Z1" s="360"/>
      <c r="AA1" s="360"/>
      <c r="AB1" s="360"/>
    </row>
    <row r="2" spans="1:28" ht="25" customHeight="1" x14ac:dyDescent="0.55000000000000004">
      <c r="A2" s="359" t="s">
        <v>676</v>
      </c>
      <c r="B2" s="291"/>
      <c r="C2" s="291"/>
      <c r="D2" s="291"/>
      <c r="E2" s="291"/>
      <c r="F2" s="291"/>
      <c r="G2" s="291"/>
      <c r="H2" s="291"/>
      <c r="I2" s="291"/>
      <c r="J2" s="364"/>
    </row>
    <row r="3" spans="1:28" ht="13" customHeight="1" x14ac:dyDescent="0.55000000000000004">
      <c r="A3" s="1520" t="s">
        <v>677</v>
      </c>
      <c r="B3" s="1520"/>
      <c r="C3" s="1520"/>
      <c r="D3" s="1520"/>
      <c r="E3" s="1520"/>
      <c r="F3" s="1520"/>
      <c r="G3" s="1520"/>
      <c r="H3" s="1520"/>
      <c r="I3" s="423"/>
      <c r="J3" s="423"/>
    </row>
    <row r="4" spans="1:28" ht="13" customHeight="1" x14ac:dyDescent="0.55000000000000004">
      <c r="A4" s="482" t="s">
        <v>678</v>
      </c>
      <c r="B4" s="483"/>
      <c r="C4" s="483"/>
      <c r="D4" s="483"/>
      <c r="E4" s="483"/>
      <c r="F4" s="483"/>
      <c r="G4" s="483"/>
      <c r="H4" s="483"/>
      <c r="I4" s="483"/>
      <c r="J4" s="484" t="s">
        <v>231</v>
      </c>
    </row>
    <row r="5" spans="1:28" ht="36" x14ac:dyDescent="0.55000000000000004">
      <c r="A5" s="485" t="s">
        <v>679</v>
      </c>
      <c r="B5" s="486" t="s">
        <v>292</v>
      </c>
      <c r="C5" s="486" t="s">
        <v>293</v>
      </c>
      <c r="D5" s="486" t="s">
        <v>680</v>
      </c>
      <c r="E5" s="486" t="s">
        <v>681</v>
      </c>
      <c r="F5" s="486" t="s">
        <v>294</v>
      </c>
      <c r="G5" s="486" t="s">
        <v>295</v>
      </c>
      <c r="H5" s="486" t="s">
        <v>682</v>
      </c>
      <c r="I5" s="444" t="s">
        <v>296</v>
      </c>
      <c r="J5" s="448" t="s">
        <v>297</v>
      </c>
      <c r="K5" s="487" t="s">
        <v>683</v>
      </c>
      <c r="L5" s="1311"/>
      <c r="M5" s="1311"/>
      <c r="N5" s="1311"/>
      <c r="O5" s="1311"/>
      <c r="P5" s="1311"/>
    </row>
    <row r="6" spans="1:28" ht="35" customHeight="1" x14ac:dyDescent="0.55000000000000004">
      <c r="A6" s="488">
        <f t="shared" ref="A6:A20" si="0">ROW()-5</f>
        <v>1</v>
      </c>
      <c r="B6" s="503"/>
      <c r="C6" s="95"/>
      <c r="D6" s="95"/>
      <c r="E6" s="95"/>
      <c r="F6" s="96"/>
      <c r="G6" s="504"/>
      <c r="H6" s="97"/>
      <c r="I6" s="490">
        <f>直接人件費19[[#This Row],[従事時間
(A)]]*直接人件費19[[#This Row],[時間単価
(B)]]</f>
        <v>0</v>
      </c>
      <c r="J6" s="491">
        <f>直接人件費19[[#This Row],[従事時間
(A)]]*直接人件費19[[#This Row],[時間単価
(B)]]</f>
        <v>0</v>
      </c>
      <c r="K6" s="492" t="str">
        <f t="shared" ref="K6:K20" si="1">IF(OR(
      AND(B6="",C6="",D6="",E6="",F6="",G6="",H6=""),
      AND(B6&lt;&gt;"",C6&lt;&gt;"",D6&lt;&gt;"",E6&lt;&gt;"",F6&lt;&gt;"",G6&lt;&gt;"",H6&lt;&gt;"")),
   "", "←全ての項目を入力してください。")</f>
        <v/>
      </c>
    </row>
    <row r="7" spans="1:28" ht="35" customHeight="1" x14ac:dyDescent="0.55000000000000004">
      <c r="A7" s="488">
        <f t="shared" si="0"/>
        <v>2</v>
      </c>
      <c r="B7" s="503"/>
      <c r="C7" s="95"/>
      <c r="D7" s="95"/>
      <c r="E7" s="95"/>
      <c r="F7" s="96"/>
      <c r="G7" s="504"/>
      <c r="H7" s="97"/>
      <c r="I7" s="490">
        <f>直接人件費19[[#This Row],[従事時間
(A)]]*直接人件費19[[#This Row],[時間単価
(B)]]</f>
        <v>0</v>
      </c>
      <c r="J7" s="491">
        <f>直接人件費19[[#This Row],[従事時間
(A)]]*直接人件費19[[#This Row],[時間単価
(B)]]</f>
        <v>0</v>
      </c>
      <c r="K7" s="492" t="str">
        <f t="shared" si="1"/>
        <v/>
      </c>
    </row>
    <row r="8" spans="1:28" ht="35" customHeight="1" x14ac:dyDescent="0.55000000000000004">
      <c r="A8" s="488">
        <f t="shared" si="0"/>
        <v>3</v>
      </c>
      <c r="B8" s="503"/>
      <c r="C8" s="95"/>
      <c r="D8" s="95"/>
      <c r="E8" s="95"/>
      <c r="F8" s="96"/>
      <c r="G8" s="504"/>
      <c r="H8" s="97"/>
      <c r="I8" s="490">
        <f>直接人件費19[[#This Row],[従事時間
(A)]]*直接人件費19[[#This Row],[時間単価
(B)]]</f>
        <v>0</v>
      </c>
      <c r="J8" s="491">
        <f>直接人件費19[[#This Row],[従事時間
(A)]]*直接人件費19[[#This Row],[時間単価
(B)]]</f>
        <v>0</v>
      </c>
      <c r="K8" s="492" t="str">
        <f t="shared" si="1"/>
        <v/>
      </c>
    </row>
    <row r="9" spans="1:28" ht="35" customHeight="1" x14ac:dyDescent="0.55000000000000004">
      <c r="A9" s="488">
        <f t="shared" si="0"/>
        <v>4</v>
      </c>
      <c r="B9" s="503"/>
      <c r="C9" s="95"/>
      <c r="D9" s="95"/>
      <c r="E9" s="95"/>
      <c r="F9" s="96"/>
      <c r="G9" s="504"/>
      <c r="H9" s="97"/>
      <c r="I9" s="490">
        <f>直接人件費19[[#This Row],[従事時間
(A)]]*直接人件費19[[#This Row],[時間単価
(B)]]</f>
        <v>0</v>
      </c>
      <c r="J9" s="491">
        <f>直接人件費19[[#This Row],[従事時間
(A)]]*直接人件費19[[#This Row],[時間単価
(B)]]</f>
        <v>0</v>
      </c>
      <c r="K9" s="492" t="str">
        <f t="shared" si="1"/>
        <v/>
      </c>
    </row>
    <row r="10" spans="1:28" ht="35" customHeight="1" x14ac:dyDescent="0.55000000000000004">
      <c r="A10" s="488">
        <f t="shared" si="0"/>
        <v>5</v>
      </c>
      <c r="B10" s="503"/>
      <c r="C10" s="95"/>
      <c r="D10" s="95"/>
      <c r="E10" s="95"/>
      <c r="F10" s="96"/>
      <c r="G10" s="504"/>
      <c r="H10" s="97"/>
      <c r="I10" s="490">
        <f>直接人件費19[[#This Row],[従事時間
(A)]]*直接人件費19[[#This Row],[時間単価
(B)]]</f>
        <v>0</v>
      </c>
      <c r="J10" s="491">
        <f>直接人件費19[[#This Row],[従事時間
(A)]]*直接人件費19[[#This Row],[時間単価
(B)]]</f>
        <v>0</v>
      </c>
      <c r="K10" s="492" t="str">
        <f t="shared" si="1"/>
        <v/>
      </c>
      <c r="M10" s="429"/>
    </row>
    <row r="11" spans="1:28" ht="35" customHeight="1" x14ac:dyDescent="0.55000000000000004">
      <c r="A11" s="488">
        <f t="shared" si="0"/>
        <v>6</v>
      </c>
      <c r="B11" s="503"/>
      <c r="C11" s="95"/>
      <c r="D11" s="95"/>
      <c r="E11" s="95"/>
      <c r="F11" s="96"/>
      <c r="G11" s="504"/>
      <c r="H11" s="97"/>
      <c r="I11" s="490">
        <f>直接人件費19[[#This Row],[従事時間
(A)]]*直接人件費19[[#This Row],[時間単価
(B)]]</f>
        <v>0</v>
      </c>
      <c r="J11" s="491">
        <f>直接人件費19[[#This Row],[従事時間
(A)]]*直接人件費19[[#This Row],[時間単価
(B)]]</f>
        <v>0</v>
      </c>
      <c r="K11" s="492" t="str">
        <f t="shared" si="1"/>
        <v/>
      </c>
    </row>
    <row r="12" spans="1:28" ht="35" customHeight="1" x14ac:dyDescent="0.55000000000000004">
      <c r="A12" s="488">
        <f t="shared" si="0"/>
        <v>7</v>
      </c>
      <c r="B12" s="503"/>
      <c r="C12" s="95"/>
      <c r="D12" s="95"/>
      <c r="E12" s="95"/>
      <c r="F12" s="96"/>
      <c r="G12" s="504"/>
      <c r="H12" s="97"/>
      <c r="I12" s="490">
        <f>直接人件費19[[#This Row],[従事時間
(A)]]*直接人件費19[[#This Row],[時間単価
(B)]]</f>
        <v>0</v>
      </c>
      <c r="J12" s="491">
        <f>直接人件費19[[#This Row],[従事時間
(A)]]*直接人件費19[[#This Row],[時間単価
(B)]]</f>
        <v>0</v>
      </c>
      <c r="K12" s="492" t="str">
        <f t="shared" si="1"/>
        <v/>
      </c>
    </row>
    <row r="13" spans="1:28" ht="35" customHeight="1" x14ac:dyDescent="0.55000000000000004">
      <c r="A13" s="488">
        <f t="shared" si="0"/>
        <v>8</v>
      </c>
      <c r="B13" s="503"/>
      <c r="C13" s="95"/>
      <c r="D13" s="95"/>
      <c r="E13" s="95"/>
      <c r="F13" s="96"/>
      <c r="G13" s="504"/>
      <c r="H13" s="97"/>
      <c r="I13" s="490">
        <f>直接人件費19[[#This Row],[従事時間
(A)]]*直接人件費19[[#This Row],[時間単価
(B)]]</f>
        <v>0</v>
      </c>
      <c r="J13" s="491">
        <f>直接人件費19[[#This Row],[従事時間
(A)]]*直接人件費19[[#This Row],[時間単価
(B)]]</f>
        <v>0</v>
      </c>
      <c r="K13" s="492" t="str">
        <f t="shared" si="1"/>
        <v/>
      </c>
    </row>
    <row r="14" spans="1:28" ht="35" customHeight="1" x14ac:dyDescent="0.55000000000000004">
      <c r="A14" s="488">
        <f t="shared" si="0"/>
        <v>9</v>
      </c>
      <c r="B14" s="503"/>
      <c r="C14" s="95"/>
      <c r="D14" s="95"/>
      <c r="E14" s="95"/>
      <c r="F14" s="96"/>
      <c r="G14" s="504"/>
      <c r="H14" s="97"/>
      <c r="I14" s="490">
        <f>直接人件費19[[#This Row],[従事時間
(A)]]*直接人件費19[[#This Row],[時間単価
(B)]]</f>
        <v>0</v>
      </c>
      <c r="J14" s="491">
        <f>直接人件費19[[#This Row],[従事時間
(A)]]*直接人件費19[[#This Row],[時間単価
(B)]]</f>
        <v>0</v>
      </c>
      <c r="K14" s="492" t="str">
        <f t="shared" si="1"/>
        <v/>
      </c>
    </row>
    <row r="15" spans="1:28" ht="35" customHeight="1" x14ac:dyDescent="0.55000000000000004">
      <c r="A15" s="488">
        <f t="shared" si="0"/>
        <v>10</v>
      </c>
      <c r="B15" s="503"/>
      <c r="C15" s="95"/>
      <c r="D15" s="95"/>
      <c r="E15" s="95"/>
      <c r="F15" s="96"/>
      <c r="G15" s="504"/>
      <c r="H15" s="97"/>
      <c r="I15" s="490">
        <f>直接人件費19[[#This Row],[従事時間
(A)]]*直接人件費19[[#This Row],[時間単価
(B)]]</f>
        <v>0</v>
      </c>
      <c r="J15" s="491">
        <f>直接人件費19[[#This Row],[従事時間
(A)]]*直接人件費19[[#This Row],[時間単価
(B)]]</f>
        <v>0</v>
      </c>
      <c r="K15" s="492" t="str">
        <f t="shared" si="1"/>
        <v/>
      </c>
    </row>
    <row r="16" spans="1:28" ht="35" customHeight="1" x14ac:dyDescent="0.55000000000000004">
      <c r="A16" s="488">
        <f t="shared" si="0"/>
        <v>11</v>
      </c>
      <c r="B16" s="503"/>
      <c r="C16" s="95"/>
      <c r="D16" s="95"/>
      <c r="E16" s="95"/>
      <c r="F16" s="96"/>
      <c r="G16" s="504"/>
      <c r="H16" s="97"/>
      <c r="I16" s="490">
        <f>直接人件費19[[#This Row],[従事時間
(A)]]*直接人件費19[[#This Row],[時間単価
(B)]]</f>
        <v>0</v>
      </c>
      <c r="J16" s="491">
        <f>直接人件費19[[#This Row],[従事時間
(A)]]*直接人件費19[[#This Row],[時間単価
(B)]]</f>
        <v>0</v>
      </c>
      <c r="K16" s="492" t="str">
        <f t="shared" si="1"/>
        <v/>
      </c>
    </row>
    <row r="17" spans="1:15" ht="35" customHeight="1" x14ac:dyDescent="0.55000000000000004">
      <c r="A17" s="488">
        <f t="shared" si="0"/>
        <v>12</v>
      </c>
      <c r="B17" s="503"/>
      <c r="C17" s="95"/>
      <c r="D17" s="95"/>
      <c r="E17" s="95"/>
      <c r="F17" s="96"/>
      <c r="G17" s="504"/>
      <c r="H17" s="97"/>
      <c r="I17" s="490">
        <f>直接人件費19[[#This Row],[従事時間
(A)]]*直接人件費19[[#This Row],[時間単価
(B)]]</f>
        <v>0</v>
      </c>
      <c r="J17" s="491">
        <f>直接人件費19[[#This Row],[従事時間
(A)]]*直接人件費19[[#This Row],[時間単価
(B)]]</f>
        <v>0</v>
      </c>
      <c r="K17" s="492" t="str">
        <f t="shared" si="1"/>
        <v/>
      </c>
    </row>
    <row r="18" spans="1:15" ht="35" customHeight="1" x14ac:dyDescent="0.55000000000000004">
      <c r="A18" s="488">
        <f t="shared" si="0"/>
        <v>13</v>
      </c>
      <c r="B18" s="503"/>
      <c r="C18" s="95"/>
      <c r="D18" s="95"/>
      <c r="E18" s="95"/>
      <c r="F18" s="96"/>
      <c r="G18" s="504"/>
      <c r="H18" s="97"/>
      <c r="I18" s="490">
        <f>直接人件費19[[#This Row],[従事時間
(A)]]*直接人件費19[[#This Row],[時間単価
(B)]]</f>
        <v>0</v>
      </c>
      <c r="J18" s="491">
        <f>直接人件費19[[#This Row],[従事時間
(A)]]*直接人件費19[[#This Row],[時間単価
(B)]]</f>
        <v>0</v>
      </c>
      <c r="K18" s="492" t="str">
        <f t="shared" si="1"/>
        <v/>
      </c>
    </row>
    <row r="19" spans="1:15" ht="35" customHeight="1" x14ac:dyDescent="0.55000000000000004">
      <c r="A19" s="488">
        <f t="shared" si="0"/>
        <v>14</v>
      </c>
      <c r="B19" s="503"/>
      <c r="C19" s="95"/>
      <c r="D19" s="95"/>
      <c r="E19" s="95"/>
      <c r="F19" s="96"/>
      <c r="G19" s="504"/>
      <c r="H19" s="97"/>
      <c r="I19" s="490">
        <f>直接人件費19[[#This Row],[従事時間
(A)]]*直接人件費19[[#This Row],[時間単価
(B)]]</f>
        <v>0</v>
      </c>
      <c r="J19" s="491">
        <f>直接人件費19[[#This Row],[従事時間
(A)]]*直接人件費19[[#This Row],[時間単価
(B)]]</f>
        <v>0</v>
      </c>
      <c r="K19" s="492" t="str">
        <f t="shared" si="1"/>
        <v/>
      </c>
    </row>
    <row r="20" spans="1:15" ht="35" customHeight="1" x14ac:dyDescent="0.55000000000000004">
      <c r="A20" s="488">
        <f t="shared" si="0"/>
        <v>15</v>
      </c>
      <c r="B20" s="503"/>
      <c r="C20" s="95"/>
      <c r="D20" s="95"/>
      <c r="E20" s="95"/>
      <c r="F20" s="96"/>
      <c r="G20" s="504"/>
      <c r="H20" s="97"/>
      <c r="I20" s="490">
        <f>直接人件費19[[#This Row],[従事時間
(A)]]*直接人件費19[[#This Row],[時間単価
(B)]]</f>
        <v>0</v>
      </c>
      <c r="J20" s="491">
        <f>直接人件費19[[#This Row],[従事時間
(A)]]*直接人件費19[[#This Row],[時間単価
(B)]]</f>
        <v>0</v>
      </c>
      <c r="K20" s="492" t="str">
        <f t="shared" si="1"/>
        <v/>
      </c>
    </row>
    <row r="21" spans="1:15" ht="35" customHeight="1" x14ac:dyDescent="0.55000000000000004">
      <c r="A21" s="493"/>
      <c r="B21" s="494"/>
      <c r="C21" s="494"/>
      <c r="D21" s="494"/>
      <c r="E21" s="494"/>
      <c r="F21" s="494"/>
      <c r="G21" s="495"/>
      <c r="H21" s="496" t="s">
        <v>642</v>
      </c>
      <c r="I21" s="497">
        <f>SUBTOTAL(109,直接人件費19[助成対象経費
(A)×(B)])</f>
        <v>0</v>
      </c>
      <c r="J21" s="498">
        <f>SUBTOTAL(109,直接人件費19[助成事業に
要する経費])</f>
        <v>0</v>
      </c>
      <c r="K21" s="499"/>
      <c r="N21" s="1519" t="s">
        <v>684</v>
      </c>
      <c r="O21" s="1519"/>
    </row>
    <row r="22" spans="1:15" x14ac:dyDescent="0.55000000000000004">
      <c r="N22" s="500" t="s">
        <v>358</v>
      </c>
      <c r="O22" s="500" t="s">
        <v>359</v>
      </c>
    </row>
    <row r="23" spans="1:15" x14ac:dyDescent="0.55000000000000004">
      <c r="N23" s="500" t="s">
        <v>685</v>
      </c>
      <c r="O23" s="501">
        <v>1030</v>
      </c>
    </row>
    <row r="24" spans="1:15" x14ac:dyDescent="0.55000000000000004">
      <c r="N24" s="500" t="s">
        <v>360</v>
      </c>
      <c r="O24" s="502">
        <v>1090</v>
      </c>
    </row>
    <row r="25" spans="1:15" x14ac:dyDescent="0.55000000000000004">
      <c r="N25" s="500" t="s">
        <v>361</v>
      </c>
      <c r="O25" s="502">
        <v>1160</v>
      </c>
    </row>
    <row r="26" spans="1:15" x14ac:dyDescent="0.55000000000000004">
      <c r="N26" s="500" t="s">
        <v>362</v>
      </c>
      <c r="O26" s="502">
        <v>1230</v>
      </c>
    </row>
    <row r="27" spans="1:15" x14ac:dyDescent="0.55000000000000004">
      <c r="N27" s="500" t="s">
        <v>363</v>
      </c>
      <c r="O27" s="502">
        <v>1310</v>
      </c>
    </row>
    <row r="28" spans="1:15" x14ac:dyDescent="0.55000000000000004">
      <c r="N28" s="500" t="s">
        <v>364</v>
      </c>
      <c r="O28" s="502">
        <v>1390</v>
      </c>
    </row>
    <row r="29" spans="1:15" x14ac:dyDescent="0.55000000000000004">
      <c r="N29" s="500" t="s">
        <v>365</v>
      </c>
      <c r="O29" s="502">
        <v>1470</v>
      </c>
    </row>
    <row r="30" spans="1:15" x14ac:dyDescent="0.55000000000000004">
      <c r="N30" s="500" t="s">
        <v>366</v>
      </c>
      <c r="O30" s="502">
        <v>1550</v>
      </c>
    </row>
    <row r="31" spans="1:15" x14ac:dyDescent="0.55000000000000004">
      <c r="N31" s="500" t="s">
        <v>367</v>
      </c>
      <c r="O31" s="502">
        <v>1640</v>
      </c>
    </row>
    <row r="32" spans="1:15" x14ac:dyDescent="0.55000000000000004">
      <c r="N32" s="500" t="s">
        <v>368</v>
      </c>
      <c r="O32" s="502">
        <v>1800</v>
      </c>
    </row>
    <row r="33" spans="14:15" x14ac:dyDescent="0.55000000000000004">
      <c r="N33" s="500" t="s">
        <v>369</v>
      </c>
      <c r="O33" s="502">
        <v>1960</v>
      </c>
    </row>
    <row r="34" spans="14:15" x14ac:dyDescent="0.55000000000000004">
      <c r="N34" s="500" t="s">
        <v>370</v>
      </c>
      <c r="O34" s="502">
        <v>2130</v>
      </c>
    </row>
    <row r="35" spans="14:15" x14ac:dyDescent="0.55000000000000004">
      <c r="N35" s="500" t="s">
        <v>371</v>
      </c>
      <c r="O35" s="502">
        <v>2290</v>
      </c>
    </row>
    <row r="36" spans="14:15" x14ac:dyDescent="0.55000000000000004">
      <c r="N36" s="500" t="s">
        <v>372</v>
      </c>
      <c r="O36" s="502">
        <v>2460</v>
      </c>
    </row>
    <row r="37" spans="14:15" x14ac:dyDescent="0.55000000000000004">
      <c r="N37" s="500" t="s">
        <v>373</v>
      </c>
      <c r="O37" s="502">
        <v>2620</v>
      </c>
    </row>
    <row r="38" spans="14:15" x14ac:dyDescent="0.55000000000000004">
      <c r="N38" s="500" t="s">
        <v>374</v>
      </c>
      <c r="O38" s="502">
        <v>2780</v>
      </c>
    </row>
    <row r="39" spans="14:15" x14ac:dyDescent="0.55000000000000004">
      <c r="N39" s="500" t="s">
        <v>375</v>
      </c>
      <c r="O39" s="502">
        <v>2950</v>
      </c>
    </row>
    <row r="40" spans="14:15" x14ac:dyDescent="0.55000000000000004">
      <c r="N40" s="500" t="s">
        <v>376</v>
      </c>
      <c r="O40" s="502">
        <v>3110</v>
      </c>
    </row>
    <row r="41" spans="14:15" x14ac:dyDescent="0.55000000000000004">
      <c r="N41" s="500" t="s">
        <v>377</v>
      </c>
      <c r="O41" s="502">
        <v>3360</v>
      </c>
    </row>
    <row r="42" spans="14:15" x14ac:dyDescent="0.55000000000000004">
      <c r="N42" s="500" t="s">
        <v>378</v>
      </c>
      <c r="O42" s="502">
        <v>3610</v>
      </c>
    </row>
    <row r="43" spans="14:15" x14ac:dyDescent="0.55000000000000004">
      <c r="N43" s="500" t="s">
        <v>379</v>
      </c>
      <c r="O43" s="502">
        <v>3850</v>
      </c>
    </row>
    <row r="44" spans="14:15" x14ac:dyDescent="0.55000000000000004">
      <c r="N44" s="500" t="s">
        <v>380</v>
      </c>
      <c r="O44" s="502">
        <v>4100</v>
      </c>
    </row>
    <row r="45" spans="14:15" x14ac:dyDescent="0.55000000000000004">
      <c r="N45" s="500" t="s">
        <v>381</v>
      </c>
      <c r="O45" s="502">
        <v>4340</v>
      </c>
    </row>
    <row r="46" spans="14:15" x14ac:dyDescent="0.55000000000000004">
      <c r="N46" s="500" t="s">
        <v>382</v>
      </c>
      <c r="O46" s="502">
        <v>4590</v>
      </c>
    </row>
    <row r="47" spans="14:15" x14ac:dyDescent="0.55000000000000004">
      <c r="N47" s="500" t="s">
        <v>383</v>
      </c>
      <c r="O47" s="502">
        <v>4840</v>
      </c>
    </row>
    <row r="48" spans="14:15" x14ac:dyDescent="0.55000000000000004">
      <c r="N48" s="500" t="s">
        <v>384</v>
      </c>
      <c r="O48" s="502">
        <v>5080</v>
      </c>
    </row>
  </sheetData>
  <sheetProtection password="C472" sheet="1" objects="1" scenarios="1" selectLockedCells="1"/>
  <mergeCells count="3">
    <mergeCell ref="L5:P5"/>
    <mergeCell ref="N21:O21"/>
    <mergeCell ref="A3:H3"/>
  </mergeCells>
  <phoneticPr fontId="2"/>
  <conditionalFormatting sqref="B6:H20">
    <cfRule type="expression" dxfId="142" priority="1">
      <formula>AND(OR($B6&lt;&gt;"",$C6&lt;&gt;"",$D6&lt;&gt;"",$E6&lt;&gt;"",$F6&lt;&gt;"",$G6&lt;&gt;"",$H6&lt;&gt;""),B6="")</formula>
    </cfRule>
  </conditionalFormatting>
  <dataValidations count="4">
    <dataValidation type="list" imeMode="disabled" allowBlank="1" showInputMessage="1" showErrorMessage="1" prompt="募集要項P.38「人件費単価一覧表」を参照してください。_x000a_単価の上限額は5,080円です。" sqref="H6:H20">
      <formula1>"1030,1090,1160,1230,1310,1390,1470,1550,1640,1800,1960,2130,2290,2460,2620,2780,2950,3110,3360,3610,3850,4100,4340,4590,4840,5080"</formula1>
    </dataValidation>
    <dataValidation allowBlank="1" showInputMessage="1" showErrorMessage="1" prompt="自動計算されます。" sqref="I6:J20"/>
    <dataValidation allowBlank="1" showErrorMessage="1" sqref="F6:F20"/>
    <dataValidation type="list" allowBlank="1" showInputMessage="1" showErrorMessage="1" sqref="D6:D20">
      <formula1>"役員,正社員"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27"/>
  <sheetViews>
    <sheetView showGridLines="0" view="pageBreakPreview" zoomScale="80" zoomScaleNormal="100" zoomScaleSheetLayoutView="80" workbookViewId="0">
      <selection activeCell="B10" sqref="B10"/>
    </sheetView>
  </sheetViews>
  <sheetFormatPr defaultColWidth="1.9140625" defaultRowHeight="13" x14ac:dyDescent="0.55000000000000004"/>
  <cols>
    <col min="1" max="1" width="6.33203125" style="312" customWidth="1"/>
    <col min="2" max="2" width="27.5" style="246" customWidth="1"/>
    <col min="3" max="3" width="4.58203125" style="345" customWidth="1"/>
    <col min="4" max="4" width="4" style="312" customWidth="1"/>
    <col min="5" max="5" width="6.75" style="312" customWidth="1"/>
    <col min="6" max="6" width="10.5" style="312" customWidth="1"/>
    <col min="7" max="7" width="8.83203125" style="312" customWidth="1"/>
    <col min="8" max="8" width="12.33203125" style="246" customWidth="1"/>
    <col min="9" max="9" width="2.25" style="347" customWidth="1"/>
    <col min="10" max="10" width="8.25" style="348" customWidth="1"/>
    <col min="11" max="15" width="1.9140625" style="348"/>
    <col min="16" max="52" width="1.9140625" style="90" customWidth="1"/>
    <col min="53" max="53" width="2.75" style="90" customWidth="1"/>
    <col min="54" max="211" width="1.9140625" style="90" customWidth="1"/>
    <col min="212" max="16384" width="1.9140625" style="90"/>
  </cols>
  <sheetData>
    <row r="1" spans="1:24" s="355" customFormat="1" ht="25" customHeight="1" x14ac:dyDescent="0.55000000000000004">
      <c r="A1" s="359"/>
      <c r="B1" s="350"/>
      <c r="C1" s="350"/>
      <c r="D1" s="350"/>
      <c r="E1" s="350"/>
      <c r="F1" s="350"/>
      <c r="G1" s="350"/>
      <c r="H1" s="346" t="s">
        <v>623</v>
      </c>
      <c r="I1" s="352"/>
      <c r="J1" s="348"/>
      <c r="K1" s="348"/>
      <c r="L1" s="348"/>
      <c r="M1" s="348"/>
      <c r="N1" s="348"/>
      <c r="O1" s="348"/>
      <c r="P1" s="350"/>
      <c r="Q1" s="350"/>
      <c r="R1" s="360"/>
      <c r="S1" s="360"/>
      <c r="T1" s="360"/>
      <c r="U1" s="360"/>
      <c r="V1" s="360"/>
      <c r="W1" s="360"/>
      <c r="X1" s="360"/>
    </row>
    <row r="2" spans="1:24" s="355" customFormat="1" ht="25" customHeight="1" x14ac:dyDescent="0.55000000000000004">
      <c r="A2" s="359" t="s">
        <v>385</v>
      </c>
      <c r="B2" s="350"/>
      <c r="C2" s="350"/>
      <c r="D2" s="350"/>
      <c r="E2" s="350"/>
      <c r="F2" s="350"/>
      <c r="G2" s="350"/>
      <c r="H2" s="52"/>
      <c r="I2" s="352"/>
      <c r="J2" s="348"/>
      <c r="K2" s="348"/>
      <c r="L2" s="348"/>
      <c r="M2" s="348"/>
      <c r="N2" s="348"/>
      <c r="O2" s="348"/>
      <c r="P2" s="350"/>
      <c r="Q2" s="350"/>
      <c r="R2" s="360"/>
      <c r="S2" s="360"/>
      <c r="T2" s="360"/>
      <c r="U2" s="360"/>
      <c r="V2" s="360"/>
      <c r="W2" s="360"/>
      <c r="X2" s="360"/>
    </row>
    <row r="3" spans="1:24" s="355" customFormat="1" ht="13" customHeight="1" x14ac:dyDescent="0.55000000000000004">
      <c r="A3" s="1339" t="s">
        <v>686</v>
      </c>
      <c r="B3" s="1339"/>
      <c r="C3" s="1339"/>
      <c r="D3" s="1339"/>
      <c r="E3" s="1339"/>
      <c r="F3" s="1339"/>
      <c r="G3" s="1339"/>
      <c r="H3" s="1339"/>
      <c r="I3" s="352"/>
      <c r="J3" s="348"/>
      <c r="K3" s="348"/>
      <c r="L3" s="348"/>
      <c r="M3" s="348"/>
      <c r="N3" s="348"/>
      <c r="O3" s="348"/>
      <c r="P3" s="350"/>
      <c r="Q3" s="350"/>
      <c r="R3" s="360"/>
      <c r="S3" s="360"/>
      <c r="T3" s="360"/>
      <c r="U3" s="360"/>
      <c r="V3" s="360"/>
      <c r="W3" s="360"/>
      <c r="X3" s="360"/>
    </row>
    <row r="4" spans="1:24" s="355" customFormat="1" ht="13" customHeight="1" x14ac:dyDescent="0.55000000000000004">
      <c r="A4" s="1521" t="s">
        <v>687</v>
      </c>
      <c r="B4" s="1521"/>
      <c r="C4" s="1521"/>
      <c r="D4" s="1521"/>
      <c r="E4" s="1521"/>
      <c r="F4" s="1521"/>
      <c r="G4" s="1521"/>
      <c r="H4" s="1521"/>
      <c r="I4" s="352"/>
      <c r="J4" s="348"/>
      <c r="K4" s="348"/>
      <c r="L4" s="348"/>
      <c r="M4" s="348"/>
      <c r="N4" s="348"/>
      <c r="O4" s="348"/>
      <c r="P4" s="350"/>
      <c r="Q4" s="350"/>
      <c r="R4" s="360"/>
      <c r="S4" s="360"/>
      <c r="T4" s="360"/>
      <c r="U4" s="360"/>
      <c r="V4" s="360"/>
      <c r="W4" s="360"/>
      <c r="X4" s="360"/>
    </row>
    <row r="5" spans="1:24" s="355" customFormat="1" ht="13" customHeight="1" x14ac:dyDescent="0.55000000000000004">
      <c r="A5" s="1521"/>
      <c r="B5" s="1521"/>
      <c r="C5" s="1521"/>
      <c r="D5" s="1521"/>
      <c r="E5" s="1521"/>
      <c r="F5" s="1521"/>
      <c r="G5" s="1521"/>
      <c r="H5" s="1521"/>
      <c r="I5" s="352"/>
      <c r="J5" s="348"/>
      <c r="K5" s="348"/>
      <c r="L5" s="348"/>
      <c r="M5" s="348"/>
      <c r="N5" s="348"/>
      <c r="O5" s="348"/>
      <c r="P5" s="350"/>
      <c r="Q5" s="350"/>
      <c r="R5" s="360"/>
      <c r="S5" s="360"/>
      <c r="T5" s="360"/>
      <c r="U5" s="360"/>
      <c r="V5" s="360"/>
      <c r="W5" s="360"/>
      <c r="X5" s="360"/>
    </row>
    <row r="6" spans="1:24" s="355" customFormat="1" ht="13" customHeight="1" x14ac:dyDescent="0.55000000000000004">
      <c r="A6" s="1522" t="s">
        <v>688</v>
      </c>
      <c r="B6" s="1522"/>
      <c r="C6" s="1522"/>
      <c r="D6" s="1522"/>
      <c r="E6" s="1522"/>
      <c r="F6" s="1522"/>
      <c r="G6" s="1522"/>
      <c r="H6" s="1522"/>
      <c r="I6" s="352"/>
      <c r="J6" s="348"/>
      <c r="K6" s="348"/>
      <c r="L6" s="348"/>
      <c r="M6" s="348"/>
      <c r="N6" s="348"/>
      <c r="O6" s="348"/>
      <c r="P6" s="350"/>
      <c r="Q6" s="350"/>
      <c r="R6" s="360"/>
      <c r="S6" s="360"/>
      <c r="T6" s="360"/>
      <c r="U6" s="360"/>
      <c r="V6" s="360"/>
      <c r="W6" s="360"/>
      <c r="X6" s="360"/>
    </row>
    <row r="7" spans="1:24" s="355" customFormat="1" ht="13" customHeight="1" x14ac:dyDescent="0.55000000000000004">
      <c r="A7" s="1522"/>
      <c r="B7" s="1522"/>
      <c r="C7" s="1522"/>
      <c r="D7" s="1522"/>
      <c r="E7" s="1522"/>
      <c r="F7" s="1522"/>
      <c r="G7" s="1522"/>
      <c r="H7" s="1522"/>
      <c r="I7" s="352"/>
      <c r="J7" s="348"/>
      <c r="K7" s="348"/>
      <c r="L7" s="348"/>
      <c r="M7" s="348"/>
      <c r="N7" s="348"/>
      <c r="O7" s="348"/>
      <c r="P7" s="350"/>
      <c r="Q7" s="350"/>
      <c r="R7" s="360"/>
      <c r="S7" s="360"/>
      <c r="T7" s="360"/>
      <c r="U7" s="360"/>
      <c r="V7" s="360"/>
      <c r="W7" s="360"/>
      <c r="X7" s="360"/>
    </row>
    <row r="8" spans="1:24" ht="13" customHeight="1" x14ac:dyDescent="0.55000000000000004">
      <c r="A8" s="505"/>
      <c r="B8" s="505"/>
      <c r="C8" s="505"/>
      <c r="D8" s="505"/>
      <c r="E8" s="505"/>
      <c r="F8" s="505"/>
      <c r="G8" s="505"/>
      <c r="H8" s="364" t="s">
        <v>231</v>
      </c>
    </row>
    <row r="9" spans="1:24" ht="48" x14ac:dyDescent="0.55000000000000004">
      <c r="A9" s="365" t="s">
        <v>232</v>
      </c>
      <c r="B9" s="366" t="s">
        <v>386</v>
      </c>
      <c r="C9" s="366" t="s">
        <v>236</v>
      </c>
      <c r="D9" s="367" t="s">
        <v>237</v>
      </c>
      <c r="E9" s="366" t="s">
        <v>238</v>
      </c>
      <c r="F9" s="368" t="s">
        <v>239</v>
      </c>
      <c r="G9" s="368" t="s">
        <v>240</v>
      </c>
      <c r="H9" s="369" t="s">
        <v>438</v>
      </c>
      <c r="I9" s="370" t="s">
        <v>242</v>
      </c>
    </row>
    <row r="10" spans="1:24" ht="35" customHeight="1" x14ac:dyDescent="0.55000000000000004">
      <c r="A10" s="371" t="s">
        <v>689</v>
      </c>
      <c r="B10" s="372"/>
      <c r="C10" s="83"/>
      <c r="D10" s="85"/>
      <c r="E10" s="373"/>
      <c r="F10" s="374">
        <f>原材料・副資材費1521[[#This Row],[数量
(A)]]*原材料・副資材費1521[[#This Row],[単価
（税抜）
(B)]]</f>
        <v>0</v>
      </c>
      <c r="G10" s="374">
        <f>ROUNDDOWN(原材料・副資材費1521[[#This Row],[助成対象経費
（税抜）
(A)×(B)]]*1.1,0)</f>
        <v>0</v>
      </c>
      <c r="H10" s="375"/>
      <c r="I10" s="376" t="str">
        <f>IF(OR(
      AND(B10="",C10="",D10="",E10="",H10=""),
      AND(B10&lt;&gt;"",C10&lt;&gt;"",D10&lt;&gt;"",E10&lt;&gt;"",H10&lt;&gt;"")),
   "", "←全ての項目を入力してください。")</f>
        <v/>
      </c>
    </row>
    <row r="11" spans="1:24" ht="35" customHeight="1" x14ac:dyDescent="0.55000000000000004">
      <c r="A11" s="371" t="s">
        <v>690</v>
      </c>
      <c r="B11" s="372"/>
      <c r="C11" s="83"/>
      <c r="D11" s="85"/>
      <c r="E11" s="373"/>
      <c r="F11" s="374">
        <f>原材料・副資材費1521[[#This Row],[数量
(A)]]*原材料・副資材費1521[[#This Row],[単価
（税抜）
(B)]]</f>
        <v>0</v>
      </c>
      <c r="G11" s="374">
        <f>ROUNDDOWN(原材料・副資材費1521[[#This Row],[助成対象経費
（税抜）
(A)×(B)]]*1.1,0)</f>
        <v>0</v>
      </c>
      <c r="H11" s="375"/>
      <c r="I11" s="376" t="str">
        <f t="shared" ref="I11:I26" si="0">IF(OR(
      AND(B11="",C11="",D11="",E11="",H11=""),
      AND(B11&lt;&gt;"",C11&lt;&gt;"",D11&lt;&gt;"",E11&lt;&gt;"",H11&lt;&gt;"")),
   "", "←全ての項目を入力してください。")</f>
        <v/>
      </c>
    </row>
    <row r="12" spans="1:24" ht="35" customHeight="1" x14ac:dyDescent="0.55000000000000004">
      <c r="A12" s="371" t="s">
        <v>691</v>
      </c>
      <c r="B12" s="372"/>
      <c r="C12" s="83"/>
      <c r="D12" s="85"/>
      <c r="E12" s="373"/>
      <c r="F12" s="374">
        <f>原材料・副資材費1521[[#This Row],[数量
(A)]]*原材料・副資材費1521[[#This Row],[単価
（税抜）
(B)]]</f>
        <v>0</v>
      </c>
      <c r="G12" s="374">
        <f>ROUNDDOWN(原材料・副資材費1521[[#This Row],[助成対象経費
（税抜）
(A)×(B)]]*1.1,0)</f>
        <v>0</v>
      </c>
      <c r="H12" s="375"/>
      <c r="I12" s="376" t="str">
        <f t="shared" si="0"/>
        <v/>
      </c>
    </row>
    <row r="13" spans="1:24" ht="35" customHeight="1" x14ac:dyDescent="0.55000000000000004">
      <c r="A13" s="371" t="s">
        <v>692</v>
      </c>
      <c r="B13" s="372"/>
      <c r="C13" s="83"/>
      <c r="D13" s="85"/>
      <c r="E13" s="373"/>
      <c r="F13" s="374">
        <f>原材料・副資材費1521[[#This Row],[数量
(A)]]*原材料・副資材費1521[[#This Row],[単価
（税抜）
(B)]]</f>
        <v>0</v>
      </c>
      <c r="G13" s="374">
        <f>ROUNDDOWN(原材料・副資材費1521[[#This Row],[助成対象経費
（税抜）
(A)×(B)]]*1.1,0)</f>
        <v>0</v>
      </c>
      <c r="H13" s="375"/>
      <c r="I13" s="376" t="str">
        <f t="shared" si="0"/>
        <v/>
      </c>
    </row>
    <row r="14" spans="1:24" ht="35" customHeight="1" x14ac:dyDescent="0.55000000000000004">
      <c r="A14" s="371" t="s">
        <v>693</v>
      </c>
      <c r="B14" s="372"/>
      <c r="C14" s="83"/>
      <c r="D14" s="85"/>
      <c r="E14" s="373"/>
      <c r="F14" s="374">
        <f>原材料・副資材費1521[[#This Row],[数量
(A)]]*原材料・副資材費1521[[#This Row],[単価
（税抜）
(B)]]</f>
        <v>0</v>
      </c>
      <c r="G14" s="374">
        <f>ROUNDDOWN(原材料・副資材費1521[[#This Row],[助成対象経費
（税抜）
(A)×(B)]]*1.1,0)</f>
        <v>0</v>
      </c>
      <c r="H14" s="375"/>
      <c r="I14" s="376" t="str">
        <f t="shared" si="0"/>
        <v/>
      </c>
    </row>
    <row r="15" spans="1:24" ht="35" customHeight="1" x14ac:dyDescent="0.55000000000000004">
      <c r="A15" s="371" t="s">
        <v>694</v>
      </c>
      <c r="B15" s="372"/>
      <c r="C15" s="83"/>
      <c r="D15" s="85"/>
      <c r="E15" s="373"/>
      <c r="F15" s="374">
        <f>原材料・副資材費1521[[#This Row],[数量
(A)]]*原材料・副資材費1521[[#This Row],[単価
（税抜）
(B)]]</f>
        <v>0</v>
      </c>
      <c r="G15" s="374">
        <f>ROUNDDOWN(原材料・副資材費1521[[#This Row],[助成対象経費
（税抜）
(A)×(B)]]*1.1,0)</f>
        <v>0</v>
      </c>
      <c r="H15" s="375"/>
      <c r="I15" s="376" t="str">
        <f t="shared" si="0"/>
        <v/>
      </c>
    </row>
    <row r="16" spans="1:24" ht="35" customHeight="1" x14ac:dyDescent="0.55000000000000004">
      <c r="A16" s="371" t="s">
        <v>695</v>
      </c>
      <c r="B16" s="372"/>
      <c r="C16" s="83"/>
      <c r="D16" s="85"/>
      <c r="E16" s="373"/>
      <c r="F16" s="374">
        <f>原材料・副資材費1521[[#This Row],[数量
(A)]]*原材料・副資材費1521[[#This Row],[単価
（税抜）
(B)]]</f>
        <v>0</v>
      </c>
      <c r="G16" s="374">
        <f>ROUNDDOWN(原材料・副資材費1521[[#This Row],[助成対象経費
（税抜）
(A)×(B)]]*1.1,0)</f>
        <v>0</v>
      </c>
      <c r="H16" s="375"/>
      <c r="I16" s="376" t="str">
        <f t="shared" si="0"/>
        <v/>
      </c>
    </row>
    <row r="17" spans="1:9" ht="35" customHeight="1" x14ac:dyDescent="0.55000000000000004">
      <c r="A17" s="371" t="s">
        <v>696</v>
      </c>
      <c r="B17" s="372"/>
      <c r="C17" s="83"/>
      <c r="D17" s="85"/>
      <c r="E17" s="373"/>
      <c r="F17" s="374">
        <f>原材料・副資材費1521[[#This Row],[数量
(A)]]*原材料・副資材費1521[[#This Row],[単価
（税抜）
(B)]]</f>
        <v>0</v>
      </c>
      <c r="G17" s="374">
        <f>ROUNDDOWN(原材料・副資材費1521[[#This Row],[助成対象経費
（税抜）
(A)×(B)]]*1.1,0)</f>
        <v>0</v>
      </c>
      <c r="H17" s="375"/>
      <c r="I17" s="376" t="str">
        <f t="shared" si="0"/>
        <v/>
      </c>
    </row>
    <row r="18" spans="1:9" ht="35" customHeight="1" x14ac:dyDescent="0.55000000000000004">
      <c r="A18" s="371" t="s">
        <v>697</v>
      </c>
      <c r="B18" s="372"/>
      <c r="C18" s="83"/>
      <c r="D18" s="85"/>
      <c r="E18" s="373"/>
      <c r="F18" s="374">
        <f>原材料・副資材費1521[[#This Row],[数量
(A)]]*原材料・副資材費1521[[#This Row],[単価
（税抜）
(B)]]</f>
        <v>0</v>
      </c>
      <c r="G18" s="374">
        <f>ROUNDDOWN(原材料・副資材費1521[[#This Row],[助成対象経費
（税抜）
(A)×(B)]]*1.1,0)</f>
        <v>0</v>
      </c>
      <c r="H18" s="375"/>
      <c r="I18" s="376" t="str">
        <f t="shared" si="0"/>
        <v/>
      </c>
    </row>
    <row r="19" spans="1:9" ht="35" customHeight="1" x14ac:dyDescent="0.55000000000000004">
      <c r="A19" s="371" t="s">
        <v>698</v>
      </c>
      <c r="B19" s="372"/>
      <c r="C19" s="83"/>
      <c r="D19" s="85"/>
      <c r="E19" s="373"/>
      <c r="F19" s="374">
        <f>原材料・副資材費1521[[#This Row],[数量
(A)]]*原材料・副資材費1521[[#This Row],[単価
（税抜）
(B)]]</f>
        <v>0</v>
      </c>
      <c r="G19" s="374">
        <f>ROUNDDOWN(原材料・副資材費1521[[#This Row],[助成対象経費
（税抜）
(A)×(B)]]*1.1,0)</f>
        <v>0</v>
      </c>
      <c r="H19" s="375"/>
      <c r="I19" s="376" t="str">
        <f t="shared" si="0"/>
        <v/>
      </c>
    </row>
    <row r="20" spans="1:9" ht="35" customHeight="1" x14ac:dyDescent="0.55000000000000004">
      <c r="A20" s="371" t="s">
        <v>699</v>
      </c>
      <c r="B20" s="372"/>
      <c r="C20" s="83"/>
      <c r="D20" s="85"/>
      <c r="E20" s="373"/>
      <c r="F20" s="374">
        <f>原材料・副資材費1521[[#This Row],[数量
(A)]]*原材料・副資材費1521[[#This Row],[単価
（税抜）
(B)]]</f>
        <v>0</v>
      </c>
      <c r="G20" s="374">
        <f>ROUNDDOWN(原材料・副資材費1521[[#This Row],[助成対象経費
（税抜）
(A)×(B)]]*1.1,0)</f>
        <v>0</v>
      </c>
      <c r="H20" s="375"/>
      <c r="I20" s="376" t="str">
        <f t="shared" si="0"/>
        <v/>
      </c>
    </row>
    <row r="21" spans="1:9" ht="35" customHeight="1" x14ac:dyDescent="0.55000000000000004">
      <c r="A21" s="371" t="s">
        <v>700</v>
      </c>
      <c r="B21" s="372"/>
      <c r="C21" s="83"/>
      <c r="D21" s="85"/>
      <c r="E21" s="373"/>
      <c r="F21" s="374">
        <f>原材料・副資材費1521[[#This Row],[数量
(A)]]*原材料・副資材費1521[[#This Row],[単価
（税抜）
(B)]]</f>
        <v>0</v>
      </c>
      <c r="G21" s="374">
        <f>ROUNDDOWN(原材料・副資材費1521[[#This Row],[助成対象経費
（税抜）
(A)×(B)]]*1.1,0)</f>
        <v>0</v>
      </c>
      <c r="H21" s="375"/>
      <c r="I21" s="376" t="str">
        <f t="shared" si="0"/>
        <v/>
      </c>
    </row>
    <row r="22" spans="1:9" ht="35" customHeight="1" x14ac:dyDescent="0.55000000000000004">
      <c r="A22" s="371" t="s">
        <v>701</v>
      </c>
      <c r="B22" s="372"/>
      <c r="C22" s="83"/>
      <c r="D22" s="85"/>
      <c r="E22" s="373"/>
      <c r="F22" s="374">
        <f>原材料・副資材費1521[[#This Row],[数量
(A)]]*原材料・副資材費1521[[#This Row],[単価
（税抜）
(B)]]</f>
        <v>0</v>
      </c>
      <c r="G22" s="374">
        <f>ROUNDDOWN(原材料・副資材費1521[[#This Row],[助成対象経費
（税抜）
(A)×(B)]]*1.1,0)</f>
        <v>0</v>
      </c>
      <c r="H22" s="375"/>
      <c r="I22" s="376" t="str">
        <f t="shared" si="0"/>
        <v/>
      </c>
    </row>
    <row r="23" spans="1:9" ht="35" customHeight="1" x14ac:dyDescent="0.55000000000000004">
      <c r="A23" s="371" t="s">
        <v>702</v>
      </c>
      <c r="B23" s="372"/>
      <c r="C23" s="83"/>
      <c r="D23" s="85"/>
      <c r="E23" s="373"/>
      <c r="F23" s="374">
        <f>原材料・副資材費1521[[#This Row],[数量
(A)]]*原材料・副資材費1521[[#This Row],[単価
（税抜）
(B)]]</f>
        <v>0</v>
      </c>
      <c r="G23" s="374">
        <f>ROUNDDOWN(原材料・副資材費1521[[#This Row],[助成対象経費
（税抜）
(A)×(B)]]*1.1,0)</f>
        <v>0</v>
      </c>
      <c r="H23" s="375"/>
      <c r="I23" s="376" t="str">
        <f t="shared" si="0"/>
        <v/>
      </c>
    </row>
    <row r="24" spans="1:9" ht="35" customHeight="1" x14ac:dyDescent="0.55000000000000004">
      <c r="A24" s="371" t="s">
        <v>703</v>
      </c>
      <c r="B24" s="372"/>
      <c r="C24" s="83"/>
      <c r="D24" s="85"/>
      <c r="E24" s="373"/>
      <c r="F24" s="374">
        <f>原材料・副資材費1521[[#This Row],[数量
(A)]]*原材料・副資材費1521[[#This Row],[単価
（税抜）
(B)]]</f>
        <v>0</v>
      </c>
      <c r="G24" s="374">
        <f>ROUNDDOWN(原材料・副資材費1521[[#This Row],[助成対象経費
（税抜）
(A)×(B)]]*1.1,0)</f>
        <v>0</v>
      </c>
      <c r="H24" s="375"/>
      <c r="I24" s="376" t="str">
        <f t="shared" si="0"/>
        <v/>
      </c>
    </row>
    <row r="25" spans="1:9" ht="35" customHeight="1" x14ac:dyDescent="0.55000000000000004">
      <c r="A25" s="371" t="s">
        <v>704</v>
      </c>
      <c r="B25" s="372"/>
      <c r="C25" s="83"/>
      <c r="D25" s="85"/>
      <c r="E25" s="373"/>
      <c r="F25" s="374">
        <f>原材料・副資材費1521[[#This Row],[数量
(A)]]*原材料・副資材費1521[[#This Row],[単価
（税抜）
(B)]]</f>
        <v>0</v>
      </c>
      <c r="G25" s="374">
        <f>ROUNDDOWN(原材料・副資材費1521[[#This Row],[助成対象経費
（税抜）
(A)×(B)]]*1.1,0)</f>
        <v>0</v>
      </c>
      <c r="H25" s="375"/>
      <c r="I25" s="376" t="str">
        <f t="shared" si="0"/>
        <v/>
      </c>
    </row>
    <row r="26" spans="1:9" ht="35" customHeight="1" x14ac:dyDescent="0.55000000000000004">
      <c r="A26" s="371" t="s">
        <v>705</v>
      </c>
      <c r="B26" s="372"/>
      <c r="C26" s="83"/>
      <c r="D26" s="85"/>
      <c r="E26" s="373"/>
      <c r="F26" s="374">
        <f>原材料・副資材費1521[[#This Row],[数量
(A)]]*原材料・副資材費1521[[#This Row],[単価
（税抜）
(B)]]</f>
        <v>0</v>
      </c>
      <c r="G26" s="374">
        <f>ROUNDDOWN(原材料・副資材費1521[[#This Row],[助成対象経費
（税抜）
(A)×(B)]]*1.1,0)</f>
        <v>0</v>
      </c>
      <c r="H26" s="375"/>
      <c r="I26" s="376" t="str">
        <f t="shared" si="0"/>
        <v/>
      </c>
    </row>
    <row r="27" spans="1:9" ht="35" customHeight="1" x14ac:dyDescent="0.55000000000000004">
      <c r="A27" s="506"/>
      <c r="B27" s="507"/>
      <c r="C27" s="508"/>
      <c r="D27" s="509"/>
      <c r="E27" s="510" t="s">
        <v>243</v>
      </c>
      <c r="F27" s="383">
        <f>SUBTOTAL(109,原材料・副資材費1521[助成対象経費
（税抜）
(A)×(B)])</f>
        <v>0</v>
      </c>
      <c r="G27" s="383">
        <f>SUBTOTAL(109,原材料・副資材費1521[助成事業に
要する経費
（税込）])</f>
        <v>0</v>
      </c>
      <c r="H27" s="384"/>
      <c r="I27" s="511"/>
    </row>
  </sheetData>
  <sheetProtection password="C472" sheet="1" objects="1" scenarios="1" formatCells="0" selectLockedCells="1"/>
  <mergeCells count="3">
    <mergeCell ref="A3:H3"/>
    <mergeCell ref="A4:H5"/>
    <mergeCell ref="A6:H7"/>
  </mergeCells>
  <phoneticPr fontId="2"/>
  <conditionalFormatting sqref="H10:H26 B10:E26">
    <cfRule type="expression" dxfId="112" priority="1">
      <formula>AND(OR($B10&lt;&gt;"",$C10&lt;&gt;"",$D10&lt;&gt;"",$E10&lt;&gt;"",$H10&lt;&gt;""),B10="")</formula>
    </cfRule>
  </conditionalFormatting>
  <dataValidations count="6">
    <dataValidation imeMode="disabled" allowBlank="1" showInputMessage="1" showErrorMessage="1" sqref="E10:E26"/>
    <dataValidation type="custom" allowBlank="1" showInputMessage="1" showErrorMessage="1" sqref="I10:I26">
      <formula1>ISERROR(FIND(CHAR(10),I10))</formula1>
    </dataValidation>
    <dataValidation allowBlank="1" showErrorMessage="1" prompt="_x000a_" sqref="B10:B26"/>
    <dataValidation type="custom" imeMode="disabled" allowBlank="1" showInputMessage="1" showErrorMessage="1" prompt="本助成事業に必要な最小限の数量を記入してください。" sqref="C10:C26">
      <formula1>ISERROR(FIND(CHAR(10),C10))</formula1>
    </dataValidation>
    <dataValidation allowBlank="1" showInputMessage="1" showErrorMessage="1" prompt="未定等不明確の場合は、 申請時点の候補先を記入してください。「未定、検討中」等の記入はできません。" sqref="H10:H26"/>
    <dataValidation allowBlank="1" showInputMessage="1" showErrorMessage="1" prompt="自動計算されます。" sqref="F10:G26"/>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rowBreaks count="1" manualBreakCount="1">
    <brk id="26" max="9" man="1"/>
  </rowBreak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1" s="359"/>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346" t="s">
        <v>623</v>
      </c>
    </row>
    <row r="2" spans="1:99" ht="25" customHeight="1" x14ac:dyDescent="0.55000000000000004">
      <c r="A2" s="359" t="s">
        <v>432</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52"/>
    </row>
    <row r="3" spans="1:99" ht="13" customHeight="1" x14ac:dyDescent="0.55000000000000004">
      <c r="A3" s="87" t="s">
        <v>433</v>
      </c>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291"/>
    </row>
    <row r="4" spans="1:99" ht="13" customHeight="1" x14ac:dyDescent="0.55000000000000004">
      <c r="A4" s="291" t="s">
        <v>653</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291"/>
    </row>
    <row r="5" spans="1:99" ht="13" customHeight="1" x14ac:dyDescent="0.55000000000000004">
      <c r="A5" s="87" t="s">
        <v>255</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291"/>
    </row>
    <row r="6" spans="1:99" ht="25" customHeight="1" x14ac:dyDescent="0.55000000000000004">
      <c r="A6" s="1480" t="s">
        <v>654</v>
      </c>
      <c r="B6" s="1481"/>
      <c r="C6" s="1481"/>
      <c r="D6" s="1481"/>
      <c r="E6" s="1482"/>
      <c r="F6" s="1483" t="s">
        <v>706</v>
      </c>
      <c r="G6" s="1484"/>
      <c r="H6" s="1484"/>
      <c r="I6" s="1484"/>
      <c r="J6" s="1478" t="s">
        <v>656</v>
      </c>
      <c r="K6" s="1479"/>
      <c r="L6" s="1479"/>
      <c r="M6" s="1479"/>
      <c r="N6" s="1479"/>
      <c r="O6" s="1479"/>
      <c r="P6" s="1479"/>
      <c r="Q6" s="1479"/>
      <c r="R6" s="1479"/>
      <c r="S6" s="1479"/>
      <c r="T6" s="1485"/>
      <c r="U6" s="1486"/>
      <c r="V6" s="1486"/>
      <c r="W6" s="1486"/>
      <c r="X6" s="1486"/>
      <c r="Y6" s="1486"/>
      <c r="Z6" s="1486"/>
      <c r="AA6" s="1486"/>
      <c r="AB6" s="1486"/>
      <c r="AC6" s="1486"/>
      <c r="AD6" s="1486"/>
      <c r="AE6" s="1486"/>
      <c r="AF6" s="1486"/>
      <c r="AG6" s="1486"/>
      <c r="AH6" s="1486"/>
      <c r="AI6" s="1487"/>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CD6" s="446"/>
      <c r="CE6" s="446"/>
      <c r="CF6" s="446"/>
      <c r="CG6" s="446"/>
      <c r="CH6" s="446"/>
      <c r="CI6" s="446"/>
      <c r="CJ6" s="446"/>
      <c r="CK6" s="446"/>
      <c r="CL6" s="446"/>
      <c r="CM6" s="446"/>
      <c r="CN6" s="446"/>
      <c r="CO6" s="446"/>
      <c r="CP6" s="446"/>
      <c r="CQ6" s="446"/>
      <c r="CR6" s="446"/>
      <c r="CS6" s="446"/>
      <c r="CT6" s="446"/>
      <c r="CU6" s="446"/>
    </row>
    <row r="7" spans="1:99" ht="25" customHeight="1" x14ac:dyDescent="0.55000000000000004">
      <c r="A7" s="1464" t="s">
        <v>263</v>
      </c>
      <c r="B7" s="1465"/>
      <c r="C7" s="1465"/>
      <c r="D7" s="1465"/>
      <c r="E7" s="1465"/>
      <c r="F7" s="1465"/>
      <c r="G7" s="1465"/>
      <c r="H7" s="1465"/>
      <c r="I7" s="1466"/>
      <c r="J7" s="1488"/>
      <c r="K7" s="1489"/>
      <c r="L7" s="1489"/>
      <c r="M7" s="1489"/>
      <c r="N7" s="1489"/>
      <c r="O7" s="1489"/>
      <c r="P7" s="1489"/>
      <c r="Q7" s="1489"/>
      <c r="R7" s="1489"/>
      <c r="S7" s="1489"/>
      <c r="T7" s="1490" t="s">
        <v>657</v>
      </c>
      <c r="U7" s="1491"/>
      <c r="V7" s="1491"/>
      <c r="W7" s="1491"/>
      <c r="X7" s="1491"/>
      <c r="Y7" s="1491"/>
      <c r="Z7" s="1491"/>
      <c r="AA7" s="1492"/>
      <c r="AB7" s="1493"/>
      <c r="AC7" s="1493"/>
      <c r="AD7" s="1493"/>
      <c r="AE7" s="1493"/>
      <c r="AF7" s="1493"/>
      <c r="AG7" s="1493"/>
      <c r="AH7" s="1493"/>
      <c r="AI7" s="1494"/>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CD7" s="446"/>
      <c r="CE7" s="446"/>
      <c r="CF7" s="446"/>
      <c r="CG7" s="446"/>
      <c r="CH7" s="446"/>
      <c r="CI7" s="446"/>
      <c r="CJ7" s="446"/>
      <c r="CK7" s="446"/>
      <c r="CL7" s="446"/>
      <c r="CM7" s="446"/>
      <c r="CN7" s="446"/>
      <c r="CO7" s="446"/>
      <c r="CP7" s="446"/>
      <c r="CQ7" s="446"/>
      <c r="CR7" s="446"/>
      <c r="CS7" s="446"/>
      <c r="CT7" s="446"/>
      <c r="CU7" s="446"/>
    </row>
    <row r="8" spans="1:99" ht="25" customHeight="1" x14ac:dyDescent="0.55000000000000004">
      <c r="A8" s="1464" t="s">
        <v>299</v>
      </c>
      <c r="B8" s="1465"/>
      <c r="C8" s="1465"/>
      <c r="D8" s="1465"/>
      <c r="E8" s="1465"/>
      <c r="F8" s="1465"/>
      <c r="G8" s="1465"/>
      <c r="H8" s="1465"/>
      <c r="I8" s="1466"/>
      <c r="J8" s="1467"/>
      <c r="K8" s="1468"/>
      <c r="L8" s="1468"/>
      <c r="M8" s="1468"/>
      <c r="N8" s="1468"/>
      <c r="O8" s="1468"/>
      <c r="P8" s="1468"/>
      <c r="Q8" s="1468"/>
      <c r="R8" s="1468"/>
      <c r="S8" s="1468"/>
      <c r="T8" s="1468"/>
      <c r="U8" s="1468"/>
      <c r="V8" s="1468"/>
      <c r="W8" s="1468"/>
      <c r="X8" s="1468"/>
      <c r="Y8" s="1468"/>
      <c r="Z8" s="1468"/>
      <c r="AA8" s="1468"/>
      <c r="AB8" s="1468"/>
      <c r="AC8" s="1468"/>
      <c r="AD8" s="1468"/>
      <c r="AE8" s="1468"/>
      <c r="AF8" s="1468"/>
      <c r="AG8" s="1468"/>
      <c r="AH8" s="1468"/>
      <c r="AI8" s="1469"/>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CD8" s="446"/>
      <c r="CE8" s="446"/>
      <c r="CF8" s="446"/>
      <c r="CG8" s="446"/>
      <c r="CH8" s="446"/>
      <c r="CI8" s="446"/>
      <c r="CJ8" s="446"/>
      <c r="CK8" s="446"/>
      <c r="CL8" s="446"/>
      <c r="CM8" s="446"/>
      <c r="CN8" s="446"/>
      <c r="CO8" s="446"/>
      <c r="CP8" s="446"/>
      <c r="CQ8" s="446"/>
      <c r="CR8" s="446"/>
      <c r="CS8" s="446"/>
      <c r="CT8" s="446"/>
      <c r="CU8" s="446"/>
    </row>
    <row r="9" spans="1:99" ht="25" customHeight="1" x14ac:dyDescent="0.55000000000000004">
      <c r="A9" s="1458" t="s">
        <v>266</v>
      </c>
      <c r="B9" s="1373"/>
      <c r="C9" s="1373"/>
      <c r="D9" s="1373"/>
      <c r="E9" s="1373"/>
      <c r="F9" s="1373"/>
      <c r="G9" s="1373"/>
      <c r="H9" s="1373"/>
      <c r="I9" s="1321"/>
      <c r="J9" s="1470"/>
      <c r="K9" s="1471"/>
      <c r="L9" s="1471"/>
      <c r="M9" s="1471"/>
      <c r="N9" s="1471"/>
      <c r="O9" s="1471"/>
      <c r="P9" s="1471"/>
      <c r="Q9" s="1471"/>
      <c r="R9" s="1471"/>
      <c r="S9" s="1471"/>
      <c r="T9" s="1472" t="s">
        <v>658</v>
      </c>
      <c r="U9" s="1473"/>
      <c r="V9" s="1473"/>
      <c r="W9" s="1473"/>
      <c r="X9" s="1473"/>
      <c r="Y9" s="1473"/>
      <c r="Z9" s="1473"/>
      <c r="AA9" s="1474"/>
      <c r="AB9" s="1463"/>
      <c r="AC9" s="1463"/>
      <c r="AD9" s="1463"/>
      <c r="AE9" s="1463"/>
      <c r="AF9" s="1463"/>
      <c r="AG9" s="1463"/>
      <c r="AH9" s="1463"/>
      <c r="AI9" s="1475"/>
      <c r="AO9" s="445"/>
      <c r="AP9" s="445"/>
      <c r="AQ9" s="445"/>
      <c r="AR9" s="445"/>
      <c r="AS9" s="445"/>
      <c r="AT9" s="445"/>
      <c r="AU9" s="445"/>
      <c r="AV9" s="445"/>
      <c r="AW9" s="445"/>
      <c r="AX9" s="445"/>
      <c r="AY9" s="445"/>
      <c r="AZ9" s="445"/>
      <c r="BA9" s="445"/>
      <c r="BB9" s="445"/>
      <c r="BC9" s="445"/>
      <c r="BD9" s="445"/>
      <c r="BE9" s="445"/>
      <c r="BF9" s="445"/>
      <c r="BG9" s="445"/>
      <c r="BH9" s="445"/>
      <c r="BI9" s="445"/>
      <c r="BJ9" s="445"/>
      <c r="BK9" s="445"/>
      <c r="BL9" s="445"/>
      <c r="BM9" s="445"/>
      <c r="BN9" s="445"/>
      <c r="BO9" s="445"/>
      <c r="BP9" s="445"/>
      <c r="BQ9" s="445"/>
      <c r="BR9" s="445"/>
      <c r="CD9" s="446"/>
      <c r="CE9" s="446"/>
      <c r="CF9" s="446"/>
      <c r="CG9" s="446"/>
      <c r="CH9" s="446"/>
      <c r="CI9" s="446"/>
      <c r="CJ9" s="446"/>
      <c r="CK9" s="446"/>
      <c r="CL9" s="446"/>
      <c r="CM9" s="446"/>
      <c r="CN9" s="446"/>
      <c r="CO9" s="446"/>
      <c r="CP9" s="446"/>
      <c r="CQ9" s="446"/>
      <c r="CR9" s="446"/>
      <c r="CS9" s="446"/>
      <c r="CT9" s="446"/>
      <c r="CU9" s="446"/>
    </row>
    <row r="10" spans="1:99" ht="40" customHeight="1" x14ac:dyDescent="0.55000000000000004">
      <c r="A10" s="1452" t="s">
        <v>300</v>
      </c>
      <c r="B10" s="1453"/>
      <c r="C10" s="1453"/>
      <c r="D10" s="1453"/>
      <c r="E10" s="1453"/>
      <c r="F10" s="1453"/>
      <c r="G10" s="1453"/>
      <c r="H10" s="1453"/>
      <c r="I10" s="1454"/>
      <c r="J10" s="1455"/>
      <c r="K10" s="1456"/>
      <c r="L10" s="1456"/>
      <c r="M10" s="1456"/>
      <c r="N10" s="1456"/>
      <c r="O10" s="1456"/>
      <c r="P10" s="1456"/>
      <c r="Q10" s="1456"/>
      <c r="R10" s="1456"/>
      <c r="S10" s="1456"/>
      <c r="T10" s="1456"/>
      <c r="U10" s="1456"/>
      <c r="V10" s="1456"/>
      <c r="W10" s="1456"/>
      <c r="X10" s="1456"/>
      <c r="Y10" s="1456"/>
      <c r="Z10" s="1456"/>
      <c r="AA10" s="1456"/>
      <c r="AB10" s="1456"/>
      <c r="AC10" s="1456"/>
      <c r="AD10" s="1456"/>
      <c r="AE10" s="1456"/>
      <c r="AF10" s="1456"/>
      <c r="AG10" s="1456"/>
      <c r="AH10" s="1456"/>
      <c r="AI10" s="1457"/>
      <c r="AO10" s="445"/>
      <c r="AP10" s="445"/>
      <c r="AQ10" s="445"/>
      <c r="AR10" s="445"/>
      <c r="AS10" s="445"/>
      <c r="AT10" s="445"/>
      <c r="AU10" s="445"/>
      <c r="AV10" s="445"/>
      <c r="AW10" s="445"/>
      <c r="AX10" s="445"/>
      <c r="AY10" s="445"/>
      <c r="AZ10" s="445"/>
      <c r="BA10" s="445"/>
      <c r="BB10" s="445"/>
      <c r="BC10" s="445"/>
      <c r="BD10" s="445"/>
      <c r="BE10" s="445"/>
      <c r="BF10" s="445"/>
      <c r="BG10" s="445"/>
      <c r="BH10" s="445"/>
      <c r="BI10" s="445"/>
      <c r="BJ10" s="445"/>
      <c r="BK10" s="445"/>
      <c r="BL10" s="445"/>
      <c r="BM10" s="445"/>
      <c r="BN10" s="445"/>
      <c r="BO10" s="445"/>
      <c r="BP10" s="445"/>
      <c r="BQ10" s="445"/>
      <c r="BR10" s="445"/>
      <c r="CD10" s="446"/>
      <c r="CE10" s="446"/>
      <c r="CF10" s="446"/>
      <c r="CG10" s="446"/>
      <c r="CH10" s="446"/>
      <c r="CI10" s="446"/>
      <c r="CJ10" s="446"/>
      <c r="CK10" s="446"/>
      <c r="CL10" s="446"/>
      <c r="CM10" s="446"/>
      <c r="CN10" s="446"/>
      <c r="CO10" s="446"/>
      <c r="CP10" s="446"/>
      <c r="CQ10" s="446"/>
      <c r="CR10" s="446"/>
      <c r="CS10" s="446"/>
      <c r="CT10" s="446"/>
      <c r="CU10" s="446"/>
    </row>
    <row r="11" spans="1:99" ht="25" customHeight="1" x14ac:dyDescent="0.55000000000000004">
      <c r="A11" s="1458" t="s">
        <v>281</v>
      </c>
      <c r="B11" s="1373"/>
      <c r="C11" s="1373"/>
      <c r="D11" s="1373"/>
      <c r="E11" s="1373"/>
      <c r="F11" s="1373"/>
      <c r="G11" s="1373"/>
      <c r="H11" s="1373"/>
      <c r="I11" s="1321"/>
      <c r="J11" s="1320" t="s">
        <v>659</v>
      </c>
      <c r="K11" s="1373"/>
      <c r="L11" s="1373"/>
      <c r="M11" s="1373"/>
      <c r="N11" s="1463"/>
      <c r="O11" s="1463"/>
      <c r="P11" s="1373" t="s">
        <v>270</v>
      </c>
      <c r="Q11" s="1373"/>
      <c r="R11" s="1463"/>
      <c r="S11" s="1463"/>
      <c r="T11" s="1373" t="s">
        <v>282</v>
      </c>
      <c r="U11" s="1373"/>
      <c r="V11" s="1373" t="s">
        <v>283</v>
      </c>
      <c r="W11" s="1373"/>
      <c r="X11" s="1373"/>
      <c r="Y11" s="1373" t="s">
        <v>660</v>
      </c>
      <c r="Z11" s="1373"/>
      <c r="AA11" s="1373"/>
      <c r="AB11" s="1463"/>
      <c r="AC11" s="1463"/>
      <c r="AD11" s="1373" t="s">
        <v>270</v>
      </c>
      <c r="AE11" s="1373"/>
      <c r="AF11" s="1463"/>
      <c r="AG11" s="1463"/>
      <c r="AH11" s="1373" t="s">
        <v>271</v>
      </c>
      <c r="AI11" s="1460"/>
      <c r="AO11" s="445"/>
      <c r="AP11" s="445"/>
      <c r="AQ11" s="445"/>
      <c r="AR11" s="445"/>
      <c r="AS11" s="445"/>
      <c r="AT11" s="445"/>
      <c r="AU11" s="445"/>
      <c r="AV11" s="445"/>
      <c r="AW11" s="445"/>
      <c r="AX11" s="445"/>
      <c r="AY11" s="445"/>
      <c r="AZ11" s="445"/>
      <c r="BA11" s="445"/>
      <c r="BB11" s="445"/>
      <c r="BC11" s="445"/>
      <c r="BD11" s="445"/>
      <c r="BE11" s="445"/>
      <c r="BF11" s="445"/>
      <c r="BG11" s="445"/>
      <c r="BH11" s="445"/>
      <c r="BI11" s="445"/>
      <c r="BJ11" s="445"/>
      <c r="BK11" s="445"/>
      <c r="BL11" s="445"/>
      <c r="BM11" s="445"/>
      <c r="BN11" s="445"/>
      <c r="BO11" s="445"/>
      <c r="BP11" s="445"/>
      <c r="BQ11" s="445"/>
      <c r="BR11" s="445"/>
    </row>
    <row r="12" spans="1:99" ht="25" customHeight="1" x14ac:dyDescent="0.55000000000000004">
      <c r="A12" s="1458" t="s">
        <v>272</v>
      </c>
      <c r="B12" s="1373"/>
      <c r="C12" s="1373"/>
      <c r="D12" s="1373"/>
      <c r="E12" s="1373"/>
      <c r="F12" s="1373"/>
      <c r="G12" s="1373"/>
      <c r="H12" s="1373"/>
      <c r="I12" s="1321"/>
      <c r="J12" s="1398"/>
      <c r="K12" s="1398"/>
      <c r="L12" s="1398"/>
      <c r="M12" s="1398"/>
      <c r="N12" s="1398"/>
      <c r="O12" s="1398"/>
      <c r="P12" s="1398"/>
      <c r="Q12" s="1398"/>
      <c r="R12" s="1398"/>
      <c r="S12" s="1398"/>
      <c r="T12" s="1398"/>
      <c r="U12" s="1398"/>
      <c r="V12" s="1398"/>
      <c r="W12" s="1398"/>
      <c r="X12" s="1461" t="s">
        <v>661</v>
      </c>
      <c r="Y12" s="1461"/>
      <c r="Z12" s="1461"/>
      <c r="AA12" s="1461"/>
      <c r="AB12" s="1461"/>
      <c r="AC12" s="1461"/>
      <c r="AD12" s="1461"/>
      <c r="AE12" s="1461"/>
      <c r="AF12" s="1461"/>
      <c r="AG12" s="1461"/>
      <c r="AH12" s="1461"/>
      <c r="AI12" s="1462"/>
    </row>
    <row r="13" spans="1:99" ht="40" customHeight="1" x14ac:dyDescent="0.55000000000000004">
      <c r="A13" s="1372" t="s">
        <v>435</v>
      </c>
      <c r="B13" s="1373"/>
      <c r="C13" s="1373"/>
      <c r="D13" s="1373"/>
      <c r="E13" s="1373"/>
      <c r="F13" s="1373"/>
      <c r="G13" s="1373"/>
      <c r="H13" s="1373"/>
      <c r="I13" s="1321"/>
      <c r="J13" s="1459"/>
      <c r="K13" s="1450"/>
      <c r="L13" s="1450"/>
      <c r="M13" s="1450"/>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1"/>
      <c r="CC13" s="447"/>
    </row>
    <row r="14" spans="1:99" ht="40" customHeight="1" x14ac:dyDescent="0.55000000000000004">
      <c r="A14" s="1458" t="s">
        <v>434</v>
      </c>
      <c r="B14" s="1373"/>
      <c r="C14" s="1373"/>
      <c r="D14" s="1373"/>
      <c r="E14" s="1373"/>
      <c r="F14" s="1373"/>
      <c r="G14" s="1373"/>
      <c r="H14" s="1373"/>
      <c r="I14" s="1321"/>
      <c r="J14" s="1459"/>
      <c r="K14" s="1450"/>
      <c r="L14" s="1450"/>
      <c r="M14" s="1450"/>
      <c r="N14" s="1450"/>
      <c r="O14" s="1450"/>
      <c r="P14" s="1450"/>
      <c r="Q14" s="1450"/>
      <c r="R14" s="1450"/>
      <c r="S14" s="1450"/>
      <c r="T14" s="1450"/>
      <c r="U14" s="1450"/>
      <c r="V14" s="1450"/>
      <c r="W14" s="1450"/>
      <c r="X14" s="1450"/>
      <c r="Y14" s="1450"/>
      <c r="Z14" s="1450"/>
      <c r="AA14" s="1450"/>
      <c r="AB14" s="1450"/>
      <c r="AC14" s="1450"/>
      <c r="AD14" s="1450"/>
      <c r="AE14" s="1450"/>
      <c r="AF14" s="1450"/>
      <c r="AG14" s="1450"/>
      <c r="AH14" s="1450"/>
      <c r="AI14" s="1451"/>
    </row>
    <row r="15" spans="1:99" ht="40" customHeight="1" x14ac:dyDescent="0.55000000000000004">
      <c r="A15" s="1372" t="s">
        <v>301</v>
      </c>
      <c r="B15" s="1373"/>
      <c r="C15" s="1373"/>
      <c r="D15" s="1373"/>
      <c r="E15" s="1373"/>
      <c r="F15" s="1373"/>
      <c r="G15" s="1373"/>
      <c r="H15" s="1373"/>
      <c r="I15" s="1321"/>
      <c r="J15" s="1448"/>
      <c r="K15" s="1449"/>
      <c r="L15" s="1449"/>
      <c r="M15" s="1450"/>
      <c r="N15" s="1450"/>
      <c r="O15" s="1450"/>
      <c r="P15" s="1450"/>
      <c r="Q15" s="1450"/>
      <c r="R15" s="1450"/>
      <c r="S15" s="1450"/>
      <c r="T15" s="1450"/>
      <c r="U15" s="1450"/>
      <c r="V15" s="1450"/>
      <c r="W15" s="1450"/>
      <c r="X15" s="1450"/>
      <c r="Y15" s="1450"/>
      <c r="Z15" s="1450"/>
      <c r="AA15" s="1450"/>
      <c r="AB15" s="1450"/>
      <c r="AC15" s="1450"/>
      <c r="AD15" s="1450"/>
      <c r="AE15" s="1450"/>
      <c r="AF15" s="1450"/>
      <c r="AG15" s="1450"/>
      <c r="AH15" s="1450"/>
      <c r="AI15" s="1451"/>
    </row>
    <row r="16" spans="1:99" ht="25" customHeight="1" x14ac:dyDescent="0.55000000000000004">
      <c r="A16" s="1505" t="s">
        <v>420</v>
      </c>
      <c r="B16" s="1506"/>
      <c r="C16" s="1506"/>
      <c r="D16" s="1506"/>
      <c r="E16" s="1506"/>
      <c r="F16" s="1506"/>
      <c r="G16" s="1506"/>
      <c r="H16" s="1506"/>
      <c r="I16" s="1506"/>
      <c r="J16" s="1502" t="s">
        <v>662</v>
      </c>
      <c r="K16" s="1503"/>
      <c r="L16" s="1504"/>
      <c r="M16" s="1509"/>
      <c r="N16" s="1509"/>
      <c r="O16" s="1509"/>
      <c r="P16" s="1509"/>
      <c r="Q16" s="1509"/>
      <c r="R16" s="1509"/>
      <c r="S16" s="1509"/>
      <c r="T16" s="1399" t="s">
        <v>663</v>
      </c>
      <c r="U16" s="1399"/>
      <c r="V16" s="1400"/>
      <c r="W16" s="1320" t="s">
        <v>664</v>
      </c>
      <c r="X16" s="1373"/>
      <c r="Y16" s="1321"/>
      <c r="Z16" s="1509"/>
      <c r="AA16" s="1509"/>
      <c r="AB16" s="1509"/>
      <c r="AC16" s="1509"/>
      <c r="AD16" s="1509"/>
      <c r="AE16" s="1509"/>
      <c r="AF16" s="1509"/>
      <c r="AG16" s="1400" t="s">
        <v>663</v>
      </c>
      <c r="AH16" s="1510"/>
      <c r="AI16" s="1511"/>
    </row>
    <row r="17" spans="1:39" ht="40" customHeight="1" x14ac:dyDescent="0.55000000000000004">
      <c r="A17" s="1507"/>
      <c r="B17" s="1508"/>
      <c r="C17" s="1508"/>
      <c r="D17" s="1508"/>
      <c r="E17" s="1508"/>
      <c r="F17" s="1508"/>
      <c r="G17" s="1508"/>
      <c r="H17" s="1508"/>
      <c r="I17" s="1508"/>
      <c r="J17" s="1512" t="s">
        <v>665</v>
      </c>
      <c r="K17" s="1513"/>
      <c r="L17" s="1514"/>
      <c r="M17" s="1450"/>
      <c r="N17" s="1450"/>
      <c r="O17" s="1450"/>
      <c r="P17" s="1450"/>
      <c r="Q17" s="1450"/>
      <c r="R17" s="1450"/>
      <c r="S17" s="1450"/>
      <c r="T17" s="1450"/>
      <c r="U17" s="1450"/>
      <c r="V17" s="1450"/>
      <c r="W17" s="1450"/>
      <c r="X17" s="1450"/>
      <c r="Y17" s="1450"/>
      <c r="Z17" s="1450"/>
      <c r="AA17" s="1450"/>
      <c r="AB17" s="1450"/>
      <c r="AC17" s="1450"/>
      <c r="AD17" s="1450"/>
      <c r="AE17" s="1450"/>
      <c r="AF17" s="1450"/>
      <c r="AG17" s="1450"/>
      <c r="AH17" s="1450"/>
      <c r="AI17" s="1451"/>
    </row>
    <row r="18" spans="1:39" ht="25" customHeight="1" x14ac:dyDescent="0.55000000000000004">
      <c r="A18" s="1495" t="s">
        <v>666</v>
      </c>
      <c r="B18" s="1496"/>
      <c r="C18" s="1496"/>
      <c r="D18" s="1496"/>
      <c r="E18" s="1496"/>
      <c r="F18" s="1496"/>
      <c r="G18" s="1496"/>
      <c r="H18" s="1496"/>
      <c r="I18" s="1496"/>
      <c r="J18" s="1497"/>
      <c r="K18" s="1497"/>
      <c r="L18" s="1497"/>
      <c r="M18" s="1496"/>
      <c r="N18" s="1496"/>
      <c r="O18" s="1496"/>
      <c r="P18" s="1496"/>
      <c r="Q18" s="1496"/>
      <c r="R18" s="1496"/>
      <c r="S18" s="1496"/>
      <c r="T18" s="1496"/>
      <c r="U18" s="1496"/>
      <c r="V18" s="1496"/>
      <c r="W18" s="1496"/>
      <c r="X18" s="1496"/>
      <c r="Y18" s="1496"/>
      <c r="Z18" s="1496"/>
      <c r="AA18" s="1496"/>
      <c r="AB18" s="1496"/>
      <c r="AC18" s="1498"/>
      <c r="AD18" s="1499" t="s">
        <v>119</v>
      </c>
      <c r="AE18" s="1500"/>
      <c r="AF18" s="1500"/>
      <c r="AG18" s="1500"/>
      <c r="AH18" s="1500"/>
      <c r="AI18" s="1501"/>
    </row>
    <row r="19" spans="1:39" ht="12" x14ac:dyDescent="0.55000000000000004">
      <c r="A19" s="1476"/>
      <c r="B19" s="1476"/>
      <c r="C19" s="1476"/>
      <c r="D19" s="1476"/>
      <c r="E19" s="1476"/>
      <c r="F19" s="1476"/>
      <c r="G19" s="1476"/>
      <c r="H19" s="1476"/>
      <c r="I19" s="1476"/>
      <c r="J19" s="1476"/>
      <c r="K19" s="1476"/>
      <c r="L19" s="1476"/>
      <c r="M19" s="1476"/>
      <c r="N19" s="1476"/>
      <c r="O19" s="1476"/>
      <c r="P19" s="1476"/>
      <c r="Q19" s="1476"/>
      <c r="R19" s="1476"/>
      <c r="S19" s="1476"/>
      <c r="T19" s="1476"/>
      <c r="U19" s="1476"/>
      <c r="V19" s="1476"/>
      <c r="W19" s="1476"/>
      <c r="X19" s="1476"/>
      <c r="Y19" s="1476"/>
      <c r="Z19" s="1476"/>
      <c r="AA19" s="1476"/>
      <c r="AB19" s="1476"/>
      <c r="AC19" s="1476"/>
      <c r="AD19" s="1477"/>
      <c r="AE19" s="1477"/>
      <c r="AF19" s="1477"/>
      <c r="AG19" s="1477"/>
      <c r="AH19" s="1477"/>
      <c r="AI19" s="1477"/>
      <c r="AJ19" s="87"/>
      <c r="AK19" s="87"/>
      <c r="AL19" s="87"/>
      <c r="AM19" s="87"/>
    </row>
    <row r="20" spans="1:39" ht="25" customHeight="1" x14ac:dyDescent="0.55000000000000004">
      <c r="A20" s="1480" t="s">
        <v>654</v>
      </c>
      <c r="B20" s="1481"/>
      <c r="C20" s="1481"/>
      <c r="D20" s="1481"/>
      <c r="E20" s="1482"/>
      <c r="F20" s="1483" t="s">
        <v>706</v>
      </c>
      <c r="G20" s="1484"/>
      <c r="H20" s="1484"/>
      <c r="I20" s="1484"/>
      <c r="J20" s="1478" t="s">
        <v>656</v>
      </c>
      <c r="K20" s="1479"/>
      <c r="L20" s="1479"/>
      <c r="M20" s="1479"/>
      <c r="N20" s="1479"/>
      <c r="O20" s="1479"/>
      <c r="P20" s="1479"/>
      <c r="Q20" s="1479"/>
      <c r="R20" s="1479"/>
      <c r="S20" s="1479"/>
      <c r="T20" s="1485"/>
      <c r="U20" s="1486"/>
      <c r="V20" s="1486"/>
      <c r="W20" s="1486"/>
      <c r="X20" s="1486"/>
      <c r="Y20" s="1486"/>
      <c r="Z20" s="1486"/>
      <c r="AA20" s="1486"/>
      <c r="AB20" s="1486"/>
      <c r="AC20" s="1486"/>
      <c r="AD20" s="1486"/>
      <c r="AE20" s="1486"/>
      <c r="AF20" s="1486"/>
      <c r="AG20" s="1486"/>
      <c r="AH20" s="1486"/>
      <c r="AI20" s="1487"/>
    </row>
    <row r="21" spans="1:39" ht="25" customHeight="1" x14ac:dyDescent="0.55000000000000004">
      <c r="A21" s="1464" t="s">
        <v>263</v>
      </c>
      <c r="B21" s="1465"/>
      <c r="C21" s="1465"/>
      <c r="D21" s="1465"/>
      <c r="E21" s="1465"/>
      <c r="F21" s="1465"/>
      <c r="G21" s="1465"/>
      <c r="H21" s="1465"/>
      <c r="I21" s="1466"/>
      <c r="J21" s="1488"/>
      <c r="K21" s="1489"/>
      <c r="L21" s="1489"/>
      <c r="M21" s="1489"/>
      <c r="N21" s="1489"/>
      <c r="O21" s="1489"/>
      <c r="P21" s="1489"/>
      <c r="Q21" s="1489"/>
      <c r="R21" s="1489"/>
      <c r="S21" s="1489"/>
      <c r="T21" s="1490" t="s">
        <v>657</v>
      </c>
      <c r="U21" s="1491"/>
      <c r="V21" s="1491"/>
      <c r="W21" s="1491"/>
      <c r="X21" s="1491"/>
      <c r="Y21" s="1491"/>
      <c r="Z21" s="1491"/>
      <c r="AA21" s="1492"/>
      <c r="AB21" s="1493"/>
      <c r="AC21" s="1493"/>
      <c r="AD21" s="1493"/>
      <c r="AE21" s="1493"/>
      <c r="AF21" s="1493"/>
      <c r="AG21" s="1493"/>
      <c r="AH21" s="1493"/>
      <c r="AI21" s="1494"/>
    </row>
    <row r="22" spans="1:39" ht="25" customHeight="1" x14ac:dyDescent="0.55000000000000004">
      <c r="A22" s="1464" t="s">
        <v>299</v>
      </c>
      <c r="B22" s="1465"/>
      <c r="C22" s="1465"/>
      <c r="D22" s="1465"/>
      <c r="E22" s="1465"/>
      <c r="F22" s="1465"/>
      <c r="G22" s="1465"/>
      <c r="H22" s="1465"/>
      <c r="I22" s="1466"/>
      <c r="J22" s="1467"/>
      <c r="K22" s="1468"/>
      <c r="L22" s="1468"/>
      <c r="M22" s="1468"/>
      <c r="N22" s="1468"/>
      <c r="O22" s="1468"/>
      <c r="P22" s="1468"/>
      <c r="Q22" s="1468"/>
      <c r="R22" s="1468"/>
      <c r="S22" s="1468"/>
      <c r="T22" s="1468"/>
      <c r="U22" s="1468"/>
      <c r="V22" s="1468"/>
      <c r="W22" s="1468"/>
      <c r="X22" s="1468"/>
      <c r="Y22" s="1468"/>
      <c r="Z22" s="1468"/>
      <c r="AA22" s="1468"/>
      <c r="AB22" s="1468"/>
      <c r="AC22" s="1468"/>
      <c r="AD22" s="1468"/>
      <c r="AE22" s="1468"/>
      <c r="AF22" s="1468"/>
      <c r="AG22" s="1468"/>
      <c r="AH22" s="1468"/>
      <c r="AI22" s="1469"/>
    </row>
    <row r="23" spans="1:39" ht="25" customHeight="1" x14ac:dyDescent="0.55000000000000004">
      <c r="A23" s="1458" t="s">
        <v>266</v>
      </c>
      <c r="B23" s="1373"/>
      <c r="C23" s="1373"/>
      <c r="D23" s="1373"/>
      <c r="E23" s="1373"/>
      <c r="F23" s="1373"/>
      <c r="G23" s="1373"/>
      <c r="H23" s="1373"/>
      <c r="I23" s="1321"/>
      <c r="J23" s="1470"/>
      <c r="K23" s="1471"/>
      <c r="L23" s="1471"/>
      <c r="M23" s="1471"/>
      <c r="N23" s="1471"/>
      <c r="O23" s="1471"/>
      <c r="P23" s="1471"/>
      <c r="Q23" s="1471"/>
      <c r="R23" s="1471"/>
      <c r="S23" s="1471"/>
      <c r="T23" s="1472" t="s">
        <v>658</v>
      </c>
      <c r="U23" s="1473"/>
      <c r="V23" s="1473"/>
      <c r="W23" s="1473"/>
      <c r="X23" s="1473"/>
      <c r="Y23" s="1473"/>
      <c r="Z23" s="1473"/>
      <c r="AA23" s="1474"/>
      <c r="AB23" s="1463"/>
      <c r="AC23" s="1463"/>
      <c r="AD23" s="1463"/>
      <c r="AE23" s="1463"/>
      <c r="AF23" s="1463"/>
      <c r="AG23" s="1463"/>
      <c r="AH23" s="1463"/>
      <c r="AI23" s="1475"/>
    </row>
    <row r="24" spans="1:39" ht="40" customHeight="1" x14ac:dyDescent="0.55000000000000004">
      <c r="A24" s="1452" t="s">
        <v>300</v>
      </c>
      <c r="B24" s="1453"/>
      <c r="C24" s="1453"/>
      <c r="D24" s="1453"/>
      <c r="E24" s="1453"/>
      <c r="F24" s="1453"/>
      <c r="G24" s="1453"/>
      <c r="H24" s="1453"/>
      <c r="I24" s="1454"/>
      <c r="J24" s="1455"/>
      <c r="K24" s="1456"/>
      <c r="L24" s="1456"/>
      <c r="M24" s="1456"/>
      <c r="N24" s="1456"/>
      <c r="O24" s="1456"/>
      <c r="P24" s="1456"/>
      <c r="Q24" s="1456"/>
      <c r="R24" s="1456"/>
      <c r="S24" s="1456"/>
      <c r="T24" s="1456"/>
      <c r="U24" s="1456"/>
      <c r="V24" s="1456"/>
      <c r="W24" s="1456"/>
      <c r="X24" s="1456"/>
      <c r="Y24" s="1456"/>
      <c r="Z24" s="1456"/>
      <c r="AA24" s="1456"/>
      <c r="AB24" s="1456"/>
      <c r="AC24" s="1456"/>
      <c r="AD24" s="1456"/>
      <c r="AE24" s="1456"/>
      <c r="AF24" s="1456"/>
      <c r="AG24" s="1456"/>
      <c r="AH24" s="1456"/>
      <c r="AI24" s="1457"/>
    </row>
    <row r="25" spans="1:39" ht="25" customHeight="1" x14ac:dyDescent="0.55000000000000004">
      <c r="A25" s="1458" t="s">
        <v>281</v>
      </c>
      <c r="B25" s="1373"/>
      <c r="C25" s="1373"/>
      <c r="D25" s="1373"/>
      <c r="E25" s="1373"/>
      <c r="F25" s="1373"/>
      <c r="G25" s="1373"/>
      <c r="H25" s="1373"/>
      <c r="I25" s="1321"/>
      <c r="J25" s="1320" t="s">
        <v>659</v>
      </c>
      <c r="K25" s="1373"/>
      <c r="L25" s="1373"/>
      <c r="M25" s="1373"/>
      <c r="N25" s="1463"/>
      <c r="O25" s="1463"/>
      <c r="P25" s="1373" t="s">
        <v>270</v>
      </c>
      <c r="Q25" s="1373"/>
      <c r="R25" s="1463"/>
      <c r="S25" s="1463"/>
      <c r="T25" s="1373" t="s">
        <v>282</v>
      </c>
      <c r="U25" s="1373"/>
      <c r="V25" s="1373" t="s">
        <v>283</v>
      </c>
      <c r="W25" s="1373"/>
      <c r="X25" s="1373"/>
      <c r="Y25" s="1373" t="s">
        <v>660</v>
      </c>
      <c r="Z25" s="1373"/>
      <c r="AA25" s="1373"/>
      <c r="AB25" s="1463"/>
      <c r="AC25" s="1463"/>
      <c r="AD25" s="1373" t="s">
        <v>270</v>
      </c>
      <c r="AE25" s="1373"/>
      <c r="AF25" s="1463"/>
      <c r="AG25" s="1463"/>
      <c r="AH25" s="1373" t="s">
        <v>271</v>
      </c>
      <c r="AI25" s="1460"/>
    </row>
    <row r="26" spans="1:39" ht="25" customHeight="1" x14ac:dyDescent="0.55000000000000004">
      <c r="A26" s="1458" t="s">
        <v>272</v>
      </c>
      <c r="B26" s="1373"/>
      <c r="C26" s="1373"/>
      <c r="D26" s="1373"/>
      <c r="E26" s="1373"/>
      <c r="F26" s="1373"/>
      <c r="G26" s="1373"/>
      <c r="H26" s="1373"/>
      <c r="I26" s="1321"/>
      <c r="J26" s="1398"/>
      <c r="K26" s="1398"/>
      <c r="L26" s="1398"/>
      <c r="M26" s="1398"/>
      <c r="N26" s="1398"/>
      <c r="O26" s="1398"/>
      <c r="P26" s="1398"/>
      <c r="Q26" s="1398"/>
      <c r="R26" s="1398"/>
      <c r="S26" s="1398"/>
      <c r="T26" s="1398"/>
      <c r="U26" s="1398"/>
      <c r="V26" s="1398"/>
      <c r="W26" s="1398"/>
      <c r="X26" s="1461" t="s">
        <v>661</v>
      </c>
      <c r="Y26" s="1461"/>
      <c r="Z26" s="1461"/>
      <c r="AA26" s="1461"/>
      <c r="AB26" s="1461"/>
      <c r="AC26" s="1461"/>
      <c r="AD26" s="1461"/>
      <c r="AE26" s="1461"/>
      <c r="AF26" s="1461"/>
      <c r="AG26" s="1461"/>
      <c r="AH26" s="1461"/>
      <c r="AI26" s="1462"/>
    </row>
    <row r="27" spans="1:39" ht="40" customHeight="1" x14ac:dyDescent="0.55000000000000004">
      <c r="A27" s="1372" t="s">
        <v>435</v>
      </c>
      <c r="B27" s="1373"/>
      <c r="C27" s="1373"/>
      <c r="D27" s="1373"/>
      <c r="E27" s="1373"/>
      <c r="F27" s="1373"/>
      <c r="G27" s="1373"/>
      <c r="H27" s="1373"/>
      <c r="I27" s="1321"/>
      <c r="J27" s="1459"/>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0"/>
      <c r="AG27" s="1450"/>
      <c r="AH27" s="1450"/>
      <c r="AI27" s="1451"/>
    </row>
    <row r="28" spans="1:39" ht="40" customHeight="1" x14ac:dyDescent="0.55000000000000004">
      <c r="A28" s="1458" t="s">
        <v>434</v>
      </c>
      <c r="B28" s="1373"/>
      <c r="C28" s="1373"/>
      <c r="D28" s="1373"/>
      <c r="E28" s="1373"/>
      <c r="F28" s="1373"/>
      <c r="G28" s="1373"/>
      <c r="H28" s="1373"/>
      <c r="I28" s="1321"/>
      <c r="J28" s="1459"/>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1"/>
    </row>
    <row r="29" spans="1:39" ht="40" customHeight="1" x14ac:dyDescent="0.55000000000000004">
      <c r="A29" s="1372" t="s">
        <v>301</v>
      </c>
      <c r="B29" s="1373"/>
      <c r="C29" s="1373"/>
      <c r="D29" s="1373"/>
      <c r="E29" s="1373"/>
      <c r="F29" s="1373"/>
      <c r="G29" s="1373"/>
      <c r="H29" s="1373"/>
      <c r="I29" s="1321"/>
      <c r="J29" s="1448"/>
      <c r="K29" s="1449"/>
      <c r="L29" s="1449"/>
      <c r="M29" s="1450"/>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1"/>
    </row>
    <row r="30" spans="1:39" ht="25" customHeight="1" x14ac:dyDescent="0.55000000000000004">
      <c r="A30" s="1505" t="s">
        <v>420</v>
      </c>
      <c r="B30" s="1506"/>
      <c r="C30" s="1506"/>
      <c r="D30" s="1506"/>
      <c r="E30" s="1506"/>
      <c r="F30" s="1506"/>
      <c r="G30" s="1506"/>
      <c r="H30" s="1506"/>
      <c r="I30" s="1506"/>
      <c r="J30" s="1502" t="s">
        <v>662</v>
      </c>
      <c r="K30" s="1503"/>
      <c r="L30" s="1504"/>
      <c r="M30" s="1509"/>
      <c r="N30" s="1509"/>
      <c r="O30" s="1509"/>
      <c r="P30" s="1509"/>
      <c r="Q30" s="1509"/>
      <c r="R30" s="1509"/>
      <c r="S30" s="1509"/>
      <c r="T30" s="1399" t="s">
        <v>663</v>
      </c>
      <c r="U30" s="1399"/>
      <c r="V30" s="1400"/>
      <c r="W30" s="1320" t="s">
        <v>664</v>
      </c>
      <c r="X30" s="1373"/>
      <c r="Y30" s="1321"/>
      <c r="Z30" s="1509"/>
      <c r="AA30" s="1509"/>
      <c r="AB30" s="1509"/>
      <c r="AC30" s="1509"/>
      <c r="AD30" s="1509"/>
      <c r="AE30" s="1509"/>
      <c r="AF30" s="1509"/>
      <c r="AG30" s="1400" t="s">
        <v>663</v>
      </c>
      <c r="AH30" s="1510"/>
      <c r="AI30" s="1511"/>
    </row>
    <row r="31" spans="1:39" ht="40" customHeight="1" x14ac:dyDescent="0.55000000000000004">
      <c r="A31" s="1507"/>
      <c r="B31" s="1508"/>
      <c r="C31" s="1508"/>
      <c r="D31" s="1508"/>
      <c r="E31" s="1508"/>
      <c r="F31" s="1508"/>
      <c r="G31" s="1508"/>
      <c r="H31" s="1508"/>
      <c r="I31" s="1508"/>
      <c r="J31" s="1512" t="s">
        <v>665</v>
      </c>
      <c r="K31" s="1513"/>
      <c r="L31" s="1514"/>
      <c r="M31" s="1450"/>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1"/>
    </row>
    <row r="32" spans="1:39" ht="25" customHeight="1" x14ac:dyDescent="0.55000000000000004">
      <c r="A32" s="1495" t="s">
        <v>666</v>
      </c>
      <c r="B32" s="1496"/>
      <c r="C32" s="1496"/>
      <c r="D32" s="1496"/>
      <c r="E32" s="1496"/>
      <c r="F32" s="1496"/>
      <c r="G32" s="1496"/>
      <c r="H32" s="1496"/>
      <c r="I32" s="1496"/>
      <c r="J32" s="1497"/>
      <c r="K32" s="1497"/>
      <c r="L32" s="1497"/>
      <c r="M32" s="1496"/>
      <c r="N32" s="1496"/>
      <c r="O32" s="1496"/>
      <c r="P32" s="1496"/>
      <c r="Q32" s="1496"/>
      <c r="R32" s="1496"/>
      <c r="S32" s="1496"/>
      <c r="T32" s="1496"/>
      <c r="U32" s="1496"/>
      <c r="V32" s="1496"/>
      <c r="W32" s="1496"/>
      <c r="X32" s="1496"/>
      <c r="Y32" s="1496"/>
      <c r="Z32" s="1496"/>
      <c r="AA32" s="1496"/>
      <c r="AB32" s="1496"/>
      <c r="AC32" s="1498"/>
      <c r="AD32" s="1499" t="s">
        <v>119</v>
      </c>
      <c r="AE32" s="1500"/>
      <c r="AF32" s="1500"/>
      <c r="AG32" s="1500"/>
      <c r="AH32" s="1500"/>
      <c r="AI32" s="1501"/>
    </row>
    <row r="35" spans="2:2" ht="12" x14ac:dyDescent="0.55000000000000004">
      <c r="B35" s="248"/>
    </row>
  </sheetData>
  <sheetProtection password="C472" sheet="1" objects="1" scenarios="1" formatCells="0" selectLockedCells="1"/>
  <mergeCells count="98">
    <mergeCell ref="AG30:AI30"/>
    <mergeCell ref="J31:L31"/>
    <mergeCell ref="M31:AI31"/>
    <mergeCell ref="A32:AC32"/>
    <mergeCell ref="AD32:AI32"/>
    <mergeCell ref="J30:L30"/>
    <mergeCell ref="A30:I31"/>
    <mergeCell ref="M30:S30"/>
    <mergeCell ref="T30:V30"/>
    <mergeCell ref="W30:Y30"/>
    <mergeCell ref="Z30:AF30"/>
    <mergeCell ref="A29:I29"/>
    <mergeCell ref="J29:AI29"/>
    <mergeCell ref="V25:X25"/>
    <mergeCell ref="Y25:AA25"/>
    <mergeCell ref="AB25:AC25"/>
    <mergeCell ref="AD25:AE25"/>
    <mergeCell ref="AF25:AG25"/>
    <mergeCell ref="J25:M25"/>
    <mergeCell ref="N25:O25"/>
    <mergeCell ref="P25:Q25"/>
    <mergeCell ref="R25:S25"/>
    <mergeCell ref="T25:U25"/>
    <mergeCell ref="A26:I26"/>
    <mergeCell ref="A27:I27"/>
    <mergeCell ref="J27:AI27"/>
    <mergeCell ref="A28:I28"/>
    <mergeCell ref="M17:AI17"/>
    <mergeCell ref="AH25:AI25"/>
    <mergeCell ref="J26:W26"/>
    <mergeCell ref="X26:AI26"/>
    <mergeCell ref="J20:S20"/>
    <mergeCell ref="A19:AC19"/>
    <mergeCell ref="AD19:AI19"/>
    <mergeCell ref="A21:I21"/>
    <mergeCell ref="A20:E20"/>
    <mergeCell ref="F20:I20"/>
    <mergeCell ref="T20:AI20"/>
    <mergeCell ref="J21:S21"/>
    <mergeCell ref="T21:AA21"/>
    <mergeCell ref="AB21:AI21"/>
    <mergeCell ref="Y11:AA11"/>
    <mergeCell ref="AB11:AC11"/>
    <mergeCell ref="AD11:AE11"/>
    <mergeCell ref="AF11:AG11"/>
    <mergeCell ref="AH11:AI11"/>
    <mergeCell ref="J28:AI28"/>
    <mergeCell ref="A25:I25"/>
    <mergeCell ref="A24:I24"/>
    <mergeCell ref="J24:AI24"/>
    <mergeCell ref="A22:I22"/>
    <mergeCell ref="A23:I23"/>
    <mergeCell ref="J22:AI22"/>
    <mergeCell ref="J23:S23"/>
    <mergeCell ref="T23:AA23"/>
    <mergeCell ref="AB23:AI23"/>
    <mergeCell ref="A13:I13"/>
    <mergeCell ref="J13:AI13"/>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A11:I11"/>
    <mergeCell ref="A12:I12"/>
    <mergeCell ref="J12:W12"/>
    <mergeCell ref="X12:AI12"/>
    <mergeCell ref="A9:I9"/>
    <mergeCell ref="A10:I10"/>
    <mergeCell ref="J9:S9"/>
    <mergeCell ref="T9:AA9"/>
    <mergeCell ref="AB9:AI9"/>
    <mergeCell ref="J10:AI10"/>
    <mergeCell ref="J11:M11"/>
    <mergeCell ref="N11:O11"/>
    <mergeCell ref="P11:Q11"/>
    <mergeCell ref="R11:S11"/>
    <mergeCell ref="T11:U11"/>
    <mergeCell ref="V11:X11"/>
    <mergeCell ref="A8:I8"/>
    <mergeCell ref="J7:S7"/>
    <mergeCell ref="T7:AA7"/>
    <mergeCell ref="AB7:AI7"/>
    <mergeCell ref="J8:AI8"/>
    <mergeCell ref="J6:S6"/>
    <mergeCell ref="A6:E6"/>
    <mergeCell ref="F6:I6"/>
    <mergeCell ref="T6:AI6"/>
    <mergeCell ref="A7:I7"/>
  </mergeCells>
  <phoneticPr fontId="2"/>
  <dataValidations count="8">
    <dataValidation imeMode="halfAlpha" allowBlank="1" showInputMessage="1" showErrorMessage="1" sqref="AB7 AB21"/>
    <dataValidation allowBlank="1" showErrorMessage="1" prompt="_x000a_" sqref="AG16:AI16 J16:J17 AG30:AI30 J30:J31"/>
    <dataValidation allowBlank="1" showErrorMessage="1" sqref="J13:AI14 J27:AI28"/>
    <dataValidation type="list" allowBlank="1" showErrorMessage="1" prompt="_x000a_" sqref="AD18:AI18 AD32:AI32">
      <formula1>"選択してください,関連あり,関連なし"</formula1>
    </dataValidation>
    <dataValidation type="custom" imeMode="disabled" allowBlank="1" showInputMessage="1" showErrorMessage="1" sqref="M16:S16 Z16:AF16 M30:S30 Z30:AF3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allowBlank="1" showInputMessage="1" showErrorMessage="1" prompt="前ページの「(7)規格認証・登録費」の「経費番号」（規-1、規-2）を記入してください。" sqref="F6:I6 F20:I20"/>
    <dataValidation type="custom" imeMode="halfAlpha" allowBlank="1" showInputMessage="1" showErrorMessage="1" prompt="「(7)規格認証・登録費」の「助成事業に要する経費（税込）」の金額を記入してください。" sqref="J12:W12 J26:W26">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6"/>
  <sheetViews>
    <sheetView showGridLines="0" view="pageBreakPreview" zoomScale="80" zoomScaleNormal="100" zoomScaleSheetLayoutView="80" workbookViewId="0">
      <selection activeCell="B6" sqref="B6"/>
    </sheetView>
  </sheetViews>
  <sheetFormatPr defaultRowHeight="18" x14ac:dyDescent="0.55000000000000004"/>
  <cols>
    <col min="1" max="2" width="4.58203125" style="229" customWidth="1"/>
    <col min="3" max="3" width="10.4140625" style="229" customWidth="1"/>
    <col min="4" max="4" width="8.25" style="229" customWidth="1"/>
    <col min="5" max="5" width="9.1640625" style="229" customWidth="1"/>
    <col min="6" max="6" width="6.1640625" style="229" customWidth="1"/>
    <col min="7" max="7" width="3.33203125" style="229" customWidth="1"/>
    <col min="8" max="8" width="7.08203125" style="229" customWidth="1"/>
    <col min="9" max="9" width="10.75" style="229" customWidth="1"/>
    <col min="10" max="10" width="9.9140625" style="229" customWidth="1"/>
    <col min="11" max="11" width="11" style="229" customWidth="1"/>
    <col min="12" max="12" width="1.58203125" style="229" customWidth="1"/>
    <col min="13" max="16384" width="8.6640625" style="229"/>
  </cols>
  <sheetData>
    <row r="1" spans="1:17" x14ac:dyDescent="0.55000000000000004">
      <c r="A1" s="386"/>
      <c r="B1" s="386"/>
      <c r="C1" s="350"/>
      <c r="D1" s="350"/>
      <c r="E1" s="350"/>
      <c r="F1" s="350"/>
      <c r="G1" s="350"/>
      <c r="H1" s="350"/>
      <c r="I1" s="350"/>
      <c r="J1" s="350"/>
      <c r="K1" s="346" t="s">
        <v>707</v>
      </c>
      <c r="L1" s="415"/>
    </row>
    <row r="2" spans="1:17" ht="25" customHeight="1" x14ac:dyDescent="0.55000000000000004">
      <c r="A2" s="359" t="s">
        <v>708</v>
      </c>
      <c r="B2" s="359"/>
      <c r="C2" s="361"/>
      <c r="D2" s="361"/>
      <c r="E2" s="361"/>
      <c r="F2" s="361"/>
      <c r="G2" s="361"/>
      <c r="H2" s="361"/>
      <c r="I2" s="361"/>
      <c r="J2" s="361"/>
      <c r="K2" s="361"/>
      <c r="L2" s="417"/>
    </row>
    <row r="3" spans="1:17" ht="74" customHeight="1" x14ac:dyDescent="0.55000000000000004">
      <c r="A3" s="1521" t="s">
        <v>709</v>
      </c>
      <c r="B3" s="1339"/>
      <c r="C3" s="1339"/>
      <c r="D3" s="1339"/>
      <c r="E3" s="1339"/>
      <c r="F3" s="1339"/>
      <c r="G3" s="1339"/>
      <c r="H3" s="1339"/>
      <c r="I3" s="1339"/>
      <c r="J3" s="1339"/>
      <c r="K3" s="1339"/>
      <c r="L3" s="417"/>
    </row>
    <row r="4" spans="1:17" x14ac:dyDescent="0.55000000000000004">
      <c r="A4" s="87"/>
      <c r="B4" s="87"/>
      <c r="C4" s="87"/>
      <c r="D4" s="87"/>
      <c r="E4" s="87"/>
      <c r="F4" s="87"/>
      <c r="G4" s="87"/>
      <c r="H4" s="87"/>
      <c r="I4" s="87"/>
      <c r="J4" s="87"/>
      <c r="K4" s="364" t="s">
        <v>231</v>
      </c>
      <c r="L4" s="419"/>
    </row>
    <row r="5" spans="1:17" ht="36" x14ac:dyDescent="0.5">
      <c r="A5" s="512" t="s">
        <v>232</v>
      </c>
      <c r="B5" s="513" t="s">
        <v>710</v>
      </c>
      <c r="C5" s="514" t="s">
        <v>711</v>
      </c>
      <c r="D5" s="514" t="s">
        <v>712</v>
      </c>
      <c r="E5" s="514" t="s">
        <v>713</v>
      </c>
      <c r="F5" s="514" t="s">
        <v>652</v>
      </c>
      <c r="G5" s="515" t="s">
        <v>638</v>
      </c>
      <c r="H5" s="516" t="s">
        <v>238</v>
      </c>
      <c r="I5" s="514" t="s">
        <v>278</v>
      </c>
      <c r="J5" s="514" t="s">
        <v>640</v>
      </c>
      <c r="K5" s="517" t="s">
        <v>302</v>
      </c>
      <c r="L5" s="518" t="s">
        <v>253</v>
      </c>
      <c r="P5" s="245"/>
      <c r="Q5" s="519" t="s">
        <v>714</v>
      </c>
    </row>
    <row r="6" spans="1:17" ht="35" customHeight="1" x14ac:dyDescent="0.55000000000000004">
      <c r="A6" s="520">
        <f>ROW()-5</f>
        <v>1</v>
      </c>
      <c r="B6" s="101"/>
      <c r="C6" s="521"/>
      <c r="D6" s="521"/>
      <c r="E6" s="522"/>
      <c r="F6" s="523"/>
      <c r="G6" s="524"/>
      <c r="H6" s="523"/>
      <c r="I6" s="525">
        <f>$F6*$H6-Q6</f>
        <v>0</v>
      </c>
      <c r="J6" s="525">
        <f>ROUNDDOWN($F6*$H6*1.1,0)</f>
        <v>0</v>
      </c>
      <c r="K6" s="526"/>
      <c r="L6" s="527" t="str">
        <f>IF(OR(
      AND(B6="",C6="",D6="",E6="",F6="",G6="",H6="",K6=""),
      AND(B6&lt;&gt;"",C6&lt;&gt;"",D6&lt;&gt;"",E6&lt;&gt;"",F6&lt;&gt;"",G6&lt;&gt;"",H6&lt;&gt;"",K6&lt;&gt;"")),
   "", "←全ての項目を入力してください。")</f>
        <v/>
      </c>
      <c r="P6" s="260" t="s">
        <v>715</v>
      </c>
      <c r="Q6" s="528"/>
    </row>
    <row r="7" spans="1:17" ht="35" customHeight="1" x14ac:dyDescent="0.55000000000000004">
      <c r="A7" s="520">
        <f>ROW()-5</f>
        <v>2</v>
      </c>
      <c r="B7" s="101"/>
      <c r="C7" s="521"/>
      <c r="D7" s="521"/>
      <c r="E7" s="522"/>
      <c r="F7" s="523"/>
      <c r="G7" s="524"/>
      <c r="H7" s="523"/>
      <c r="I7" s="525">
        <f t="shared" ref="I7:I10" si="0">$F7*$H7-Q7</f>
        <v>0</v>
      </c>
      <c r="J7" s="525">
        <f t="shared" ref="J7:J10" si="1">ROUNDDOWN($F7*$H7*1.1,0)</f>
        <v>0</v>
      </c>
      <c r="K7" s="526"/>
      <c r="L7" s="527" t="str">
        <f t="shared" ref="L7:L10" si="2">IF(OR(
      AND(B7="",C7="",D7="",E7="",F7="",G7="",H7="",K7=""),
      AND(B7&lt;&gt;"",C7&lt;&gt;"",D7&lt;&gt;"",E7&lt;&gt;"",F7&lt;&gt;"",G7&lt;&gt;"",H7&lt;&gt;"",K7&lt;&gt;"")),
   "", "←全ての項目を入力してください。")</f>
        <v/>
      </c>
      <c r="P7" s="260" t="s">
        <v>716</v>
      </c>
      <c r="Q7" s="528"/>
    </row>
    <row r="8" spans="1:17" ht="35" customHeight="1" x14ac:dyDescent="0.55000000000000004">
      <c r="A8" s="520">
        <f>ROW()-5</f>
        <v>3</v>
      </c>
      <c r="B8" s="101"/>
      <c r="C8" s="529"/>
      <c r="D8" s="521"/>
      <c r="E8" s="530"/>
      <c r="F8" s="523"/>
      <c r="G8" s="524"/>
      <c r="H8" s="523"/>
      <c r="I8" s="525">
        <f>$F8*$H8-Q8</f>
        <v>0</v>
      </c>
      <c r="J8" s="525">
        <f t="shared" si="1"/>
        <v>0</v>
      </c>
      <c r="K8" s="531"/>
      <c r="L8" s="527" t="str">
        <f t="shared" si="2"/>
        <v/>
      </c>
      <c r="P8" s="260" t="s">
        <v>717</v>
      </c>
      <c r="Q8" s="528"/>
    </row>
    <row r="9" spans="1:17" ht="35" customHeight="1" x14ac:dyDescent="0.55000000000000004">
      <c r="A9" s="520">
        <f>ROW()-5</f>
        <v>4</v>
      </c>
      <c r="B9" s="101"/>
      <c r="C9" s="529"/>
      <c r="D9" s="521"/>
      <c r="E9" s="530"/>
      <c r="F9" s="523"/>
      <c r="G9" s="524"/>
      <c r="H9" s="523"/>
      <c r="I9" s="525">
        <f t="shared" si="0"/>
        <v>0</v>
      </c>
      <c r="J9" s="525">
        <f t="shared" si="1"/>
        <v>0</v>
      </c>
      <c r="K9" s="531"/>
      <c r="L9" s="527" t="str">
        <f t="shared" si="2"/>
        <v/>
      </c>
      <c r="P9" s="260" t="s">
        <v>718</v>
      </c>
      <c r="Q9" s="532"/>
    </row>
    <row r="10" spans="1:17" ht="35" customHeight="1" x14ac:dyDescent="0.55000000000000004">
      <c r="A10" s="520">
        <f>ROW()-5</f>
        <v>5</v>
      </c>
      <c r="B10" s="101"/>
      <c r="C10" s="529"/>
      <c r="D10" s="521"/>
      <c r="E10" s="530"/>
      <c r="F10" s="523"/>
      <c r="G10" s="524"/>
      <c r="H10" s="523"/>
      <c r="I10" s="525">
        <f t="shared" si="0"/>
        <v>0</v>
      </c>
      <c r="J10" s="525">
        <f t="shared" si="1"/>
        <v>0</v>
      </c>
      <c r="K10" s="531"/>
      <c r="L10" s="527" t="str">
        <f t="shared" si="2"/>
        <v/>
      </c>
      <c r="P10" s="260" t="s">
        <v>719</v>
      </c>
      <c r="Q10" s="528"/>
    </row>
    <row r="11" spans="1:17" ht="35" customHeight="1" x14ac:dyDescent="0.55000000000000004">
      <c r="A11" s="533"/>
      <c r="B11" s="534"/>
      <c r="C11" s="535"/>
      <c r="D11" s="535"/>
      <c r="E11" s="535"/>
      <c r="F11" s="535"/>
      <c r="G11" s="535"/>
      <c r="H11" s="536" t="s">
        <v>642</v>
      </c>
      <c r="I11" s="537">
        <f>SUBTOTAL(109,$I$6:$I$10)</f>
        <v>0</v>
      </c>
      <c r="J11" s="537">
        <f>SUBTOTAL(109,$J$6:$J$10)</f>
        <v>0</v>
      </c>
      <c r="K11" s="538"/>
      <c r="L11" s="539"/>
      <c r="M11" s="260"/>
    </row>
    <row r="12" spans="1:17" ht="18" customHeight="1" x14ac:dyDescent="0.55000000000000004">
      <c r="A12" s="540"/>
      <c r="B12" s="540"/>
      <c r="C12" s="540"/>
      <c r="D12" s="540"/>
      <c r="E12" s="540"/>
      <c r="F12" s="540"/>
      <c r="G12" s="540"/>
      <c r="H12" s="540"/>
      <c r="I12" s="540"/>
      <c r="J12" s="540"/>
      <c r="K12" s="540"/>
      <c r="Q12" s="314"/>
    </row>
    <row r="13" spans="1:17" x14ac:dyDescent="0.55000000000000004">
      <c r="A13" s="540"/>
      <c r="B13" s="540"/>
      <c r="C13" s="540"/>
      <c r="D13" s="540"/>
      <c r="E13" s="540"/>
      <c r="F13" s="540"/>
      <c r="G13" s="540"/>
      <c r="H13" s="540"/>
      <c r="I13" s="540"/>
      <c r="J13" s="540"/>
      <c r="K13" s="540"/>
      <c r="P13" s="1527" t="s">
        <v>720</v>
      </c>
      <c r="Q13" s="1527"/>
    </row>
    <row r="14" spans="1:17" x14ac:dyDescent="0.55000000000000004">
      <c r="A14" s="540"/>
      <c r="B14" s="540"/>
      <c r="C14" s="540"/>
      <c r="D14" s="540"/>
      <c r="E14" s="540"/>
      <c r="F14" s="540"/>
      <c r="G14" s="540"/>
      <c r="H14" s="540"/>
      <c r="I14" s="540"/>
      <c r="J14" s="540"/>
      <c r="K14" s="540"/>
      <c r="P14" s="1528"/>
      <c r="Q14" s="1528"/>
    </row>
    <row r="15" spans="1:17" x14ac:dyDescent="0.55000000000000004">
      <c r="P15" s="1523">
        <f>ROUNDDOWN((SUM('19-(8).展示会等参加費'!$I$11,'19-(9).広告宣伝費'!I12))*(2/3),-3)</f>
        <v>0</v>
      </c>
      <c r="Q15" s="1524"/>
    </row>
    <row r="16" spans="1:17" x14ac:dyDescent="0.55000000000000004">
      <c r="P16" s="1525"/>
      <c r="Q16" s="1526"/>
    </row>
  </sheetData>
  <sheetProtection password="C472" sheet="1" objects="1" scenarios="1" formatCells="0" selectLockedCells="1"/>
  <mergeCells count="3">
    <mergeCell ref="A3:K3"/>
    <mergeCell ref="P15:Q16"/>
    <mergeCell ref="P13:Q14"/>
  </mergeCells>
  <phoneticPr fontId="2"/>
  <conditionalFormatting sqref="K6:K7">
    <cfRule type="expression" dxfId="90" priority="1">
      <formula>AND(OR($C6&lt;&gt;"",$D6&lt;&gt;"",$E6&lt;&gt;"",$F6&lt;&gt;"",$G6&lt;&gt;"",$H6&lt;&gt;"",$K6&lt;&gt;""),K6="")</formula>
    </cfRule>
  </conditionalFormatting>
  <conditionalFormatting sqref="K8:K10 C8:H10">
    <cfRule type="expression" dxfId="89" priority="3">
      <formula>AND(OR($C8&lt;&gt;"",$D8&lt;&gt;"",$E8&lt;&gt;"",$F8&lt;&gt;"",$G8&lt;&gt;"",$H8&lt;&gt;"",$K8&lt;&gt;""),C8="")</formula>
    </cfRule>
  </conditionalFormatting>
  <conditionalFormatting sqref="C6:H7">
    <cfRule type="expression" dxfId="88" priority="2">
      <formula>AND(OR($C6&lt;&gt;"",$D6&lt;&gt;"",$E6&lt;&gt;"",$F6&lt;&gt;"",$G6&lt;&gt;"",$H6&lt;&gt;"",$K6&lt;&gt;""),C6="")</formula>
    </cfRule>
  </conditionalFormatting>
  <dataValidations count="8">
    <dataValidation allowBlank="1" showInputMessage="1" showErrorMessage="1" prompt="開催期間（年月日）を記入してください。_x000a_（例）R7.1.5～R7.1.10" sqref="D6:D10"/>
    <dataValidation allowBlank="1" showInputMessage="1" showErrorMessage="1" prompt="オンライン展示会の場合には「－」と入力してください" sqref="E6:E10"/>
    <dataValidation type="list" allowBlank="1" showInputMessage="1" showErrorMessage="1" sqref="B6:B10">
      <formula1>"選択してください,○,　,"</formula1>
    </dataValidation>
    <dataValidation allowBlank="1" showInputMessage="1" showErrorMessage="1" promptTitle="オンライン展示会へ出展する場合" prompt="助成対象は小間料のみです。資材費等は対象となりません。" sqref="H6:H10"/>
    <dataValidation allowBlank="1" showInputMessage="1" showErrorMessage="1" prompt="未定等不明確の場合は、 申請時点の候補先を記入してください。「未定、検討中」等の記入はできません。_x000a_" sqref="K6:K10"/>
    <dataValidation imeMode="halfAlpha" allowBlank="1" showInputMessage="1" showErrorMessage="1" sqref="F6:F10"/>
    <dataValidation type="custom" allowBlank="1" showInputMessage="1" showErrorMessage="1" sqref="L6:L10">
      <formula1>ISERROR(FIND(CHAR(10),L6))</formula1>
    </dataValidation>
    <dataValidation type="custom" allowBlank="1" showInputMessage="1" showErrorMessage="1" prompt="自動計算されます。" sqref="I6:J10">
      <formula1>ISERROR(FIND(CHAR(10),I6))</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6"/>
  <sheetViews>
    <sheetView showGridLines="0" view="pageBreakPreview" zoomScale="80" zoomScaleNormal="100" zoomScaleSheetLayoutView="80" workbookViewId="0">
      <selection activeCell="B7" sqref="B7:C7"/>
    </sheetView>
  </sheetViews>
  <sheetFormatPr defaultRowHeight="18" x14ac:dyDescent="0.55000000000000004"/>
  <cols>
    <col min="1" max="2" width="4.58203125" style="229" customWidth="1"/>
    <col min="3" max="3" width="10.4140625" style="229" customWidth="1"/>
    <col min="4" max="4" width="8.25" style="229" customWidth="1"/>
    <col min="5" max="5" width="9.1640625" style="229" customWidth="1"/>
    <col min="6" max="6" width="6.1640625" style="229" customWidth="1"/>
    <col min="7" max="7" width="3.33203125" style="229" customWidth="1"/>
    <col min="8" max="8" width="7.08203125" style="229" customWidth="1"/>
    <col min="9" max="9" width="10.75" style="229" customWidth="1"/>
    <col min="10" max="10" width="10.1640625" style="229" customWidth="1"/>
    <col min="11" max="11" width="11" style="229" customWidth="1"/>
    <col min="12" max="12" width="1.58203125" style="229" customWidth="1"/>
    <col min="13" max="16384" width="8.6640625" style="229"/>
  </cols>
  <sheetData>
    <row r="1" spans="1:17" x14ac:dyDescent="0.55000000000000004">
      <c r="A1" s="386"/>
      <c r="B1" s="386"/>
      <c r="C1" s="350"/>
      <c r="D1" s="350"/>
      <c r="E1" s="350"/>
      <c r="F1" s="350"/>
      <c r="G1" s="350"/>
      <c r="H1" s="350"/>
      <c r="I1" s="350"/>
      <c r="J1" s="350"/>
      <c r="K1" s="346" t="s">
        <v>707</v>
      </c>
      <c r="L1" s="415"/>
    </row>
    <row r="2" spans="1:17" x14ac:dyDescent="0.55000000000000004">
      <c r="A2" s="359" t="s">
        <v>721</v>
      </c>
      <c r="B2" s="359"/>
      <c r="C2" s="361"/>
      <c r="D2" s="361"/>
      <c r="E2" s="361"/>
      <c r="F2" s="361"/>
      <c r="G2" s="361"/>
      <c r="H2" s="361"/>
      <c r="I2" s="361"/>
      <c r="J2" s="361"/>
      <c r="K2" s="361"/>
      <c r="L2" s="417"/>
    </row>
    <row r="3" spans="1:17" ht="25" customHeight="1" x14ac:dyDescent="0.55000000000000004">
      <c r="A3" s="1521" t="s">
        <v>722</v>
      </c>
      <c r="B3" s="1339"/>
      <c r="C3" s="1339"/>
      <c r="D3" s="1339"/>
      <c r="E3" s="1339"/>
      <c r="F3" s="1339"/>
      <c r="G3" s="1339"/>
      <c r="H3" s="1339"/>
      <c r="I3" s="1339"/>
      <c r="J3" s="1339"/>
      <c r="K3" s="1339"/>
      <c r="L3" s="417"/>
    </row>
    <row r="4" spans="1:17" ht="18" customHeight="1" x14ac:dyDescent="0.55000000000000004">
      <c r="A4" s="1339"/>
      <c r="B4" s="1339"/>
      <c r="C4" s="1339"/>
      <c r="D4" s="1339"/>
      <c r="E4" s="1339"/>
      <c r="F4" s="1339"/>
      <c r="G4" s="1339"/>
      <c r="H4" s="1339"/>
      <c r="I4" s="1339"/>
      <c r="J4" s="1339"/>
      <c r="K4" s="1339"/>
      <c r="L4" s="417"/>
    </row>
    <row r="5" spans="1:17" x14ac:dyDescent="0.55000000000000004">
      <c r="A5" s="87"/>
      <c r="B5" s="87"/>
      <c r="C5" s="87"/>
      <c r="D5" s="87"/>
      <c r="E5" s="87"/>
      <c r="F5" s="87"/>
      <c r="G5" s="87"/>
      <c r="H5" s="87"/>
      <c r="I5" s="87"/>
      <c r="J5" s="87"/>
      <c r="K5" s="364" t="s">
        <v>231</v>
      </c>
      <c r="L5" s="419"/>
    </row>
    <row r="6" spans="1:17" ht="36" x14ac:dyDescent="0.5">
      <c r="A6" s="512" t="s">
        <v>232</v>
      </c>
      <c r="B6" s="1529" t="s">
        <v>723</v>
      </c>
      <c r="C6" s="1530"/>
      <c r="D6" s="1529" t="s">
        <v>724</v>
      </c>
      <c r="E6" s="1530"/>
      <c r="F6" s="542" t="s">
        <v>652</v>
      </c>
      <c r="G6" s="515" t="s">
        <v>638</v>
      </c>
      <c r="H6" s="516" t="s">
        <v>238</v>
      </c>
      <c r="I6" s="514" t="s">
        <v>278</v>
      </c>
      <c r="J6" s="514" t="s">
        <v>640</v>
      </c>
      <c r="K6" s="543" t="s">
        <v>303</v>
      </c>
      <c r="L6" s="518"/>
      <c r="Q6" s="519" t="s">
        <v>714</v>
      </c>
    </row>
    <row r="7" spans="1:17" ht="35" customHeight="1" x14ac:dyDescent="0.55000000000000004">
      <c r="A7" s="544" t="s">
        <v>725</v>
      </c>
      <c r="B7" s="1531"/>
      <c r="C7" s="1532"/>
      <c r="D7" s="1533"/>
      <c r="E7" s="1534"/>
      <c r="F7" s="545"/>
      <c r="G7" s="546"/>
      <c r="H7" s="523"/>
      <c r="I7" s="525">
        <f>$F7*$H7-Q7</f>
        <v>0</v>
      </c>
      <c r="J7" s="525">
        <f>ROUNDDOWN($F7*$H7*1.1,0)</f>
        <v>0</v>
      </c>
      <c r="K7" s="547"/>
      <c r="L7" s="527" t="str">
        <f>IF(OR(AND($B7="",$D7="",$F7="",$G7="",$H7="",$K7=""),AND($B7&lt;&gt;"",$D7&lt;&gt;"",$F7&lt;&gt;"",$G7&lt;&gt;"",$H7&lt;&gt;"",$K7&lt;&gt;"")),"","←全ての項目を入力してください。")</f>
        <v/>
      </c>
      <c r="P7" s="260" t="s">
        <v>726</v>
      </c>
      <c r="Q7" s="528"/>
    </row>
    <row r="8" spans="1:17" ht="35" customHeight="1" x14ac:dyDescent="0.55000000000000004">
      <c r="A8" s="544" t="s">
        <v>727</v>
      </c>
      <c r="B8" s="1531"/>
      <c r="C8" s="1532"/>
      <c r="D8" s="1533"/>
      <c r="E8" s="1534"/>
      <c r="F8" s="548"/>
      <c r="G8" s="546"/>
      <c r="H8" s="523"/>
      <c r="I8" s="525">
        <f t="shared" ref="I8:I11" si="0">$F8*$H8-Q8</f>
        <v>0</v>
      </c>
      <c r="J8" s="525">
        <f t="shared" ref="J8:J11" si="1">ROUNDDOWN($F8*$H8*1.1,0)</f>
        <v>0</v>
      </c>
      <c r="K8" s="547"/>
      <c r="L8" s="527" t="str">
        <f>IF(OR(AND($B8="",$D8="",$F8="",$G8="",$H8="",$K8=""),AND($B8&lt;&gt;"",$D8&lt;&gt;"",$F8&lt;&gt;"",$G8&lt;&gt;"",$H8&lt;&gt;"",$K8&lt;&gt;"")),"","←全ての項目を入力してください。")</f>
        <v/>
      </c>
      <c r="P8" s="260" t="s">
        <v>728</v>
      </c>
      <c r="Q8" s="528"/>
    </row>
    <row r="9" spans="1:17" ht="35" customHeight="1" x14ac:dyDescent="0.55000000000000004">
      <c r="A9" s="544" t="s">
        <v>729</v>
      </c>
      <c r="B9" s="1531"/>
      <c r="C9" s="1532"/>
      <c r="D9" s="1533"/>
      <c r="E9" s="1534"/>
      <c r="F9" s="548"/>
      <c r="G9" s="546"/>
      <c r="H9" s="523"/>
      <c r="I9" s="525">
        <f>$F9*$H9-Q9</f>
        <v>0</v>
      </c>
      <c r="J9" s="525">
        <f t="shared" si="1"/>
        <v>0</v>
      </c>
      <c r="K9" s="549"/>
      <c r="L9" s="527" t="str">
        <f>IF(OR(AND($B9="",$D9="",$F9="",$G9="",$H9="",$K9=""),AND($B9&lt;&gt;"",$D9&lt;&gt;"",$F9&lt;&gt;"",$G9&lt;&gt;"",$H9&lt;&gt;"",$K9&lt;&gt;"")),"","←全ての項目を入力してください。")</f>
        <v/>
      </c>
      <c r="P9" s="260" t="s">
        <v>730</v>
      </c>
      <c r="Q9" s="528"/>
    </row>
    <row r="10" spans="1:17" ht="35" customHeight="1" x14ac:dyDescent="0.55000000000000004">
      <c r="A10" s="544" t="s">
        <v>731</v>
      </c>
      <c r="B10" s="1531"/>
      <c r="C10" s="1532"/>
      <c r="D10" s="1533"/>
      <c r="E10" s="1534"/>
      <c r="F10" s="548"/>
      <c r="G10" s="546"/>
      <c r="H10" s="523"/>
      <c r="I10" s="525">
        <f t="shared" si="0"/>
        <v>0</v>
      </c>
      <c r="J10" s="525">
        <f t="shared" si="1"/>
        <v>0</v>
      </c>
      <c r="K10" s="549"/>
      <c r="L10" s="527" t="str">
        <f>IF(OR(AND($B10="",$D10="",$F10="",$G10="",$H10="",$K10=""),AND($B10&lt;&gt;"",$D10&lt;&gt;"",$F10&lt;&gt;"",$G10&lt;&gt;"",$H10&lt;&gt;"",$K10&lt;&gt;"")),"","←全ての項目を入力してください。")</f>
        <v/>
      </c>
      <c r="P10" s="260" t="s">
        <v>732</v>
      </c>
      <c r="Q10" s="532"/>
    </row>
    <row r="11" spans="1:17" ht="35" customHeight="1" x14ac:dyDescent="0.55000000000000004">
      <c r="A11" s="544" t="s">
        <v>733</v>
      </c>
      <c r="B11" s="1531"/>
      <c r="C11" s="1532"/>
      <c r="D11" s="1533"/>
      <c r="E11" s="1534"/>
      <c r="F11" s="548"/>
      <c r="G11" s="546"/>
      <c r="H11" s="523"/>
      <c r="I11" s="525">
        <f t="shared" si="0"/>
        <v>0</v>
      </c>
      <c r="J11" s="525">
        <f t="shared" si="1"/>
        <v>0</v>
      </c>
      <c r="K11" s="549"/>
      <c r="L11" s="527" t="str">
        <f>IF(OR(AND($B11="",$D11="",$F11="",$G11="",$H11="",$K11=""),AND($B11&lt;&gt;"",$D11&lt;&gt;"",$F11&lt;&gt;"",$G11&lt;&gt;"",$H11&lt;&gt;"",$K11&lt;&gt;"")),"","←全ての項目を入力してください。")</f>
        <v/>
      </c>
      <c r="P11" s="260" t="s">
        <v>734</v>
      </c>
      <c r="Q11" s="528"/>
    </row>
    <row r="12" spans="1:17" ht="35" customHeight="1" x14ac:dyDescent="0.55000000000000004">
      <c r="A12" s="533"/>
      <c r="B12" s="534"/>
      <c r="C12" s="535"/>
      <c r="D12" s="535"/>
      <c r="E12" s="535"/>
      <c r="F12" s="535"/>
      <c r="G12" s="535"/>
      <c r="H12" s="536" t="s">
        <v>642</v>
      </c>
      <c r="I12" s="537">
        <f>SUBTOTAL(109,$I$7:$I$11)</f>
        <v>0</v>
      </c>
      <c r="J12" s="537">
        <f>SUBTOTAL(109,$J$7:$J$11)</f>
        <v>0</v>
      </c>
      <c r="K12" s="550"/>
      <c r="L12" s="551"/>
    </row>
    <row r="13" spans="1:17" x14ac:dyDescent="0.55000000000000004">
      <c r="P13" s="1527" t="s">
        <v>720</v>
      </c>
      <c r="Q13" s="1527"/>
    </row>
    <row r="14" spans="1:17" x14ac:dyDescent="0.55000000000000004">
      <c r="P14" s="1528"/>
      <c r="Q14" s="1528"/>
    </row>
    <row r="15" spans="1:17" x14ac:dyDescent="0.55000000000000004">
      <c r="P15" s="1523">
        <f>ROUNDDOWN((SUM('19-(8).展示会等参加費'!$I$11,'19-(9).広告宣伝費'!I12))*(2/3),-3)</f>
        <v>0</v>
      </c>
      <c r="Q15" s="1524"/>
    </row>
    <row r="16" spans="1:17" x14ac:dyDescent="0.55000000000000004">
      <c r="P16" s="1525"/>
      <c r="Q16" s="1526"/>
    </row>
  </sheetData>
  <sheetProtection password="C472" sheet="1" objects="1" scenarios="1" selectLockedCells="1"/>
  <mergeCells count="15">
    <mergeCell ref="P13:Q14"/>
    <mergeCell ref="P15:Q16"/>
    <mergeCell ref="B7:C7"/>
    <mergeCell ref="D7:E7"/>
    <mergeCell ref="B8:C8"/>
    <mergeCell ref="D8:E8"/>
    <mergeCell ref="B10:C10"/>
    <mergeCell ref="D10:E10"/>
    <mergeCell ref="B11:C11"/>
    <mergeCell ref="D11:E11"/>
    <mergeCell ref="A3:K4"/>
    <mergeCell ref="B6:C6"/>
    <mergeCell ref="D6:E6"/>
    <mergeCell ref="B9:C9"/>
    <mergeCell ref="D9:E9"/>
  </mergeCells>
  <phoneticPr fontId="2"/>
  <conditionalFormatting sqref="F9:H11 K9:K11 D7:D11">
    <cfRule type="expression" dxfId="87" priority="6">
      <formula>AND(OR($B7&lt;&gt;"",$D7&lt;&gt;"",$F7&lt;&gt;"",$G7&lt;&gt;"",$H7&lt;&gt;"",$K7&lt;&gt;""),D7="")</formula>
    </cfRule>
  </conditionalFormatting>
  <conditionalFormatting sqref="K9:K11 B9:H11 D7:E8">
    <cfRule type="expression" dxfId="86" priority="5">
      <formula>AND(OR($B7&lt;&gt;"",$D7&lt;&gt;"",$F7&lt;&gt;"",$G7&lt;&gt;"",$H7&lt;&gt;""),B7="")</formula>
    </cfRule>
  </conditionalFormatting>
  <conditionalFormatting sqref="F7:H8">
    <cfRule type="expression" dxfId="85" priority="4">
      <formula>AND(OR($B7&lt;&gt;"",$D7&lt;&gt;"",$F7&lt;&gt;"",$G7&lt;&gt;"",$H7&lt;&gt;"",$K7&lt;&gt;""),F7="")</formula>
    </cfRule>
  </conditionalFormatting>
  <conditionalFormatting sqref="B7:C8 F7:H8">
    <cfRule type="expression" dxfId="84" priority="3">
      <formula>AND(OR($B7&lt;&gt;"",$D7&lt;&gt;"",$F7&lt;&gt;"",$G7&lt;&gt;"",$H7&lt;&gt;""),B7="")</formula>
    </cfRule>
  </conditionalFormatting>
  <conditionalFormatting sqref="K7:K8">
    <cfRule type="expression" dxfId="83" priority="2">
      <formula>AND(OR($B7&lt;&gt;"",$D7&lt;&gt;"",$F7&lt;&gt;"",$G7&lt;&gt;"",$H7&lt;&gt;"",$K7&lt;&gt;""),K7="")</formula>
    </cfRule>
  </conditionalFormatting>
  <conditionalFormatting sqref="K7:K8">
    <cfRule type="expression" dxfId="82" priority="1">
      <formula>AND(OR($B7&lt;&gt;"",$D7&lt;&gt;"",$F7&lt;&gt;"",$G7&lt;&gt;"",$H7&lt;&gt;""),K7="")</formula>
    </cfRule>
  </conditionalFormatting>
  <dataValidations count="6">
    <dataValidation type="custom" allowBlank="1" showInputMessage="1" showErrorMessage="1" prompt="自動計算されます。" sqref="I7:J11">
      <formula1>ISERROR(FIND(CHAR(10),I7))</formula1>
    </dataValidation>
    <dataValidation type="custom" allowBlank="1" showInputMessage="1" showErrorMessage="1" sqref="L7:L11">
      <formula1>ISERROR(FIND(CHAR(10),L7))</formula1>
    </dataValidation>
    <dataValidation imeMode="halfAlpha" allowBlank="1" showInputMessage="1" showErrorMessage="1" sqref="F7:F11"/>
    <dataValidation allowBlank="1" showInputMessage="1" showErrorMessage="1" prompt="未定等不明確の場合は、 申請時点の候補先を記入してください。「未定、検討中」等の記入はできません。_x000a_" sqref="K7:K11"/>
    <dataValidation type="list" allowBlank="1" showInputMessage="1" showErrorMessage="1" sqref="B7:C11">
      <formula1>"選択してください,印刷物製作,PR映像制作,新聞・掲載掲載,プレスリリース配信サービス,会場借上費,資材費,輸送費,通訳費"</formula1>
    </dataValidation>
    <dataValidation allowBlank="1" showInputMessage="1" showErrorMessage="1" promptTitle="具体的に記載してください。" prompt="・印刷物製作→製品カタログ、パンフレット、チラシ、ポスターなど_x000a_・PR映像制作→長さ10分程度、日本語・英語版など_x000a_・新聞・雑誌掲載→専門誌「○○」の△月号に見開き掲載　など" sqref="D7:E11"/>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32"/>
  <sheetViews>
    <sheetView showGridLines="0" view="pageBreakPreview" zoomScale="80" zoomScaleNormal="100" zoomScaleSheetLayoutView="80" workbookViewId="0">
      <selection activeCell="A5" sqref="A5"/>
    </sheetView>
  </sheetViews>
  <sheetFormatPr defaultColWidth="8.25" defaultRowHeight="12" x14ac:dyDescent="0.55000000000000004"/>
  <cols>
    <col min="1" max="1" width="4.9140625" style="19" customWidth="1"/>
    <col min="2" max="2" width="14.9140625" style="19" customWidth="1"/>
    <col min="3" max="3" width="21.6640625" style="19" customWidth="1"/>
    <col min="4" max="4" width="22.58203125" style="19" customWidth="1"/>
    <col min="5" max="5" width="14.33203125" style="19" customWidth="1"/>
    <col min="6" max="6" width="15" style="19" customWidth="1"/>
    <col min="7" max="7" width="5.58203125" style="19" customWidth="1"/>
    <col min="8" max="8" width="2.83203125" style="19" customWidth="1"/>
    <col min="9" max="9" width="8.25" style="19" customWidth="1"/>
    <col min="10" max="11" width="8.25" style="19"/>
    <col min="12" max="12" width="10.33203125" style="19" customWidth="1"/>
    <col min="13" max="13" width="8.6640625" style="19" customWidth="1"/>
    <col min="14" max="14" width="5.75" style="19" customWidth="1"/>
    <col min="15" max="16384" width="8.25" style="19"/>
  </cols>
  <sheetData>
    <row r="1" spans="1:6" ht="25" customHeight="1" x14ac:dyDescent="0.55000000000000004">
      <c r="A1" s="17" t="s">
        <v>120</v>
      </c>
      <c r="B1" s="18"/>
      <c r="C1" s="18"/>
      <c r="D1" s="18"/>
      <c r="E1" s="18"/>
      <c r="F1" s="18"/>
    </row>
    <row r="2" spans="1:6" ht="15" customHeight="1" x14ac:dyDescent="0.55000000000000004">
      <c r="A2" s="24" t="s">
        <v>121</v>
      </c>
      <c r="B2" s="18"/>
      <c r="C2" s="18"/>
      <c r="D2" s="18"/>
      <c r="E2" s="18"/>
      <c r="F2" s="18"/>
    </row>
    <row r="3" spans="1:6" ht="40" customHeight="1" x14ac:dyDescent="0.55000000000000004">
      <c r="A3" s="826" t="s">
        <v>468</v>
      </c>
      <c r="B3" s="826"/>
      <c r="C3" s="826"/>
      <c r="D3" s="826"/>
      <c r="E3" s="826"/>
      <c r="F3" s="826"/>
    </row>
    <row r="4" spans="1:6" ht="25" customHeight="1" x14ac:dyDescent="0.55000000000000004">
      <c r="A4" s="188" t="s">
        <v>122</v>
      </c>
      <c r="B4" s="189" t="s">
        <v>123</v>
      </c>
      <c r="C4" s="189" t="s">
        <v>124</v>
      </c>
      <c r="D4" s="189" t="s">
        <v>125</v>
      </c>
      <c r="E4" s="189" t="s">
        <v>126</v>
      </c>
      <c r="F4" s="188" t="s">
        <v>127</v>
      </c>
    </row>
    <row r="5" spans="1:6" s="158" customFormat="1" ht="25" customHeight="1" x14ac:dyDescent="0.55000000000000004">
      <c r="A5" s="20"/>
      <c r="B5" s="21"/>
      <c r="C5" s="21"/>
      <c r="D5" s="21"/>
      <c r="E5" s="22"/>
      <c r="F5" s="190" t="s">
        <v>119</v>
      </c>
    </row>
    <row r="6" spans="1:6" s="158" customFormat="1" ht="25" customHeight="1" x14ac:dyDescent="0.55000000000000004">
      <c r="A6" s="20"/>
      <c r="B6" s="21"/>
      <c r="C6" s="21"/>
      <c r="D6" s="21"/>
      <c r="E6" s="22"/>
      <c r="F6" s="23"/>
    </row>
    <row r="7" spans="1:6" s="158" customFormat="1" ht="25" customHeight="1" x14ac:dyDescent="0.55000000000000004">
      <c r="A7" s="20"/>
      <c r="B7" s="21"/>
      <c r="C7" s="21"/>
      <c r="D7" s="21"/>
      <c r="E7" s="22"/>
      <c r="F7" s="23"/>
    </row>
    <row r="8" spans="1:6" s="158" customFormat="1" ht="25" customHeight="1" x14ac:dyDescent="0.55000000000000004">
      <c r="A8" s="20"/>
      <c r="B8" s="21"/>
      <c r="C8" s="21"/>
      <c r="D8" s="21"/>
      <c r="E8" s="22"/>
      <c r="F8" s="23"/>
    </row>
    <row r="9" spans="1:6" s="158" customFormat="1" ht="25" customHeight="1" x14ac:dyDescent="0.55000000000000004">
      <c r="A9" s="20"/>
      <c r="B9" s="21"/>
      <c r="C9" s="21"/>
      <c r="D9" s="21"/>
      <c r="E9" s="22"/>
      <c r="F9" s="23"/>
    </row>
    <row r="10" spans="1:6" ht="15" customHeight="1" x14ac:dyDescent="0.2">
      <c r="A10" s="191" t="s">
        <v>128</v>
      </c>
      <c r="B10" s="24"/>
      <c r="C10" s="24"/>
      <c r="D10" s="24"/>
      <c r="E10" s="24"/>
      <c r="F10" s="24"/>
    </row>
    <row r="11" spans="1:6" ht="40" customHeight="1" x14ac:dyDescent="0.55000000000000004">
      <c r="A11" s="826" t="s">
        <v>469</v>
      </c>
      <c r="B11" s="827"/>
      <c r="C11" s="827"/>
      <c r="D11" s="827"/>
      <c r="E11" s="827"/>
      <c r="F11" s="827"/>
    </row>
    <row r="12" spans="1:6" ht="25" customHeight="1" x14ac:dyDescent="0.55000000000000004">
      <c r="A12" s="188" t="s">
        <v>122</v>
      </c>
      <c r="B12" s="189" t="s">
        <v>123</v>
      </c>
      <c r="C12" s="189" t="s">
        <v>124</v>
      </c>
      <c r="D12" s="189" t="s">
        <v>125</v>
      </c>
      <c r="E12" s="189" t="s">
        <v>126</v>
      </c>
      <c r="F12" s="188" t="s">
        <v>127</v>
      </c>
    </row>
    <row r="13" spans="1:6" s="158" customFormat="1" ht="25" customHeight="1" x14ac:dyDescent="0.55000000000000004">
      <c r="A13" s="20"/>
      <c r="B13" s="21"/>
      <c r="C13" s="21"/>
      <c r="D13" s="21"/>
      <c r="E13" s="22"/>
      <c r="F13" s="190" t="s">
        <v>119</v>
      </c>
    </row>
    <row r="14" spans="1:6" s="158" customFormat="1" ht="25" customHeight="1" x14ac:dyDescent="0.55000000000000004">
      <c r="A14" s="20"/>
      <c r="B14" s="21"/>
      <c r="C14" s="21"/>
      <c r="D14" s="21"/>
      <c r="E14" s="22"/>
      <c r="F14" s="23"/>
    </row>
    <row r="15" spans="1:6" s="158" customFormat="1" ht="25" customHeight="1" x14ac:dyDescent="0.55000000000000004">
      <c r="A15" s="20"/>
      <c r="B15" s="21"/>
      <c r="C15" s="21"/>
      <c r="D15" s="21"/>
      <c r="E15" s="22"/>
      <c r="F15" s="23"/>
    </row>
    <row r="16" spans="1:6" s="158" customFormat="1" ht="25" customHeight="1" x14ac:dyDescent="0.55000000000000004">
      <c r="A16" s="20"/>
      <c r="B16" s="21"/>
      <c r="C16" s="21"/>
      <c r="D16" s="21"/>
      <c r="E16" s="22"/>
      <c r="F16" s="23"/>
    </row>
    <row r="17" spans="1:6" s="158" customFormat="1" ht="25" customHeight="1" x14ac:dyDescent="0.55000000000000004">
      <c r="A17" s="20"/>
      <c r="B17" s="21"/>
      <c r="C17" s="21"/>
      <c r="D17" s="21"/>
      <c r="E17" s="22"/>
      <c r="F17" s="23"/>
    </row>
    <row r="18" spans="1:6" ht="13" x14ac:dyDescent="0.55000000000000004">
      <c r="A18" s="170"/>
      <c r="B18" s="170"/>
      <c r="C18" s="170"/>
      <c r="D18" s="170"/>
      <c r="E18" s="170"/>
      <c r="F18" s="170"/>
    </row>
    <row r="19" spans="1:6" ht="15" customHeight="1" x14ac:dyDescent="0.55000000000000004">
      <c r="A19" s="17" t="s">
        <v>129</v>
      </c>
      <c r="B19" s="18"/>
      <c r="C19" s="18"/>
      <c r="D19" s="18"/>
      <c r="E19" s="18"/>
      <c r="F19" s="18"/>
    </row>
    <row r="20" spans="1:6" ht="35" customHeight="1" x14ac:dyDescent="0.55000000000000004">
      <c r="A20" s="828" t="s">
        <v>470</v>
      </c>
      <c r="B20" s="828"/>
      <c r="C20" s="828"/>
      <c r="D20" s="828"/>
      <c r="E20" s="828"/>
      <c r="F20" s="828"/>
    </row>
    <row r="21" spans="1:6" ht="25" customHeight="1" x14ac:dyDescent="0.55000000000000004">
      <c r="A21" s="192" t="s">
        <v>130</v>
      </c>
      <c r="B21" s="829" t="s">
        <v>131</v>
      </c>
      <c r="C21" s="830"/>
      <c r="D21" s="830"/>
      <c r="E21" s="831"/>
      <c r="F21" s="193" t="s">
        <v>132</v>
      </c>
    </row>
    <row r="22" spans="1:6" s="158" customFormat="1" ht="25" customHeight="1" x14ac:dyDescent="0.55000000000000004">
      <c r="A22" s="20"/>
      <c r="B22" s="823"/>
      <c r="C22" s="824"/>
      <c r="D22" s="824"/>
      <c r="E22" s="825"/>
      <c r="F22" s="194" t="s">
        <v>119</v>
      </c>
    </row>
    <row r="23" spans="1:6" s="158" customFormat="1" ht="25" customHeight="1" x14ac:dyDescent="0.55000000000000004">
      <c r="A23" s="20"/>
      <c r="B23" s="823"/>
      <c r="C23" s="824"/>
      <c r="D23" s="824"/>
      <c r="E23" s="825"/>
      <c r="F23" s="168"/>
    </row>
    <row r="24" spans="1:6" s="158" customFormat="1" ht="25" customHeight="1" x14ac:dyDescent="0.55000000000000004">
      <c r="A24" s="20"/>
      <c r="B24" s="823"/>
      <c r="C24" s="824"/>
      <c r="D24" s="824"/>
      <c r="E24" s="825"/>
      <c r="F24" s="168"/>
    </row>
    <row r="25" spans="1:6" s="158" customFormat="1" ht="25" customHeight="1" x14ac:dyDescent="0.55000000000000004">
      <c r="A25" s="20"/>
      <c r="B25" s="823"/>
      <c r="C25" s="824"/>
      <c r="D25" s="824"/>
      <c r="E25" s="825"/>
      <c r="F25" s="168"/>
    </row>
    <row r="26" spans="1:6" ht="13" x14ac:dyDescent="0.55000000000000004">
      <c r="A26" s="169"/>
      <c r="B26" s="169"/>
      <c r="C26" s="169"/>
      <c r="D26" s="169"/>
      <c r="E26" s="169"/>
      <c r="F26" s="169"/>
    </row>
    <row r="27" spans="1:6" ht="15" customHeight="1" x14ac:dyDescent="0.55000000000000004">
      <c r="A27" s="25" t="s">
        <v>133</v>
      </c>
      <c r="B27" s="26"/>
      <c r="C27" s="26"/>
      <c r="D27" s="26"/>
      <c r="E27" s="26"/>
      <c r="F27" s="26"/>
    </row>
    <row r="28" spans="1:6" ht="35" customHeight="1" x14ac:dyDescent="0.55000000000000004">
      <c r="A28" s="828" t="s">
        <v>471</v>
      </c>
      <c r="B28" s="828"/>
      <c r="C28" s="828"/>
      <c r="D28" s="828"/>
      <c r="E28" s="828"/>
      <c r="F28" s="828"/>
    </row>
    <row r="29" spans="1:6" ht="25" customHeight="1" x14ac:dyDescent="0.55000000000000004">
      <c r="A29" s="195" t="s">
        <v>130</v>
      </c>
      <c r="B29" s="193" t="s">
        <v>134</v>
      </c>
      <c r="C29" s="829" t="s">
        <v>135</v>
      </c>
      <c r="D29" s="831"/>
      <c r="E29" s="832" t="s">
        <v>136</v>
      </c>
      <c r="F29" s="832"/>
    </row>
    <row r="30" spans="1:6" s="158" customFormat="1" ht="25" customHeight="1" x14ac:dyDescent="0.55000000000000004">
      <c r="A30" s="20"/>
      <c r="B30" s="27"/>
      <c r="C30" s="823"/>
      <c r="D30" s="825"/>
      <c r="E30" s="823"/>
      <c r="F30" s="825"/>
    </row>
    <row r="31" spans="1:6" s="158" customFormat="1" ht="25" customHeight="1" x14ac:dyDescent="0.55000000000000004">
      <c r="A31" s="20"/>
      <c r="B31" s="27"/>
      <c r="C31" s="823"/>
      <c r="D31" s="825"/>
      <c r="E31" s="823"/>
      <c r="F31" s="825"/>
    </row>
    <row r="32" spans="1:6" s="158" customFormat="1" ht="25" customHeight="1" x14ac:dyDescent="0.55000000000000004">
      <c r="A32" s="20"/>
      <c r="B32" s="27"/>
      <c r="C32" s="823"/>
      <c r="D32" s="825"/>
      <c r="E32" s="823"/>
      <c r="F32" s="825"/>
    </row>
  </sheetData>
  <sheetProtection password="C472" sheet="1" objects="1" scenarios="1" formatCells="0" insertRows="0" deleteRows="0" selectLockedCells="1"/>
  <mergeCells count="17">
    <mergeCell ref="C31:D31"/>
    <mergeCell ref="E31:F31"/>
    <mergeCell ref="C32:D32"/>
    <mergeCell ref="E32:F32"/>
    <mergeCell ref="B24:E24"/>
    <mergeCell ref="B25:E25"/>
    <mergeCell ref="A28:F28"/>
    <mergeCell ref="C29:D29"/>
    <mergeCell ref="E29:F29"/>
    <mergeCell ref="C30:D30"/>
    <mergeCell ref="E30:F30"/>
    <mergeCell ref="B23:E23"/>
    <mergeCell ref="A3:F3"/>
    <mergeCell ref="A11:F11"/>
    <mergeCell ref="A20:F20"/>
    <mergeCell ref="B21:E21"/>
    <mergeCell ref="B22:E22"/>
  </mergeCells>
  <phoneticPr fontId="2"/>
  <dataValidations count="6">
    <dataValidation type="list" allowBlank="1" showInputMessage="1" showErrorMessage="1" sqref="A5:A9 A13:A17 A30:A32">
      <formula1>"R5,R4,R3,R2,R1,H30"</formula1>
    </dataValidation>
    <dataValidation type="list" allowBlank="1" showInputMessage="1" showErrorMessage="1" sqref="A22:A25">
      <formula1>"R5,R4,R3,R2"</formula1>
    </dataValidation>
    <dataValidation type="list" allowBlank="1" showInputMessage="1" showErrorMessage="1" prompt="本助成事業の申請テーマとの関連の有無を選択してください。" sqref="F6:F9 F14:F17">
      <formula1>"有,無"</formula1>
    </dataValidation>
    <dataValidation type="custom" imeMode="halfAlpha" allowBlank="1" showInputMessage="1" showErrorMessage="1" sqref="E13:E17 E5:E9">
      <formula1>LENB(E5)=LEN(E5)</formula1>
    </dataValidation>
    <dataValidation type="list" allowBlank="1" showInputMessage="1" showErrorMessage="1" prompt="現在の利用状況について選択してください。" sqref="F22:F25">
      <formula1>"選択してください,利用中,利用終了"</formula1>
    </dataValidation>
    <dataValidation type="list" allowBlank="1" showInputMessage="1" showErrorMessage="1" prompt="本助成事業の申請テーマとの関連の有無を選択してください。" sqref="F13 F5">
      <formula1>"選択してください,有,無"</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2">
    <tablePart r:id="rId3"/>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5"/>
  <sheetViews>
    <sheetView showGridLines="0" view="pageBreakPreview" zoomScale="80" zoomScaleNormal="100" zoomScaleSheetLayoutView="80" workbookViewId="0">
      <selection activeCell="B8" sqref="B8"/>
    </sheetView>
  </sheetViews>
  <sheetFormatPr defaultColWidth="1.9140625" defaultRowHeight="15" customHeight="1" x14ac:dyDescent="0.55000000000000004"/>
  <cols>
    <col min="1" max="1" width="6.33203125" style="90" customWidth="1"/>
    <col min="2" max="3" width="13.08203125" style="312" customWidth="1"/>
    <col min="4" max="6" width="4.58203125" style="312" customWidth="1"/>
    <col min="7" max="7" width="4" style="312" customWidth="1"/>
    <col min="8" max="8" width="9.75" style="312" customWidth="1"/>
    <col min="9" max="9" width="7.33203125" style="312" customWidth="1"/>
    <col min="10" max="10" width="8.83203125" style="312" customWidth="1"/>
    <col min="11" max="11" width="13.08203125" style="312" customWidth="1"/>
    <col min="12" max="12" width="2.25" style="347" customWidth="1"/>
    <col min="13" max="13" width="8.6640625" style="90" customWidth="1"/>
    <col min="14" max="163" width="1.9140625" style="90" customWidth="1"/>
    <col min="164" max="16384" width="1.9140625" style="90"/>
  </cols>
  <sheetData>
    <row r="1" spans="1:12" s="355" customFormat="1" ht="25" customHeight="1" x14ac:dyDescent="0.55000000000000004">
      <c r="A1" s="386"/>
      <c r="B1" s="350"/>
      <c r="C1" s="350"/>
      <c r="D1" s="350"/>
      <c r="E1" s="350"/>
      <c r="F1" s="350"/>
      <c r="G1" s="350"/>
      <c r="H1" s="350"/>
      <c r="I1" s="350"/>
      <c r="J1" s="387"/>
      <c r="K1" s="346" t="s">
        <v>735</v>
      </c>
      <c r="L1" s="388"/>
    </row>
    <row r="2" spans="1:12" s="355" customFormat="1" ht="25" customHeight="1" x14ac:dyDescent="0.55000000000000004">
      <c r="A2" s="349" t="s">
        <v>736</v>
      </c>
      <c r="B2" s="350"/>
      <c r="C2" s="350"/>
      <c r="D2" s="350"/>
      <c r="E2" s="350"/>
      <c r="F2" s="350"/>
      <c r="G2" s="350"/>
      <c r="H2" s="350"/>
      <c r="I2" s="350"/>
      <c r="J2" s="387"/>
      <c r="K2" s="52"/>
      <c r="L2" s="388"/>
    </row>
    <row r="3" spans="1:12" ht="25" customHeight="1" x14ac:dyDescent="0.55000000000000004">
      <c r="A3" s="359" t="s">
        <v>474</v>
      </c>
      <c r="B3" s="361"/>
      <c r="C3" s="361"/>
      <c r="D3" s="361"/>
      <c r="E3" s="361"/>
      <c r="F3" s="361"/>
      <c r="G3" s="361"/>
      <c r="H3" s="361"/>
      <c r="I3" s="361"/>
      <c r="J3" s="361"/>
      <c r="K3" s="361"/>
    </row>
    <row r="4" spans="1:12" ht="13" customHeight="1" x14ac:dyDescent="0.55000000000000004">
      <c r="A4" s="1327" t="s">
        <v>737</v>
      </c>
      <c r="B4" s="1327"/>
      <c r="C4" s="1327"/>
      <c r="D4" s="1327"/>
      <c r="E4" s="1327"/>
      <c r="F4" s="1327"/>
      <c r="G4" s="1327"/>
      <c r="H4" s="1327"/>
      <c r="I4" s="1327"/>
      <c r="J4" s="1327"/>
      <c r="K4" s="1327"/>
    </row>
    <row r="5" spans="1:12" ht="13" customHeight="1" x14ac:dyDescent="0.55000000000000004">
      <c r="A5" s="1336" t="s">
        <v>738</v>
      </c>
      <c r="B5" s="1337"/>
      <c r="C5" s="1337"/>
      <c r="D5" s="1337"/>
      <c r="E5" s="1337"/>
      <c r="F5" s="1337"/>
      <c r="G5" s="1337"/>
      <c r="H5" s="1337"/>
      <c r="I5" s="1337"/>
      <c r="J5" s="1337"/>
      <c r="K5" s="87"/>
    </row>
    <row r="6" spans="1:12" ht="13" customHeight="1" x14ac:dyDescent="0.55000000000000004">
      <c r="A6" s="1337"/>
      <c r="B6" s="1337"/>
      <c r="C6" s="1337"/>
      <c r="D6" s="1337"/>
      <c r="E6" s="1337"/>
      <c r="F6" s="1337"/>
      <c r="G6" s="1337"/>
      <c r="H6" s="1337"/>
      <c r="I6" s="1337"/>
      <c r="J6" s="1337"/>
      <c r="K6" s="364" t="s">
        <v>231</v>
      </c>
      <c r="L6" s="389"/>
    </row>
    <row r="7" spans="1:12" ht="72" x14ac:dyDescent="0.55000000000000004">
      <c r="A7" s="390" t="s">
        <v>629</v>
      </c>
      <c r="B7" s="391" t="s">
        <v>244</v>
      </c>
      <c r="C7" s="391" t="s">
        <v>245</v>
      </c>
      <c r="D7" s="391" t="s">
        <v>246</v>
      </c>
      <c r="E7" s="392" t="s">
        <v>344</v>
      </c>
      <c r="F7" s="392" t="s">
        <v>247</v>
      </c>
      <c r="G7" s="393" t="s">
        <v>248</v>
      </c>
      <c r="H7" s="391" t="s">
        <v>249</v>
      </c>
      <c r="I7" s="391" t="s">
        <v>739</v>
      </c>
      <c r="J7" s="391" t="s">
        <v>251</v>
      </c>
      <c r="K7" s="394" t="s">
        <v>641</v>
      </c>
      <c r="L7" s="395" t="s">
        <v>253</v>
      </c>
    </row>
    <row r="8" spans="1:12" ht="35" customHeight="1" x14ac:dyDescent="0.55000000000000004">
      <c r="A8" s="552">
        <f t="shared" ref="A8:A24" si="0">ROW()-7</f>
        <v>1</v>
      </c>
      <c r="B8" s="372"/>
      <c r="C8" s="372"/>
      <c r="D8" s="397"/>
      <c r="E8" s="398"/>
      <c r="F8" s="97"/>
      <c r="G8" s="85"/>
      <c r="H8" s="97"/>
      <c r="I8" s="489">
        <f>機械装置・工具器具費1523[[#This Row],[数量
(A)]]*機械装置・工具器具費1523[[#This Row],[購入単価
又は
ﾘｰｽ･ﾚﾝﾀﾙ料
合計（税抜）
(B)]]</f>
        <v>0</v>
      </c>
      <c r="J8" s="489">
        <f>ROUNDDOWN(機械装置・工具器具費1523[[#This Row],[助成対象
経費
（税抜）
(A)×(B）]]*1.1,0)</f>
        <v>0</v>
      </c>
      <c r="K8" s="399"/>
      <c r="L8"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9" spans="1:12" ht="35" customHeight="1" x14ac:dyDescent="0.55000000000000004">
      <c r="A9" s="552">
        <f t="shared" si="0"/>
        <v>2</v>
      </c>
      <c r="B9" s="372"/>
      <c r="C9" s="372"/>
      <c r="D9" s="397"/>
      <c r="E9" s="398"/>
      <c r="F9" s="97"/>
      <c r="G9" s="85"/>
      <c r="H9" s="97"/>
      <c r="I9" s="489">
        <f>機械装置・工具器具費1523[[#This Row],[数量
(A)]]*機械装置・工具器具費1523[[#This Row],[購入単価
又は
ﾘｰｽ･ﾚﾝﾀﾙ料
合計（税抜）
(B)]]</f>
        <v>0</v>
      </c>
      <c r="J9" s="489">
        <f>ROUNDDOWN(機械装置・工具器具費1523[[#This Row],[助成対象
経費
（税抜）
(A)×(B）]]*1.1,0)</f>
        <v>0</v>
      </c>
      <c r="K9" s="399"/>
      <c r="L9"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0" spans="1:12" ht="35" customHeight="1" x14ac:dyDescent="0.55000000000000004">
      <c r="A10" s="552">
        <f t="shared" si="0"/>
        <v>3</v>
      </c>
      <c r="B10" s="372"/>
      <c r="C10" s="372"/>
      <c r="D10" s="397"/>
      <c r="E10" s="398"/>
      <c r="F10" s="97"/>
      <c r="G10" s="85"/>
      <c r="H10" s="97"/>
      <c r="I10" s="489">
        <f>機械装置・工具器具費1523[[#This Row],[数量
(A)]]*機械装置・工具器具費1523[[#This Row],[購入単価
又は
ﾘｰｽ･ﾚﾝﾀﾙ料
合計（税抜）
(B)]]</f>
        <v>0</v>
      </c>
      <c r="J10" s="489">
        <f>ROUNDDOWN(機械装置・工具器具費1523[[#This Row],[助成対象
経費
（税抜）
(A)×(B）]]*1.1,0)</f>
        <v>0</v>
      </c>
      <c r="K10" s="399"/>
      <c r="L10"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1" spans="1:12" ht="35" customHeight="1" x14ac:dyDescent="0.55000000000000004">
      <c r="A11" s="552">
        <f t="shared" si="0"/>
        <v>4</v>
      </c>
      <c r="B11" s="372"/>
      <c r="C11" s="372"/>
      <c r="D11" s="397"/>
      <c r="E11" s="398"/>
      <c r="F11" s="97"/>
      <c r="G11" s="85"/>
      <c r="H11" s="97"/>
      <c r="I11" s="489">
        <f>機械装置・工具器具費1523[[#This Row],[数量
(A)]]*機械装置・工具器具費1523[[#This Row],[購入単価
又は
ﾘｰｽ･ﾚﾝﾀﾙ料
合計（税抜）
(B)]]</f>
        <v>0</v>
      </c>
      <c r="J11" s="489">
        <f>ROUNDDOWN(機械装置・工具器具費1523[[#This Row],[助成対象
経費
（税抜）
(A)×(B）]]*1.1,0)</f>
        <v>0</v>
      </c>
      <c r="K11" s="399"/>
      <c r="L11"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2" spans="1:12" ht="35" customHeight="1" x14ac:dyDescent="0.55000000000000004">
      <c r="A12" s="552">
        <f t="shared" si="0"/>
        <v>5</v>
      </c>
      <c r="B12" s="372"/>
      <c r="C12" s="372"/>
      <c r="D12" s="397"/>
      <c r="E12" s="398"/>
      <c r="F12" s="97"/>
      <c r="G12" s="85"/>
      <c r="H12" s="97"/>
      <c r="I12" s="489">
        <f>機械装置・工具器具費1523[[#This Row],[数量
(A)]]*機械装置・工具器具費1523[[#This Row],[購入単価
又は
ﾘｰｽ･ﾚﾝﾀﾙ料
合計（税抜）
(B)]]</f>
        <v>0</v>
      </c>
      <c r="J12" s="489">
        <f>ROUNDDOWN(機械装置・工具器具費1523[[#This Row],[助成対象
経費
（税抜）
(A)×(B）]]*1.1,0)</f>
        <v>0</v>
      </c>
      <c r="K12" s="399"/>
      <c r="L12"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3" spans="1:12" ht="35" customHeight="1" x14ac:dyDescent="0.55000000000000004">
      <c r="A13" s="552">
        <f t="shared" si="0"/>
        <v>6</v>
      </c>
      <c r="B13" s="372"/>
      <c r="C13" s="372"/>
      <c r="D13" s="397"/>
      <c r="E13" s="398"/>
      <c r="F13" s="97"/>
      <c r="G13" s="85"/>
      <c r="H13" s="97"/>
      <c r="I13" s="489">
        <f>機械装置・工具器具費1523[[#This Row],[数量
(A)]]*機械装置・工具器具費1523[[#This Row],[購入単価
又は
ﾘｰｽ･ﾚﾝﾀﾙ料
合計（税抜）
(B)]]</f>
        <v>0</v>
      </c>
      <c r="J13" s="489">
        <f>ROUNDDOWN(機械装置・工具器具費1523[[#This Row],[助成対象
経費
（税抜）
(A)×(B）]]*1.1,0)</f>
        <v>0</v>
      </c>
      <c r="K13" s="399"/>
      <c r="L13"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4" spans="1:12" ht="35" customHeight="1" x14ac:dyDescent="0.55000000000000004">
      <c r="A14" s="552">
        <f t="shared" si="0"/>
        <v>7</v>
      </c>
      <c r="B14" s="372"/>
      <c r="C14" s="372"/>
      <c r="D14" s="397"/>
      <c r="E14" s="398"/>
      <c r="F14" s="97"/>
      <c r="G14" s="85"/>
      <c r="H14" s="97"/>
      <c r="I14" s="489">
        <f>機械装置・工具器具費1523[[#This Row],[数量
(A)]]*機械装置・工具器具費1523[[#This Row],[購入単価
又は
ﾘｰｽ･ﾚﾝﾀﾙ料
合計（税抜）
(B)]]</f>
        <v>0</v>
      </c>
      <c r="J14" s="489">
        <f>ROUNDDOWN(機械装置・工具器具費1523[[#This Row],[助成対象
経費
（税抜）
(A)×(B）]]*1.1,0)</f>
        <v>0</v>
      </c>
      <c r="K14" s="399"/>
      <c r="L14"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5" spans="1:12" ht="35" customHeight="1" x14ac:dyDescent="0.55000000000000004">
      <c r="A15" s="552">
        <f t="shared" si="0"/>
        <v>8</v>
      </c>
      <c r="B15" s="372"/>
      <c r="C15" s="372"/>
      <c r="D15" s="397"/>
      <c r="E15" s="398"/>
      <c r="F15" s="97"/>
      <c r="G15" s="85"/>
      <c r="H15" s="97"/>
      <c r="I15" s="489">
        <f>機械装置・工具器具費1523[[#This Row],[数量
(A)]]*機械装置・工具器具費1523[[#This Row],[購入単価
又は
ﾘｰｽ･ﾚﾝﾀﾙ料
合計（税抜）
(B)]]</f>
        <v>0</v>
      </c>
      <c r="J15" s="489">
        <f>ROUNDDOWN(機械装置・工具器具費1523[[#This Row],[助成対象
経費
（税抜）
(A)×(B）]]*1.1,0)</f>
        <v>0</v>
      </c>
      <c r="K15" s="399"/>
      <c r="L15"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6" spans="1:12" ht="35" customHeight="1" x14ac:dyDescent="0.55000000000000004">
      <c r="A16" s="552">
        <f t="shared" si="0"/>
        <v>9</v>
      </c>
      <c r="B16" s="372"/>
      <c r="C16" s="372"/>
      <c r="D16" s="397"/>
      <c r="E16" s="398"/>
      <c r="F16" s="97"/>
      <c r="G16" s="85"/>
      <c r="H16" s="97"/>
      <c r="I16" s="489">
        <f>機械装置・工具器具費1523[[#This Row],[数量
(A)]]*機械装置・工具器具費1523[[#This Row],[購入単価
又は
ﾘｰｽ･ﾚﾝﾀﾙ料
合計（税抜）
(B)]]</f>
        <v>0</v>
      </c>
      <c r="J16" s="489">
        <f>ROUNDDOWN(機械装置・工具器具費1523[[#This Row],[助成対象
経費
（税抜）
(A)×(B）]]*1.1,0)</f>
        <v>0</v>
      </c>
      <c r="K16" s="399"/>
      <c r="L16"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7" spans="1:12" ht="35" customHeight="1" x14ac:dyDescent="0.55000000000000004">
      <c r="A17" s="552">
        <f t="shared" si="0"/>
        <v>10</v>
      </c>
      <c r="B17" s="372"/>
      <c r="C17" s="372"/>
      <c r="D17" s="397"/>
      <c r="E17" s="398"/>
      <c r="F17" s="97"/>
      <c r="G17" s="85"/>
      <c r="H17" s="97"/>
      <c r="I17" s="489">
        <f>機械装置・工具器具費1523[[#This Row],[数量
(A)]]*機械装置・工具器具費1523[[#This Row],[購入単価
又は
ﾘｰｽ･ﾚﾝﾀﾙ料
合計（税抜）
(B)]]</f>
        <v>0</v>
      </c>
      <c r="J17" s="489">
        <f>ROUNDDOWN(機械装置・工具器具費1523[[#This Row],[助成対象
経費
（税抜）
(A)×(B）]]*1.1,0)</f>
        <v>0</v>
      </c>
      <c r="K17" s="399"/>
      <c r="L17"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8" spans="1:12" ht="35" customHeight="1" x14ac:dyDescent="0.55000000000000004">
      <c r="A18" s="552">
        <f t="shared" si="0"/>
        <v>11</v>
      </c>
      <c r="B18" s="372"/>
      <c r="C18" s="372"/>
      <c r="D18" s="397"/>
      <c r="E18" s="398"/>
      <c r="F18" s="97"/>
      <c r="G18" s="85"/>
      <c r="H18" s="97"/>
      <c r="I18" s="489">
        <f>機械装置・工具器具費1523[[#This Row],[数量
(A)]]*機械装置・工具器具費1523[[#This Row],[購入単価
又は
ﾘｰｽ･ﾚﾝﾀﾙ料
合計（税抜）
(B)]]</f>
        <v>0</v>
      </c>
      <c r="J18" s="489">
        <f>ROUNDDOWN(機械装置・工具器具費1523[[#This Row],[助成対象
経費
（税抜）
(A)×(B）]]*1.1,0)</f>
        <v>0</v>
      </c>
      <c r="K18" s="399"/>
      <c r="L18"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19" spans="1:12" ht="35" customHeight="1" x14ac:dyDescent="0.55000000000000004">
      <c r="A19" s="552">
        <f t="shared" si="0"/>
        <v>12</v>
      </c>
      <c r="B19" s="372"/>
      <c r="C19" s="372"/>
      <c r="D19" s="397"/>
      <c r="E19" s="398"/>
      <c r="F19" s="97"/>
      <c r="G19" s="85"/>
      <c r="H19" s="97"/>
      <c r="I19" s="489">
        <f>機械装置・工具器具費1523[[#This Row],[数量
(A)]]*機械装置・工具器具費1523[[#This Row],[購入単価
又は
ﾘｰｽ･ﾚﾝﾀﾙ料
合計（税抜）
(B)]]</f>
        <v>0</v>
      </c>
      <c r="J19" s="489">
        <f>ROUNDDOWN(機械装置・工具器具費1523[[#This Row],[助成対象
経費
（税抜）
(A)×(B）]]*1.1,0)</f>
        <v>0</v>
      </c>
      <c r="K19" s="399"/>
      <c r="L19"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0" spans="1:12" ht="35" customHeight="1" x14ac:dyDescent="0.55000000000000004">
      <c r="A20" s="552">
        <f t="shared" si="0"/>
        <v>13</v>
      </c>
      <c r="B20" s="372"/>
      <c r="C20" s="372"/>
      <c r="D20" s="397"/>
      <c r="E20" s="398"/>
      <c r="F20" s="97"/>
      <c r="G20" s="85"/>
      <c r="H20" s="97"/>
      <c r="I20" s="489">
        <f>機械装置・工具器具費1523[[#This Row],[数量
(A)]]*機械装置・工具器具費1523[[#This Row],[購入単価
又は
ﾘｰｽ･ﾚﾝﾀﾙ料
合計（税抜）
(B)]]</f>
        <v>0</v>
      </c>
      <c r="J20" s="489">
        <f>ROUNDDOWN(機械装置・工具器具費1523[[#This Row],[助成対象
経費
（税抜）
(A)×(B）]]*1.1,0)</f>
        <v>0</v>
      </c>
      <c r="K20" s="399"/>
      <c r="L20"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1" spans="1:12" ht="35" customHeight="1" x14ac:dyDescent="0.55000000000000004">
      <c r="A21" s="552">
        <f t="shared" si="0"/>
        <v>14</v>
      </c>
      <c r="B21" s="372"/>
      <c r="C21" s="372"/>
      <c r="D21" s="397"/>
      <c r="E21" s="398"/>
      <c r="F21" s="97"/>
      <c r="G21" s="85"/>
      <c r="H21" s="97"/>
      <c r="I21" s="489">
        <f>機械装置・工具器具費1523[[#This Row],[数量
(A)]]*機械装置・工具器具費1523[[#This Row],[購入単価
又は
ﾘｰｽ･ﾚﾝﾀﾙ料
合計（税抜）
(B)]]</f>
        <v>0</v>
      </c>
      <c r="J21" s="489">
        <f>ROUNDDOWN(機械装置・工具器具費1523[[#This Row],[助成対象
経費
（税抜）
(A)×(B）]]*1.1,0)</f>
        <v>0</v>
      </c>
      <c r="K21" s="399"/>
      <c r="L21"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2" spans="1:12" ht="35" customHeight="1" x14ac:dyDescent="0.55000000000000004">
      <c r="A22" s="552">
        <f t="shared" si="0"/>
        <v>15</v>
      </c>
      <c r="B22" s="84"/>
      <c r="C22" s="84"/>
      <c r="D22" s="397"/>
      <c r="E22" s="398"/>
      <c r="F22" s="97"/>
      <c r="G22" s="85"/>
      <c r="H22" s="97"/>
      <c r="I22" s="489">
        <f>機械装置・工具器具費1523[[#This Row],[数量
(A)]]*機械装置・工具器具費1523[[#This Row],[購入単価
又は
ﾘｰｽ･ﾚﾝﾀﾙ料
合計（税抜）
(B)]]</f>
        <v>0</v>
      </c>
      <c r="J22" s="489">
        <f>ROUNDDOWN(機械装置・工具器具費1523[[#This Row],[助成対象
経費
（税抜）
(A)×(B）]]*1.1,0)</f>
        <v>0</v>
      </c>
      <c r="K22" s="401"/>
      <c r="L22" s="554"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3" spans="1:12" ht="35" customHeight="1" x14ac:dyDescent="0.55000000000000004">
      <c r="A23" s="552">
        <f t="shared" si="0"/>
        <v>16</v>
      </c>
      <c r="B23" s="84"/>
      <c r="C23" s="84"/>
      <c r="D23" s="397"/>
      <c r="E23" s="398"/>
      <c r="F23" s="97"/>
      <c r="G23" s="85"/>
      <c r="H23" s="97"/>
      <c r="I23" s="489">
        <f>機械装置・工具器具費1523[[#This Row],[数量
(A)]]*機械装置・工具器具費1523[[#This Row],[購入単価
又は
ﾘｰｽ･ﾚﾝﾀﾙ料
合計（税抜）
(B)]]</f>
        <v>0</v>
      </c>
      <c r="J23" s="489">
        <f>ROUNDDOWN(機械装置・工具器具費1523[[#This Row],[助成対象
経費
（税抜）
(A)×(B）]]*1.1,0)</f>
        <v>0</v>
      </c>
      <c r="K23" s="401"/>
      <c r="L23" s="554"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4" spans="1:12" ht="35" customHeight="1" x14ac:dyDescent="0.55000000000000004">
      <c r="A24" s="552">
        <f t="shared" si="0"/>
        <v>17</v>
      </c>
      <c r="B24" s="372"/>
      <c r="C24" s="372"/>
      <c r="D24" s="397"/>
      <c r="E24" s="398"/>
      <c r="F24" s="97"/>
      <c r="G24" s="85"/>
      <c r="H24" s="97"/>
      <c r="I24" s="489">
        <f>機械装置・工具器具費1523[[#This Row],[数量
(A)]]*機械装置・工具器具費1523[[#This Row],[購入単価
又は
ﾘｰｽ･ﾚﾝﾀﾙ料
合計（税抜）
(B)]]</f>
        <v>0</v>
      </c>
      <c r="J24" s="489">
        <f>ROUNDDOWN(機械装置・工具器具費1523[[#This Row],[助成対象
経費
（税抜）
(A)×(B）]]*1.1,0)</f>
        <v>0</v>
      </c>
      <c r="K24" s="399"/>
      <c r="L24" s="553" t="str">
        <f>IF(AND(機械装置・工具器具費1523[[#This Row],[品　名]]="",機械装置・工具器具費1523[[#This Row],[用　途]]="",機械装置・工具器具費1523[[#This Row],[調達
方法]]="",機械装置・工具器具費1523[[#This Row],[ﾘｰｽ・
ﾚﾝﾀﾙ
期間（月）]]="",機械装置・工具器具費1523[[#This Row],[数量
(A)]]="",機械装置・工具器具費1523[[#This Row],[単位]]="",機械装置・工具器具費1523[[#This Row],[購入単価
又は
ﾘｰｽ･ﾚﾝﾀﾙ料
合計（税抜）
(B)]]="",機械装置・工具器具費1523[[#This Row],[購入先又は
ﾘｰｽ･ﾚﾝﾀﾙ先
事業者名]]=""),
    "",
    IF(AND(機械装置・工具器具費1523[[#This Row],[品　名]]&lt;&gt;"",機械装置・工具器具費1523[[#This Row],[用　途]]&lt;&gt;"",機械装置・工具器具費1523[[#This Row],[調達
方法]]="購入",機械装置・工具器具費1523[[#This Row],[ﾘｰｽ・
ﾚﾝﾀﾙ
期間（月）]]="",機械装置・工具器具費1523[[#This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途]]&lt;&gt;"",OR(機械装置・工具器具費1523[[#This Row],[調達
方法]]="ﾘｰｽ",機械装置・工具器具費1523[[#This Row],[調達
方法]]="ﾚﾝﾀﾙ"),機械装置・工具器具費1523[[#This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
     IF(AND(機械装置・工具器具費1523[[#This Row],[品　名]]&lt;&gt;"",機械装置・工具器具費1523[[#This Row],[用　途]]&lt;&gt;"",機械装置・工具器具費1523[[#This Row],[調達
方法]]="購入",機械装置・工具器具費1523[[#This Row],[ﾘｰｽ・
ﾚﾝﾀﾙ
期間（月）]]&lt;&gt;"",機械装置・工具器具費1523[[#This Row],[数量
(A)]]&lt;&gt;"",機械装置・工具器具費1523[[#This Row],[単位]]&lt;&gt;"",機械装置・工具器具費1523[[#This Row],[購入単価
又は
ﾘｰｽ･ﾚﾝﾀﾙ料
合計（税抜）
(B)]]&lt;&gt;"",機械装置・工具器具費1523[[#This Row],[購入先又は
ﾘｰｽ･ﾚﾝﾀﾙ先
事業者名]]&lt;&gt;""),
       "←購入の場合は設置期間を記入しないでください。",
       "←全ての項目を記入してください。"))))</f>
        <v/>
      </c>
    </row>
    <row r="25" spans="1:12" ht="35" customHeight="1" x14ac:dyDescent="0.55000000000000004">
      <c r="A25" s="453"/>
      <c r="B25" s="555"/>
      <c r="C25" s="555"/>
      <c r="D25" s="555"/>
      <c r="E25" s="555"/>
      <c r="F25" s="555"/>
      <c r="G25" s="556"/>
      <c r="H25" s="496" t="s">
        <v>642</v>
      </c>
      <c r="I25" s="557">
        <f>SUBTOTAL(109,機械装置・工具器具費1523[助成対象
経費
（税抜）
(A)×(B）])</f>
        <v>0</v>
      </c>
      <c r="J25" s="557">
        <f>SUBTOTAL(109,機械装置・工具器具費1523[助成事業に
要する経費
（税込）])</f>
        <v>0</v>
      </c>
      <c r="K25" s="407"/>
      <c r="L25" s="408"/>
    </row>
  </sheetData>
  <sheetProtection password="C472" sheet="1" objects="1" scenarios="1" selectLockedCells="1"/>
  <mergeCells count="2">
    <mergeCell ref="A4:K4"/>
    <mergeCell ref="A5:J6"/>
  </mergeCells>
  <phoneticPr fontId="2"/>
  <conditionalFormatting sqref="B8:H24 K8:K24">
    <cfRule type="expression" dxfId="81" priority="2">
      <formula>AND(OR($B8&lt;&gt;"",$C8&lt;&gt;"",$D8&lt;&gt;"",$E8&lt;&gt;"",$F8&lt;&gt;"",$G8&lt;&gt;"",$H8&lt;&gt;"",$K8&lt;&gt;""),B8="")</formula>
    </cfRule>
  </conditionalFormatting>
  <dataValidations count="9">
    <dataValidation imeMode="disabled" allowBlank="1" showInputMessage="1" showErrorMessage="1" prompt="１件あたりの単価が税抜100万円以上の購入品の場合は、購入計画書を記入してください。_x000a_※併せて原則２者以上の見積書を提出してください。" sqref="H8"/>
    <dataValidation type="whole" imeMode="disabled" allowBlank="1" showInputMessage="1" showErrorMessage="1" prompt="調達方法が「購入」の場合は記入不要です。_x000a_リース・レンタル月数（数字）のみ記入してください。_x000a_（例）リース・レンタル月数１年３ヶ月（15ヶ月）の場合→「15」" sqref="E8">
      <formula1>1</formula1>
      <formula2>21</formula2>
    </dataValidation>
    <dataValidation type="list" allowBlank="1" showInputMessage="1" showErrorMessage="1" sqref="D8:D24">
      <formula1>"購入,ﾘｰｽ,ﾚﾝﾀﾙ"</formula1>
    </dataValidation>
    <dataValidation allowBlank="1" showInputMessage="1" showErrorMessage="1" prompt="未定等不明確の場合は、 申請時点の候補先を記入してください。「未定、検討中」等の記入はできません。" sqref="K8:K24"/>
    <dataValidation imeMode="halfAlpha" allowBlank="1" showInputMessage="1" showErrorMessage="1" prompt="本助成事業に必要な最小限の数量を記入してください。" sqref="F8:F24"/>
    <dataValidation type="custom" allowBlank="1" showInputMessage="1" showErrorMessage="1" sqref="L8:L24">
      <formula1>ISERROR(FIND(CHAR(10),L8))</formula1>
    </dataValidation>
    <dataValidation allowBlank="1" showInputMessage="1" showErrorMessage="1" prompt="（例）_x000a_○○加工_x000a_" sqref="C8:C24"/>
    <dataValidation allowBlank="1" showInputMessage="1" showErrorMessage="1" prompt="自動計算されます。" sqref="I8:J24"/>
    <dataValidation type="whole" imeMode="disabled" allowBlank="1" showInputMessage="1" showErrorMessage="1" prompt="リース・レンタル月数（数字）のみ記入してください。_x000a_（例）リース・レンタル月数１年（12ヶ月）の場合→「12」" sqref="E9:E24">
      <formula1>1</formula1>
      <formula2>12</formula2>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A41"/>
  <sheetViews>
    <sheetView showGridLines="0" view="pageBreakPreview" zoomScale="80" zoomScaleNormal="100" zoomScaleSheetLayoutView="80" workbookViewId="0">
      <selection activeCell="D6" sqref="D6:G6"/>
    </sheetView>
  </sheetViews>
  <sheetFormatPr defaultColWidth="1.9140625" defaultRowHeight="12" x14ac:dyDescent="0.55000000000000004"/>
  <cols>
    <col min="1" max="12" width="2.08203125" style="87" customWidth="1"/>
    <col min="13" max="16" width="3.58203125" style="87" customWidth="1"/>
    <col min="17" max="45" width="2.08203125" style="87" customWidth="1"/>
    <col min="46" max="251" width="1.9140625" style="87" customWidth="1"/>
    <col min="252" max="16384" width="1.9140625" style="87"/>
  </cols>
  <sheetData>
    <row r="1" spans="1:79" ht="25" customHeight="1" x14ac:dyDescent="0.55000000000000004">
      <c r="AS1" s="346" t="s">
        <v>735</v>
      </c>
    </row>
    <row r="2" spans="1:79" ht="25" customHeight="1" x14ac:dyDescent="0.55000000000000004">
      <c r="A2" s="359" t="s">
        <v>439</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Q2" s="291"/>
      <c r="AR2" s="291"/>
      <c r="AS2" s="52"/>
    </row>
    <row r="3" spans="1:79" ht="13" customHeight="1" x14ac:dyDescent="0.55000000000000004">
      <c r="A3" s="1339" t="s">
        <v>740</v>
      </c>
      <c r="B3" s="1339"/>
      <c r="C3" s="1339"/>
      <c r="D3" s="1339"/>
      <c r="E3" s="1339"/>
      <c r="F3" s="1339"/>
      <c r="G3" s="1339"/>
      <c r="H3" s="1339"/>
      <c r="I3" s="1339"/>
      <c r="J3" s="1339"/>
      <c r="K3" s="1339"/>
      <c r="L3" s="1339"/>
      <c r="M3" s="1339"/>
      <c r="N3" s="1339"/>
      <c r="O3" s="1339"/>
      <c r="P3" s="1339"/>
      <c r="Q3" s="1339"/>
      <c r="R3" s="1339"/>
      <c r="S3" s="1339"/>
      <c r="T3" s="1339"/>
      <c r="U3" s="1339"/>
      <c r="V3" s="1339"/>
      <c r="W3" s="1339"/>
      <c r="X3" s="1339"/>
      <c r="Y3" s="1339"/>
      <c r="Z3" s="1339"/>
      <c r="AA3" s="1339"/>
      <c r="AB3" s="1339"/>
      <c r="AC3" s="1339"/>
      <c r="AD3" s="1339"/>
      <c r="AE3" s="1339"/>
      <c r="AF3" s="1339"/>
      <c r="AG3" s="1339"/>
      <c r="AH3" s="1339"/>
      <c r="AI3" s="1339"/>
      <c r="AJ3" s="1339"/>
      <c r="AK3" s="1339"/>
      <c r="AL3" s="1339"/>
      <c r="AM3" s="1339"/>
      <c r="AN3" s="1339"/>
      <c r="AO3" s="1339"/>
      <c r="AP3" s="1339"/>
      <c r="AQ3" s="1339"/>
      <c r="AR3" s="1339"/>
      <c r="AS3" s="52"/>
    </row>
    <row r="4" spans="1:79" ht="13" customHeight="1" x14ac:dyDescent="0.55000000000000004">
      <c r="A4" s="1339" t="s">
        <v>644</v>
      </c>
      <c r="B4" s="1339"/>
      <c r="C4" s="1339"/>
      <c r="D4" s="1339"/>
      <c r="E4" s="1339"/>
      <c r="F4" s="1339"/>
      <c r="G4" s="1339"/>
      <c r="H4" s="1339"/>
      <c r="I4" s="1339"/>
      <c r="J4" s="1339"/>
      <c r="K4" s="1339"/>
      <c r="L4" s="1339"/>
      <c r="M4" s="1339"/>
      <c r="N4" s="1339"/>
      <c r="O4" s="1339"/>
      <c r="P4" s="1339"/>
      <c r="Q4" s="1339"/>
      <c r="R4" s="1339"/>
      <c r="S4" s="1339"/>
      <c r="T4" s="1339"/>
      <c r="U4" s="1339"/>
      <c r="V4" s="1339"/>
      <c r="W4" s="1339"/>
      <c r="X4" s="1339"/>
      <c r="Y4" s="1339"/>
      <c r="Z4" s="1339"/>
      <c r="AA4" s="1339"/>
      <c r="AB4" s="1339"/>
      <c r="AC4" s="1339"/>
      <c r="AD4" s="1339"/>
      <c r="AE4" s="1339"/>
      <c r="AF4" s="1339"/>
      <c r="AG4" s="1339"/>
      <c r="AH4" s="1339"/>
      <c r="AI4" s="1339"/>
      <c r="AJ4" s="1339"/>
      <c r="AK4" s="1339"/>
      <c r="AL4" s="1339"/>
      <c r="AM4" s="1339"/>
      <c r="AN4" s="1339"/>
      <c r="AO4" s="1339"/>
      <c r="AP4" s="1339"/>
      <c r="AQ4" s="1339"/>
      <c r="AR4" s="1339"/>
      <c r="AS4" s="52"/>
    </row>
    <row r="5" spans="1:79" ht="13" customHeight="1" x14ac:dyDescent="0.55000000000000004">
      <c r="A5" s="1409" t="s">
        <v>255</v>
      </c>
      <c r="B5" s="1409"/>
      <c r="C5" s="1409"/>
      <c r="D5" s="1409"/>
      <c r="E5" s="1409"/>
      <c r="F5" s="1409"/>
      <c r="G5" s="1409"/>
      <c r="H5" s="1409"/>
      <c r="I5" s="1409"/>
      <c r="J5" s="1409"/>
      <c r="K5" s="1409"/>
      <c r="L5" s="1409"/>
      <c r="M5" s="1409"/>
      <c r="N5" s="1409"/>
      <c r="O5" s="1409"/>
      <c r="P5" s="1409"/>
      <c r="Q5" s="1409"/>
      <c r="R5" s="1409"/>
      <c r="S5" s="1409"/>
      <c r="T5" s="1409"/>
      <c r="U5" s="1409"/>
      <c r="V5" s="1409"/>
      <c r="W5" s="1409"/>
      <c r="X5" s="1409"/>
      <c r="Y5" s="1409"/>
      <c r="Z5" s="1409"/>
      <c r="AA5" s="1409"/>
      <c r="AB5" s="1409"/>
      <c r="AC5" s="1409"/>
      <c r="AD5" s="1409"/>
      <c r="AE5" s="1409"/>
      <c r="AF5" s="1409"/>
      <c r="AG5" s="1409"/>
      <c r="AH5" s="1409"/>
      <c r="AI5" s="1409"/>
      <c r="AJ5" s="1409"/>
      <c r="AK5" s="1409"/>
      <c r="AL5" s="1409"/>
      <c r="AM5" s="1409"/>
      <c r="AN5" s="1409"/>
      <c r="AO5" s="1409"/>
      <c r="AP5" s="1409"/>
      <c r="AQ5" s="1409"/>
      <c r="AR5" s="1409"/>
      <c r="AS5" s="541"/>
    </row>
    <row r="6" spans="1:79" ht="25" customHeight="1" x14ac:dyDescent="0.55000000000000004">
      <c r="A6" s="1410" t="s">
        <v>256</v>
      </c>
      <c r="B6" s="1411"/>
      <c r="C6" s="1412"/>
      <c r="D6" s="1413" t="s">
        <v>257</v>
      </c>
      <c r="E6" s="1414"/>
      <c r="F6" s="1414"/>
      <c r="G6" s="1415"/>
      <c r="H6" s="1416" t="s">
        <v>258</v>
      </c>
      <c r="I6" s="1417"/>
      <c r="J6" s="1417"/>
      <c r="K6" s="1417"/>
      <c r="L6" s="1418"/>
      <c r="M6" s="1369"/>
      <c r="N6" s="1370"/>
      <c r="O6" s="1370"/>
      <c r="P6" s="1370"/>
      <c r="Q6" s="1370"/>
      <c r="R6" s="1370"/>
      <c r="S6" s="1370"/>
      <c r="T6" s="1370"/>
      <c r="U6" s="1370"/>
      <c r="V6" s="1370"/>
      <c r="W6" s="1370"/>
      <c r="X6" s="1370"/>
      <c r="Y6" s="1370"/>
      <c r="Z6" s="1370"/>
      <c r="AA6" s="1370"/>
      <c r="AB6" s="1370"/>
      <c r="AC6" s="1371"/>
      <c r="AD6" s="1419" t="s">
        <v>259</v>
      </c>
      <c r="AE6" s="1420"/>
      <c r="AF6" s="1420"/>
      <c r="AG6" s="1421"/>
      <c r="AH6" s="1425"/>
      <c r="AI6" s="1426"/>
      <c r="AJ6" s="1426"/>
      <c r="AK6" s="1426"/>
      <c r="AL6" s="1426"/>
      <c r="AM6" s="1426"/>
      <c r="AN6" s="1426"/>
      <c r="AO6" s="1426"/>
      <c r="AP6" s="1426"/>
      <c r="AQ6" s="1426"/>
      <c r="AR6" s="1426"/>
      <c r="AS6" s="1427"/>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row>
    <row r="7" spans="1:79" ht="25" customHeight="1" x14ac:dyDescent="0.55000000000000004">
      <c r="A7" s="1408" t="s">
        <v>260</v>
      </c>
      <c r="B7" s="1394"/>
      <c r="C7" s="1394"/>
      <c r="D7" s="1394"/>
      <c r="E7" s="1394"/>
      <c r="F7" s="1394"/>
      <c r="G7" s="1394"/>
      <c r="H7" s="1394"/>
      <c r="I7" s="1394"/>
      <c r="J7" s="1394"/>
      <c r="K7" s="1394"/>
      <c r="L7" s="1395"/>
      <c r="M7" s="1361"/>
      <c r="N7" s="1362"/>
      <c r="O7" s="1362"/>
      <c r="P7" s="1362"/>
      <c r="Q7" s="1362"/>
      <c r="R7" s="1362"/>
      <c r="S7" s="1362"/>
      <c r="T7" s="1362"/>
      <c r="U7" s="1362"/>
      <c r="V7" s="1362"/>
      <c r="W7" s="1362"/>
      <c r="X7" s="1362"/>
      <c r="Y7" s="1362"/>
      <c r="Z7" s="1362"/>
      <c r="AA7" s="1362"/>
      <c r="AB7" s="1362"/>
      <c r="AC7" s="1431"/>
      <c r="AD7" s="1422"/>
      <c r="AE7" s="1423"/>
      <c r="AF7" s="1423"/>
      <c r="AG7" s="1424"/>
      <c r="AH7" s="1428"/>
      <c r="AI7" s="1429"/>
      <c r="AJ7" s="1429"/>
      <c r="AK7" s="1429"/>
      <c r="AL7" s="1429"/>
      <c r="AM7" s="1429"/>
      <c r="AN7" s="1429"/>
      <c r="AO7" s="1429"/>
      <c r="AP7" s="1429"/>
      <c r="AQ7" s="1429"/>
      <c r="AR7" s="1429"/>
      <c r="AS7" s="1430"/>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row>
    <row r="8" spans="1:79" ht="25" customHeight="1" x14ac:dyDescent="0.55000000000000004">
      <c r="A8" s="1345" t="s">
        <v>261</v>
      </c>
      <c r="B8" s="1346"/>
      <c r="C8" s="1346"/>
      <c r="D8" s="1346"/>
      <c r="E8" s="1346"/>
      <c r="F8" s="1346"/>
      <c r="G8" s="1346"/>
      <c r="H8" s="1346"/>
      <c r="I8" s="1346"/>
      <c r="J8" s="1346"/>
      <c r="K8" s="1346"/>
      <c r="L8" s="1347"/>
      <c r="M8" s="1402" t="s">
        <v>262</v>
      </c>
      <c r="N8" s="1403"/>
      <c r="O8" s="1403"/>
      <c r="P8" s="1404"/>
      <c r="Q8" s="1354"/>
      <c r="R8" s="1355"/>
      <c r="S8" s="1355"/>
      <c r="T8" s="1355"/>
      <c r="U8" s="1355"/>
      <c r="V8" s="1355"/>
      <c r="W8" s="1355"/>
      <c r="X8" s="1355"/>
      <c r="Y8" s="1355"/>
      <c r="Z8" s="1355"/>
      <c r="AA8" s="1355"/>
      <c r="AB8" s="1355"/>
      <c r="AC8" s="1355"/>
      <c r="AD8" s="1355"/>
      <c r="AE8" s="1355"/>
      <c r="AF8" s="1355"/>
      <c r="AG8" s="1355"/>
      <c r="AH8" s="1355"/>
      <c r="AI8" s="1355"/>
      <c r="AJ8" s="1355"/>
      <c r="AK8" s="1355"/>
      <c r="AL8" s="1355"/>
      <c r="AM8" s="1355"/>
      <c r="AN8" s="1355"/>
      <c r="AO8" s="1355"/>
      <c r="AP8" s="1355"/>
      <c r="AQ8" s="1355"/>
      <c r="AR8" s="1355"/>
      <c r="AS8" s="1356"/>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row>
    <row r="9" spans="1:79" ht="25" customHeight="1" x14ac:dyDescent="0.55000000000000004">
      <c r="A9" s="1348"/>
      <c r="B9" s="1349"/>
      <c r="C9" s="1349"/>
      <c r="D9" s="1349"/>
      <c r="E9" s="1349"/>
      <c r="F9" s="1349"/>
      <c r="G9" s="1349"/>
      <c r="H9" s="1349"/>
      <c r="I9" s="1349"/>
      <c r="J9" s="1349"/>
      <c r="K9" s="1349"/>
      <c r="L9" s="1350"/>
      <c r="M9" s="1402" t="s">
        <v>263</v>
      </c>
      <c r="N9" s="1403"/>
      <c r="O9" s="1403"/>
      <c r="P9" s="1404"/>
      <c r="Q9" s="1354"/>
      <c r="R9" s="1355"/>
      <c r="S9" s="1355"/>
      <c r="T9" s="1355"/>
      <c r="U9" s="1355"/>
      <c r="V9" s="1355"/>
      <c r="W9" s="1355"/>
      <c r="X9" s="1355"/>
      <c r="Y9" s="1355"/>
      <c r="Z9" s="1355"/>
      <c r="AA9" s="1355"/>
      <c r="AB9" s="1355"/>
      <c r="AC9" s="1357"/>
      <c r="AD9" s="1402" t="s">
        <v>264</v>
      </c>
      <c r="AE9" s="1403"/>
      <c r="AF9" s="1403"/>
      <c r="AG9" s="1404"/>
      <c r="AH9" s="1358"/>
      <c r="AI9" s="1359"/>
      <c r="AJ9" s="1359"/>
      <c r="AK9" s="1359"/>
      <c r="AL9" s="1359"/>
      <c r="AM9" s="1359"/>
      <c r="AN9" s="1359"/>
      <c r="AO9" s="1359"/>
      <c r="AP9" s="1359"/>
      <c r="AQ9" s="1359"/>
      <c r="AR9" s="1359"/>
      <c r="AS9" s="1360"/>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row>
    <row r="10" spans="1:79" ht="25" customHeight="1" x14ac:dyDescent="0.55000000000000004">
      <c r="A10" s="1348"/>
      <c r="B10" s="1349"/>
      <c r="C10" s="1349"/>
      <c r="D10" s="1349"/>
      <c r="E10" s="1349"/>
      <c r="F10" s="1349"/>
      <c r="G10" s="1349"/>
      <c r="H10" s="1349"/>
      <c r="I10" s="1349"/>
      <c r="J10" s="1349"/>
      <c r="K10" s="1349"/>
      <c r="L10" s="1350"/>
      <c r="M10" s="1402" t="s">
        <v>265</v>
      </c>
      <c r="N10" s="1403"/>
      <c r="O10" s="1403"/>
      <c r="P10" s="1404"/>
      <c r="Q10" s="1361"/>
      <c r="R10" s="1362"/>
      <c r="S10" s="1362"/>
      <c r="T10" s="1362"/>
      <c r="U10" s="1362"/>
      <c r="V10" s="1362"/>
      <c r="W10" s="1362"/>
      <c r="X10" s="1362"/>
      <c r="Y10" s="1362"/>
      <c r="Z10" s="1362"/>
      <c r="AA10" s="1362"/>
      <c r="AB10" s="1362"/>
      <c r="AC10" s="1362"/>
      <c r="AD10" s="1362"/>
      <c r="AE10" s="1362"/>
      <c r="AF10" s="1362"/>
      <c r="AG10" s="1362"/>
      <c r="AH10" s="1362"/>
      <c r="AI10" s="1362"/>
      <c r="AJ10" s="1362"/>
      <c r="AK10" s="1362"/>
      <c r="AL10" s="1362"/>
      <c r="AM10" s="1362"/>
      <c r="AN10" s="1362"/>
      <c r="AO10" s="1362"/>
      <c r="AP10" s="1362"/>
      <c r="AQ10" s="1362"/>
      <c r="AR10" s="1362"/>
      <c r="AS10" s="1363"/>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row>
    <row r="11" spans="1:79" ht="25" customHeight="1" x14ac:dyDescent="0.55000000000000004">
      <c r="A11" s="1351"/>
      <c r="B11" s="1352"/>
      <c r="C11" s="1352"/>
      <c r="D11" s="1352"/>
      <c r="E11" s="1352"/>
      <c r="F11" s="1352"/>
      <c r="G11" s="1352"/>
      <c r="H11" s="1352"/>
      <c r="I11" s="1352"/>
      <c r="J11" s="1352"/>
      <c r="K11" s="1352"/>
      <c r="L11" s="1353"/>
      <c r="M11" s="1396" t="s">
        <v>266</v>
      </c>
      <c r="N11" s="1394"/>
      <c r="O11" s="1394"/>
      <c r="P11" s="1395"/>
      <c r="Q11" s="1364"/>
      <c r="R11" s="1365"/>
      <c r="S11" s="1365"/>
      <c r="T11" s="1365"/>
      <c r="U11" s="1365"/>
      <c r="V11" s="1365"/>
      <c r="W11" s="1365"/>
      <c r="X11" s="1365"/>
      <c r="Y11" s="1365"/>
      <c r="Z11" s="1365"/>
      <c r="AA11" s="1365"/>
      <c r="AB11" s="1365"/>
      <c r="AC11" s="1366"/>
      <c r="AD11" s="1405" t="s">
        <v>267</v>
      </c>
      <c r="AE11" s="1406"/>
      <c r="AF11" s="1406"/>
      <c r="AG11" s="1407"/>
      <c r="AH11" s="1354"/>
      <c r="AI11" s="1355"/>
      <c r="AJ11" s="1355"/>
      <c r="AK11" s="1355"/>
      <c r="AL11" s="1355"/>
      <c r="AM11" s="1355"/>
      <c r="AN11" s="1355"/>
      <c r="AO11" s="1355"/>
      <c r="AP11" s="1355"/>
      <c r="AQ11" s="1355"/>
      <c r="AR11" s="1355"/>
      <c r="AS11" s="1356"/>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row>
    <row r="12" spans="1:79" ht="25" customHeight="1" x14ac:dyDescent="0.55000000000000004">
      <c r="A12" s="1408" t="s">
        <v>268</v>
      </c>
      <c r="B12" s="1394"/>
      <c r="C12" s="1394"/>
      <c r="D12" s="1394"/>
      <c r="E12" s="1394"/>
      <c r="F12" s="1394"/>
      <c r="G12" s="1394"/>
      <c r="H12" s="1394"/>
      <c r="I12" s="1394"/>
      <c r="J12" s="1394"/>
      <c r="K12" s="1394"/>
      <c r="L12" s="1395"/>
      <c r="M12" s="1391" t="s">
        <v>269</v>
      </c>
      <c r="N12" s="1392"/>
      <c r="O12" s="1392"/>
      <c r="P12" s="1392"/>
      <c r="Q12" s="1393"/>
      <c r="R12" s="1393"/>
      <c r="S12" s="1393"/>
      <c r="T12" s="1393"/>
      <c r="U12" s="1394" t="s">
        <v>270</v>
      </c>
      <c r="V12" s="1394"/>
      <c r="W12" s="1394"/>
      <c r="X12" s="1355"/>
      <c r="Y12" s="1355"/>
      <c r="Z12" s="1355"/>
      <c r="AA12" s="1394" t="s">
        <v>271</v>
      </c>
      <c r="AB12" s="1394"/>
      <c r="AC12" s="1395"/>
      <c r="AD12" s="1396" t="s">
        <v>272</v>
      </c>
      <c r="AE12" s="1394"/>
      <c r="AF12" s="1394"/>
      <c r="AG12" s="1395"/>
      <c r="AH12" s="1397"/>
      <c r="AI12" s="1398"/>
      <c r="AJ12" s="1398"/>
      <c r="AK12" s="1398"/>
      <c r="AL12" s="1398"/>
      <c r="AM12" s="1398"/>
      <c r="AN12" s="1398"/>
      <c r="AO12" s="1367" t="s">
        <v>273</v>
      </c>
      <c r="AP12" s="1367"/>
      <c r="AQ12" s="1367"/>
      <c r="AR12" s="1367"/>
      <c r="AS12" s="1368"/>
    </row>
    <row r="13" spans="1:79" ht="80" customHeight="1" x14ac:dyDescent="0.55000000000000004">
      <c r="A13" s="1372" t="s">
        <v>274</v>
      </c>
      <c r="B13" s="1399"/>
      <c r="C13" s="1399"/>
      <c r="D13" s="1399"/>
      <c r="E13" s="1399"/>
      <c r="F13" s="1399"/>
      <c r="G13" s="1399"/>
      <c r="H13" s="1399"/>
      <c r="I13" s="1399"/>
      <c r="J13" s="1399"/>
      <c r="K13" s="1399"/>
      <c r="L13" s="1400"/>
      <c r="M13" s="1374"/>
      <c r="N13" s="1375"/>
      <c r="O13" s="1375"/>
      <c r="P13" s="1375"/>
      <c r="Q13" s="1375"/>
      <c r="R13" s="1375"/>
      <c r="S13" s="1375"/>
      <c r="T13" s="1375"/>
      <c r="U13" s="1375"/>
      <c r="V13" s="1375"/>
      <c r="W13" s="1375"/>
      <c r="X13" s="1375"/>
      <c r="Y13" s="1375"/>
      <c r="Z13" s="1375"/>
      <c r="AA13" s="1375"/>
      <c r="AB13" s="1375"/>
      <c r="AC13" s="1375"/>
      <c r="AD13" s="1375"/>
      <c r="AE13" s="1375"/>
      <c r="AF13" s="1375"/>
      <c r="AG13" s="1375"/>
      <c r="AH13" s="1375"/>
      <c r="AI13" s="1375"/>
      <c r="AJ13" s="1375"/>
      <c r="AK13" s="1375"/>
      <c r="AL13" s="1375"/>
      <c r="AM13" s="1375"/>
      <c r="AN13" s="1375"/>
      <c r="AO13" s="1375"/>
      <c r="AP13" s="1375"/>
      <c r="AQ13" s="1375"/>
      <c r="AR13" s="1375"/>
      <c r="AS13" s="1376"/>
    </row>
    <row r="14" spans="1:79" ht="25" customHeight="1" x14ac:dyDescent="0.55000000000000004">
      <c r="A14" s="1377" t="s">
        <v>645</v>
      </c>
      <c r="B14" s="1346"/>
      <c r="C14" s="1346"/>
      <c r="D14" s="1346"/>
      <c r="E14" s="1346"/>
      <c r="F14" s="1346"/>
      <c r="G14" s="1346"/>
      <c r="H14" s="1346"/>
      <c r="I14" s="1346"/>
      <c r="J14" s="1346"/>
      <c r="K14" s="1346"/>
      <c r="L14" s="1347"/>
      <c r="M14" s="1401" t="s">
        <v>275</v>
      </c>
      <c r="N14" s="1380"/>
      <c r="O14" s="1380"/>
      <c r="P14" s="1381"/>
      <c r="Q14" s="1378"/>
      <c r="R14" s="1379"/>
      <c r="S14" s="1379"/>
      <c r="T14" s="1379"/>
      <c r="U14" s="1379"/>
      <c r="V14" s="1379"/>
      <c r="W14" s="1379"/>
      <c r="X14" s="1380" t="s">
        <v>273</v>
      </c>
      <c r="Y14" s="1380"/>
      <c r="Z14" s="1380"/>
      <c r="AA14" s="1380"/>
      <c r="AB14" s="1380"/>
      <c r="AC14" s="1381"/>
      <c r="AD14" s="1401" t="s">
        <v>276</v>
      </c>
      <c r="AE14" s="1380"/>
      <c r="AF14" s="1380"/>
      <c r="AG14" s="1381"/>
      <c r="AH14" s="1382"/>
      <c r="AI14" s="1383"/>
      <c r="AJ14" s="1383"/>
      <c r="AK14" s="1383"/>
      <c r="AL14" s="1383"/>
      <c r="AM14" s="1383"/>
      <c r="AN14" s="1383"/>
      <c r="AO14" s="1380" t="s">
        <v>273</v>
      </c>
      <c r="AP14" s="1380"/>
      <c r="AQ14" s="1380"/>
      <c r="AR14" s="1380"/>
      <c r="AS14" s="1384"/>
    </row>
    <row r="15" spans="1:79" ht="40" customHeight="1" x14ac:dyDescent="0.55000000000000004">
      <c r="A15" s="1351"/>
      <c r="B15" s="1352"/>
      <c r="C15" s="1352"/>
      <c r="D15" s="1352"/>
      <c r="E15" s="1352"/>
      <c r="F15" s="1352"/>
      <c r="G15" s="1352"/>
      <c r="H15" s="1352"/>
      <c r="I15" s="1352"/>
      <c r="J15" s="1352"/>
      <c r="K15" s="1352"/>
      <c r="L15" s="1353"/>
      <c r="M15" s="1385" t="s">
        <v>277</v>
      </c>
      <c r="N15" s="1386"/>
      <c r="O15" s="1386"/>
      <c r="P15" s="1387"/>
      <c r="Q15" s="1388"/>
      <c r="R15" s="1389"/>
      <c r="S15" s="1389"/>
      <c r="T15" s="1389"/>
      <c r="U15" s="1389"/>
      <c r="V15" s="1389"/>
      <c r="W15" s="1389"/>
      <c r="X15" s="1389"/>
      <c r="Y15" s="1389"/>
      <c r="Z15" s="1389"/>
      <c r="AA15" s="1389"/>
      <c r="AB15" s="1389"/>
      <c r="AC15" s="1389"/>
      <c r="AD15" s="1389"/>
      <c r="AE15" s="1389"/>
      <c r="AF15" s="1389"/>
      <c r="AG15" s="1389"/>
      <c r="AH15" s="1389"/>
      <c r="AI15" s="1389"/>
      <c r="AJ15" s="1389"/>
      <c r="AK15" s="1389"/>
      <c r="AL15" s="1389"/>
      <c r="AM15" s="1389"/>
      <c r="AN15" s="1389"/>
      <c r="AO15" s="1389"/>
      <c r="AP15" s="1389"/>
      <c r="AQ15" s="1389"/>
      <c r="AR15" s="1389"/>
      <c r="AS15" s="1390"/>
    </row>
    <row r="16" spans="1:79" ht="25" customHeight="1" x14ac:dyDescent="0.55000000000000004">
      <c r="A16" s="1432" t="s">
        <v>741</v>
      </c>
      <c r="B16" s="1433"/>
      <c r="C16" s="1433"/>
      <c r="D16" s="1433"/>
      <c r="E16" s="1433"/>
      <c r="F16" s="1433"/>
      <c r="G16" s="1433"/>
      <c r="H16" s="1433"/>
      <c r="I16" s="1433"/>
      <c r="J16" s="1433"/>
      <c r="K16" s="1433"/>
      <c r="L16" s="1433"/>
      <c r="M16" s="1433"/>
      <c r="N16" s="1433"/>
      <c r="O16" s="1433"/>
      <c r="P16" s="1433"/>
      <c r="Q16" s="1433"/>
      <c r="R16" s="1433"/>
      <c r="S16" s="1433"/>
      <c r="T16" s="1433"/>
      <c r="U16" s="1433"/>
      <c r="V16" s="1433"/>
      <c r="W16" s="1433"/>
      <c r="X16" s="1433"/>
      <c r="Y16" s="1433"/>
      <c r="Z16" s="1433"/>
      <c r="AA16" s="1433"/>
      <c r="AB16" s="1433"/>
      <c r="AC16" s="1433"/>
      <c r="AD16" s="1433"/>
      <c r="AE16" s="1433"/>
      <c r="AF16" s="1433"/>
      <c r="AG16" s="1433"/>
      <c r="AH16" s="1433"/>
      <c r="AI16" s="1433"/>
      <c r="AJ16" s="1433"/>
      <c r="AK16" s="1433"/>
      <c r="AL16" s="1434"/>
      <c r="AM16" s="1435" t="s">
        <v>119</v>
      </c>
      <c r="AN16" s="1436"/>
      <c r="AO16" s="1436"/>
      <c r="AP16" s="1436"/>
      <c r="AQ16" s="1436"/>
      <c r="AR16" s="1436"/>
      <c r="AS16" s="1437"/>
    </row>
    <row r="18" spans="1:77" ht="25" customHeight="1" x14ac:dyDescent="0.55000000000000004">
      <c r="A18" s="1410" t="s">
        <v>256</v>
      </c>
      <c r="B18" s="1411"/>
      <c r="C18" s="1412"/>
      <c r="D18" s="1413" t="s">
        <v>257</v>
      </c>
      <c r="E18" s="1414"/>
      <c r="F18" s="1414"/>
      <c r="G18" s="1415"/>
      <c r="H18" s="1416" t="s">
        <v>258</v>
      </c>
      <c r="I18" s="1417"/>
      <c r="J18" s="1417"/>
      <c r="K18" s="1417"/>
      <c r="L18" s="1418"/>
      <c r="M18" s="1369"/>
      <c r="N18" s="1370"/>
      <c r="O18" s="1370"/>
      <c r="P18" s="1370"/>
      <c r="Q18" s="1370"/>
      <c r="R18" s="1370"/>
      <c r="S18" s="1370"/>
      <c r="T18" s="1370"/>
      <c r="U18" s="1370"/>
      <c r="V18" s="1370"/>
      <c r="W18" s="1370"/>
      <c r="X18" s="1370"/>
      <c r="Y18" s="1370"/>
      <c r="Z18" s="1370"/>
      <c r="AA18" s="1370"/>
      <c r="AB18" s="1370"/>
      <c r="AC18" s="1371"/>
      <c r="AD18" s="1419" t="s">
        <v>259</v>
      </c>
      <c r="AE18" s="1420"/>
      <c r="AF18" s="1420"/>
      <c r="AG18" s="1421"/>
      <c r="AH18" s="1425"/>
      <c r="AI18" s="1426"/>
      <c r="AJ18" s="1426"/>
      <c r="AK18" s="1426"/>
      <c r="AL18" s="1426"/>
      <c r="AM18" s="1426"/>
      <c r="AN18" s="1426"/>
      <c r="AO18" s="1426"/>
      <c r="AP18" s="1426"/>
      <c r="AQ18" s="1426"/>
      <c r="AR18" s="1426"/>
      <c r="AS18" s="1427"/>
    </row>
    <row r="19" spans="1:77" ht="25" customHeight="1" x14ac:dyDescent="0.55000000000000004">
      <c r="A19" s="1408" t="s">
        <v>260</v>
      </c>
      <c r="B19" s="1394"/>
      <c r="C19" s="1394"/>
      <c r="D19" s="1394"/>
      <c r="E19" s="1394"/>
      <c r="F19" s="1394"/>
      <c r="G19" s="1394"/>
      <c r="H19" s="1394"/>
      <c r="I19" s="1394"/>
      <c r="J19" s="1394"/>
      <c r="K19" s="1394"/>
      <c r="L19" s="1395"/>
      <c r="M19" s="1361"/>
      <c r="N19" s="1362"/>
      <c r="O19" s="1362"/>
      <c r="P19" s="1362"/>
      <c r="Q19" s="1362"/>
      <c r="R19" s="1362"/>
      <c r="S19" s="1362"/>
      <c r="T19" s="1362"/>
      <c r="U19" s="1362"/>
      <c r="V19" s="1362"/>
      <c r="W19" s="1362"/>
      <c r="X19" s="1362"/>
      <c r="Y19" s="1362"/>
      <c r="Z19" s="1362"/>
      <c r="AA19" s="1362"/>
      <c r="AB19" s="1362"/>
      <c r="AC19" s="1431"/>
      <c r="AD19" s="1422"/>
      <c r="AE19" s="1423"/>
      <c r="AF19" s="1423"/>
      <c r="AG19" s="1424"/>
      <c r="AH19" s="1428"/>
      <c r="AI19" s="1429"/>
      <c r="AJ19" s="1429"/>
      <c r="AK19" s="1429"/>
      <c r="AL19" s="1429"/>
      <c r="AM19" s="1429"/>
      <c r="AN19" s="1429"/>
      <c r="AO19" s="1429"/>
      <c r="AP19" s="1429"/>
      <c r="AQ19" s="1429"/>
      <c r="AR19" s="1429"/>
      <c r="AS19" s="1430"/>
    </row>
    <row r="20" spans="1:77" ht="25" customHeight="1" x14ac:dyDescent="0.55000000000000004">
      <c r="A20" s="1345" t="s">
        <v>261</v>
      </c>
      <c r="B20" s="1346"/>
      <c r="C20" s="1346"/>
      <c r="D20" s="1346"/>
      <c r="E20" s="1346"/>
      <c r="F20" s="1346"/>
      <c r="G20" s="1346"/>
      <c r="H20" s="1346"/>
      <c r="I20" s="1346"/>
      <c r="J20" s="1346"/>
      <c r="K20" s="1346"/>
      <c r="L20" s="1347"/>
      <c r="M20" s="1402" t="s">
        <v>262</v>
      </c>
      <c r="N20" s="1403"/>
      <c r="O20" s="1403"/>
      <c r="P20" s="1404"/>
      <c r="Q20" s="1354"/>
      <c r="R20" s="1355"/>
      <c r="S20" s="1355"/>
      <c r="T20" s="1355"/>
      <c r="U20" s="1355"/>
      <c r="V20" s="1355"/>
      <c r="W20" s="1355"/>
      <c r="X20" s="1355"/>
      <c r="Y20" s="1355"/>
      <c r="Z20" s="1355"/>
      <c r="AA20" s="1355"/>
      <c r="AB20" s="1355"/>
      <c r="AC20" s="1355"/>
      <c r="AD20" s="1355"/>
      <c r="AE20" s="1355"/>
      <c r="AF20" s="1355"/>
      <c r="AG20" s="1355"/>
      <c r="AH20" s="1355"/>
      <c r="AI20" s="1355"/>
      <c r="AJ20" s="1355"/>
      <c r="AK20" s="1355"/>
      <c r="AL20" s="1355"/>
      <c r="AM20" s="1355"/>
      <c r="AN20" s="1355"/>
      <c r="AO20" s="1355"/>
      <c r="AP20" s="1355"/>
      <c r="AQ20" s="1355"/>
      <c r="AR20" s="1355"/>
      <c r="AS20" s="1356"/>
      <c r="AX20" s="412"/>
      <c r="AY20" s="412"/>
      <c r="AZ20" s="412"/>
      <c r="BA20" s="412"/>
      <c r="BB20" s="412"/>
      <c r="BC20" s="412"/>
      <c r="BD20" s="412"/>
      <c r="BE20" s="412"/>
      <c r="BF20" s="412"/>
      <c r="BG20" s="412"/>
      <c r="BH20" s="412"/>
      <c r="BI20" s="412"/>
      <c r="BJ20" s="412"/>
      <c r="BK20" s="412"/>
      <c r="BL20" s="412"/>
      <c r="BM20" s="412"/>
      <c r="BN20" s="412"/>
      <c r="BO20" s="412"/>
      <c r="BP20" s="412"/>
      <c r="BQ20" s="412"/>
      <c r="BR20" s="412"/>
      <c r="BS20" s="412"/>
      <c r="BT20" s="412"/>
      <c r="BU20" s="412"/>
      <c r="BV20" s="412"/>
      <c r="BW20" s="412"/>
      <c r="BX20" s="412"/>
      <c r="BY20" s="412"/>
    </row>
    <row r="21" spans="1:77" ht="25" customHeight="1" x14ac:dyDescent="0.55000000000000004">
      <c r="A21" s="1348"/>
      <c r="B21" s="1349"/>
      <c r="C21" s="1349"/>
      <c r="D21" s="1349"/>
      <c r="E21" s="1349"/>
      <c r="F21" s="1349"/>
      <c r="G21" s="1349"/>
      <c r="H21" s="1349"/>
      <c r="I21" s="1349"/>
      <c r="J21" s="1349"/>
      <c r="K21" s="1349"/>
      <c r="L21" s="1350"/>
      <c r="M21" s="1402" t="s">
        <v>263</v>
      </c>
      <c r="N21" s="1403"/>
      <c r="O21" s="1403"/>
      <c r="P21" s="1404"/>
      <c r="Q21" s="1354"/>
      <c r="R21" s="1355"/>
      <c r="S21" s="1355"/>
      <c r="T21" s="1355"/>
      <c r="U21" s="1355"/>
      <c r="V21" s="1355"/>
      <c r="W21" s="1355"/>
      <c r="X21" s="1355"/>
      <c r="Y21" s="1355"/>
      <c r="Z21" s="1355"/>
      <c r="AA21" s="1355"/>
      <c r="AB21" s="1355"/>
      <c r="AC21" s="1357"/>
      <c r="AD21" s="1402" t="s">
        <v>264</v>
      </c>
      <c r="AE21" s="1403"/>
      <c r="AF21" s="1403"/>
      <c r="AG21" s="1404"/>
      <c r="AH21" s="1358"/>
      <c r="AI21" s="1359"/>
      <c r="AJ21" s="1359"/>
      <c r="AK21" s="1359"/>
      <c r="AL21" s="1359"/>
      <c r="AM21" s="1359"/>
      <c r="AN21" s="1359"/>
      <c r="AO21" s="1359"/>
      <c r="AP21" s="1359"/>
      <c r="AQ21" s="1359"/>
      <c r="AR21" s="1359"/>
      <c r="AS21" s="1360"/>
      <c r="AX21" s="413"/>
      <c r="AY21" s="413"/>
      <c r="AZ21" s="413"/>
      <c r="BA21" s="413"/>
      <c r="BB21" s="413"/>
      <c r="BC21" s="413"/>
      <c r="BD21" s="413"/>
      <c r="BE21" s="413"/>
      <c r="BF21" s="413"/>
      <c r="BG21" s="413"/>
      <c r="BH21" s="413"/>
      <c r="BI21" s="413"/>
      <c r="BJ21" s="413"/>
      <c r="BK21" s="413"/>
      <c r="BL21" s="413"/>
      <c r="BM21" s="413"/>
      <c r="BN21" s="413"/>
      <c r="BO21" s="413"/>
      <c r="BP21" s="413"/>
      <c r="BQ21" s="413"/>
      <c r="BR21" s="413"/>
      <c r="BS21" s="413"/>
      <c r="BT21" s="413"/>
      <c r="BU21" s="413"/>
      <c r="BV21" s="413"/>
      <c r="BW21" s="413"/>
      <c r="BX21" s="413"/>
      <c r="BY21" s="413"/>
    </row>
    <row r="22" spans="1:77" ht="25" customHeight="1" x14ac:dyDescent="0.55000000000000004">
      <c r="A22" s="1348"/>
      <c r="B22" s="1349"/>
      <c r="C22" s="1349"/>
      <c r="D22" s="1349"/>
      <c r="E22" s="1349"/>
      <c r="F22" s="1349"/>
      <c r="G22" s="1349"/>
      <c r="H22" s="1349"/>
      <c r="I22" s="1349"/>
      <c r="J22" s="1349"/>
      <c r="K22" s="1349"/>
      <c r="L22" s="1350"/>
      <c r="M22" s="1402" t="s">
        <v>265</v>
      </c>
      <c r="N22" s="1403"/>
      <c r="O22" s="1403"/>
      <c r="P22" s="1404"/>
      <c r="Q22" s="1361"/>
      <c r="R22" s="1362"/>
      <c r="S22" s="1362"/>
      <c r="T22" s="1362"/>
      <c r="U22" s="1362"/>
      <c r="V22" s="1362"/>
      <c r="W22" s="1362"/>
      <c r="X22" s="1362"/>
      <c r="Y22" s="1362"/>
      <c r="Z22" s="1362"/>
      <c r="AA22" s="1362"/>
      <c r="AB22" s="1362"/>
      <c r="AC22" s="1362"/>
      <c r="AD22" s="1362"/>
      <c r="AE22" s="1362"/>
      <c r="AF22" s="1362"/>
      <c r="AG22" s="1362"/>
      <c r="AH22" s="1362"/>
      <c r="AI22" s="1362"/>
      <c r="AJ22" s="1362"/>
      <c r="AK22" s="1362"/>
      <c r="AL22" s="1362"/>
      <c r="AM22" s="1362"/>
      <c r="AN22" s="1362"/>
      <c r="AO22" s="1362"/>
      <c r="AP22" s="1362"/>
      <c r="AQ22" s="1362"/>
      <c r="AR22" s="1362"/>
      <c r="AS22" s="1363"/>
      <c r="AX22" s="413"/>
      <c r="AY22" s="413"/>
      <c r="AZ22" s="413"/>
      <c r="BA22" s="413"/>
      <c r="BB22" s="413"/>
      <c r="BC22" s="413"/>
      <c r="BD22" s="413"/>
      <c r="BE22" s="413"/>
      <c r="BF22" s="413"/>
      <c r="BG22" s="413"/>
      <c r="BH22" s="413"/>
      <c r="BI22" s="413"/>
      <c r="BJ22" s="413"/>
      <c r="BK22" s="413"/>
      <c r="BL22" s="413"/>
      <c r="BM22" s="413"/>
      <c r="BN22" s="413"/>
      <c r="BO22" s="413"/>
      <c r="BP22" s="413"/>
      <c r="BQ22" s="413"/>
      <c r="BR22" s="413"/>
      <c r="BS22" s="413"/>
      <c r="BT22" s="413"/>
      <c r="BU22" s="413"/>
      <c r="BV22" s="413"/>
      <c r="BW22" s="413"/>
      <c r="BX22" s="413"/>
      <c r="BY22" s="413"/>
    </row>
    <row r="23" spans="1:77" ht="25" customHeight="1" x14ac:dyDescent="0.55000000000000004">
      <c r="A23" s="1351"/>
      <c r="B23" s="1352"/>
      <c r="C23" s="1352"/>
      <c r="D23" s="1352"/>
      <c r="E23" s="1352"/>
      <c r="F23" s="1352"/>
      <c r="G23" s="1352"/>
      <c r="H23" s="1352"/>
      <c r="I23" s="1352"/>
      <c r="J23" s="1352"/>
      <c r="K23" s="1352"/>
      <c r="L23" s="1353"/>
      <c r="M23" s="1396" t="s">
        <v>266</v>
      </c>
      <c r="N23" s="1394"/>
      <c r="O23" s="1394"/>
      <c r="P23" s="1395"/>
      <c r="Q23" s="1364"/>
      <c r="R23" s="1365"/>
      <c r="S23" s="1365"/>
      <c r="T23" s="1365"/>
      <c r="U23" s="1365"/>
      <c r="V23" s="1365"/>
      <c r="W23" s="1365"/>
      <c r="X23" s="1365"/>
      <c r="Y23" s="1365"/>
      <c r="Z23" s="1365"/>
      <c r="AA23" s="1365"/>
      <c r="AB23" s="1365"/>
      <c r="AC23" s="1366"/>
      <c r="AD23" s="1405" t="s">
        <v>267</v>
      </c>
      <c r="AE23" s="1406"/>
      <c r="AF23" s="1406"/>
      <c r="AG23" s="1407"/>
      <c r="AH23" s="1354"/>
      <c r="AI23" s="1355"/>
      <c r="AJ23" s="1355"/>
      <c r="AK23" s="1355"/>
      <c r="AL23" s="1355"/>
      <c r="AM23" s="1355"/>
      <c r="AN23" s="1355"/>
      <c r="AO23" s="1355"/>
      <c r="AP23" s="1355"/>
      <c r="AQ23" s="1355"/>
      <c r="AR23" s="1355"/>
      <c r="AS23" s="1356"/>
      <c r="AX23" s="413"/>
    </row>
    <row r="24" spans="1:77" ht="25" customHeight="1" x14ac:dyDescent="0.55000000000000004">
      <c r="A24" s="1408" t="s">
        <v>268</v>
      </c>
      <c r="B24" s="1394"/>
      <c r="C24" s="1394"/>
      <c r="D24" s="1394"/>
      <c r="E24" s="1394"/>
      <c r="F24" s="1394"/>
      <c r="G24" s="1394"/>
      <c r="H24" s="1394"/>
      <c r="I24" s="1394"/>
      <c r="J24" s="1394"/>
      <c r="K24" s="1394"/>
      <c r="L24" s="1395"/>
      <c r="M24" s="1391" t="s">
        <v>269</v>
      </c>
      <c r="N24" s="1392"/>
      <c r="O24" s="1392"/>
      <c r="P24" s="1392"/>
      <c r="Q24" s="1393"/>
      <c r="R24" s="1393"/>
      <c r="S24" s="1393"/>
      <c r="T24" s="1393"/>
      <c r="U24" s="1394" t="s">
        <v>270</v>
      </c>
      <c r="V24" s="1394"/>
      <c r="W24" s="1394"/>
      <c r="X24" s="1355"/>
      <c r="Y24" s="1355"/>
      <c r="Z24" s="1355"/>
      <c r="AA24" s="1394" t="s">
        <v>271</v>
      </c>
      <c r="AB24" s="1394"/>
      <c r="AC24" s="1395"/>
      <c r="AD24" s="1396" t="s">
        <v>272</v>
      </c>
      <c r="AE24" s="1394"/>
      <c r="AF24" s="1394"/>
      <c r="AG24" s="1395"/>
      <c r="AH24" s="1397"/>
      <c r="AI24" s="1398"/>
      <c r="AJ24" s="1398"/>
      <c r="AK24" s="1398"/>
      <c r="AL24" s="1398"/>
      <c r="AM24" s="1398"/>
      <c r="AN24" s="1398"/>
      <c r="AO24" s="1367" t="s">
        <v>273</v>
      </c>
      <c r="AP24" s="1367"/>
      <c r="AQ24" s="1367"/>
      <c r="AR24" s="1367"/>
      <c r="AS24" s="1368"/>
    </row>
    <row r="25" spans="1:77" ht="80" customHeight="1" x14ac:dyDescent="0.55000000000000004">
      <c r="A25" s="1372" t="s">
        <v>274</v>
      </c>
      <c r="B25" s="1399"/>
      <c r="C25" s="1399"/>
      <c r="D25" s="1399"/>
      <c r="E25" s="1399"/>
      <c r="F25" s="1399"/>
      <c r="G25" s="1399"/>
      <c r="H25" s="1399"/>
      <c r="I25" s="1399"/>
      <c r="J25" s="1399"/>
      <c r="K25" s="1399"/>
      <c r="L25" s="1400"/>
      <c r="M25" s="1374"/>
      <c r="N25" s="1375"/>
      <c r="O25" s="1375"/>
      <c r="P25" s="1375"/>
      <c r="Q25" s="1375"/>
      <c r="R25" s="1375"/>
      <c r="S25" s="1375"/>
      <c r="T25" s="1375"/>
      <c r="U25" s="1375"/>
      <c r="V25" s="1375"/>
      <c r="W25" s="1375"/>
      <c r="X25" s="1375"/>
      <c r="Y25" s="1375"/>
      <c r="Z25" s="1375"/>
      <c r="AA25" s="1375"/>
      <c r="AB25" s="1375"/>
      <c r="AC25" s="1375"/>
      <c r="AD25" s="1375"/>
      <c r="AE25" s="1375"/>
      <c r="AF25" s="1375"/>
      <c r="AG25" s="1375"/>
      <c r="AH25" s="1375"/>
      <c r="AI25" s="1375"/>
      <c r="AJ25" s="1375"/>
      <c r="AK25" s="1375"/>
      <c r="AL25" s="1375"/>
      <c r="AM25" s="1375"/>
      <c r="AN25" s="1375"/>
      <c r="AO25" s="1375"/>
      <c r="AP25" s="1375"/>
      <c r="AQ25" s="1375"/>
      <c r="AR25" s="1375"/>
      <c r="AS25" s="1376"/>
    </row>
    <row r="26" spans="1:77" ht="25" customHeight="1" x14ac:dyDescent="0.55000000000000004">
      <c r="A26" s="1377" t="s">
        <v>645</v>
      </c>
      <c r="B26" s="1346"/>
      <c r="C26" s="1346"/>
      <c r="D26" s="1346"/>
      <c r="E26" s="1346"/>
      <c r="F26" s="1346"/>
      <c r="G26" s="1346"/>
      <c r="H26" s="1346"/>
      <c r="I26" s="1346"/>
      <c r="J26" s="1346"/>
      <c r="K26" s="1346"/>
      <c r="L26" s="1347"/>
      <c r="M26" s="1401" t="s">
        <v>275</v>
      </c>
      <c r="N26" s="1380"/>
      <c r="O26" s="1380"/>
      <c r="P26" s="1381"/>
      <c r="Q26" s="1378"/>
      <c r="R26" s="1379"/>
      <c r="S26" s="1379"/>
      <c r="T26" s="1379"/>
      <c r="U26" s="1379"/>
      <c r="V26" s="1379"/>
      <c r="W26" s="1379"/>
      <c r="X26" s="1380" t="s">
        <v>273</v>
      </c>
      <c r="Y26" s="1380"/>
      <c r="Z26" s="1380"/>
      <c r="AA26" s="1380"/>
      <c r="AB26" s="1380"/>
      <c r="AC26" s="1381"/>
      <c r="AD26" s="1401" t="s">
        <v>276</v>
      </c>
      <c r="AE26" s="1380"/>
      <c r="AF26" s="1380"/>
      <c r="AG26" s="1381"/>
      <c r="AH26" s="1382"/>
      <c r="AI26" s="1383"/>
      <c r="AJ26" s="1383"/>
      <c r="AK26" s="1383"/>
      <c r="AL26" s="1383"/>
      <c r="AM26" s="1383"/>
      <c r="AN26" s="1383"/>
      <c r="AO26" s="1380" t="s">
        <v>273</v>
      </c>
      <c r="AP26" s="1380"/>
      <c r="AQ26" s="1380"/>
      <c r="AR26" s="1380"/>
      <c r="AS26" s="1384"/>
    </row>
    <row r="27" spans="1:77" ht="40" customHeight="1" x14ac:dyDescent="0.55000000000000004">
      <c r="A27" s="1351"/>
      <c r="B27" s="1352"/>
      <c r="C27" s="1352"/>
      <c r="D27" s="1352"/>
      <c r="E27" s="1352"/>
      <c r="F27" s="1352"/>
      <c r="G27" s="1352"/>
      <c r="H27" s="1352"/>
      <c r="I27" s="1352"/>
      <c r="J27" s="1352"/>
      <c r="K27" s="1352"/>
      <c r="L27" s="1353"/>
      <c r="M27" s="1385" t="s">
        <v>277</v>
      </c>
      <c r="N27" s="1386"/>
      <c r="O27" s="1386"/>
      <c r="P27" s="1387"/>
      <c r="Q27" s="1388"/>
      <c r="R27" s="1389"/>
      <c r="S27" s="1389"/>
      <c r="T27" s="1389"/>
      <c r="U27" s="1389"/>
      <c r="V27" s="1389"/>
      <c r="W27" s="1389"/>
      <c r="X27" s="1389"/>
      <c r="Y27" s="1389"/>
      <c r="Z27" s="1389"/>
      <c r="AA27" s="1389"/>
      <c r="AB27" s="1389"/>
      <c r="AC27" s="1389"/>
      <c r="AD27" s="1389"/>
      <c r="AE27" s="1389"/>
      <c r="AF27" s="1389"/>
      <c r="AG27" s="1389"/>
      <c r="AH27" s="1389"/>
      <c r="AI27" s="1389"/>
      <c r="AJ27" s="1389"/>
      <c r="AK27" s="1389"/>
      <c r="AL27" s="1389"/>
      <c r="AM27" s="1389"/>
      <c r="AN27" s="1389"/>
      <c r="AO27" s="1389"/>
      <c r="AP27" s="1389"/>
      <c r="AQ27" s="1389"/>
      <c r="AR27" s="1389"/>
      <c r="AS27" s="1390"/>
    </row>
    <row r="28" spans="1:77" ht="25" customHeight="1" x14ac:dyDescent="0.55000000000000004">
      <c r="A28" s="1432" t="s">
        <v>741</v>
      </c>
      <c r="B28" s="1433"/>
      <c r="C28" s="1433"/>
      <c r="D28" s="1433"/>
      <c r="E28" s="1433"/>
      <c r="F28" s="1433"/>
      <c r="G28" s="1433"/>
      <c r="H28" s="1433"/>
      <c r="I28" s="1433"/>
      <c r="J28" s="1433"/>
      <c r="K28" s="1433"/>
      <c r="L28" s="1433"/>
      <c r="M28" s="1433"/>
      <c r="N28" s="1433"/>
      <c r="O28" s="1433"/>
      <c r="P28" s="1433"/>
      <c r="Q28" s="1433"/>
      <c r="R28" s="1433"/>
      <c r="S28" s="1433"/>
      <c r="T28" s="1433"/>
      <c r="U28" s="1433"/>
      <c r="V28" s="1433"/>
      <c r="W28" s="1433"/>
      <c r="X28" s="1433"/>
      <c r="Y28" s="1433"/>
      <c r="Z28" s="1433"/>
      <c r="AA28" s="1433"/>
      <c r="AB28" s="1433"/>
      <c r="AC28" s="1433"/>
      <c r="AD28" s="1433"/>
      <c r="AE28" s="1433"/>
      <c r="AF28" s="1433"/>
      <c r="AG28" s="1433"/>
      <c r="AH28" s="1433"/>
      <c r="AI28" s="1433"/>
      <c r="AJ28" s="1433"/>
      <c r="AK28" s="1433"/>
      <c r="AL28" s="1434"/>
      <c r="AM28" s="1435" t="s">
        <v>119</v>
      </c>
      <c r="AN28" s="1436"/>
      <c r="AO28" s="1436"/>
      <c r="AP28" s="1436"/>
      <c r="AQ28" s="1436"/>
      <c r="AR28" s="1436"/>
      <c r="AS28" s="1437"/>
    </row>
    <row r="29" spans="1:77" x14ac:dyDescent="0.55000000000000004">
      <c r="A29" s="291"/>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row>
    <row r="30" spans="1:77" ht="25" customHeight="1" x14ac:dyDescent="0.55000000000000004">
      <c r="A30" s="1410" t="s">
        <v>256</v>
      </c>
      <c r="B30" s="1411"/>
      <c r="C30" s="1412"/>
      <c r="D30" s="1413" t="s">
        <v>257</v>
      </c>
      <c r="E30" s="1414"/>
      <c r="F30" s="1414"/>
      <c r="G30" s="1415"/>
      <c r="H30" s="1416" t="s">
        <v>258</v>
      </c>
      <c r="I30" s="1417"/>
      <c r="J30" s="1417"/>
      <c r="K30" s="1417"/>
      <c r="L30" s="1418"/>
      <c r="M30" s="1369"/>
      <c r="N30" s="1370"/>
      <c r="O30" s="1370"/>
      <c r="P30" s="1370"/>
      <c r="Q30" s="1370"/>
      <c r="R30" s="1370"/>
      <c r="S30" s="1370"/>
      <c r="T30" s="1370"/>
      <c r="U30" s="1370"/>
      <c r="V30" s="1370"/>
      <c r="W30" s="1370"/>
      <c r="X30" s="1370"/>
      <c r="Y30" s="1370"/>
      <c r="Z30" s="1370"/>
      <c r="AA30" s="1370"/>
      <c r="AB30" s="1370"/>
      <c r="AC30" s="1371"/>
      <c r="AD30" s="1419" t="s">
        <v>259</v>
      </c>
      <c r="AE30" s="1420"/>
      <c r="AF30" s="1420"/>
      <c r="AG30" s="1421"/>
      <c r="AH30" s="1425"/>
      <c r="AI30" s="1426"/>
      <c r="AJ30" s="1426"/>
      <c r="AK30" s="1426"/>
      <c r="AL30" s="1426"/>
      <c r="AM30" s="1426"/>
      <c r="AN30" s="1426"/>
      <c r="AO30" s="1426"/>
      <c r="AP30" s="1426"/>
      <c r="AQ30" s="1426"/>
      <c r="AR30" s="1426"/>
      <c r="AS30" s="1427"/>
    </row>
    <row r="31" spans="1:77" ht="25" customHeight="1" x14ac:dyDescent="0.55000000000000004">
      <c r="A31" s="1408" t="s">
        <v>260</v>
      </c>
      <c r="B31" s="1394"/>
      <c r="C31" s="1394"/>
      <c r="D31" s="1394"/>
      <c r="E31" s="1394"/>
      <c r="F31" s="1394"/>
      <c r="G31" s="1394"/>
      <c r="H31" s="1394"/>
      <c r="I31" s="1394"/>
      <c r="J31" s="1394"/>
      <c r="K31" s="1394"/>
      <c r="L31" s="1395"/>
      <c r="M31" s="1361"/>
      <c r="N31" s="1362"/>
      <c r="O31" s="1362"/>
      <c r="P31" s="1362"/>
      <c r="Q31" s="1362"/>
      <c r="R31" s="1362"/>
      <c r="S31" s="1362"/>
      <c r="T31" s="1362"/>
      <c r="U31" s="1362"/>
      <c r="V31" s="1362"/>
      <c r="W31" s="1362"/>
      <c r="X31" s="1362"/>
      <c r="Y31" s="1362"/>
      <c r="Z31" s="1362"/>
      <c r="AA31" s="1362"/>
      <c r="AB31" s="1362"/>
      <c r="AC31" s="1431"/>
      <c r="AD31" s="1422"/>
      <c r="AE31" s="1423"/>
      <c r="AF31" s="1423"/>
      <c r="AG31" s="1424"/>
      <c r="AH31" s="1428"/>
      <c r="AI31" s="1429"/>
      <c r="AJ31" s="1429"/>
      <c r="AK31" s="1429"/>
      <c r="AL31" s="1429"/>
      <c r="AM31" s="1429"/>
      <c r="AN31" s="1429"/>
      <c r="AO31" s="1429"/>
      <c r="AP31" s="1429"/>
      <c r="AQ31" s="1429"/>
      <c r="AR31" s="1429"/>
      <c r="AS31" s="1430"/>
    </row>
    <row r="32" spans="1:77" ht="25" customHeight="1" x14ac:dyDescent="0.55000000000000004">
      <c r="A32" s="1345" t="s">
        <v>261</v>
      </c>
      <c r="B32" s="1346"/>
      <c r="C32" s="1346"/>
      <c r="D32" s="1346"/>
      <c r="E32" s="1346"/>
      <c r="F32" s="1346"/>
      <c r="G32" s="1346"/>
      <c r="H32" s="1346"/>
      <c r="I32" s="1346"/>
      <c r="J32" s="1346"/>
      <c r="K32" s="1346"/>
      <c r="L32" s="1347"/>
      <c r="M32" s="1402" t="s">
        <v>262</v>
      </c>
      <c r="N32" s="1403"/>
      <c r="O32" s="1403"/>
      <c r="P32" s="1404"/>
      <c r="Q32" s="1354"/>
      <c r="R32" s="1355"/>
      <c r="S32" s="1355"/>
      <c r="T32" s="1355"/>
      <c r="U32" s="1355"/>
      <c r="V32" s="1355"/>
      <c r="W32" s="1355"/>
      <c r="X32" s="1355"/>
      <c r="Y32" s="1355"/>
      <c r="Z32" s="1355"/>
      <c r="AA32" s="1355"/>
      <c r="AB32" s="1355"/>
      <c r="AC32" s="1355"/>
      <c r="AD32" s="1355"/>
      <c r="AE32" s="1355"/>
      <c r="AF32" s="1355"/>
      <c r="AG32" s="1355"/>
      <c r="AH32" s="1355"/>
      <c r="AI32" s="1355"/>
      <c r="AJ32" s="1355"/>
      <c r="AK32" s="1355"/>
      <c r="AL32" s="1355"/>
      <c r="AM32" s="1355"/>
      <c r="AN32" s="1355"/>
      <c r="AO32" s="1355"/>
      <c r="AP32" s="1355"/>
      <c r="AQ32" s="1355"/>
      <c r="AR32" s="1355"/>
      <c r="AS32" s="1356"/>
    </row>
    <row r="33" spans="1:45" ht="25" customHeight="1" x14ac:dyDescent="0.55000000000000004">
      <c r="A33" s="1348"/>
      <c r="B33" s="1349"/>
      <c r="C33" s="1349"/>
      <c r="D33" s="1349"/>
      <c r="E33" s="1349"/>
      <c r="F33" s="1349"/>
      <c r="G33" s="1349"/>
      <c r="H33" s="1349"/>
      <c r="I33" s="1349"/>
      <c r="J33" s="1349"/>
      <c r="K33" s="1349"/>
      <c r="L33" s="1350"/>
      <c r="M33" s="1402" t="s">
        <v>263</v>
      </c>
      <c r="N33" s="1403"/>
      <c r="O33" s="1403"/>
      <c r="P33" s="1404"/>
      <c r="Q33" s="1354"/>
      <c r="R33" s="1355"/>
      <c r="S33" s="1355"/>
      <c r="T33" s="1355"/>
      <c r="U33" s="1355"/>
      <c r="V33" s="1355"/>
      <c r="W33" s="1355"/>
      <c r="X33" s="1355"/>
      <c r="Y33" s="1355"/>
      <c r="Z33" s="1355"/>
      <c r="AA33" s="1355"/>
      <c r="AB33" s="1355"/>
      <c r="AC33" s="1357"/>
      <c r="AD33" s="1402" t="s">
        <v>264</v>
      </c>
      <c r="AE33" s="1403"/>
      <c r="AF33" s="1403"/>
      <c r="AG33" s="1404"/>
      <c r="AH33" s="1358"/>
      <c r="AI33" s="1359"/>
      <c r="AJ33" s="1359"/>
      <c r="AK33" s="1359"/>
      <c r="AL33" s="1359"/>
      <c r="AM33" s="1359"/>
      <c r="AN33" s="1359"/>
      <c r="AO33" s="1359"/>
      <c r="AP33" s="1359"/>
      <c r="AQ33" s="1359"/>
      <c r="AR33" s="1359"/>
      <c r="AS33" s="1360"/>
    </row>
    <row r="34" spans="1:45" ht="25" customHeight="1" x14ac:dyDescent="0.55000000000000004">
      <c r="A34" s="1348"/>
      <c r="B34" s="1349"/>
      <c r="C34" s="1349"/>
      <c r="D34" s="1349"/>
      <c r="E34" s="1349"/>
      <c r="F34" s="1349"/>
      <c r="G34" s="1349"/>
      <c r="H34" s="1349"/>
      <c r="I34" s="1349"/>
      <c r="J34" s="1349"/>
      <c r="K34" s="1349"/>
      <c r="L34" s="1350"/>
      <c r="M34" s="1402" t="s">
        <v>265</v>
      </c>
      <c r="N34" s="1403"/>
      <c r="O34" s="1403"/>
      <c r="P34" s="1404"/>
      <c r="Q34" s="1361"/>
      <c r="R34" s="1362"/>
      <c r="S34" s="1362"/>
      <c r="T34" s="1362"/>
      <c r="U34" s="1362"/>
      <c r="V34" s="1362"/>
      <c r="W34" s="1362"/>
      <c r="X34" s="1362"/>
      <c r="Y34" s="1362"/>
      <c r="Z34" s="1362"/>
      <c r="AA34" s="1362"/>
      <c r="AB34" s="1362"/>
      <c r="AC34" s="1362"/>
      <c r="AD34" s="1362"/>
      <c r="AE34" s="1362"/>
      <c r="AF34" s="1362"/>
      <c r="AG34" s="1362"/>
      <c r="AH34" s="1362"/>
      <c r="AI34" s="1362"/>
      <c r="AJ34" s="1362"/>
      <c r="AK34" s="1362"/>
      <c r="AL34" s="1362"/>
      <c r="AM34" s="1362"/>
      <c r="AN34" s="1362"/>
      <c r="AO34" s="1362"/>
      <c r="AP34" s="1362"/>
      <c r="AQ34" s="1362"/>
      <c r="AR34" s="1362"/>
      <c r="AS34" s="1363"/>
    </row>
    <row r="35" spans="1:45" ht="25" customHeight="1" x14ac:dyDescent="0.55000000000000004">
      <c r="A35" s="1351"/>
      <c r="B35" s="1352"/>
      <c r="C35" s="1352"/>
      <c r="D35" s="1352"/>
      <c r="E35" s="1352"/>
      <c r="F35" s="1352"/>
      <c r="G35" s="1352"/>
      <c r="H35" s="1352"/>
      <c r="I35" s="1352"/>
      <c r="J35" s="1352"/>
      <c r="K35" s="1352"/>
      <c r="L35" s="1353"/>
      <c r="M35" s="1396" t="s">
        <v>266</v>
      </c>
      <c r="N35" s="1394"/>
      <c r="O35" s="1394"/>
      <c r="P35" s="1395"/>
      <c r="Q35" s="1364"/>
      <c r="R35" s="1365"/>
      <c r="S35" s="1365"/>
      <c r="T35" s="1365"/>
      <c r="U35" s="1365"/>
      <c r="V35" s="1365"/>
      <c r="W35" s="1365"/>
      <c r="X35" s="1365"/>
      <c r="Y35" s="1365"/>
      <c r="Z35" s="1365"/>
      <c r="AA35" s="1365"/>
      <c r="AB35" s="1365"/>
      <c r="AC35" s="1366"/>
      <c r="AD35" s="1405" t="s">
        <v>267</v>
      </c>
      <c r="AE35" s="1406"/>
      <c r="AF35" s="1406"/>
      <c r="AG35" s="1407"/>
      <c r="AH35" s="1354"/>
      <c r="AI35" s="1355"/>
      <c r="AJ35" s="1355"/>
      <c r="AK35" s="1355"/>
      <c r="AL35" s="1355"/>
      <c r="AM35" s="1355"/>
      <c r="AN35" s="1355"/>
      <c r="AO35" s="1355"/>
      <c r="AP35" s="1355"/>
      <c r="AQ35" s="1355"/>
      <c r="AR35" s="1355"/>
      <c r="AS35" s="1356"/>
    </row>
    <row r="36" spans="1:45" ht="25" customHeight="1" x14ac:dyDescent="0.55000000000000004">
      <c r="A36" s="1408" t="s">
        <v>268</v>
      </c>
      <c r="B36" s="1394"/>
      <c r="C36" s="1394"/>
      <c r="D36" s="1394"/>
      <c r="E36" s="1394"/>
      <c r="F36" s="1394"/>
      <c r="G36" s="1394"/>
      <c r="H36" s="1394"/>
      <c r="I36" s="1394"/>
      <c r="J36" s="1394"/>
      <c r="K36" s="1394"/>
      <c r="L36" s="1395"/>
      <c r="M36" s="1391" t="s">
        <v>269</v>
      </c>
      <c r="N36" s="1392"/>
      <c r="O36" s="1392"/>
      <c r="P36" s="1392"/>
      <c r="Q36" s="1393"/>
      <c r="R36" s="1393"/>
      <c r="S36" s="1393"/>
      <c r="T36" s="1393"/>
      <c r="U36" s="1394" t="s">
        <v>270</v>
      </c>
      <c r="V36" s="1394"/>
      <c r="W36" s="1394"/>
      <c r="X36" s="1355"/>
      <c r="Y36" s="1355"/>
      <c r="Z36" s="1355"/>
      <c r="AA36" s="1394" t="s">
        <v>271</v>
      </c>
      <c r="AB36" s="1394"/>
      <c r="AC36" s="1395"/>
      <c r="AD36" s="1396" t="s">
        <v>272</v>
      </c>
      <c r="AE36" s="1394"/>
      <c r="AF36" s="1394"/>
      <c r="AG36" s="1395"/>
      <c r="AH36" s="1397"/>
      <c r="AI36" s="1398"/>
      <c r="AJ36" s="1398"/>
      <c r="AK36" s="1398"/>
      <c r="AL36" s="1398"/>
      <c r="AM36" s="1398"/>
      <c r="AN36" s="1398"/>
      <c r="AO36" s="1367" t="s">
        <v>273</v>
      </c>
      <c r="AP36" s="1367"/>
      <c r="AQ36" s="1367"/>
      <c r="AR36" s="1367"/>
      <c r="AS36" s="1368"/>
    </row>
    <row r="37" spans="1:45" ht="80" customHeight="1" x14ac:dyDescent="0.55000000000000004">
      <c r="A37" s="1372" t="s">
        <v>274</v>
      </c>
      <c r="B37" s="1399"/>
      <c r="C37" s="1399"/>
      <c r="D37" s="1399"/>
      <c r="E37" s="1399"/>
      <c r="F37" s="1399"/>
      <c r="G37" s="1399"/>
      <c r="H37" s="1399"/>
      <c r="I37" s="1399"/>
      <c r="J37" s="1399"/>
      <c r="K37" s="1399"/>
      <c r="L37" s="1400"/>
      <c r="M37" s="1374"/>
      <c r="N37" s="1375"/>
      <c r="O37" s="1375"/>
      <c r="P37" s="1375"/>
      <c r="Q37" s="1375"/>
      <c r="R37" s="1375"/>
      <c r="S37" s="1375"/>
      <c r="T37" s="1375"/>
      <c r="U37" s="1375"/>
      <c r="V37" s="1375"/>
      <c r="W37" s="1375"/>
      <c r="X37" s="1375"/>
      <c r="Y37" s="1375"/>
      <c r="Z37" s="1375"/>
      <c r="AA37" s="1375"/>
      <c r="AB37" s="1375"/>
      <c r="AC37" s="1375"/>
      <c r="AD37" s="1375"/>
      <c r="AE37" s="1375"/>
      <c r="AF37" s="1375"/>
      <c r="AG37" s="1375"/>
      <c r="AH37" s="1375"/>
      <c r="AI37" s="1375"/>
      <c r="AJ37" s="1375"/>
      <c r="AK37" s="1375"/>
      <c r="AL37" s="1375"/>
      <c r="AM37" s="1375"/>
      <c r="AN37" s="1375"/>
      <c r="AO37" s="1375"/>
      <c r="AP37" s="1375"/>
      <c r="AQ37" s="1375"/>
      <c r="AR37" s="1375"/>
      <c r="AS37" s="1376"/>
    </row>
    <row r="38" spans="1:45" ht="25" customHeight="1" x14ac:dyDescent="0.55000000000000004">
      <c r="A38" s="1377" t="s">
        <v>645</v>
      </c>
      <c r="B38" s="1346"/>
      <c r="C38" s="1346"/>
      <c r="D38" s="1346"/>
      <c r="E38" s="1346"/>
      <c r="F38" s="1346"/>
      <c r="G38" s="1346"/>
      <c r="H38" s="1346"/>
      <c r="I38" s="1346"/>
      <c r="J38" s="1346"/>
      <c r="K38" s="1346"/>
      <c r="L38" s="1347"/>
      <c r="M38" s="1401" t="s">
        <v>275</v>
      </c>
      <c r="N38" s="1380"/>
      <c r="O38" s="1380"/>
      <c r="P38" s="1381"/>
      <c r="Q38" s="1378"/>
      <c r="R38" s="1379"/>
      <c r="S38" s="1379"/>
      <c r="T38" s="1379"/>
      <c r="U38" s="1379"/>
      <c r="V38" s="1379"/>
      <c r="W38" s="1379"/>
      <c r="X38" s="1380" t="s">
        <v>273</v>
      </c>
      <c r="Y38" s="1380"/>
      <c r="Z38" s="1380"/>
      <c r="AA38" s="1380"/>
      <c r="AB38" s="1380"/>
      <c r="AC38" s="1381"/>
      <c r="AD38" s="1401" t="s">
        <v>276</v>
      </c>
      <c r="AE38" s="1380"/>
      <c r="AF38" s="1380"/>
      <c r="AG38" s="1381"/>
      <c r="AH38" s="1382"/>
      <c r="AI38" s="1383"/>
      <c r="AJ38" s="1383"/>
      <c r="AK38" s="1383"/>
      <c r="AL38" s="1383"/>
      <c r="AM38" s="1383"/>
      <c r="AN38" s="1383"/>
      <c r="AO38" s="1380" t="s">
        <v>273</v>
      </c>
      <c r="AP38" s="1380"/>
      <c r="AQ38" s="1380"/>
      <c r="AR38" s="1380"/>
      <c r="AS38" s="1384"/>
    </row>
    <row r="39" spans="1:45" ht="40" customHeight="1" x14ac:dyDescent="0.55000000000000004">
      <c r="A39" s="1351"/>
      <c r="B39" s="1352"/>
      <c r="C39" s="1352"/>
      <c r="D39" s="1352"/>
      <c r="E39" s="1352"/>
      <c r="F39" s="1352"/>
      <c r="G39" s="1352"/>
      <c r="H39" s="1352"/>
      <c r="I39" s="1352"/>
      <c r="J39" s="1352"/>
      <c r="K39" s="1352"/>
      <c r="L39" s="1353"/>
      <c r="M39" s="1385" t="s">
        <v>277</v>
      </c>
      <c r="N39" s="1386"/>
      <c r="O39" s="1386"/>
      <c r="P39" s="1387"/>
      <c r="Q39" s="1388"/>
      <c r="R39" s="1389"/>
      <c r="S39" s="1389"/>
      <c r="T39" s="1389"/>
      <c r="U39" s="1389"/>
      <c r="V39" s="1389"/>
      <c r="W39" s="1389"/>
      <c r="X39" s="1389"/>
      <c r="Y39" s="1389"/>
      <c r="Z39" s="1389"/>
      <c r="AA39" s="1389"/>
      <c r="AB39" s="1389"/>
      <c r="AC39" s="1389"/>
      <c r="AD39" s="1389"/>
      <c r="AE39" s="1389"/>
      <c r="AF39" s="1389"/>
      <c r="AG39" s="1389"/>
      <c r="AH39" s="1389"/>
      <c r="AI39" s="1389"/>
      <c r="AJ39" s="1389"/>
      <c r="AK39" s="1389"/>
      <c r="AL39" s="1389"/>
      <c r="AM39" s="1389"/>
      <c r="AN39" s="1389"/>
      <c r="AO39" s="1389"/>
      <c r="AP39" s="1389"/>
      <c r="AQ39" s="1389"/>
      <c r="AR39" s="1389"/>
      <c r="AS39" s="1390"/>
    </row>
    <row r="40" spans="1:45" ht="25" customHeight="1" x14ac:dyDescent="0.55000000000000004">
      <c r="A40" s="1432" t="s">
        <v>741</v>
      </c>
      <c r="B40" s="1433"/>
      <c r="C40" s="1433"/>
      <c r="D40" s="1433"/>
      <c r="E40" s="1433"/>
      <c r="F40" s="1433"/>
      <c r="G40" s="1433"/>
      <c r="H40" s="1433"/>
      <c r="I40" s="1433"/>
      <c r="J40" s="1433"/>
      <c r="K40" s="1433"/>
      <c r="L40" s="1433"/>
      <c r="M40" s="1433"/>
      <c r="N40" s="1433"/>
      <c r="O40" s="1433"/>
      <c r="P40" s="1433"/>
      <c r="Q40" s="1433"/>
      <c r="R40" s="1433"/>
      <c r="S40" s="1433"/>
      <c r="T40" s="1433"/>
      <c r="U40" s="1433"/>
      <c r="V40" s="1433"/>
      <c r="W40" s="1433"/>
      <c r="X40" s="1433"/>
      <c r="Y40" s="1433"/>
      <c r="Z40" s="1433"/>
      <c r="AA40" s="1433"/>
      <c r="AB40" s="1433"/>
      <c r="AC40" s="1433"/>
      <c r="AD40" s="1433"/>
      <c r="AE40" s="1433"/>
      <c r="AF40" s="1433"/>
      <c r="AG40" s="1433"/>
      <c r="AH40" s="1433"/>
      <c r="AI40" s="1433"/>
      <c r="AJ40" s="1433"/>
      <c r="AK40" s="1433"/>
      <c r="AL40" s="1434"/>
      <c r="AM40" s="1435" t="s">
        <v>119</v>
      </c>
      <c r="AN40" s="1436"/>
      <c r="AO40" s="1436"/>
      <c r="AP40" s="1436"/>
      <c r="AQ40" s="1436"/>
      <c r="AR40" s="1436"/>
      <c r="AS40" s="1437"/>
    </row>
    <row r="41" spans="1:45" x14ac:dyDescent="0.55000000000000004">
      <c r="A41" s="414"/>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c r="AP41" s="414"/>
      <c r="AQ41" s="414"/>
      <c r="AR41" s="414"/>
      <c r="AS41" s="414"/>
    </row>
  </sheetData>
  <sheetProtection password="C472" sheet="1" objects="1" scenarios="1" selectLockedCells="1"/>
  <mergeCells count="132">
    <mergeCell ref="A40:AL40"/>
    <mergeCell ref="AM40:AS40"/>
    <mergeCell ref="M37:AS37"/>
    <mergeCell ref="A38:L39"/>
    <mergeCell ref="Q38:W38"/>
    <mergeCell ref="X38:AC38"/>
    <mergeCell ref="AD38:AG38"/>
    <mergeCell ref="AH38:AN38"/>
    <mergeCell ref="AO38:AS38"/>
    <mergeCell ref="M39:P39"/>
    <mergeCell ref="Q39:AS39"/>
    <mergeCell ref="M38:P38"/>
    <mergeCell ref="A37:L37"/>
    <mergeCell ref="A32:L35"/>
    <mergeCell ref="Q32:AS32"/>
    <mergeCell ref="Q33:AC33"/>
    <mergeCell ref="AD33:AG33"/>
    <mergeCell ref="AH33:AS33"/>
    <mergeCell ref="Q34:AS34"/>
    <mergeCell ref="Q35:AC35"/>
    <mergeCell ref="AH35:AS35"/>
    <mergeCell ref="M35:P35"/>
    <mergeCell ref="AD35:AG35"/>
    <mergeCell ref="M32:P32"/>
    <mergeCell ref="M33:P33"/>
    <mergeCell ref="M34:P34"/>
    <mergeCell ref="A25:L25"/>
    <mergeCell ref="M25:AS25"/>
    <mergeCell ref="A30:C30"/>
    <mergeCell ref="D30:G30"/>
    <mergeCell ref="H30:L30"/>
    <mergeCell ref="AD30:AG31"/>
    <mergeCell ref="AH30:AS31"/>
    <mergeCell ref="A31:L31"/>
    <mergeCell ref="M31:AC31"/>
    <mergeCell ref="M30:AC30"/>
    <mergeCell ref="A28:AL28"/>
    <mergeCell ref="AM28:AS28"/>
    <mergeCell ref="M26:P26"/>
    <mergeCell ref="A26:L27"/>
    <mergeCell ref="Q26:W26"/>
    <mergeCell ref="X26:AC26"/>
    <mergeCell ref="AD26:AG26"/>
    <mergeCell ref="AH26:AN26"/>
    <mergeCell ref="AO26:AS26"/>
    <mergeCell ref="M27:P27"/>
    <mergeCell ref="Q27:AS27"/>
    <mergeCell ref="A36:L36"/>
    <mergeCell ref="M36:P36"/>
    <mergeCell ref="Q36:T36"/>
    <mergeCell ref="U36:W36"/>
    <mergeCell ref="X36:Z36"/>
    <mergeCell ref="AA36:AC36"/>
    <mergeCell ref="AD36:AG36"/>
    <mergeCell ref="AH36:AN36"/>
    <mergeCell ref="AO36:AS36"/>
    <mergeCell ref="A24:L24"/>
    <mergeCell ref="M23:P23"/>
    <mergeCell ref="A20:L23"/>
    <mergeCell ref="Q20:AS20"/>
    <mergeCell ref="Q21:AC21"/>
    <mergeCell ref="AD21:AG21"/>
    <mergeCell ref="AH21:AS21"/>
    <mergeCell ref="Q22:AS22"/>
    <mergeCell ref="Q23:AC23"/>
    <mergeCell ref="AH23:AS23"/>
    <mergeCell ref="M22:P22"/>
    <mergeCell ref="M21:P21"/>
    <mergeCell ref="M20:P20"/>
    <mergeCell ref="M24:P24"/>
    <mergeCell ref="Q24:T24"/>
    <mergeCell ref="U24:W24"/>
    <mergeCell ref="X24:Z24"/>
    <mergeCell ref="AA24:AC24"/>
    <mergeCell ref="AD24:AG24"/>
    <mergeCell ref="AH24:AN24"/>
    <mergeCell ref="AO24:AS24"/>
    <mergeCell ref="AD23:AG23"/>
    <mergeCell ref="A19:L19"/>
    <mergeCell ref="M19:AC19"/>
    <mergeCell ref="M14:P14"/>
    <mergeCell ref="M12:P12"/>
    <mergeCell ref="Q12:T12"/>
    <mergeCell ref="U12:W12"/>
    <mergeCell ref="X12:Z12"/>
    <mergeCell ref="AA12:AC12"/>
    <mergeCell ref="AD12:AG12"/>
    <mergeCell ref="M15:P15"/>
    <mergeCell ref="Q15:AS15"/>
    <mergeCell ref="A16:AL16"/>
    <mergeCell ref="AM16:AS16"/>
    <mergeCell ref="M18:AC18"/>
    <mergeCell ref="A18:C18"/>
    <mergeCell ref="D18:G18"/>
    <mergeCell ref="H18:L18"/>
    <mergeCell ref="AD18:AG19"/>
    <mergeCell ref="AH18:AS19"/>
    <mergeCell ref="A3:AR3"/>
    <mergeCell ref="A4:AR4"/>
    <mergeCell ref="M6:AC6"/>
    <mergeCell ref="A5:AR5"/>
    <mergeCell ref="A6:C6"/>
    <mergeCell ref="D6:G6"/>
    <mergeCell ref="H6:L6"/>
    <mergeCell ref="AO12:AS12"/>
    <mergeCell ref="A13:L13"/>
    <mergeCell ref="M13:AS13"/>
    <mergeCell ref="M11:P11"/>
    <mergeCell ref="AD11:AG11"/>
    <mergeCell ref="M8:P8"/>
    <mergeCell ref="M9:P9"/>
    <mergeCell ref="M10:P10"/>
    <mergeCell ref="AD6:AG7"/>
    <mergeCell ref="AH6:AS7"/>
    <mergeCell ref="A12:L12"/>
    <mergeCell ref="AH9:AS9"/>
    <mergeCell ref="Q10:AS10"/>
    <mergeCell ref="Q11:AC11"/>
    <mergeCell ref="AH11:AS11"/>
    <mergeCell ref="A7:L7"/>
    <mergeCell ref="M7:AC7"/>
    <mergeCell ref="A8:L11"/>
    <mergeCell ref="Q8:AS8"/>
    <mergeCell ref="Q9:AC9"/>
    <mergeCell ref="AD9:AG9"/>
    <mergeCell ref="AH12:AN12"/>
    <mergeCell ref="A14:L15"/>
    <mergeCell ref="Q14:W14"/>
    <mergeCell ref="X14:AC14"/>
    <mergeCell ref="AD14:AG14"/>
    <mergeCell ref="AH14:AN14"/>
    <mergeCell ref="AO14:AS14"/>
  </mergeCells>
  <phoneticPr fontId="2"/>
  <dataValidations count="7">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M28:AS28 AM16:AS16 AM40:AS40">
      <formula1>"選択してください,関連あり,関連なし"</formula1>
    </dataValidation>
    <dataValidation allowBlank="1" showInputMessage="1" showErrorMessage="1" prompt="主に以下の点を明確かつ具体的に説明してください。_x000a_・本助成事業遂行にあたっての使用目的_x000a_・リース・レンタルではなく購入が必要な理由" sqref="M13:AS13 M25:AS25 M37:AS37"/>
    <dataValidation allowBlank="1" showInputMessage="1" showErrorMessage="1" prompt="やむを得ず２者提出できない場合は、その理由を記入してください。_x000a_（ただし、「過去に取引実績があるから」等は不可）" sqref="Q15:AS15 Q27:AS27 Q39:AS39"/>
    <dataValidation imeMode="disabled" allowBlank="1" showInputMessage="1" showErrorMessage="1" sqref="AH9:AS9 Q12:T12 X12:Z12 AH21:AS21 Q14:W14 AH14:AN14 Q24:T24 X24:Z24 Q26:W26 AH26:AN26 AH33:AS33 Q36:T36 X36:Z36 Q38:W38 AH38:AN38"/>
    <dataValidation allowBlank="1" showInputMessage="1" showErrorMessage="1" prompt="前ページの「(10)機械装置・工具器具費」の「経費番号」（機-1、機-2）を記入してください。" sqref="D6:G6 D18:G18 D30:G30"/>
    <dataValidation allowBlank="1" showInputMessage="1" showErrorMessage="1" prompt="原則東京都内の自企業の事業所等（他社は不可）で、公社が検査時に確認できる場所としてください。" sqref="M7:AC7 M19:AC19 M31:AC31"/>
    <dataValidation imeMode="disabled" allowBlank="1" showInputMessage="1" showErrorMessage="1" prompt="前ページの「(10)機械装置・工具器具費」の「助成事業に要する経費（税込）」の金額を記入してください。" sqref="AH12:AN12 AH24:AN24 AH36:AN36"/>
  </dataValidations>
  <printOptions horizontalCentered="1" verticalCentered="1"/>
  <pageMargins left="0.23622047244094491" right="0.23622047244094491" top="0.74803149606299213" bottom="0.74803149606299213" header="0.31496062992125984" footer="0.31496062992125984"/>
  <pageSetup paperSize="8" scale="91" orientation="portrait" r:id="rId1"/>
  <headerFooter>
    <oddFoote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A25"/>
  <sheetViews>
    <sheetView showGridLines="0" view="pageBreakPreview" zoomScale="80" zoomScaleNormal="80" zoomScaleSheetLayoutView="80" workbookViewId="0">
      <selection activeCell="B9" sqref="B9"/>
    </sheetView>
  </sheetViews>
  <sheetFormatPr defaultColWidth="8.25" defaultRowHeight="18" x14ac:dyDescent="0.55000000000000004"/>
  <cols>
    <col min="1" max="1" width="10.83203125" style="560" customWidth="1"/>
    <col min="2" max="2" width="23.5" style="560" customWidth="1"/>
    <col min="3" max="3" width="9.9140625" style="560" bestFit="1" customWidth="1"/>
    <col min="4" max="4" width="5.25" style="560" bestFit="1" customWidth="1"/>
    <col min="5" max="5" width="12.75" style="560" bestFit="1" customWidth="1"/>
    <col min="6" max="8" width="19" style="574" customWidth="1"/>
    <col min="9" max="9" width="1.9140625" style="578" customWidth="1"/>
    <col min="10" max="10" width="1.1640625" style="560" customWidth="1"/>
    <col min="11" max="16384" width="8.25" style="560"/>
  </cols>
  <sheetData>
    <row r="1" spans="1:27" ht="30.5" customHeight="1" x14ac:dyDescent="0.55000000000000004">
      <c r="A1" s="558"/>
      <c r="B1" s="558"/>
      <c r="C1" s="558"/>
      <c r="D1" s="558"/>
      <c r="E1" s="558"/>
      <c r="F1" s="559"/>
      <c r="G1" s="559"/>
      <c r="H1" s="346" t="s">
        <v>735</v>
      </c>
      <c r="I1" s="90"/>
    </row>
    <row r="2" spans="1:27" s="563" customFormat="1" ht="18" customHeight="1" x14ac:dyDescent="0.55000000000000004">
      <c r="A2" s="359" t="s">
        <v>408</v>
      </c>
      <c r="B2" s="561"/>
      <c r="C2" s="561"/>
      <c r="D2" s="561"/>
      <c r="E2" s="561"/>
      <c r="F2" s="562"/>
      <c r="G2" s="562"/>
      <c r="H2" s="52"/>
      <c r="I2" s="90"/>
    </row>
    <row r="3" spans="1:27" x14ac:dyDescent="0.55000000000000004">
      <c r="A3" s="1539" t="s">
        <v>742</v>
      </c>
      <c r="B3" s="1539"/>
      <c r="C3" s="1539"/>
      <c r="D3" s="1539"/>
      <c r="E3" s="1539"/>
      <c r="F3" s="1539"/>
      <c r="G3" s="1539"/>
      <c r="H3" s="1539"/>
      <c r="I3" s="560"/>
    </row>
    <row r="4" spans="1:27" x14ac:dyDescent="0.55000000000000004">
      <c r="A4" s="1539"/>
      <c r="B4" s="1539"/>
      <c r="C4" s="1539"/>
      <c r="D4" s="1539"/>
      <c r="E4" s="1539"/>
      <c r="F4" s="1539"/>
      <c r="G4" s="1539"/>
      <c r="H4" s="1539"/>
    </row>
    <row r="5" spans="1:27" x14ac:dyDescent="0.55000000000000004">
      <c r="A5" s="1538" t="s">
        <v>743</v>
      </c>
      <c r="B5" s="1538"/>
      <c r="C5" s="1538"/>
      <c r="D5" s="1538"/>
      <c r="E5" s="1538"/>
      <c r="F5" s="1538"/>
      <c r="G5" s="1538"/>
      <c r="H5" s="1538"/>
    </row>
    <row r="6" spans="1:27" x14ac:dyDescent="0.55000000000000004">
      <c r="A6" s="1538" t="s">
        <v>744</v>
      </c>
      <c r="B6" s="1538"/>
      <c r="C6" s="1538"/>
      <c r="D6" s="1538"/>
      <c r="E6" s="1538"/>
      <c r="F6" s="1538"/>
      <c r="G6" s="1538"/>
      <c r="H6" s="1538"/>
    </row>
    <row r="7" spans="1:27" x14ac:dyDescent="0.55000000000000004">
      <c r="A7" s="564"/>
      <c r="B7" s="565"/>
      <c r="C7" s="565"/>
      <c r="D7" s="558"/>
      <c r="E7" s="558"/>
      <c r="F7" s="559"/>
      <c r="G7" s="559"/>
      <c r="H7" s="566" t="s">
        <v>745</v>
      </c>
      <c r="I7" s="575"/>
    </row>
    <row r="8" spans="1:27" ht="39" customHeight="1" x14ac:dyDescent="0.55000000000000004">
      <c r="A8" s="567" t="s">
        <v>746</v>
      </c>
      <c r="B8" s="567" t="s">
        <v>747</v>
      </c>
      <c r="C8" s="567" t="s">
        <v>748</v>
      </c>
      <c r="D8" s="568" t="s">
        <v>749</v>
      </c>
      <c r="E8" s="568" t="s">
        <v>750</v>
      </c>
      <c r="F8" s="567" t="s">
        <v>751</v>
      </c>
      <c r="G8" s="567" t="s">
        <v>752</v>
      </c>
      <c r="H8" s="567" t="s">
        <v>753</v>
      </c>
      <c r="I8" s="576" t="s">
        <v>769</v>
      </c>
    </row>
    <row r="9" spans="1:27" ht="35" customHeight="1" x14ac:dyDescent="0.55000000000000004">
      <c r="A9" s="567" t="s">
        <v>754</v>
      </c>
      <c r="B9" s="570"/>
      <c r="C9" s="570"/>
      <c r="D9" s="571"/>
      <c r="E9" s="571"/>
      <c r="F9" s="606">
        <f>C9*E9</f>
        <v>0</v>
      </c>
      <c r="G9" s="606">
        <f>ROUNDDOWN(F9*1.1,0)</f>
        <v>0</v>
      </c>
      <c r="H9" s="605"/>
      <c r="I9" s="577" t="str">
        <f>IF(OR(
      AND(B9="",C9="",D9="",E9="",H9=""),
      AND(B9&lt;&gt;"",C9&lt;&gt;"",D9&lt;&gt;"",E9&lt;&gt;"",H9&lt;&gt;"")),
   "", "←全ての項目を入力してください。")</f>
        <v/>
      </c>
      <c r="Z9" s="569"/>
      <c r="AA9" s="569"/>
    </row>
    <row r="10" spans="1:27" ht="35" customHeight="1" x14ac:dyDescent="0.55000000000000004">
      <c r="A10" s="567" t="s">
        <v>755</v>
      </c>
      <c r="B10" s="570"/>
      <c r="C10" s="570"/>
      <c r="D10" s="571"/>
      <c r="E10" s="571"/>
      <c r="F10" s="606">
        <f t="shared" ref="F10:F23" si="0">C10*E10</f>
        <v>0</v>
      </c>
      <c r="G10" s="606">
        <f>ROUNDDOWN(F10*1.1,0)</f>
        <v>0</v>
      </c>
      <c r="H10" s="605"/>
      <c r="I10" s="577" t="str">
        <f t="shared" ref="I10:I23" si="1">IF(OR(
      AND(B10="",C10="",D10="",E10="",H10=""),
      AND(B10&lt;&gt;"",C10&lt;&gt;"",D10&lt;&gt;"",E10&lt;&gt;"",H10&lt;&gt;"")),
   "", "←全ての項目を入力してください。")</f>
        <v/>
      </c>
    </row>
    <row r="11" spans="1:27" ht="35" customHeight="1" x14ac:dyDescent="0.55000000000000004">
      <c r="A11" s="567" t="s">
        <v>756</v>
      </c>
      <c r="B11" s="570"/>
      <c r="C11" s="570"/>
      <c r="D11" s="571"/>
      <c r="E11" s="571"/>
      <c r="F11" s="606">
        <f t="shared" si="0"/>
        <v>0</v>
      </c>
      <c r="G11" s="606">
        <f>ROUNDDOWN(F11*1.1,0)</f>
        <v>0</v>
      </c>
      <c r="H11" s="605"/>
      <c r="I11" s="577" t="str">
        <f t="shared" si="1"/>
        <v/>
      </c>
    </row>
    <row r="12" spans="1:27" ht="35" customHeight="1" x14ac:dyDescent="0.55000000000000004">
      <c r="A12" s="567" t="s">
        <v>757</v>
      </c>
      <c r="B12" s="570"/>
      <c r="C12" s="570"/>
      <c r="D12" s="571"/>
      <c r="E12" s="571"/>
      <c r="F12" s="606">
        <f t="shared" si="0"/>
        <v>0</v>
      </c>
      <c r="G12" s="606">
        <f t="shared" ref="G12:G23" si="2">ROUNDDOWN(F12*1.1,0)</f>
        <v>0</v>
      </c>
      <c r="H12" s="605"/>
      <c r="I12" s="577" t="str">
        <f t="shared" si="1"/>
        <v/>
      </c>
    </row>
    <row r="13" spans="1:27" ht="35" customHeight="1" x14ac:dyDescent="0.55000000000000004">
      <c r="A13" s="567" t="s">
        <v>758</v>
      </c>
      <c r="B13" s="570"/>
      <c r="C13" s="570"/>
      <c r="D13" s="571"/>
      <c r="E13" s="571"/>
      <c r="F13" s="606">
        <f t="shared" si="0"/>
        <v>0</v>
      </c>
      <c r="G13" s="606">
        <f t="shared" si="2"/>
        <v>0</v>
      </c>
      <c r="H13" s="605"/>
      <c r="I13" s="577" t="str">
        <f t="shared" si="1"/>
        <v/>
      </c>
    </row>
    <row r="14" spans="1:27" ht="35" customHeight="1" x14ac:dyDescent="0.55000000000000004">
      <c r="A14" s="567" t="s">
        <v>759</v>
      </c>
      <c r="B14" s="570"/>
      <c r="C14" s="570"/>
      <c r="D14" s="571"/>
      <c r="E14" s="571"/>
      <c r="F14" s="606">
        <f t="shared" si="0"/>
        <v>0</v>
      </c>
      <c r="G14" s="606">
        <f t="shared" si="2"/>
        <v>0</v>
      </c>
      <c r="H14" s="605"/>
      <c r="I14" s="577" t="str">
        <f t="shared" si="1"/>
        <v/>
      </c>
    </row>
    <row r="15" spans="1:27" ht="35" customHeight="1" x14ac:dyDescent="0.55000000000000004">
      <c r="A15" s="567" t="s">
        <v>760</v>
      </c>
      <c r="B15" s="570"/>
      <c r="C15" s="570"/>
      <c r="D15" s="571"/>
      <c r="E15" s="571"/>
      <c r="F15" s="606">
        <f t="shared" si="0"/>
        <v>0</v>
      </c>
      <c r="G15" s="606">
        <f t="shared" si="2"/>
        <v>0</v>
      </c>
      <c r="H15" s="605"/>
      <c r="I15" s="577" t="str">
        <f t="shared" si="1"/>
        <v/>
      </c>
    </row>
    <row r="16" spans="1:27" ht="35" customHeight="1" x14ac:dyDescent="0.55000000000000004">
      <c r="A16" s="567" t="s">
        <v>761</v>
      </c>
      <c r="B16" s="570"/>
      <c r="C16" s="570"/>
      <c r="D16" s="571"/>
      <c r="E16" s="571"/>
      <c r="F16" s="606">
        <f t="shared" si="0"/>
        <v>0</v>
      </c>
      <c r="G16" s="606">
        <f t="shared" si="2"/>
        <v>0</v>
      </c>
      <c r="H16" s="605"/>
      <c r="I16" s="577" t="str">
        <f t="shared" si="1"/>
        <v/>
      </c>
    </row>
    <row r="17" spans="1:9" ht="35" customHeight="1" x14ac:dyDescent="0.55000000000000004">
      <c r="A17" s="567" t="s">
        <v>762</v>
      </c>
      <c r="B17" s="570"/>
      <c r="C17" s="570"/>
      <c r="D17" s="571"/>
      <c r="E17" s="571"/>
      <c r="F17" s="606">
        <f t="shared" si="0"/>
        <v>0</v>
      </c>
      <c r="G17" s="606">
        <f t="shared" si="2"/>
        <v>0</v>
      </c>
      <c r="H17" s="605"/>
      <c r="I17" s="577" t="str">
        <f t="shared" si="1"/>
        <v/>
      </c>
    </row>
    <row r="18" spans="1:9" ht="35" customHeight="1" x14ac:dyDescent="0.55000000000000004">
      <c r="A18" s="567" t="s">
        <v>763</v>
      </c>
      <c r="B18" s="570"/>
      <c r="C18" s="570"/>
      <c r="D18" s="571"/>
      <c r="E18" s="571"/>
      <c r="F18" s="606">
        <f t="shared" si="0"/>
        <v>0</v>
      </c>
      <c r="G18" s="606">
        <f t="shared" si="2"/>
        <v>0</v>
      </c>
      <c r="H18" s="605"/>
      <c r="I18" s="577" t="str">
        <f t="shared" si="1"/>
        <v/>
      </c>
    </row>
    <row r="19" spans="1:9" ht="35" customHeight="1" x14ac:dyDescent="0.55000000000000004">
      <c r="A19" s="567" t="s">
        <v>764</v>
      </c>
      <c r="B19" s="570"/>
      <c r="C19" s="570"/>
      <c r="D19" s="571"/>
      <c r="E19" s="571"/>
      <c r="F19" s="606">
        <f t="shared" si="0"/>
        <v>0</v>
      </c>
      <c r="G19" s="606">
        <f t="shared" si="2"/>
        <v>0</v>
      </c>
      <c r="H19" s="605"/>
      <c r="I19" s="577" t="str">
        <f t="shared" si="1"/>
        <v/>
      </c>
    </row>
    <row r="20" spans="1:9" ht="35" customHeight="1" x14ac:dyDescent="0.55000000000000004">
      <c r="A20" s="567" t="s">
        <v>765</v>
      </c>
      <c r="B20" s="570"/>
      <c r="C20" s="570"/>
      <c r="D20" s="571"/>
      <c r="E20" s="571"/>
      <c r="F20" s="606">
        <f t="shared" si="0"/>
        <v>0</v>
      </c>
      <c r="G20" s="606">
        <f t="shared" si="2"/>
        <v>0</v>
      </c>
      <c r="H20" s="605"/>
      <c r="I20" s="577" t="str">
        <f t="shared" si="1"/>
        <v/>
      </c>
    </row>
    <row r="21" spans="1:9" ht="35" customHeight="1" x14ac:dyDescent="0.55000000000000004">
      <c r="A21" s="567" t="s">
        <v>766</v>
      </c>
      <c r="B21" s="570"/>
      <c r="C21" s="570"/>
      <c r="D21" s="571"/>
      <c r="E21" s="571"/>
      <c r="F21" s="606">
        <f t="shared" si="0"/>
        <v>0</v>
      </c>
      <c r="G21" s="606">
        <f t="shared" si="2"/>
        <v>0</v>
      </c>
      <c r="H21" s="605"/>
      <c r="I21" s="577" t="str">
        <f t="shared" si="1"/>
        <v/>
      </c>
    </row>
    <row r="22" spans="1:9" ht="35" customHeight="1" x14ac:dyDescent="0.55000000000000004">
      <c r="A22" s="567" t="s">
        <v>767</v>
      </c>
      <c r="B22" s="570"/>
      <c r="C22" s="570"/>
      <c r="D22" s="571"/>
      <c r="E22" s="571"/>
      <c r="F22" s="606">
        <f t="shared" si="0"/>
        <v>0</v>
      </c>
      <c r="G22" s="606">
        <f t="shared" si="2"/>
        <v>0</v>
      </c>
      <c r="H22" s="605"/>
      <c r="I22" s="577" t="str">
        <f t="shared" si="1"/>
        <v/>
      </c>
    </row>
    <row r="23" spans="1:9" ht="35" customHeight="1" x14ac:dyDescent="0.55000000000000004">
      <c r="A23" s="567" t="s">
        <v>768</v>
      </c>
      <c r="B23" s="570"/>
      <c r="C23" s="570"/>
      <c r="D23" s="571"/>
      <c r="E23" s="571"/>
      <c r="F23" s="606">
        <f t="shared" si="0"/>
        <v>0</v>
      </c>
      <c r="G23" s="606">
        <f t="shared" si="2"/>
        <v>0</v>
      </c>
      <c r="H23" s="605"/>
      <c r="I23" s="577" t="str">
        <f t="shared" si="1"/>
        <v/>
      </c>
    </row>
    <row r="24" spans="1:9" ht="35" customHeight="1" x14ac:dyDescent="0.55000000000000004">
      <c r="A24" s="1535" t="s">
        <v>388</v>
      </c>
      <c r="B24" s="1536"/>
      <c r="C24" s="1536"/>
      <c r="D24" s="1536"/>
      <c r="E24" s="1537"/>
      <c r="F24" s="607">
        <f>SUM(F9:F23)</f>
        <v>0</v>
      </c>
      <c r="G24" s="607">
        <f>SUM(G9:G23)</f>
        <v>0</v>
      </c>
      <c r="H24" s="572"/>
    </row>
    <row r="25" spans="1:9" x14ac:dyDescent="0.55000000000000004">
      <c r="B25" s="573"/>
      <c r="C25" s="573"/>
    </row>
  </sheetData>
  <sheetProtection password="C472" sheet="1" objects="1" scenarios="1" selectLockedCells="1"/>
  <mergeCells count="4">
    <mergeCell ref="A24:E24"/>
    <mergeCell ref="A5:H5"/>
    <mergeCell ref="A3:H4"/>
    <mergeCell ref="A6:H6"/>
  </mergeCells>
  <phoneticPr fontId="2"/>
  <conditionalFormatting sqref="B9:E23 H9:H23">
    <cfRule type="expression" dxfId="53" priority="1">
      <formula>AND(OR($B9&lt;&gt;"",$C9&lt;&gt;"",$D9&lt;&gt;"",$E9&lt;&gt;"",$H9&lt;&gt;""),B9="")</formula>
    </cfRule>
  </conditionalFormatting>
  <dataValidations count="2">
    <dataValidation allowBlank="1" showInputMessage="1" showErrorMessage="1" promptTitle="事業者名を入力して下さい" prompt="未定等不明確の場合は、 申請時点の候補先を記入してください" sqref="H9:H23"/>
    <dataValidation type="custom" allowBlank="1" showInputMessage="1" showErrorMessage="1" sqref="I9:I23">
      <formula1>ISERROR(FIND(CHAR(10),I9))</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8" max="1048575" man="1"/>
  </col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0"/>
  <sheetViews>
    <sheetView showGridLines="0" view="pageBreakPreview" zoomScale="80" zoomScaleNormal="80" zoomScaleSheetLayoutView="80" workbookViewId="0">
      <selection activeCell="F4" sqref="F4:I4"/>
    </sheetView>
  </sheetViews>
  <sheetFormatPr defaultColWidth="1.75" defaultRowHeight="13" x14ac:dyDescent="0.55000000000000004"/>
  <cols>
    <col min="1" max="9" width="2.5" style="107" customWidth="1"/>
    <col min="10" max="10" width="10.33203125" style="107" customWidth="1"/>
    <col min="11" max="11" width="8.6640625" style="107" customWidth="1"/>
    <col min="12" max="12" width="5.75" style="107" customWidth="1"/>
    <col min="13" max="37" width="2.5" style="107" customWidth="1"/>
    <col min="38" max="254" width="2.25" style="107" customWidth="1"/>
    <col min="255" max="16384" width="1.75" style="107"/>
  </cols>
  <sheetData>
    <row r="1" spans="1:37" ht="21.5" customHeight="1" x14ac:dyDescent="0.55000000000000004">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46" t="s">
        <v>473</v>
      </c>
    </row>
    <row r="2" spans="1:37" ht="25" customHeight="1" x14ac:dyDescent="0.55000000000000004">
      <c r="A2" s="81" t="s">
        <v>409</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35"/>
      <c r="AG2" s="580"/>
      <c r="AH2" s="580"/>
      <c r="AI2" s="580"/>
      <c r="AJ2" s="580"/>
      <c r="AK2" s="52"/>
    </row>
    <row r="3" spans="1:37" ht="39" customHeight="1" x14ac:dyDescent="0.55000000000000004">
      <c r="A3" s="1581" t="s">
        <v>770</v>
      </c>
      <c r="B3" s="1581"/>
      <c r="C3" s="1581"/>
      <c r="D3" s="1581"/>
      <c r="E3" s="1581"/>
      <c r="F3" s="1581"/>
      <c r="G3" s="1581"/>
      <c r="H3" s="1581"/>
      <c r="I3" s="1581"/>
      <c r="J3" s="1581"/>
      <c r="K3" s="1581"/>
      <c r="L3" s="1581"/>
      <c r="M3" s="1581"/>
      <c r="N3" s="1581"/>
      <c r="O3" s="1581"/>
      <c r="P3" s="1581"/>
      <c r="Q3" s="1581"/>
      <c r="R3" s="1581"/>
      <c r="S3" s="1581"/>
      <c r="T3" s="1581"/>
      <c r="U3" s="1581"/>
      <c r="V3" s="1581"/>
      <c r="W3" s="1581"/>
      <c r="X3" s="1581"/>
      <c r="Y3" s="1581"/>
      <c r="Z3" s="1581"/>
      <c r="AA3" s="1581"/>
      <c r="AB3" s="1581"/>
      <c r="AC3" s="1581"/>
      <c r="AD3" s="1581"/>
      <c r="AE3" s="1581"/>
      <c r="AF3" s="1581"/>
      <c r="AG3" s="1581"/>
      <c r="AH3" s="1581"/>
      <c r="AI3" s="1581"/>
      <c r="AJ3" s="1581"/>
      <c r="AK3" s="1581"/>
    </row>
    <row r="4" spans="1:37" ht="30" customHeight="1" x14ac:dyDescent="0.55000000000000004">
      <c r="A4" s="1553" t="s">
        <v>203</v>
      </c>
      <c r="B4" s="1547"/>
      <c r="C4" s="1547"/>
      <c r="D4" s="1547"/>
      <c r="E4" s="1554"/>
      <c r="F4" s="1582" t="s">
        <v>390</v>
      </c>
      <c r="G4" s="1583"/>
      <c r="H4" s="1583"/>
      <c r="I4" s="1584"/>
      <c r="J4" s="1578" t="s">
        <v>417</v>
      </c>
      <c r="K4" s="1580"/>
      <c r="L4" s="1585"/>
      <c r="M4" s="1586"/>
      <c r="N4" s="1586"/>
      <c r="O4" s="1586"/>
      <c r="P4" s="1586"/>
      <c r="Q4" s="1586"/>
      <c r="R4" s="1586"/>
      <c r="S4" s="1586"/>
      <c r="T4" s="1586"/>
      <c r="U4" s="1586"/>
      <c r="V4" s="1586"/>
      <c r="W4" s="1586"/>
      <c r="X4" s="1586"/>
      <c r="Y4" s="1586"/>
      <c r="Z4" s="1586"/>
      <c r="AA4" s="1586"/>
      <c r="AB4" s="1586"/>
      <c r="AC4" s="1586"/>
      <c r="AD4" s="1586"/>
      <c r="AE4" s="1586"/>
      <c r="AF4" s="1586"/>
      <c r="AG4" s="1586"/>
      <c r="AH4" s="1586"/>
      <c r="AI4" s="1586"/>
      <c r="AJ4" s="1586"/>
      <c r="AK4" s="1587"/>
    </row>
    <row r="5" spans="1:37" ht="30" customHeight="1" x14ac:dyDescent="0.55000000000000004">
      <c r="A5" s="1578" t="s">
        <v>263</v>
      </c>
      <c r="B5" s="1579"/>
      <c r="C5" s="1579"/>
      <c r="D5" s="1579"/>
      <c r="E5" s="1579"/>
      <c r="F5" s="1579"/>
      <c r="G5" s="1579"/>
      <c r="H5" s="1579"/>
      <c r="I5" s="1580"/>
      <c r="J5" s="1588"/>
      <c r="K5" s="1589"/>
      <c r="L5" s="1589"/>
      <c r="M5" s="1589"/>
      <c r="N5" s="1589"/>
      <c r="O5" s="1589"/>
      <c r="P5" s="1589"/>
      <c r="Q5" s="1589"/>
      <c r="R5" s="1589"/>
      <c r="S5" s="1589"/>
      <c r="T5" s="1590" t="s">
        <v>389</v>
      </c>
      <c r="U5" s="1591"/>
      <c r="V5" s="1591"/>
      <c r="W5" s="1591"/>
      <c r="X5" s="1591"/>
      <c r="Y5" s="1591"/>
      <c r="Z5" s="1591"/>
      <c r="AA5" s="1591"/>
      <c r="AB5" s="1592"/>
      <c r="AC5" s="1593"/>
      <c r="AD5" s="1593"/>
      <c r="AE5" s="1593"/>
      <c r="AF5" s="1593"/>
      <c r="AG5" s="1593"/>
      <c r="AH5" s="1593"/>
      <c r="AI5" s="1593"/>
      <c r="AJ5" s="1593"/>
      <c r="AK5" s="1594"/>
    </row>
    <row r="6" spans="1:37" ht="30" customHeight="1" x14ac:dyDescent="0.55000000000000004">
      <c r="A6" s="1578" t="s">
        <v>265</v>
      </c>
      <c r="B6" s="1579"/>
      <c r="C6" s="1579"/>
      <c r="D6" s="1579"/>
      <c r="E6" s="1579"/>
      <c r="F6" s="1579"/>
      <c r="G6" s="1579"/>
      <c r="H6" s="1579"/>
      <c r="I6" s="1580"/>
      <c r="J6" s="1588"/>
      <c r="K6" s="1589"/>
      <c r="L6" s="1589"/>
      <c r="M6" s="1589"/>
      <c r="N6" s="1589"/>
      <c r="O6" s="1589"/>
      <c r="P6" s="1589"/>
      <c r="Q6" s="1589"/>
      <c r="R6" s="1589"/>
      <c r="S6" s="1589"/>
      <c r="T6" s="1589"/>
      <c r="U6" s="1589"/>
      <c r="V6" s="1589"/>
      <c r="W6" s="1589"/>
      <c r="X6" s="1589"/>
      <c r="Y6" s="1589"/>
      <c r="Z6" s="1589"/>
      <c r="AA6" s="1589"/>
      <c r="AB6" s="1589"/>
      <c r="AC6" s="1589"/>
      <c r="AD6" s="1589"/>
      <c r="AE6" s="1589"/>
      <c r="AF6" s="1589"/>
      <c r="AG6" s="1589"/>
      <c r="AH6" s="1589"/>
      <c r="AI6" s="1589"/>
      <c r="AJ6" s="1589"/>
      <c r="AK6" s="1595"/>
    </row>
    <row r="7" spans="1:37" ht="30" customHeight="1" x14ac:dyDescent="0.55000000000000004">
      <c r="A7" s="1553" t="s">
        <v>266</v>
      </c>
      <c r="B7" s="1547"/>
      <c r="C7" s="1547"/>
      <c r="D7" s="1547"/>
      <c r="E7" s="1547"/>
      <c r="F7" s="1547"/>
      <c r="G7" s="1547"/>
      <c r="H7" s="1547"/>
      <c r="I7" s="1554"/>
      <c r="J7" s="1588"/>
      <c r="K7" s="1589"/>
      <c r="L7" s="1589"/>
      <c r="M7" s="1589"/>
      <c r="N7" s="1589"/>
      <c r="O7" s="1589"/>
      <c r="P7" s="1589"/>
      <c r="Q7" s="1589"/>
      <c r="R7" s="1589"/>
      <c r="S7" s="1589"/>
      <c r="T7" s="1590" t="s">
        <v>280</v>
      </c>
      <c r="U7" s="1591"/>
      <c r="V7" s="1591"/>
      <c r="W7" s="1591"/>
      <c r="X7" s="1591"/>
      <c r="Y7" s="1591"/>
      <c r="Z7" s="1591"/>
      <c r="AA7" s="1591"/>
      <c r="AB7" s="1592"/>
      <c r="AC7" s="1556"/>
      <c r="AD7" s="1556"/>
      <c r="AE7" s="1556"/>
      <c r="AF7" s="1556"/>
      <c r="AG7" s="1556"/>
      <c r="AH7" s="1556"/>
      <c r="AI7" s="1556"/>
      <c r="AJ7" s="1556"/>
      <c r="AK7" s="1557"/>
    </row>
    <row r="8" spans="1:37" ht="48.75" customHeight="1" x14ac:dyDescent="0.55000000000000004">
      <c r="A8" s="1599" t="s">
        <v>393</v>
      </c>
      <c r="B8" s="1600"/>
      <c r="C8" s="1600"/>
      <c r="D8" s="1600"/>
      <c r="E8" s="1600"/>
      <c r="F8" s="1600"/>
      <c r="G8" s="1600"/>
      <c r="H8" s="1600"/>
      <c r="I8" s="1601"/>
      <c r="J8" s="1571"/>
      <c r="K8" s="1572"/>
      <c r="L8" s="1572"/>
      <c r="M8" s="1572"/>
      <c r="N8" s="1572"/>
      <c r="O8" s="1572"/>
      <c r="P8" s="1572"/>
      <c r="Q8" s="1572"/>
      <c r="R8" s="1572"/>
      <c r="S8" s="1572"/>
      <c r="T8" s="1572"/>
      <c r="U8" s="1572"/>
      <c r="V8" s="1572"/>
      <c r="W8" s="1572"/>
      <c r="X8" s="1572"/>
      <c r="Y8" s="1572"/>
      <c r="Z8" s="1572"/>
      <c r="AA8" s="1572"/>
      <c r="AB8" s="1572"/>
      <c r="AC8" s="1572"/>
      <c r="AD8" s="1572"/>
      <c r="AE8" s="1572"/>
      <c r="AF8" s="1572"/>
      <c r="AG8" s="1572"/>
      <c r="AH8" s="1572"/>
      <c r="AI8" s="1572"/>
      <c r="AJ8" s="1572"/>
      <c r="AK8" s="1573"/>
    </row>
    <row r="9" spans="1:37" ht="25" customHeight="1" x14ac:dyDescent="0.55000000000000004">
      <c r="A9" s="1596" t="s">
        <v>392</v>
      </c>
      <c r="B9" s="1597"/>
      <c r="C9" s="1597"/>
      <c r="D9" s="1597"/>
      <c r="E9" s="1597"/>
      <c r="F9" s="1597"/>
      <c r="G9" s="1597"/>
      <c r="H9" s="1597"/>
      <c r="I9" s="1598"/>
      <c r="J9" s="1576" t="s">
        <v>20</v>
      </c>
      <c r="K9" s="1577"/>
      <c r="L9" s="1577"/>
      <c r="M9" s="1546"/>
      <c r="N9" s="1546"/>
      <c r="O9" s="1547" t="s">
        <v>270</v>
      </c>
      <c r="P9" s="1547"/>
      <c r="Q9" s="1546"/>
      <c r="R9" s="1546"/>
      <c r="S9" s="1548" t="s">
        <v>271</v>
      </c>
      <c r="T9" s="1548"/>
      <c r="U9" s="1574"/>
      <c r="V9" s="1574"/>
      <c r="W9" s="1574"/>
      <c r="X9" s="1574"/>
      <c r="Y9" s="1574"/>
      <c r="Z9" s="1574"/>
      <c r="AA9" s="1574"/>
      <c r="AB9" s="1574"/>
      <c r="AC9" s="1574"/>
      <c r="AD9" s="1574"/>
      <c r="AE9" s="1574"/>
      <c r="AF9" s="1574"/>
      <c r="AG9" s="1574"/>
      <c r="AH9" s="1574"/>
      <c r="AI9" s="1574"/>
      <c r="AJ9" s="1574"/>
      <c r="AK9" s="1575"/>
    </row>
    <row r="10" spans="1:37" ht="25" customHeight="1" x14ac:dyDescent="0.55000000000000004">
      <c r="A10" s="1553" t="s">
        <v>391</v>
      </c>
      <c r="B10" s="1547"/>
      <c r="C10" s="1547"/>
      <c r="D10" s="1547"/>
      <c r="E10" s="1547"/>
      <c r="F10" s="1547"/>
      <c r="G10" s="1547"/>
      <c r="H10" s="1547"/>
      <c r="I10" s="1554"/>
      <c r="J10" s="1576" t="s">
        <v>20</v>
      </c>
      <c r="K10" s="1577"/>
      <c r="L10" s="1577"/>
      <c r="M10" s="1546"/>
      <c r="N10" s="1546"/>
      <c r="O10" s="1547" t="s">
        <v>270</v>
      </c>
      <c r="P10" s="1547"/>
      <c r="Q10" s="1546"/>
      <c r="R10" s="1546"/>
      <c r="S10" s="1548" t="s">
        <v>271</v>
      </c>
      <c r="T10" s="1548"/>
      <c r="U10" s="1547" t="s">
        <v>283</v>
      </c>
      <c r="V10" s="1547"/>
      <c r="W10" s="1547"/>
      <c r="X10" s="1547"/>
      <c r="Y10" s="1547" t="s">
        <v>356</v>
      </c>
      <c r="Z10" s="1547"/>
      <c r="AA10" s="1546"/>
      <c r="AB10" s="1546"/>
      <c r="AC10" s="1547" t="s">
        <v>270</v>
      </c>
      <c r="AD10" s="1547"/>
      <c r="AE10" s="1546"/>
      <c r="AF10" s="1546"/>
      <c r="AG10" s="1548" t="s">
        <v>271</v>
      </c>
      <c r="AH10" s="1548"/>
      <c r="AI10" s="1548"/>
      <c r="AJ10" s="1548"/>
      <c r="AK10" s="1549"/>
    </row>
    <row r="11" spans="1:37" ht="30" customHeight="1" x14ac:dyDescent="0.55000000000000004">
      <c r="A11" s="1553" t="s">
        <v>357</v>
      </c>
      <c r="B11" s="1547"/>
      <c r="C11" s="1547"/>
      <c r="D11" s="1547"/>
      <c r="E11" s="1547"/>
      <c r="F11" s="1547"/>
      <c r="G11" s="1547"/>
      <c r="H11" s="1547"/>
      <c r="I11" s="1554"/>
      <c r="J11" s="1550"/>
      <c r="K11" s="1550"/>
      <c r="L11" s="1550"/>
      <c r="M11" s="1550"/>
      <c r="N11" s="1550"/>
      <c r="O11" s="1550"/>
      <c r="P11" s="1550"/>
      <c r="Q11" s="1550"/>
      <c r="R11" s="1550"/>
      <c r="S11" s="1550"/>
      <c r="T11" s="1550"/>
      <c r="U11" s="1550"/>
      <c r="V11" s="1550"/>
      <c r="W11" s="1550"/>
      <c r="X11" s="1550"/>
      <c r="Y11" s="1551" t="s">
        <v>284</v>
      </c>
      <c r="Z11" s="1551"/>
      <c r="AA11" s="1551"/>
      <c r="AB11" s="1551"/>
      <c r="AC11" s="1551"/>
      <c r="AD11" s="1551"/>
      <c r="AE11" s="1551"/>
      <c r="AF11" s="1551"/>
      <c r="AG11" s="1551"/>
      <c r="AH11" s="1551"/>
      <c r="AI11" s="1551"/>
      <c r="AJ11" s="1551"/>
      <c r="AK11" s="1552"/>
    </row>
    <row r="12" spans="1:37" ht="50.25" customHeight="1" x14ac:dyDescent="0.55000000000000004">
      <c r="A12" s="1553" t="s">
        <v>394</v>
      </c>
      <c r="B12" s="1547"/>
      <c r="C12" s="1547"/>
      <c r="D12" s="1547"/>
      <c r="E12" s="1547"/>
      <c r="F12" s="1547"/>
      <c r="G12" s="1547"/>
      <c r="H12" s="1547"/>
      <c r="I12" s="1554"/>
      <c r="J12" s="1555"/>
      <c r="K12" s="1556"/>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6"/>
      <c r="AH12" s="1556"/>
      <c r="AI12" s="1556"/>
      <c r="AJ12" s="1556"/>
      <c r="AK12" s="1557"/>
    </row>
    <row r="13" spans="1:37" ht="50.25" customHeight="1" x14ac:dyDescent="0.55000000000000004">
      <c r="A13" s="1553" t="s">
        <v>301</v>
      </c>
      <c r="B13" s="1547"/>
      <c r="C13" s="1547"/>
      <c r="D13" s="1547"/>
      <c r="E13" s="1547"/>
      <c r="F13" s="1547"/>
      <c r="G13" s="1547"/>
      <c r="H13" s="1547"/>
      <c r="I13" s="1554"/>
      <c r="J13" s="1555"/>
      <c r="K13" s="1556"/>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c r="AH13" s="1556"/>
      <c r="AI13" s="1556"/>
      <c r="AJ13" s="1556"/>
      <c r="AK13" s="1557"/>
    </row>
    <row r="14" spans="1:37" ht="30" customHeight="1" x14ac:dyDescent="0.55000000000000004">
      <c r="A14" s="1558" t="s">
        <v>771</v>
      </c>
      <c r="B14" s="1559"/>
      <c r="C14" s="1559"/>
      <c r="D14" s="1559"/>
      <c r="E14" s="1559"/>
      <c r="F14" s="1559"/>
      <c r="G14" s="1559"/>
      <c r="H14" s="1559"/>
      <c r="I14" s="1560"/>
      <c r="J14" s="1570" t="s">
        <v>418</v>
      </c>
      <c r="K14" s="1567"/>
      <c r="L14" s="1564"/>
      <c r="M14" s="1565"/>
      <c r="N14" s="1565"/>
      <c r="O14" s="1566"/>
      <c r="P14" s="1567" t="s">
        <v>286</v>
      </c>
      <c r="Q14" s="1568"/>
      <c r="R14" s="1568"/>
      <c r="S14" s="1568"/>
      <c r="T14" s="632" t="s">
        <v>419</v>
      </c>
      <c r="U14" s="632"/>
      <c r="V14" s="632"/>
      <c r="W14" s="632"/>
      <c r="X14" s="632"/>
      <c r="Y14" s="632"/>
      <c r="Z14" s="632"/>
      <c r="AA14" s="632"/>
      <c r="AB14" s="632"/>
      <c r="AC14" s="1569"/>
      <c r="AD14" s="1569"/>
      <c r="AE14" s="1569"/>
      <c r="AF14" s="1569"/>
      <c r="AG14" s="1569"/>
      <c r="AH14" s="1567" t="s">
        <v>286</v>
      </c>
      <c r="AI14" s="1568"/>
      <c r="AJ14" s="1568"/>
      <c r="AK14" s="1568"/>
    </row>
    <row r="15" spans="1:37" ht="50.25" customHeight="1" x14ac:dyDescent="0.55000000000000004">
      <c r="A15" s="1561"/>
      <c r="B15" s="1562"/>
      <c r="C15" s="1562"/>
      <c r="D15" s="1562"/>
      <c r="E15" s="1562"/>
      <c r="F15" s="1562"/>
      <c r="G15" s="1562"/>
      <c r="H15" s="1562"/>
      <c r="I15" s="1563"/>
      <c r="J15" s="1570" t="s">
        <v>422</v>
      </c>
      <c r="K15" s="1567"/>
      <c r="L15" s="1555"/>
      <c r="M15" s="1556"/>
      <c r="N15" s="1556"/>
      <c r="O15" s="1556"/>
      <c r="P15" s="1556"/>
      <c r="Q15" s="1556"/>
      <c r="R15" s="1556"/>
      <c r="S15" s="1556"/>
      <c r="T15" s="1556"/>
      <c r="U15" s="1556"/>
      <c r="V15" s="1556"/>
      <c r="W15" s="1556"/>
      <c r="X15" s="1556"/>
      <c r="Y15" s="1556"/>
      <c r="Z15" s="1556"/>
      <c r="AA15" s="1556"/>
      <c r="AB15" s="1556"/>
      <c r="AC15" s="1556"/>
      <c r="AD15" s="1556"/>
      <c r="AE15" s="1556"/>
      <c r="AF15" s="1556"/>
      <c r="AG15" s="1556"/>
      <c r="AH15" s="1556"/>
      <c r="AI15" s="1556"/>
      <c r="AJ15" s="1556"/>
      <c r="AK15" s="1557"/>
    </row>
    <row r="16" spans="1:37" ht="25.5" customHeight="1" x14ac:dyDescent="0.55000000000000004">
      <c r="A16" s="1540" t="s">
        <v>440</v>
      </c>
      <c r="B16" s="1541"/>
      <c r="C16" s="1541"/>
      <c r="D16" s="1541"/>
      <c r="E16" s="1541"/>
      <c r="F16" s="1541"/>
      <c r="G16" s="1541"/>
      <c r="H16" s="1541"/>
      <c r="I16" s="1541"/>
      <c r="J16" s="1541"/>
      <c r="K16" s="1541"/>
      <c r="L16" s="1541"/>
      <c r="M16" s="1541"/>
      <c r="N16" s="1541"/>
      <c r="O16" s="1541"/>
      <c r="P16" s="1541"/>
      <c r="Q16" s="1541"/>
      <c r="R16" s="1541"/>
      <c r="S16" s="1541"/>
      <c r="T16" s="1541"/>
      <c r="U16" s="1541"/>
      <c r="V16" s="1541"/>
      <c r="W16" s="1541"/>
      <c r="X16" s="1541"/>
      <c r="Y16" s="1541"/>
      <c r="Z16" s="1541"/>
      <c r="AA16" s="1541"/>
      <c r="AB16" s="1541"/>
      <c r="AC16" s="1542"/>
      <c r="AD16" s="1543" t="s">
        <v>119</v>
      </c>
      <c r="AE16" s="1544"/>
      <c r="AF16" s="1544"/>
      <c r="AG16" s="1544"/>
      <c r="AH16" s="1544"/>
      <c r="AI16" s="1544"/>
      <c r="AJ16" s="1544"/>
      <c r="AK16" s="1545"/>
    </row>
    <row r="17" spans="1:44" ht="15.75" customHeight="1" x14ac:dyDescent="0.55000000000000004">
      <c r="A17" s="581"/>
      <c r="B17" s="581"/>
      <c r="C17" s="581"/>
      <c r="D17" s="581"/>
      <c r="E17" s="581"/>
      <c r="F17" s="581"/>
      <c r="G17" s="581"/>
      <c r="H17" s="581"/>
      <c r="I17" s="581"/>
      <c r="J17" s="581"/>
      <c r="K17" s="581"/>
      <c r="L17" s="581"/>
      <c r="M17" s="581"/>
      <c r="N17" s="581"/>
      <c r="O17" s="581"/>
      <c r="P17" s="581"/>
      <c r="Q17" s="581"/>
      <c r="R17" s="581"/>
      <c r="S17" s="581"/>
      <c r="T17" s="581"/>
      <c r="U17" s="581"/>
      <c r="V17" s="581"/>
      <c r="W17" s="581"/>
      <c r="X17" s="581"/>
      <c r="Y17" s="581"/>
      <c r="Z17" s="581"/>
      <c r="AA17" s="582"/>
      <c r="AB17" s="582"/>
      <c r="AC17" s="582"/>
      <c r="AD17" s="582"/>
      <c r="AE17" s="582"/>
      <c r="AF17" s="582"/>
      <c r="AG17" s="582"/>
      <c r="AH17" s="582"/>
      <c r="AI17" s="582"/>
      <c r="AJ17" s="582"/>
      <c r="AK17" s="582"/>
      <c r="AL17" s="108"/>
      <c r="AM17" s="108"/>
      <c r="AN17" s="108"/>
      <c r="AO17" s="108"/>
      <c r="AP17" s="108"/>
      <c r="AQ17" s="108"/>
      <c r="AR17" s="108"/>
    </row>
    <row r="18" spans="1:44" ht="30" customHeight="1" x14ac:dyDescent="0.55000000000000004">
      <c r="A18" s="1553" t="s">
        <v>203</v>
      </c>
      <c r="B18" s="1547"/>
      <c r="C18" s="1547"/>
      <c r="D18" s="1547"/>
      <c r="E18" s="1554"/>
      <c r="F18" s="1582" t="s">
        <v>390</v>
      </c>
      <c r="G18" s="1583"/>
      <c r="H18" s="1583"/>
      <c r="I18" s="1584"/>
      <c r="J18" s="1578" t="s">
        <v>417</v>
      </c>
      <c r="K18" s="1580"/>
      <c r="L18" s="1585"/>
      <c r="M18" s="1586"/>
      <c r="N18" s="1586"/>
      <c r="O18" s="1586"/>
      <c r="P18" s="1586"/>
      <c r="Q18" s="1586"/>
      <c r="R18" s="1586"/>
      <c r="S18" s="1586"/>
      <c r="T18" s="1586"/>
      <c r="U18" s="1586"/>
      <c r="V18" s="1586"/>
      <c r="W18" s="1586"/>
      <c r="X18" s="1586"/>
      <c r="Y18" s="1586"/>
      <c r="Z18" s="1586"/>
      <c r="AA18" s="1586"/>
      <c r="AB18" s="1586"/>
      <c r="AC18" s="1586"/>
      <c r="AD18" s="1586"/>
      <c r="AE18" s="1586"/>
      <c r="AF18" s="1586"/>
      <c r="AG18" s="1586"/>
      <c r="AH18" s="1586"/>
      <c r="AI18" s="1586"/>
      <c r="AJ18" s="1586"/>
      <c r="AK18" s="1587"/>
    </row>
    <row r="19" spans="1:44" ht="30" customHeight="1" x14ac:dyDescent="0.55000000000000004">
      <c r="A19" s="1578" t="s">
        <v>263</v>
      </c>
      <c r="B19" s="1579"/>
      <c r="C19" s="1579"/>
      <c r="D19" s="1579"/>
      <c r="E19" s="1579"/>
      <c r="F19" s="1579"/>
      <c r="G19" s="1579"/>
      <c r="H19" s="1579"/>
      <c r="I19" s="1580"/>
      <c r="J19" s="1588"/>
      <c r="K19" s="1589"/>
      <c r="L19" s="1589"/>
      <c r="M19" s="1589"/>
      <c r="N19" s="1589"/>
      <c r="O19" s="1589"/>
      <c r="P19" s="1589"/>
      <c r="Q19" s="1589"/>
      <c r="R19" s="1589"/>
      <c r="S19" s="1589"/>
      <c r="T19" s="1590" t="s">
        <v>389</v>
      </c>
      <c r="U19" s="1591"/>
      <c r="V19" s="1591"/>
      <c r="W19" s="1591"/>
      <c r="X19" s="1591"/>
      <c r="Y19" s="1591"/>
      <c r="Z19" s="1591"/>
      <c r="AA19" s="1591"/>
      <c r="AB19" s="1592"/>
      <c r="AC19" s="1593"/>
      <c r="AD19" s="1593"/>
      <c r="AE19" s="1593"/>
      <c r="AF19" s="1593"/>
      <c r="AG19" s="1593"/>
      <c r="AH19" s="1593"/>
      <c r="AI19" s="1593"/>
      <c r="AJ19" s="1593"/>
      <c r="AK19" s="1594"/>
    </row>
    <row r="20" spans="1:44" ht="30" customHeight="1" x14ac:dyDescent="0.55000000000000004">
      <c r="A20" s="1578" t="s">
        <v>265</v>
      </c>
      <c r="B20" s="1579"/>
      <c r="C20" s="1579"/>
      <c r="D20" s="1579"/>
      <c r="E20" s="1579"/>
      <c r="F20" s="1579"/>
      <c r="G20" s="1579"/>
      <c r="H20" s="1579"/>
      <c r="I20" s="1580"/>
      <c r="J20" s="1588"/>
      <c r="K20" s="1589"/>
      <c r="L20" s="1589"/>
      <c r="M20" s="1589"/>
      <c r="N20" s="1589"/>
      <c r="O20" s="1589"/>
      <c r="P20" s="1589"/>
      <c r="Q20" s="1589"/>
      <c r="R20" s="1589"/>
      <c r="S20" s="1589"/>
      <c r="T20" s="1589"/>
      <c r="U20" s="1589"/>
      <c r="V20" s="1589"/>
      <c r="W20" s="1589"/>
      <c r="X20" s="1589"/>
      <c r="Y20" s="1589"/>
      <c r="Z20" s="1589"/>
      <c r="AA20" s="1589"/>
      <c r="AB20" s="1589"/>
      <c r="AC20" s="1589"/>
      <c r="AD20" s="1589"/>
      <c r="AE20" s="1589"/>
      <c r="AF20" s="1589"/>
      <c r="AG20" s="1589"/>
      <c r="AH20" s="1589"/>
      <c r="AI20" s="1589"/>
      <c r="AJ20" s="1589"/>
      <c r="AK20" s="1595"/>
    </row>
    <row r="21" spans="1:44" ht="30" customHeight="1" x14ac:dyDescent="0.55000000000000004">
      <c r="A21" s="1553" t="s">
        <v>266</v>
      </c>
      <c r="B21" s="1547"/>
      <c r="C21" s="1547"/>
      <c r="D21" s="1547"/>
      <c r="E21" s="1547"/>
      <c r="F21" s="1547"/>
      <c r="G21" s="1547"/>
      <c r="H21" s="1547"/>
      <c r="I21" s="1554"/>
      <c r="J21" s="1588"/>
      <c r="K21" s="1589"/>
      <c r="L21" s="1589"/>
      <c r="M21" s="1589"/>
      <c r="N21" s="1589"/>
      <c r="O21" s="1589"/>
      <c r="P21" s="1589"/>
      <c r="Q21" s="1589"/>
      <c r="R21" s="1589"/>
      <c r="S21" s="1589"/>
      <c r="T21" s="1590" t="s">
        <v>280</v>
      </c>
      <c r="U21" s="1591"/>
      <c r="V21" s="1591"/>
      <c r="W21" s="1591"/>
      <c r="X21" s="1591"/>
      <c r="Y21" s="1591"/>
      <c r="Z21" s="1591"/>
      <c r="AA21" s="1591"/>
      <c r="AB21" s="1592"/>
      <c r="AC21" s="1556"/>
      <c r="AD21" s="1556"/>
      <c r="AE21" s="1556"/>
      <c r="AF21" s="1556"/>
      <c r="AG21" s="1556"/>
      <c r="AH21" s="1556"/>
      <c r="AI21" s="1556"/>
      <c r="AJ21" s="1556"/>
      <c r="AK21" s="1557"/>
    </row>
    <row r="22" spans="1:44" ht="48.75" customHeight="1" x14ac:dyDescent="0.55000000000000004">
      <c r="A22" s="1599" t="s">
        <v>393</v>
      </c>
      <c r="B22" s="1600"/>
      <c r="C22" s="1600"/>
      <c r="D22" s="1600"/>
      <c r="E22" s="1600"/>
      <c r="F22" s="1600"/>
      <c r="G22" s="1600"/>
      <c r="H22" s="1600"/>
      <c r="I22" s="1601"/>
      <c r="J22" s="1571"/>
      <c r="K22" s="1572"/>
      <c r="L22" s="1572"/>
      <c r="M22" s="1572"/>
      <c r="N22" s="1572"/>
      <c r="O22" s="1572"/>
      <c r="P22" s="1572"/>
      <c r="Q22" s="1572"/>
      <c r="R22" s="1572"/>
      <c r="S22" s="1572"/>
      <c r="T22" s="1572"/>
      <c r="U22" s="1572"/>
      <c r="V22" s="1572"/>
      <c r="W22" s="1572"/>
      <c r="X22" s="1572"/>
      <c r="Y22" s="1572"/>
      <c r="Z22" s="1572"/>
      <c r="AA22" s="1572"/>
      <c r="AB22" s="1572"/>
      <c r="AC22" s="1572"/>
      <c r="AD22" s="1572"/>
      <c r="AE22" s="1572"/>
      <c r="AF22" s="1572"/>
      <c r="AG22" s="1572"/>
      <c r="AH22" s="1572"/>
      <c r="AI22" s="1572"/>
      <c r="AJ22" s="1572"/>
      <c r="AK22" s="1573"/>
    </row>
    <row r="23" spans="1:44" ht="25" customHeight="1" x14ac:dyDescent="0.55000000000000004">
      <c r="A23" s="1596" t="s">
        <v>392</v>
      </c>
      <c r="B23" s="1597"/>
      <c r="C23" s="1597"/>
      <c r="D23" s="1597"/>
      <c r="E23" s="1597"/>
      <c r="F23" s="1597"/>
      <c r="G23" s="1597"/>
      <c r="H23" s="1597"/>
      <c r="I23" s="1598"/>
      <c r="J23" s="1576" t="s">
        <v>20</v>
      </c>
      <c r="K23" s="1577"/>
      <c r="L23" s="1577"/>
      <c r="M23" s="1546"/>
      <c r="N23" s="1546"/>
      <c r="O23" s="1547" t="s">
        <v>270</v>
      </c>
      <c r="P23" s="1547"/>
      <c r="Q23" s="1546"/>
      <c r="R23" s="1546"/>
      <c r="S23" s="1548" t="s">
        <v>271</v>
      </c>
      <c r="T23" s="1548"/>
      <c r="U23" s="1574"/>
      <c r="V23" s="1574"/>
      <c r="W23" s="1574"/>
      <c r="X23" s="1574"/>
      <c r="Y23" s="1574"/>
      <c r="Z23" s="1574"/>
      <c r="AA23" s="1574"/>
      <c r="AB23" s="1574"/>
      <c r="AC23" s="1574"/>
      <c r="AD23" s="1574"/>
      <c r="AE23" s="1574"/>
      <c r="AF23" s="1574"/>
      <c r="AG23" s="1574"/>
      <c r="AH23" s="1574"/>
      <c r="AI23" s="1574"/>
      <c r="AJ23" s="1574"/>
      <c r="AK23" s="1575"/>
    </row>
    <row r="24" spans="1:44" ht="25" customHeight="1" x14ac:dyDescent="0.55000000000000004">
      <c r="A24" s="1553" t="s">
        <v>391</v>
      </c>
      <c r="B24" s="1547"/>
      <c r="C24" s="1547"/>
      <c r="D24" s="1547"/>
      <c r="E24" s="1547"/>
      <c r="F24" s="1547"/>
      <c r="G24" s="1547"/>
      <c r="H24" s="1547"/>
      <c r="I24" s="1554"/>
      <c r="J24" s="1576" t="s">
        <v>20</v>
      </c>
      <c r="K24" s="1577"/>
      <c r="L24" s="1577"/>
      <c r="M24" s="1546"/>
      <c r="N24" s="1546"/>
      <c r="O24" s="1547" t="s">
        <v>270</v>
      </c>
      <c r="P24" s="1547"/>
      <c r="Q24" s="1546"/>
      <c r="R24" s="1546"/>
      <c r="S24" s="1548" t="s">
        <v>271</v>
      </c>
      <c r="T24" s="1548"/>
      <c r="U24" s="1547" t="s">
        <v>283</v>
      </c>
      <c r="V24" s="1547"/>
      <c r="W24" s="1547"/>
      <c r="X24" s="1547"/>
      <c r="Y24" s="1547" t="s">
        <v>356</v>
      </c>
      <c r="Z24" s="1547"/>
      <c r="AA24" s="1546"/>
      <c r="AB24" s="1546"/>
      <c r="AC24" s="1547" t="s">
        <v>270</v>
      </c>
      <c r="AD24" s="1547"/>
      <c r="AE24" s="1546"/>
      <c r="AF24" s="1546"/>
      <c r="AG24" s="1548" t="s">
        <v>271</v>
      </c>
      <c r="AH24" s="1548"/>
      <c r="AI24" s="1548"/>
      <c r="AJ24" s="1548"/>
      <c r="AK24" s="1549"/>
    </row>
    <row r="25" spans="1:44" ht="30" customHeight="1" x14ac:dyDescent="0.55000000000000004">
      <c r="A25" s="1553" t="s">
        <v>357</v>
      </c>
      <c r="B25" s="1547"/>
      <c r="C25" s="1547"/>
      <c r="D25" s="1547"/>
      <c r="E25" s="1547"/>
      <c r="F25" s="1547"/>
      <c r="G25" s="1547"/>
      <c r="H25" s="1547"/>
      <c r="I25" s="1554"/>
      <c r="J25" s="1550"/>
      <c r="K25" s="1550"/>
      <c r="L25" s="1550"/>
      <c r="M25" s="1550"/>
      <c r="N25" s="1550"/>
      <c r="O25" s="1550"/>
      <c r="P25" s="1550"/>
      <c r="Q25" s="1550"/>
      <c r="R25" s="1550"/>
      <c r="S25" s="1550"/>
      <c r="T25" s="1550"/>
      <c r="U25" s="1550"/>
      <c r="V25" s="1550"/>
      <c r="W25" s="1550"/>
      <c r="X25" s="1550"/>
      <c r="Y25" s="1551" t="s">
        <v>284</v>
      </c>
      <c r="Z25" s="1551"/>
      <c r="AA25" s="1551"/>
      <c r="AB25" s="1551"/>
      <c r="AC25" s="1551"/>
      <c r="AD25" s="1551"/>
      <c r="AE25" s="1551"/>
      <c r="AF25" s="1551"/>
      <c r="AG25" s="1551"/>
      <c r="AH25" s="1551"/>
      <c r="AI25" s="1551"/>
      <c r="AJ25" s="1551"/>
      <c r="AK25" s="1552"/>
    </row>
    <row r="26" spans="1:44" ht="50.25" customHeight="1" x14ac:dyDescent="0.55000000000000004">
      <c r="A26" s="1553" t="s">
        <v>394</v>
      </c>
      <c r="B26" s="1547"/>
      <c r="C26" s="1547"/>
      <c r="D26" s="1547"/>
      <c r="E26" s="1547"/>
      <c r="F26" s="1547"/>
      <c r="G26" s="1547"/>
      <c r="H26" s="1547"/>
      <c r="I26" s="1554"/>
      <c r="J26" s="1555"/>
      <c r="K26" s="1556"/>
      <c r="L26" s="1556"/>
      <c r="M26" s="1556"/>
      <c r="N26" s="1556"/>
      <c r="O26" s="1556"/>
      <c r="P26" s="1556"/>
      <c r="Q26" s="1556"/>
      <c r="R26" s="1556"/>
      <c r="S26" s="1556"/>
      <c r="T26" s="1556"/>
      <c r="U26" s="1556"/>
      <c r="V26" s="1556"/>
      <c r="W26" s="1556"/>
      <c r="X26" s="1556"/>
      <c r="Y26" s="1556"/>
      <c r="Z26" s="1556"/>
      <c r="AA26" s="1556"/>
      <c r="AB26" s="1556"/>
      <c r="AC26" s="1556"/>
      <c r="AD26" s="1556"/>
      <c r="AE26" s="1556"/>
      <c r="AF26" s="1556"/>
      <c r="AG26" s="1556"/>
      <c r="AH26" s="1556"/>
      <c r="AI26" s="1556"/>
      <c r="AJ26" s="1556"/>
      <c r="AK26" s="1557"/>
    </row>
    <row r="27" spans="1:44" ht="50.25" customHeight="1" x14ac:dyDescent="0.55000000000000004">
      <c r="A27" s="1553" t="s">
        <v>301</v>
      </c>
      <c r="B27" s="1547"/>
      <c r="C27" s="1547"/>
      <c r="D27" s="1547"/>
      <c r="E27" s="1547"/>
      <c r="F27" s="1547"/>
      <c r="G27" s="1547"/>
      <c r="H27" s="1547"/>
      <c r="I27" s="1554"/>
      <c r="J27" s="1555"/>
      <c r="K27" s="1556"/>
      <c r="L27" s="1556"/>
      <c r="M27" s="1556"/>
      <c r="N27" s="1556"/>
      <c r="O27" s="1556"/>
      <c r="P27" s="1556"/>
      <c r="Q27" s="1556"/>
      <c r="R27" s="1556"/>
      <c r="S27" s="1556"/>
      <c r="T27" s="1556"/>
      <c r="U27" s="1556"/>
      <c r="V27" s="1556"/>
      <c r="W27" s="1556"/>
      <c r="X27" s="1556"/>
      <c r="Y27" s="1556"/>
      <c r="Z27" s="1556"/>
      <c r="AA27" s="1556"/>
      <c r="AB27" s="1556"/>
      <c r="AC27" s="1556"/>
      <c r="AD27" s="1556"/>
      <c r="AE27" s="1556"/>
      <c r="AF27" s="1556"/>
      <c r="AG27" s="1556"/>
      <c r="AH27" s="1556"/>
      <c r="AI27" s="1556"/>
      <c r="AJ27" s="1556"/>
      <c r="AK27" s="1557"/>
    </row>
    <row r="28" spans="1:44" ht="30" customHeight="1" x14ac:dyDescent="0.55000000000000004">
      <c r="A28" s="1558" t="s">
        <v>771</v>
      </c>
      <c r="B28" s="1559"/>
      <c r="C28" s="1559"/>
      <c r="D28" s="1559"/>
      <c r="E28" s="1559"/>
      <c r="F28" s="1559"/>
      <c r="G28" s="1559"/>
      <c r="H28" s="1559"/>
      <c r="I28" s="1560"/>
      <c r="J28" s="1570" t="s">
        <v>418</v>
      </c>
      <c r="K28" s="1567"/>
      <c r="L28" s="1564"/>
      <c r="M28" s="1565"/>
      <c r="N28" s="1565"/>
      <c r="O28" s="1566"/>
      <c r="P28" s="1567" t="s">
        <v>286</v>
      </c>
      <c r="Q28" s="1568"/>
      <c r="R28" s="1568"/>
      <c r="S28" s="1568"/>
      <c r="T28" s="632" t="s">
        <v>419</v>
      </c>
      <c r="U28" s="632"/>
      <c r="V28" s="632"/>
      <c r="W28" s="632"/>
      <c r="X28" s="632"/>
      <c r="Y28" s="632"/>
      <c r="Z28" s="632"/>
      <c r="AA28" s="632"/>
      <c r="AB28" s="632"/>
      <c r="AC28" s="1569"/>
      <c r="AD28" s="1569"/>
      <c r="AE28" s="1569"/>
      <c r="AF28" s="1569"/>
      <c r="AG28" s="1569"/>
      <c r="AH28" s="1567" t="s">
        <v>286</v>
      </c>
      <c r="AI28" s="1568"/>
      <c r="AJ28" s="1568"/>
      <c r="AK28" s="1568"/>
    </row>
    <row r="29" spans="1:44" ht="50.25" customHeight="1" x14ac:dyDescent="0.55000000000000004">
      <c r="A29" s="1561"/>
      <c r="B29" s="1562"/>
      <c r="C29" s="1562"/>
      <c r="D29" s="1562"/>
      <c r="E29" s="1562"/>
      <c r="F29" s="1562"/>
      <c r="G29" s="1562"/>
      <c r="H29" s="1562"/>
      <c r="I29" s="1563"/>
      <c r="J29" s="1570" t="s">
        <v>422</v>
      </c>
      <c r="K29" s="1567"/>
      <c r="L29" s="1555"/>
      <c r="M29" s="1556"/>
      <c r="N29" s="1556"/>
      <c r="O29" s="1556"/>
      <c r="P29" s="1556"/>
      <c r="Q29" s="1556"/>
      <c r="R29" s="1556"/>
      <c r="S29" s="1556"/>
      <c r="T29" s="1556"/>
      <c r="U29" s="1556"/>
      <c r="V29" s="1556"/>
      <c r="W29" s="1556"/>
      <c r="X29" s="1556"/>
      <c r="Y29" s="1556"/>
      <c r="Z29" s="1556"/>
      <c r="AA29" s="1556"/>
      <c r="AB29" s="1556"/>
      <c r="AC29" s="1556"/>
      <c r="AD29" s="1556"/>
      <c r="AE29" s="1556"/>
      <c r="AF29" s="1556"/>
      <c r="AG29" s="1556"/>
      <c r="AH29" s="1556"/>
      <c r="AI29" s="1556"/>
      <c r="AJ29" s="1556"/>
      <c r="AK29" s="1557"/>
    </row>
    <row r="30" spans="1:44" ht="25.5" customHeight="1" x14ac:dyDescent="0.55000000000000004">
      <c r="A30" s="1540" t="s">
        <v>440</v>
      </c>
      <c r="B30" s="1541"/>
      <c r="C30" s="1541"/>
      <c r="D30" s="1541"/>
      <c r="E30" s="1541"/>
      <c r="F30" s="1541"/>
      <c r="G30" s="1541"/>
      <c r="H30" s="1541"/>
      <c r="I30" s="1541"/>
      <c r="J30" s="1541"/>
      <c r="K30" s="1541"/>
      <c r="L30" s="1541"/>
      <c r="M30" s="1541"/>
      <c r="N30" s="1541"/>
      <c r="O30" s="1541"/>
      <c r="P30" s="1541"/>
      <c r="Q30" s="1541"/>
      <c r="R30" s="1541"/>
      <c r="S30" s="1541"/>
      <c r="T30" s="1541"/>
      <c r="U30" s="1541"/>
      <c r="V30" s="1541"/>
      <c r="W30" s="1541"/>
      <c r="X30" s="1541"/>
      <c r="Y30" s="1541"/>
      <c r="Z30" s="1541"/>
      <c r="AA30" s="1541"/>
      <c r="AB30" s="1541"/>
      <c r="AC30" s="1542"/>
      <c r="AD30" s="1543" t="s">
        <v>119</v>
      </c>
      <c r="AE30" s="1544"/>
      <c r="AF30" s="1544"/>
      <c r="AG30" s="1544"/>
      <c r="AH30" s="1544"/>
      <c r="AI30" s="1544"/>
      <c r="AJ30" s="1544"/>
      <c r="AK30" s="1545"/>
    </row>
  </sheetData>
  <sheetProtection password="C472" sheet="1" objects="1" scenarios="1" selectLockedCells="1"/>
  <mergeCells count="107">
    <mergeCell ref="A23:I23"/>
    <mergeCell ref="A24:I24"/>
    <mergeCell ref="A25:I25"/>
    <mergeCell ref="J23:L23"/>
    <mergeCell ref="M23:N23"/>
    <mergeCell ref="O23:P23"/>
    <mergeCell ref="Q23:R23"/>
    <mergeCell ref="S23:T23"/>
    <mergeCell ref="U23:AK23"/>
    <mergeCell ref="J24:L24"/>
    <mergeCell ref="M24:N24"/>
    <mergeCell ref="O24:P24"/>
    <mergeCell ref="Q24:R24"/>
    <mergeCell ref="S24:T24"/>
    <mergeCell ref="U24:X24"/>
    <mergeCell ref="Y24:Z24"/>
    <mergeCell ref="A22:I22"/>
    <mergeCell ref="A20:I20"/>
    <mergeCell ref="A21:I21"/>
    <mergeCell ref="J20:AK20"/>
    <mergeCell ref="J21:S21"/>
    <mergeCell ref="T21:AB21"/>
    <mergeCell ref="AC21:AK21"/>
    <mergeCell ref="J22:AK22"/>
    <mergeCell ref="A8:I8"/>
    <mergeCell ref="A19:I19"/>
    <mergeCell ref="A16:AC16"/>
    <mergeCell ref="AD16:AK16"/>
    <mergeCell ref="A18:E18"/>
    <mergeCell ref="F18:I18"/>
    <mergeCell ref="J18:K18"/>
    <mergeCell ref="L18:AK18"/>
    <mergeCell ref="J19:S19"/>
    <mergeCell ref="T19:AB19"/>
    <mergeCell ref="AC19:AK19"/>
    <mergeCell ref="Y11:AK11"/>
    <mergeCell ref="A12:I12"/>
    <mergeCell ref="J12:AK12"/>
    <mergeCell ref="J14:K14"/>
    <mergeCell ref="A13:I13"/>
    <mergeCell ref="J13:AK13"/>
    <mergeCell ref="A14:I15"/>
    <mergeCell ref="L14:O14"/>
    <mergeCell ref="P14:S14"/>
    <mergeCell ref="T14:AB14"/>
    <mergeCell ref="AC14:AG14"/>
    <mergeCell ref="AH14:AK14"/>
    <mergeCell ref="J15:K15"/>
    <mergeCell ref="L15:AK15"/>
    <mergeCell ref="A10:I10"/>
    <mergeCell ref="A11:I11"/>
    <mergeCell ref="A9:I9"/>
    <mergeCell ref="J9:L9"/>
    <mergeCell ref="M9:N9"/>
    <mergeCell ref="O9:P9"/>
    <mergeCell ref="Q9:R9"/>
    <mergeCell ref="S9:T9"/>
    <mergeCell ref="J11:X11"/>
    <mergeCell ref="A6:I6"/>
    <mergeCell ref="A7:I7"/>
    <mergeCell ref="A5:I5"/>
    <mergeCell ref="A3:AK3"/>
    <mergeCell ref="A4:E4"/>
    <mergeCell ref="F4:I4"/>
    <mergeCell ref="J4:K4"/>
    <mergeCell ref="L4:AK4"/>
    <mergeCell ref="J5:S5"/>
    <mergeCell ref="T5:AB5"/>
    <mergeCell ref="AC5:AK5"/>
    <mergeCell ref="J6:AK6"/>
    <mergeCell ref="J7:S7"/>
    <mergeCell ref="T7:AB7"/>
    <mergeCell ref="AC7:AK7"/>
    <mergeCell ref="J8:AK8"/>
    <mergeCell ref="U9:AK9"/>
    <mergeCell ref="J10:L10"/>
    <mergeCell ref="M10:N10"/>
    <mergeCell ref="O10:P10"/>
    <mergeCell ref="Q10:R10"/>
    <mergeCell ref="S10:T10"/>
    <mergeCell ref="U10:X10"/>
    <mergeCell ref="Y10:Z10"/>
    <mergeCell ref="AA10:AB10"/>
    <mergeCell ref="AC10:AD10"/>
    <mergeCell ref="AE10:AF10"/>
    <mergeCell ref="AG10:AK10"/>
    <mergeCell ref="A30:AC30"/>
    <mergeCell ref="AD30:AK30"/>
    <mergeCell ref="AA24:AB24"/>
    <mergeCell ref="AC24:AD24"/>
    <mergeCell ref="AE24:AF24"/>
    <mergeCell ref="AG24:AK24"/>
    <mergeCell ref="J25:X25"/>
    <mergeCell ref="Y25:AK25"/>
    <mergeCell ref="A27:I27"/>
    <mergeCell ref="J27:AK27"/>
    <mergeCell ref="A28:I29"/>
    <mergeCell ref="L28:O28"/>
    <mergeCell ref="P28:S28"/>
    <mergeCell ref="T28:AB28"/>
    <mergeCell ref="AC28:AG28"/>
    <mergeCell ref="AH28:AK28"/>
    <mergeCell ref="J29:K29"/>
    <mergeCell ref="L29:AK29"/>
    <mergeCell ref="A26:I26"/>
    <mergeCell ref="J26:AK26"/>
    <mergeCell ref="J28:K28"/>
  </mergeCells>
  <phoneticPr fontId="2"/>
  <conditionalFormatting sqref="AD16:AK16">
    <cfRule type="expression" dxfId="52" priority="2">
      <formula>$AD$16&lt;&gt;"選択してください"</formula>
    </cfRule>
  </conditionalFormatting>
  <conditionalFormatting sqref="AD30:AK30">
    <cfRule type="expression" dxfId="51" priority="1">
      <formula>$AD$16&lt;&gt;"選択してください"</formula>
    </cfRule>
  </conditionalFormatting>
  <dataValidations count="8">
    <dataValidation imeMode="halfAlpha" allowBlank="1" showInputMessage="1" showErrorMessage="1" prompt="　前ページの当該費目番号の税込金額を入力してください" sqref="J11:X11 J25:X25"/>
    <dataValidation imeMode="halfAlpha" allowBlank="1" showInputMessage="1" showErrorMessage="1" sqref="AC5 AC19"/>
    <dataValidation allowBlank="1" showErrorMessage="1" promptTitle="番号を記入してください" prompt="前ページの資金支出明細番号と対応させて記入してください_x000a_" sqref="F4:I4 F18:I18"/>
    <dataValidation allowBlank="1" showErrorMessage="1" prompt="_x000a_" sqref="AH14:AK14 L15:AK15 J14:K15 AH28:AK28 L29:AK29 J28:K29"/>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D16:AK16 AD30:AK30">
      <formula1>"選択してください,関連あり,関連なし"</formula1>
    </dataValidation>
    <dataValidation imeMode="halfAlpha" allowBlank="1" showErrorMessage="1" promptTitle="委託時期は事業終了予定日より前です" prompt="　本事業の終了予定日より後に契約、納品、支払を行った分は助成対象外となります" sqref="Q9:R10 AE10:AF10 Q23:R24 AE24:AF24"/>
    <dataValidation allowBlank="1" showInputMessage="1" showErrorMessage="1" promptTitle="工事内容" prompt="工事の具体的な内容を記載してください" sqref="J12:AK12 J26:AK26"/>
    <dataValidation allowBlank="1" showInputMessage="1" showErrorMessage="1" prompt="　工事発注先の選定理由を具体的に記入してください_x000a_" sqref="J13:AK13 J27:AK27"/>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37"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15"/>
  <sheetViews>
    <sheetView showGridLines="0" view="pageBreakPreview" zoomScale="80" zoomScaleNormal="100" zoomScaleSheetLayoutView="80" workbookViewId="0">
      <selection activeCell="B7" sqref="B7"/>
    </sheetView>
  </sheetViews>
  <sheetFormatPr defaultColWidth="1.9140625" defaultRowHeight="14.25" customHeight="1" x14ac:dyDescent="0.55000000000000004"/>
  <cols>
    <col min="1" max="1" width="6.33203125" style="90" customWidth="1"/>
    <col min="2" max="2" width="21.08203125" style="90" customWidth="1"/>
    <col min="3" max="3" width="9.83203125" style="90" customWidth="1"/>
    <col min="4" max="4" width="7.6640625" style="90" customWidth="1"/>
    <col min="5" max="5" width="10.4140625" style="90" customWidth="1"/>
    <col min="6" max="7" width="10.5" style="90" customWidth="1"/>
    <col min="8" max="8" width="16.4140625" style="90" customWidth="1"/>
    <col min="9" max="9" width="1.9140625" style="417" customWidth="1"/>
    <col min="10" max="11" width="1.9140625" style="90" customWidth="1"/>
    <col min="12" max="12" width="10.33203125" style="90" customWidth="1"/>
    <col min="13" max="13" width="8.6640625" style="90" customWidth="1"/>
    <col min="14" max="14" width="5.75" style="90" customWidth="1"/>
    <col min="15" max="211" width="1.9140625" style="90" customWidth="1"/>
    <col min="212" max="16384" width="1.9140625" style="90"/>
  </cols>
  <sheetData>
    <row r="1" spans="1:44" s="355" customFormat="1" ht="14" x14ac:dyDescent="0.55000000000000004">
      <c r="A1" s="386"/>
      <c r="B1" s="350"/>
      <c r="C1" s="350"/>
      <c r="D1" s="350"/>
      <c r="E1" s="350"/>
      <c r="F1" s="350"/>
      <c r="G1" s="350"/>
      <c r="H1" s="346" t="s">
        <v>735</v>
      </c>
      <c r="I1" s="350"/>
      <c r="J1" s="387"/>
      <c r="L1" s="388"/>
    </row>
    <row r="2" spans="1:44" s="356" customFormat="1" ht="25.5" customHeight="1" x14ac:dyDescent="0.55000000000000004">
      <c r="A2" s="349" t="s">
        <v>772</v>
      </c>
      <c r="J2" s="583"/>
      <c r="K2" s="52"/>
      <c r="L2" s="584"/>
    </row>
    <row r="3" spans="1:44" ht="15" customHeight="1" x14ac:dyDescent="0.55000000000000004">
      <c r="A3" s="1339" t="s">
        <v>773</v>
      </c>
      <c r="B3" s="1339"/>
      <c r="C3" s="1339"/>
      <c r="D3" s="1339"/>
      <c r="E3" s="1339"/>
      <c r="F3" s="1339"/>
      <c r="G3" s="1339"/>
      <c r="H3" s="1339"/>
      <c r="L3" s="311"/>
    </row>
    <row r="4" spans="1:44" ht="15" customHeight="1" x14ac:dyDescent="0.55000000000000004">
      <c r="A4" s="1602" t="s">
        <v>774</v>
      </c>
      <c r="B4" s="1602"/>
      <c r="C4" s="1602"/>
      <c r="D4" s="1602"/>
      <c r="E4" s="1602"/>
      <c r="F4" s="1602"/>
      <c r="G4" s="1602"/>
      <c r="H4" s="1602"/>
      <c r="L4" s="311"/>
    </row>
    <row r="5" spans="1:44" ht="15" customHeight="1" x14ac:dyDescent="0.2">
      <c r="A5" s="585"/>
      <c r="B5" s="311"/>
      <c r="C5" s="311"/>
      <c r="D5" s="311"/>
      <c r="E5" s="311"/>
      <c r="F5" s="311"/>
      <c r="G5" s="311"/>
      <c r="H5" s="418" t="s">
        <v>231</v>
      </c>
      <c r="I5" s="419"/>
      <c r="J5" s="315"/>
      <c r="L5" s="409"/>
    </row>
    <row r="6" spans="1:44" ht="48" x14ac:dyDescent="0.55000000000000004">
      <c r="A6" s="390" t="s">
        <v>232</v>
      </c>
      <c r="B6" s="410" t="s">
        <v>775</v>
      </c>
      <c r="C6" s="410" t="s">
        <v>776</v>
      </c>
      <c r="D6" s="420" t="s">
        <v>777</v>
      </c>
      <c r="E6" s="421" t="s">
        <v>395</v>
      </c>
      <c r="F6" s="410" t="s">
        <v>278</v>
      </c>
      <c r="G6" s="410" t="s">
        <v>640</v>
      </c>
      <c r="H6" s="394" t="s">
        <v>396</v>
      </c>
      <c r="I6" s="422" t="s">
        <v>253</v>
      </c>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row>
    <row r="7" spans="1:44" ht="35" customHeight="1" x14ac:dyDescent="0.55000000000000004">
      <c r="A7" s="424" t="s">
        <v>778</v>
      </c>
      <c r="B7" s="372"/>
      <c r="C7" s="91"/>
      <c r="D7" s="425"/>
      <c r="E7" s="91"/>
      <c r="F7" s="426">
        <f>委託163[[#This Row],[月額家賃
（税抜）
(A)]]*委託163[[#This Row],[交付申請する月数
(B)]]</f>
        <v>0</v>
      </c>
      <c r="G7" s="426">
        <f>ROUNDDOWN(委託163[[#This Row],[助成対象経費
（税抜）
(A)×(B）]]*1.1,0)</f>
        <v>0</v>
      </c>
      <c r="H7" s="399"/>
      <c r="I7" s="427" t="str">
        <f>IF(OR(AND(委託163[[#This Row],[名称]]="",委託163[[#This Row],[月額家賃
（税抜）
(A)]]="",委託163[[#This Row],[工事期間
（月）]]="",委託163[[#This Row],[交付申請する月数
(B)]]="",委託163[[#This Row],[物件所有者
（賃貸の場合は貸主）]]=""),
          AND(委託163[[#This Row],[名称]]&lt;&gt;"",委託163[[#This Row],[月額家賃
（税抜）
(A)]]&lt;&gt;"",委託163[[#This Row],[工事期間
（月）]]&lt;&gt;"",委託163[[#This Row],[交付申請する月数
(B)]]&lt;&gt;"",委託163[[#This Row],[物件所有者
（賃貸の場合は貸主）]]&lt;&gt;"")),
    "",
    "←全ての項目を入力してください。")</f>
        <v/>
      </c>
    </row>
    <row r="8" spans="1:44" ht="35" customHeight="1" x14ac:dyDescent="0.55000000000000004">
      <c r="A8" s="630"/>
      <c r="B8" s="436"/>
      <c r="C8" s="436"/>
      <c r="D8" s="437"/>
      <c r="E8" s="438" t="s">
        <v>642</v>
      </c>
      <c r="F8" s="439">
        <f>SUBTOTAL(109,委託163[助成対象経費
（税抜）
(A)×(B）])</f>
        <v>0</v>
      </c>
      <c r="G8" s="440">
        <f>SUBTOTAL(109,委託163[助成事業に
要する経費
（税込）])</f>
        <v>0</v>
      </c>
      <c r="H8" s="441"/>
      <c r="I8" s="442"/>
    </row>
    <row r="9" spans="1:44" ht="13" x14ac:dyDescent="0.55000000000000004">
      <c r="K9" s="443"/>
      <c r="L9" s="443"/>
      <c r="M9" s="443"/>
    </row>
    <row r="10" spans="1:44" ht="13" x14ac:dyDescent="0.55000000000000004"/>
    <row r="11" spans="1:44" ht="13" x14ac:dyDescent="0.55000000000000004"/>
    <row r="12" spans="1:44" ht="13" x14ac:dyDescent="0.55000000000000004"/>
    <row r="13" spans="1:44" ht="13" x14ac:dyDescent="0.55000000000000004"/>
    <row r="14" spans="1:44" ht="13" x14ac:dyDescent="0.55000000000000004"/>
    <row r="15" spans="1:44" ht="13" x14ac:dyDescent="0.55000000000000004"/>
  </sheetData>
  <sheetProtection password="C472" sheet="1" objects="1" scenarios="1" selectLockedCells="1"/>
  <mergeCells count="2">
    <mergeCell ref="A3:H3"/>
    <mergeCell ref="A4:H4"/>
  </mergeCells>
  <phoneticPr fontId="2"/>
  <conditionalFormatting sqref="B7:E7">
    <cfRule type="expression" dxfId="50" priority="2">
      <formula>AND(OR($B7&lt;&gt;"",$C7&lt;&gt;"",$D7&lt;&gt;"",$E7&lt;&gt;"",$H7&lt;&gt;""),B7="")</formula>
    </cfRule>
  </conditionalFormatting>
  <conditionalFormatting sqref="H7">
    <cfRule type="expression" dxfId="49" priority="1">
      <formula>AND(OR($B7&lt;&gt;"",$C7&lt;&gt;"",$D7&lt;&gt;"",$E7&lt;&gt;"",$H7&lt;&gt;""),H7="")</formula>
    </cfRule>
  </conditionalFormatting>
  <dataValidations count="5">
    <dataValidation type="custom" allowBlank="1" showInputMessage="1" showErrorMessage="1" prompt="自動計算されます。" sqref="F7:G7">
      <formula1>ISERROR(FIND(CHAR(10),F7))</formula1>
    </dataValidation>
    <dataValidation imeMode="disabled" allowBlank="1" showInputMessage="1" showErrorMessage="1" prompt="工事期間の範囲内かつ、２ヵ月以内に設定してください。" sqref="E7"/>
    <dataValidation allowBlank="1" showInputMessage="1" showErrorMessage="1" prompt="未定等不明確の場合は、 申請時点の候補先を記入してください。「未定、検討中」等の記入はできません。_x000a_" sqref="H7"/>
    <dataValidation imeMode="halfAlpha" allowBlank="1" showInputMessage="1" showErrorMessage="1" sqref="C7"/>
    <dataValidation type="custom" allowBlank="1" showInputMessage="1" showErrorMessage="1" sqref="I7">
      <formula1>ISERROR(FIND(CHAR(10),I7))</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R30"/>
  <sheetViews>
    <sheetView showGridLines="0" view="pageBreakPreview" topLeftCell="A3" zoomScale="80" zoomScaleNormal="100" zoomScaleSheetLayoutView="80" workbookViewId="0">
      <selection activeCell="B6" sqref="B6"/>
    </sheetView>
  </sheetViews>
  <sheetFormatPr defaultColWidth="1.9140625" defaultRowHeight="14.25" customHeight="1" x14ac:dyDescent="0.55000000000000004"/>
  <cols>
    <col min="1" max="1" width="6.33203125" style="90" customWidth="1"/>
    <col min="2" max="2" width="21.08203125" style="90" customWidth="1"/>
    <col min="3" max="3" width="9.83203125" style="90" customWidth="1"/>
    <col min="4" max="4" width="5.25" style="90" customWidth="1"/>
    <col min="5" max="5" width="10.4140625" style="90" customWidth="1"/>
    <col min="6" max="7" width="10.5" style="90" customWidth="1"/>
    <col min="8" max="8" width="15" style="90" customWidth="1"/>
    <col min="9" max="9" width="1.9140625" style="417" customWidth="1"/>
    <col min="10" max="11" width="1.9140625" style="90" customWidth="1"/>
    <col min="12" max="12" width="10.33203125" style="90" customWidth="1"/>
    <col min="13" max="13" width="8.6640625" style="90" customWidth="1"/>
    <col min="14" max="14" width="5.75" style="90" customWidth="1"/>
    <col min="15" max="211" width="1.9140625" style="90" customWidth="1"/>
    <col min="212" max="16384" width="1.9140625" style="90"/>
  </cols>
  <sheetData>
    <row r="1" spans="1:44" s="355" customFormat="1" ht="16.5" x14ac:dyDescent="0.55000000000000004">
      <c r="A1" s="386"/>
      <c r="B1" s="350"/>
      <c r="C1" s="350"/>
      <c r="D1" s="350"/>
      <c r="E1" s="350"/>
      <c r="F1" s="350"/>
      <c r="G1" s="350"/>
      <c r="H1" s="346" t="s">
        <v>735</v>
      </c>
      <c r="I1" s="415"/>
      <c r="J1" s="416"/>
      <c r="K1" s="416"/>
      <c r="L1" s="350"/>
      <c r="M1" s="350"/>
      <c r="N1" s="350"/>
      <c r="O1" s="350"/>
      <c r="P1" s="350"/>
      <c r="Q1" s="350"/>
      <c r="R1" s="350"/>
      <c r="S1" s="350"/>
      <c r="T1" s="360"/>
      <c r="U1" s="360"/>
      <c r="V1" s="360"/>
      <c r="W1" s="360"/>
      <c r="X1" s="360"/>
      <c r="Y1" s="360"/>
      <c r="Z1" s="360"/>
    </row>
    <row r="2" spans="1:44" ht="25" customHeight="1" x14ac:dyDescent="0.55000000000000004">
      <c r="A2" s="359" t="s">
        <v>779</v>
      </c>
      <c r="B2" s="361"/>
      <c r="C2" s="361"/>
      <c r="D2" s="361"/>
      <c r="E2" s="361"/>
      <c r="F2" s="361"/>
      <c r="G2" s="361"/>
      <c r="H2" s="361"/>
    </row>
    <row r="3" spans="1:44" ht="13" customHeight="1" x14ac:dyDescent="0.55000000000000004">
      <c r="A3" s="1339" t="s">
        <v>780</v>
      </c>
      <c r="B3" s="1339"/>
      <c r="C3" s="1339"/>
      <c r="D3" s="1339"/>
      <c r="E3" s="1339"/>
      <c r="F3" s="1339"/>
      <c r="G3" s="1339"/>
      <c r="H3" s="1339"/>
      <c r="L3" s="311"/>
    </row>
    <row r="4" spans="1:44" ht="13" customHeight="1" x14ac:dyDescent="0.2">
      <c r="A4" s="1409" t="s">
        <v>650</v>
      </c>
      <c r="B4" s="1409"/>
      <c r="C4" s="1409"/>
      <c r="D4" s="1409"/>
      <c r="E4" s="1409"/>
      <c r="F4" s="1409"/>
      <c r="G4" s="1409"/>
      <c r="H4" s="418" t="s">
        <v>231</v>
      </c>
      <c r="I4" s="419"/>
      <c r="J4" s="315"/>
      <c r="L4" s="409"/>
    </row>
    <row r="5" spans="1:44" ht="48" x14ac:dyDescent="0.55000000000000004">
      <c r="A5" s="390" t="s">
        <v>232</v>
      </c>
      <c r="B5" s="410" t="s">
        <v>651</v>
      </c>
      <c r="C5" s="410" t="s">
        <v>652</v>
      </c>
      <c r="D5" s="420" t="s">
        <v>638</v>
      </c>
      <c r="E5" s="421" t="s">
        <v>238</v>
      </c>
      <c r="F5" s="410" t="s">
        <v>278</v>
      </c>
      <c r="G5" s="410" t="s">
        <v>640</v>
      </c>
      <c r="H5" s="394" t="s">
        <v>279</v>
      </c>
      <c r="I5" s="422" t="s">
        <v>253</v>
      </c>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row>
    <row r="6" spans="1:44" ht="35" customHeight="1" x14ac:dyDescent="0.55000000000000004">
      <c r="A6" s="424">
        <f t="shared" ref="A6:A22" si="0">ROW()-5</f>
        <v>1</v>
      </c>
      <c r="B6" s="372"/>
      <c r="C6" s="91"/>
      <c r="D6" s="425"/>
      <c r="E6" s="91"/>
      <c r="F6" s="426">
        <f>委託費11106[[#This Row],[数量
(A)]]*委託費11106[[#This Row],[単価
（税抜）
(B)]]</f>
        <v>0</v>
      </c>
      <c r="G6" s="426">
        <f>ROUNDDOWN(委託費11106[[#This Row],[助成対象経費
（税抜）
(A)×(B）]]*1.1,0)</f>
        <v>0</v>
      </c>
      <c r="H6" s="399"/>
      <c r="I6"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7" spans="1:44" ht="35" customHeight="1" x14ac:dyDescent="0.55000000000000004">
      <c r="A7" s="424">
        <f t="shared" si="0"/>
        <v>2</v>
      </c>
      <c r="B7" s="372"/>
      <c r="C7" s="91"/>
      <c r="D7" s="425"/>
      <c r="E7" s="91"/>
      <c r="F7" s="426">
        <f>委託費11106[[#This Row],[数量
(A)]]*委託費11106[[#This Row],[単価
（税抜）
(B)]]</f>
        <v>0</v>
      </c>
      <c r="G7" s="426">
        <f>ROUNDDOWN(委託費11106[[#This Row],[助成対象経費
（税抜）
(A)×(B）]]*1.1,0)</f>
        <v>0</v>
      </c>
      <c r="H7" s="399"/>
      <c r="I7"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7" s="428"/>
      <c r="M7" s="429"/>
      <c r="N7" s="429"/>
    </row>
    <row r="8" spans="1:44" ht="35" customHeight="1" x14ac:dyDescent="0.55000000000000004">
      <c r="A8" s="424">
        <f t="shared" si="0"/>
        <v>3</v>
      </c>
      <c r="B8" s="372"/>
      <c r="C8" s="430"/>
      <c r="D8" s="431"/>
      <c r="E8" s="432"/>
      <c r="F8" s="426">
        <f>委託費11106[[#This Row],[数量
(A)]]*委託費11106[[#This Row],[単価
（税抜）
(B)]]</f>
        <v>0</v>
      </c>
      <c r="G8" s="426">
        <f>ROUNDDOWN(委託費11106[[#This Row],[助成対象経費
（税抜）
(A)×(B）]]*1.1,0)</f>
        <v>0</v>
      </c>
      <c r="H8" s="433"/>
      <c r="I8"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9" spans="1:44" ht="35" customHeight="1" x14ac:dyDescent="0.55000000000000004">
      <c r="A9" s="424">
        <f t="shared" si="0"/>
        <v>4</v>
      </c>
      <c r="B9" s="372"/>
      <c r="C9" s="91"/>
      <c r="D9" s="425"/>
      <c r="E9" s="91"/>
      <c r="F9" s="426">
        <f>委託費11106[[#This Row],[数量
(A)]]*委託費11106[[#This Row],[単価
（税抜）
(B)]]</f>
        <v>0</v>
      </c>
      <c r="G9" s="426">
        <f>ROUNDDOWN(委託費11106[[#This Row],[助成対象経費
（税抜）
(A)×(B）]]*1.1,0)</f>
        <v>0</v>
      </c>
      <c r="H9" s="399"/>
      <c r="I9"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0" spans="1:44" ht="35" customHeight="1" x14ac:dyDescent="0.55000000000000004">
      <c r="A10" s="424">
        <f t="shared" si="0"/>
        <v>5</v>
      </c>
      <c r="B10" s="372"/>
      <c r="C10" s="91"/>
      <c r="D10" s="425"/>
      <c r="E10" s="91"/>
      <c r="F10" s="426">
        <f>委託費11106[[#This Row],[数量
(A)]]*委託費11106[[#This Row],[単価
（税抜）
(B)]]</f>
        <v>0</v>
      </c>
      <c r="G10" s="426">
        <f>ROUNDDOWN(委託費11106[[#This Row],[助成対象経費
（税抜）
(A)×(B）]]*1.1,0)</f>
        <v>0</v>
      </c>
      <c r="H10" s="399"/>
      <c r="I10"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1" spans="1:44" ht="35" customHeight="1" x14ac:dyDescent="0.55000000000000004">
      <c r="A11" s="424">
        <f t="shared" si="0"/>
        <v>6</v>
      </c>
      <c r="B11" s="372"/>
      <c r="C11" s="91"/>
      <c r="D11" s="425"/>
      <c r="E11" s="91"/>
      <c r="F11" s="426">
        <f>委託費11106[[#This Row],[数量
(A)]]*委託費11106[[#This Row],[単価
（税抜）
(B)]]</f>
        <v>0</v>
      </c>
      <c r="G11" s="426">
        <f>ROUNDDOWN(委託費11106[[#This Row],[助成対象経費
（税抜）
(A)×(B）]]*1.1,0)</f>
        <v>0</v>
      </c>
      <c r="H11" s="399"/>
      <c r="I11"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2" spans="1:44" ht="35" customHeight="1" x14ac:dyDescent="0.55000000000000004">
      <c r="A12" s="424">
        <f t="shared" si="0"/>
        <v>7</v>
      </c>
      <c r="B12" s="372"/>
      <c r="C12" s="91"/>
      <c r="D12" s="425"/>
      <c r="E12" s="91"/>
      <c r="F12" s="426">
        <f>委託費11106[[#This Row],[数量
(A)]]*委託費11106[[#This Row],[単価
（税抜）
(B)]]</f>
        <v>0</v>
      </c>
      <c r="G12" s="426">
        <f>ROUNDDOWN(委託費11106[[#This Row],[助成対象経費
（税抜）
(A)×(B）]]*1.1,0)</f>
        <v>0</v>
      </c>
      <c r="H12" s="399"/>
      <c r="I12"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3" spans="1:44" ht="35" customHeight="1" x14ac:dyDescent="0.55000000000000004">
      <c r="A13" s="424">
        <f t="shared" si="0"/>
        <v>8</v>
      </c>
      <c r="B13" s="372"/>
      <c r="C13" s="91"/>
      <c r="D13" s="425"/>
      <c r="E13" s="91"/>
      <c r="F13" s="426">
        <f>委託費11106[[#This Row],[数量
(A)]]*委託費11106[[#This Row],[単価
（税抜）
(B)]]</f>
        <v>0</v>
      </c>
      <c r="G13" s="426">
        <f>ROUNDDOWN(委託費11106[[#This Row],[助成対象経費
（税抜）
(A)×(B）]]*1.1,0)</f>
        <v>0</v>
      </c>
      <c r="H13" s="399"/>
      <c r="I13"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4" spans="1:44" ht="35" customHeight="1" x14ac:dyDescent="0.55000000000000004">
      <c r="A14" s="424">
        <f t="shared" si="0"/>
        <v>9</v>
      </c>
      <c r="B14" s="372"/>
      <c r="C14" s="91"/>
      <c r="D14" s="425"/>
      <c r="E14" s="91"/>
      <c r="F14" s="426">
        <f>委託費11106[[#This Row],[数量
(A)]]*委託費11106[[#This Row],[単価
（税抜）
(B)]]</f>
        <v>0</v>
      </c>
      <c r="G14" s="426">
        <f>ROUNDDOWN(委託費11106[[#This Row],[助成対象経費
（税抜）
(A)×(B）]]*1.1,0)</f>
        <v>0</v>
      </c>
      <c r="H14" s="399"/>
      <c r="I14"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5" spans="1:44" ht="35" customHeight="1" x14ac:dyDescent="0.55000000000000004">
      <c r="A15" s="424">
        <f t="shared" si="0"/>
        <v>10</v>
      </c>
      <c r="B15" s="372"/>
      <c r="C15" s="91"/>
      <c r="D15" s="425"/>
      <c r="E15" s="91"/>
      <c r="F15" s="426">
        <f>委託費11106[[#This Row],[数量
(A)]]*委託費11106[[#This Row],[単価
（税抜）
(B)]]</f>
        <v>0</v>
      </c>
      <c r="G15" s="426">
        <f>ROUNDDOWN(委託費11106[[#This Row],[助成対象経費
（税抜）
(A)×(B）]]*1.1,0)</f>
        <v>0</v>
      </c>
      <c r="H15" s="399"/>
      <c r="I15"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6" spans="1:44" ht="35" customHeight="1" x14ac:dyDescent="0.55000000000000004">
      <c r="A16" s="424">
        <f t="shared" si="0"/>
        <v>11</v>
      </c>
      <c r="B16" s="372"/>
      <c r="C16" s="91"/>
      <c r="D16" s="425"/>
      <c r="E16" s="91"/>
      <c r="F16" s="426">
        <f>委託費11106[[#This Row],[数量
(A)]]*委託費11106[[#This Row],[単価
（税抜）
(B)]]</f>
        <v>0</v>
      </c>
      <c r="G16" s="426">
        <f>ROUNDDOWN(委託費11106[[#This Row],[助成対象経費
（税抜）
(A)×(B）]]*1.1,0)</f>
        <v>0</v>
      </c>
      <c r="H16" s="399"/>
      <c r="I16"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7" spans="1:13" ht="35" customHeight="1" x14ac:dyDescent="0.55000000000000004">
      <c r="A17" s="424">
        <f t="shared" si="0"/>
        <v>12</v>
      </c>
      <c r="B17" s="372"/>
      <c r="C17" s="91"/>
      <c r="D17" s="425"/>
      <c r="E17" s="91"/>
      <c r="F17" s="426">
        <f>委託費11106[[#This Row],[数量
(A)]]*委託費11106[[#This Row],[単価
（税抜）
(B)]]</f>
        <v>0</v>
      </c>
      <c r="G17" s="426">
        <f>ROUNDDOWN(委託費11106[[#This Row],[助成対象経費
（税抜）
(A)×(B）]]*1.1,0)</f>
        <v>0</v>
      </c>
      <c r="H17" s="399"/>
      <c r="I17"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8" spans="1:13" ht="35" customHeight="1" x14ac:dyDescent="0.55000000000000004">
      <c r="A18" s="424">
        <f t="shared" si="0"/>
        <v>13</v>
      </c>
      <c r="B18" s="372"/>
      <c r="C18" s="91"/>
      <c r="D18" s="425"/>
      <c r="E18" s="91"/>
      <c r="F18" s="426">
        <f>委託費11106[[#This Row],[数量
(A)]]*委託費11106[[#This Row],[単価
（税抜）
(B)]]</f>
        <v>0</v>
      </c>
      <c r="G18" s="426">
        <f>ROUNDDOWN(委託費11106[[#This Row],[助成対象経費
（税抜）
(A)×(B）]]*1.1,0)</f>
        <v>0</v>
      </c>
      <c r="H18" s="399"/>
      <c r="I18"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19" spans="1:13" ht="35" customHeight="1" x14ac:dyDescent="0.55000000000000004">
      <c r="A19" s="424">
        <f t="shared" si="0"/>
        <v>14</v>
      </c>
      <c r="B19" s="372"/>
      <c r="C19" s="91"/>
      <c r="D19" s="425"/>
      <c r="E19" s="91"/>
      <c r="F19" s="426">
        <f>委託費11106[[#This Row],[数量
(A)]]*委託費11106[[#This Row],[単価
（税抜）
(B)]]</f>
        <v>0</v>
      </c>
      <c r="G19" s="426">
        <f>ROUNDDOWN(委託費11106[[#This Row],[助成対象経費
（税抜）
(A)×(B）]]*1.1,0)</f>
        <v>0</v>
      </c>
      <c r="H19" s="399"/>
      <c r="I19"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0" spans="1:13" ht="35" customHeight="1" x14ac:dyDescent="0.55000000000000004">
      <c r="A20" s="424">
        <f t="shared" si="0"/>
        <v>15</v>
      </c>
      <c r="B20" s="372"/>
      <c r="C20" s="91"/>
      <c r="D20" s="425"/>
      <c r="E20" s="91"/>
      <c r="F20" s="426">
        <f>委託費11106[[#This Row],[数量
(A)]]*委託費11106[[#This Row],[単価
（税抜）
(B)]]</f>
        <v>0</v>
      </c>
      <c r="G20" s="426">
        <f>ROUNDDOWN(委託費11106[[#This Row],[助成対象経費
（税抜）
(A)×(B）]]*1.1,0)</f>
        <v>0</v>
      </c>
      <c r="H20" s="401"/>
      <c r="I20" s="43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1" spans="1:13" ht="35" customHeight="1" x14ac:dyDescent="0.55000000000000004">
      <c r="A21" s="424">
        <f t="shared" si="0"/>
        <v>16</v>
      </c>
      <c r="B21" s="372"/>
      <c r="C21" s="91"/>
      <c r="D21" s="425"/>
      <c r="E21" s="91"/>
      <c r="F21" s="426">
        <f>委託費11106[[#This Row],[数量
(A)]]*委託費11106[[#This Row],[単価
（税抜）
(B)]]</f>
        <v>0</v>
      </c>
      <c r="G21" s="426">
        <f>ROUNDDOWN(委託費11106[[#This Row],[助成対象経費
（税抜）
(A)×(B）]]*1.1,0)</f>
        <v>0</v>
      </c>
      <c r="H21" s="401"/>
      <c r="I21" s="434"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row>
    <row r="22" spans="1:13" ht="35" customHeight="1" x14ac:dyDescent="0.55000000000000004">
      <c r="A22" s="424">
        <f t="shared" si="0"/>
        <v>17</v>
      </c>
      <c r="B22" s="372"/>
      <c r="C22" s="91"/>
      <c r="D22" s="425"/>
      <c r="E22" s="91"/>
      <c r="F22" s="426">
        <f>委託費11106[[#This Row],[数量
(A)]]*委託費11106[[#This Row],[単価
（税抜）
(B)]]</f>
        <v>0</v>
      </c>
      <c r="G22" s="426">
        <f>ROUNDDOWN(委託費11106[[#This Row],[助成対象経費
（税抜）
(A)×(B）]]*1.1,0)</f>
        <v>0</v>
      </c>
      <c r="H22" s="399"/>
      <c r="I22" s="427" t="str">
        <f>IF(OR(AND(委託費11106[[#This Row],[委託内容]]="",委託費11106[[#This Row],[数量
(A)]]="",委託費11106[[#This Row],[単位]]="",委託費11106[[#This Row],[単価
（税抜）
(B)]]="",委託費11106[[#This Row],[委託先事業者名／
専門家所属・氏名   ]]=""),
          AND(委託費11106[[#This Row],[委託内容]]&lt;&gt;"",委託費11106[[#This Row],[数量
(A)]]&lt;&gt;"",委託費11106[[#This Row],[単位]]&lt;&gt;"",委託費11106[[#This Row],[単価
（税抜）
(B)]]&lt;&gt;"",委託費11106[[#This Row],[委託先事業者名／
専門家所属・氏名   ]]&lt;&gt;"")),
    "",
    "←全ての項目を入力してください。")</f>
        <v/>
      </c>
      <c r="K22" s="429"/>
      <c r="L22" s="429"/>
      <c r="M22" s="429"/>
    </row>
    <row r="23" spans="1:13" ht="35" customHeight="1" x14ac:dyDescent="0.55000000000000004">
      <c r="A23" s="435"/>
      <c r="B23" s="436"/>
      <c r="C23" s="436"/>
      <c r="D23" s="437"/>
      <c r="E23" s="438" t="s">
        <v>642</v>
      </c>
      <c r="F23" s="439">
        <f>SUBTOTAL(109,委託費11106[助成対象経費
（税抜）
(A)×(B）])</f>
        <v>0</v>
      </c>
      <c r="G23" s="440">
        <f>SUBTOTAL(109,委託費11106[助成事業に
要する経費
（税込）])</f>
        <v>0</v>
      </c>
      <c r="H23" s="441"/>
      <c r="I23" s="442"/>
    </row>
    <row r="24" spans="1:13" ht="13" x14ac:dyDescent="0.55000000000000004">
      <c r="K24" s="443"/>
      <c r="L24" s="443"/>
      <c r="M24" s="443"/>
    </row>
    <row r="25" spans="1:13" ht="13" x14ac:dyDescent="0.55000000000000004"/>
    <row r="26" spans="1:13" ht="13" x14ac:dyDescent="0.55000000000000004"/>
    <row r="27" spans="1:13" ht="13" x14ac:dyDescent="0.55000000000000004"/>
    <row r="28" spans="1:13" ht="13" x14ac:dyDescent="0.55000000000000004"/>
    <row r="29" spans="1:13" ht="13" x14ac:dyDescent="0.55000000000000004"/>
    <row r="30" spans="1:13" ht="13" x14ac:dyDescent="0.55000000000000004"/>
  </sheetData>
  <sheetProtection password="C472" sheet="1" objects="1" scenarios="1" formatCells="0" selectLockedCells="1"/>
  <mergeCells count="2">
    <mergeCell ref="A3:H3"/>
    <mergeCell ref="A4:G4"/>
  </mergeCells>
  <phoneticPr fontId="2"/>
  <conditionalFormatting sqref="H10:H22 B6:E6 H6 C10:E22 B7:B22">
    <cfRule type="expression" dxfId="28" priority="7">
      <formula>AND(OR($B6&lt;&gt;"",$C6&lt;&gt;"",$D6&lt;&gt;"",$E6&lt;&gt;"",$H6&lt;&gt;""),B6="")</formula>
    </cfRule>
  </conditionalFormatting>
  <conditionalFormatting sqref="H9">
    <cfRule type="expression" dxfId="27" priority="6">
      <formula>AND(OR($B9&lt;&gt;"",$C9&lt;&gt;"",$D9&lt;&gt;"",$E9&lt;&gt;"",$H9&lt;&gt;""),H9="")</formula>
    </cfRule>
  </conditionalFormatting>
  <conditionalFormatting sqref="C9:E9">
    <cfRule type="expression" dxfId="26" priority="5">
      <formula>AND(OR($B9&lt;&gt;"",$C9&lt;&gt;"",$D9&lt;&gt;"",$E9&lt;&gt;"",$H9&lt;&gt;""),C9="")</formula>
    </cfRule>
  </conditionalFormatting>
  <conditionalFormatting sqref="C7:E7">
    <cfRule type="expression" dxfId="25" priority="4">
      <formula>AND(OR($B7&lt;&gt;"",$C7&lt;&gt;"",$D7&lt;&gt;"",$E7&lt;&gt;"",$H7&lt;&gt;""),C7="")</formula>
    </cfRule>
  </conditionalFormatting>
  <conditionalFormatting sqref="H7">
    <cfRule type="expression" dxfId="24" priority="3">
      <formula>AND(OR($B7&lt;&gt;"",$C7&lt;&gt;"",$D7&lt;&gt;"",$E7&lt;&gt;"",$H7&lt;&gt;""),H7="")</formula>
    </cfRule>
  </conditionalFormatting>
  <conditionalFormatting sqref="C8:E8">
    <cfRule type="expression" dxfId="23" priority="2">
      <formula>AND(OR($B8&lt;&gt;"",$C8&lt;&gt;"",$D8&lt;&gt;"",$E8&lt;&gt;"",$H8&lt;&gt;""),C8="")</formula>
    </cfRule>
  </conditionalFormatting>
  <conditionalFormatting sqref="H8">
    <cfRule type="expression" dxfId="22" priority="1">
      <formula>AND(OR($B8&lt;&gt;"",$C8&lt;&gt;"",$D8&lt;&gt;"",$E8&lt;&gt;"",$H8&lt;&gt;""),H8="")</formula>
    </cfRule>
  </conditionalFormatting>
  <dataValidations count="6">
    <dataValidation allowBlank="1" showInputMessage="1" showErrorMessage="1" prompt="未定等不明確の場合は、 申請時点の候補先を記入してください。「未定、検討中」等の記入はできません。_x000a_" sqref="H6:H22"/>
    <dataValidation imeMode="halfAlpha" allowBlank="1" showInputMessage="1" showErrorMessage="1" sqref="C6:C22"/>
    <dataValidation type="custom" allowBlank="1" showInputMessage="1" showErrorMessage="1" sqref="I6:I22">
      <formula1>ISERROR(FIND(CHAR(10),I6))</formula1>
    </dataValidation>
    <dataValidation imeMode="disabled" allowBlank="1" showInputMessage="1" showErrorMessage="1" prompt="１件あたりの単価が税抜100万円以上の場合は、原則２者以上の見積書を提出してください。" sqref="E6:E22"/>
    <dataValidation type="custom" allowBlank="1" showInputMessage="1" showErrorMessage="1" prompt="自動計算されます。" sqref="F6:G22">
      <formula1>ISERROR(FIND(CHAR(10),F6))</formula1>
    </dataValidation>
    <dataValidation allowBlank="1" showInputMessage="1" showErrorMessage="1" prompt="全ての経費について、計画書を記入してください。" sqref="B6:B22"/>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U35"/>
  <sheetViews>
    <sheetView showGridLines="0" view="pageBreakPreview" zoomScale="80" zoomScaleNormal="100" zoomScaleSheetLayoutView="80" workbookViewId="0">
      <selection activeCell="F6" sqref="F6:I6"/>
    </sheetView>
  </sheetViews>
  <sheetFormatPr defaultColWidth="1.75" defaultRowHeight="15" customHeight="1" x14ac:dyDescent="0.55000000000000004"/>
  <cols>
    <col min="1" max="35" width="2.5" style="90" customWidth="1"/>
    <col min="36" max="224" width="2.25" style="90" customWidth="1"/>
    <col min="225" max="16384" width="1.75" style="90"/>
  </cols>
  <sheetData>
    <row r="1" spans="1:99" ht="25" customHeight="1" x14ac:dyDescent="0.55000000000000004">
      <c r="AI1" s="346" t="s">
        <v>735</v>
      </c>
    </row>
    <row r="2" spans="1:99" ht="25" customHeight="1" x14ac:dyDescent="0.55000000000000004">
      <c r="A2" s="359" t="s">
        <v>451</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52"/>
    </row>
    <row r="3" spans="1:99" ht="13" customHeight="1" x14ac:dyDescent="0.55000000000000004">
      <c r="A3" s="311" t="s">
        <v>452</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409"/>
    </row>
    <row r="4" spans="1:99" ht="13" customHeight="1" x14ac:dyDescent="0.55000000000000004">
      <c r="A4" s="409" t="s">
        <v>653</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409"/>
    </row>
    <row r="5" spans="1:99" ht="13" customHeight="1" x14ac:dyDescent="0.55000000000000004">
      <c r="A5" s="311" t="s">
        <v>255</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409"/>
    </row>
    <row r="6" spans="1:99" ht="25" customHeight="1" x14ac:dyDescent="0.55000000000000004">
      <c r="A6" s="1480" t="s">
        <v>654</v>
      </c>
      <c r="B6" s="1481"/>
      <c r="C6" s="1481"/>
      <c r="D6" s="1481"/>
      <c r="E6" s="1482"/>
      <c r="F6" s="1483" t="s">
        <v>655</v>
      </c>
      <c r="G6" s="1484"/>
      <c r="H6" s="1484"/>
      <c r="I6" s="1484"/>
      <c r="J6" s="1478" t="s">
        <v>656</v>
      </c>
      <c r="K6" s="1479"/>
      <c r="L6" s="1479"/>
      <c r="M6" s="1479"/>
      <c r="N6" s="1479"/>
      <c r="O6" s="1479"/>
      <c r="P6" s="1479"/>
      <c r="Q6" s="1479"/>
      <c r="R6" s="1479"/>
      <c r="S6" s="1479"/>
      <c r="T6" s="1485"/>
      <c r="U6" s="1486"/>
      <c r="V6" s="1486"/>
      <c r="W6" s="1486"/>
      <c r="X6" s="1486"/>
      <c r="Y6" s="1486"/>
      <c r="Z6" s="1486"/>
      <c r="AA6" s="1486"/>
      <c r="AB6" s="1486"/>
      <c r="AC6" s="1486"/>
      <c r="AD6" s="1486"/>
      <c r="AE6" s="1486"/>
      <c r="AF6" s="1486"/>
      <c r="AG6" s="1486"/>
      <c r="AH6" s="1486"/>
      <c r="AI6" s="1487"/>
      <c r="AO6" s="445"/>
      <c r="AP6" s="445"/>
      <c r="AQ6" s="445"/>
      <c r="AR6" s="445"/>
      <c r="AS6" s="445"/>
      <c r="AT6" s="445"/>
      <c r="AU6" s="445"/>
      <c r="AV6" s="445"/>
      <c r="AW6" s="445"/>
      <c r="AX6" s="445"/>
      <c r="AY6" s="445"/>
      <c r="AZ6" s="445"/>
      <c r="BA6" s="445"/>
      <c r="BB6" s="445"/>
      <c r="BC6" s="445"/>
      <c r="BD6" s="445"/>
      <c r="BE6" s="445"/>
      <c r="BF6" s="445"/>
      <c r="BG6" s="445"/>
      <c r="BH6" s="445"/>
      <c r="BI6" s="445"/>
      <c r="BJ6" s="445"/>
      <c r="BK6" s="445"/>
      <c r="BL6" s="445"/>
      <c r="BM6" s="445"/>
      <c r="BN6" s="445"/>
      <c r="BO6" s="445"/>
      <c r="BP6" s="445"/>
      <c r="BQ6" s="445"/>
      <c r="BR6" s="445"/>
      <c r="CD6" s="446"/>
      <c r="CE6" s="446"/>
      <c r="CF6" s="446"/>
      <c r="CG6" s="446"/>
      <c r="CH6" s="446"/>
      <c r="CI6" s="446"/>
      <c r="CJ6" s="446"/>
      <c r="CK6" s="446"/>
      <c r="CL6" s="446"/>
      <c r="CM6" s="446"/>
      <c r="CN6" s="446"/>
      <c r="CO6" s="446"/>
      <c r="CP6" s="446"/>
      <c r="CQ6" s="446"/>
      <c r="CR6" s="446"/>
      <c r="CS6" s="446"/>
      <c r="CT6" s="446"/>
      <c r="CU6" s="446"/>
    </row>
    <row r="7" spans="1:99" ht="25" customHeight="1" x14ac:dyDescent="0.55000000000000004">
      <c r="A7" s="1464" t="s">
        <v>263</v>
      </c>
      <c r="B7" s="1465"/>
      <c r="C7" s="1465"/>
      <c r="D7" s="1465"/>
      <c r="E7" s="1465"/>
      <c r="F7" s="1465"/>
      <c r="G7" s="1465"/>
      <c r="H7" s="1465"/>
      <c r="I7" s="1466"/>
      <c r="J7" s="1488"/>
      <c r="K7" s="1489"/>
      <c r="L7" s="1489"/>
      <c r="M7" s="1489"/>
      <c r="N7" s="1489"/>
      <c r="O7" s="1489"/>
      <c r="P7" s="1489"/>
      <c r="Q7" s="1489"/>
      <c r="R7" s="1489"/>
      <c r="S7" s="1489"/>
      <c r="T7" s="1490" t="s">
        <v>657</v>
      </c>
      <c r="U7" s="1491"/>
      <c r="V7" s="1491"/>
      <c r="W7" s="1491"/>
      <c r="X7" s="1491"/>
      <c r="Y7" s="1491"/>
      <c r="Z7" s="1491"/>
      <c r="AA7" s="1492"/>
      <c r="AB7" s="1493"/>
      <c r="AC7" s="1493"/>
      <c r="AD7" s="1493"/>
      <c r="AE7" s="1493"/>
      <c r="AF7" s="1493"/>
      <c r="AG7" s="1493"/>
      <c r="AH7" s="1493"/>
      <c r="AI7" s="1494"/>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CD7" s="446"/>
      <c r="CE7" s="446"/>
      <c r="CF7" s="446"/>
      <c r="CG7" s="446"/>
      <c r="CH7" s="446"/>
      <c r="CI7" s="446"/>
      <c r="CJ7" s="446"/>
      <c r="CK7" s="446"/>
      <c r="CL7" s="446"/>
      <c r="CM7" s="446"/>
      <c r="CN7" s="446"/>
      <c r="CO7" s="446"/>
      <c r="CP7" s="446"/>
      <c r="CQ7" s="446"/>
      <c r="CR7" s="446"/>
      <c r="CS7" s="446"/>
      <c r="CT7" s="446"/>
      <c r="CU7" s="446"/>
    </row>
    <row r="8" spans="1:99" ht="25" customHeight="1" x14ac:dyDescent="0.55000000000000004">
      <c r="A8" s="1464" t="s">
        <v>299</v>
      </c>
      <c r="B8" s="1465"/>
      <c r="C8" s="1465"/>
      <c r="D8" s="1465"/>
      <c r="E8" s="1465"/>
      <c r="F8" s="1465"/>
      <c r="G8" s="1465"/>
      <c r="H8" s="1465"/>
      <c r="I8" s="1466"/>
      <c r="J8" s="1467"/>
      <c r="K8" s="1468"/>
      <c r="L8" s="1468"/>
      <c r="M8" s="1468"/>
      <c r="N8" s="1468"/>
      <c r="O8" s="1468"/>
      <c r="P8" s="1468"/>
      <c r="Q8" s="1468"/>
      <c r="R8" s="1468"/>
      <c r="S8" s="1468"/>
      <c r="T8" s="1468"/>
      <c r="U8" s="1468"/>
      <c r="V8" s="1468"/>
      <c r="W8" s="1468"/>
      <c r="X8" s="1468"/>
      <c r="Y8" s="1468"/>
      <c r="Z8" s="1468"/>
      <c r="AA8" s="1468"/>
      <c r="AB8" s="1468"/>
      <c r="AC8" s="1468"/>
      <c r="AD8" s="1468"/>
      <c r="AE8" s="1468"/>
      <c r="AF8" s="1468"/>
      <c r="AG8" s="1468"/>
      <c r="AH8" s="1468"/>
      <c r="AI8" s="1469"/>
      <c r="AO8" s="445"/>
      <c r="AP8" s="445"/>
      <c r="AQ8" s="445"/>
      <c r="AR8" s="445"/>
      <c r="AS8" s="445"/>
      <c r="AT8" s="445"/>
      <c r="AU8" s="445"/>
      <c r="AV8" s="445"/>
      <c r="AW8" s="445"/>
      <c r="AX8" s="445"/>
      <c r="AY8" s="445"/>
      <c r="AZ8" s="445"/>
      <c r="BA8" s="445"/>
      <c r="BB8" s="445"/>
      <c r="BC8" s="445"/>
      <c r="BD8" s="445"/>
      <c r="BE8" s="445"/>
      <c r="BF8" s="445"/>
      <c r="BG8" s="445"/>
      <c r="BH8" s="445"/>
      <c r="BI8" s="445"/>
      <c r="BJ8" s="445"/>
      <c r="BK8" s="445"/>
      <c r="BL8" s="445"/>
      <c r="BM8" s="445"/>
      <c r="BN8" s="445"/>
      <c r="BO8" s="445"/>
      <c r="BP8" s="445"/>
      <c r="BQ8" s="445"/>
      <c r="BR8" s="445"/>
      <c r="CD8" s="446"/>
      <c r="CE8" s="446"/>
      <c r="CF8" s="446"/>
      <c r="CG8" s="446"/>
      <c r="CH8" s="446"/>
      <c r="CI8" s="446"/>
      <c r="CJ8" s="446"/>
      <c r="CK8" s="446"/>
      <c r="CL8" s="446"/>
      <c r="CM8" s="446"/>
      <c r="CN8" s="446"/>
      <c r="CO8" s="446"/>
      <c r="CP8" s="446"/>
      <c r="CQ8" s="446"/>
      <c r="CR8" s="446"/>
      <c r="CS8" s="446"/>
      <c r="CT8" s="446"/>
      <c r="CU8" s="446"/>
    </row>
    <row r="9" spans="1:99" ht="25" customHeight="1" x14ac:dyDescent="0.55000000000000004">
      <c r="A9" s="1458" t="s">
        <v>266</v>
      </c>
      <c r="B9" s="1373"/>
      <c r="C9" s="1373"/>
      <c r="D9" s="1373"/>
      <c r="E9" s="1373"/>
      <c r="F9" s="1373"/>
      <c r="G9" s="1373"/>
      <c r="H9" s="1373"/>
      <c r="I9" s="1321"/>
      <c r="J9" s="1470"/>
      <c r="K9" s="1471"/>
      <c r="L9" s="1471"/>
      <c r="M9" s="1471"/>
      <c r="N9" s="1471"/>
      <c r="O9" s="1471"/>
      <c r="P9" s="1471"/>
      <c r="Q9" s="1471"/>
      <c r="R9" s="1471"/>
      <c r="S9" s="1471"/>
      <c r="T9" s="1472" t="s">
        <v>658</v>
      </c>
      <c r="U9" s="1473"/>
      <c r="V9" s="1473"/>
      <c r="W9" s="1473"/>
      <c r="X9" s="1473"/>
      <c r="Y9" s="1473"/>
      <c r="Z9" s="1473"/>
      <c r="AA9" s="1474"/>
      <c r="AB9" s="1463"/>
      <c r="AC9" s="1463"/>
      <c r="AD9" s="1463"/>
      <c r="AE9" s="1463"/>
      <c r="AF9" s="1463"/>
      <c r="AG9" s="1463"/>
      <c r="AH9" s="1463"/>
      <c r="AI9" s="1475"/>
      <c r="AO9" s="445"/>
      <c r="AP9" s="445"/>
      <c r="AQ9" s="445"/>
      <c r="AR9" s="445"/>
      <c r="AS9" s="445"/>
      <c r="AT9" s="445"/>
      <c r="AU9" s="445"/>
      <c r="AV9" s="445"/>
      <c r="AW9" s="445"/>
      <c r="AX9" s="445"/>
      <c r="AY9" s="445"/>
      <c r="AZ9" s="445"/>
      <c r="BA9" s="445"/>
      <c r="BB9" s="445"/>
      <c r="BC9" s="445"/>
      <c r="BD9" s="445"/>
      <c r="BE9" s="445"/>
      <c r="BF9" s="445"/>
      <c r="BG9" s="445"/>
      <c r="BH9" s="445"/>
      <c r="BI9" s="445"/>
      <c r="BJ9" s="445"/>
      <c r="BK9" s="445"/>
      <c r="BL9" s="445"/>
      <c r="BM9" s="445"/>
      <c r="BN9" s="445"/>
      <c r="BO9" s="445"/>
      <c r="BP9" s="445"/>
      <c r="BQ9" s="445"/>
      <c r="BR9" s="445"/>
      <c r="CD9" s="446"/>
      <c r="CE9" s="446"/>
      <c r="CF9" s="446"/>
      <c r="CG9" s="446"/>
      <c r="CH9" s="446"/>
      <c r="CI9" s="446"/>
      <c r="CJ9" s="446"/>
      <c r="CK9" s="446"/>
      <c r="CL9" s="446"/>
      <c r="CM9" s="446"/>
      <c r="CN9" s="446"/>
      <c r="CO9" s="446"/>
      <c r="CP9" s="446"/>
      <c r="CQ9" s="446"/>
      <c r="CR9" s="446"/>
      <c r="CS9" s="446"/>
      <c r="CT9" s="446"/>
      <c r="CU9" s="446"/>
    </row>
    <row r="10" spans="1:99" ht="40" customHeight="1" x14ac:dyDescent="0.55000000000000004">
      <c r="A10" s="1452" t="s">
        <v>300</v>
      </c>
      <c r="B10" s="1453"/>
      <c r="C10" s="1453"/>
      <c r="D10" s="1453"/>
      <c r="E10" s="1453"/>
      <c r="F10" s="1453"/>
      <c r="G10" s="1453"/>
      <c r="H10" s="1453"/>
      <c r="I10" s="1454"/>
      <c r="J10" s="1455"/>
      <c r="K10" s="1456"/>
      <c r="L10" s="1456"/>
      <c r="M10" s="1456"/>
      <c r="N10" s="1456"/>
      <c r="O10" s="1456"/>
      <c r="P10" s="1456"/>
      <c r="Q10" s="1456"/>
      <c r="R10" s="1456"/>
      <c r="S10" s="1456"/>
      <c r="T10" s="1456"/>
      <c r="U10" s="1456"/>
      <c r="V10" s="1456"/>
      <c r="W10" s="1456"/>
      <c r="X10" s="1456"/>
      <c r="Y10" s="1456"/>
      <c r="Z10" s="1456"/>
      <c r="AA10" s="1456"/>
      <c r="AB10" s="1456"/>
      <c r="AC10" s="1456"/>
      <c r="AD10" s="1456"/>
      <c r="AE10" s="1456"/>
      <c r="AF10" s="1456"/>
      <c r="AG10" s="1456"/>
      <c r="AH10" s="1456"/>
      <c r="AI10" s="1457"/>
      <c r="AO10" s="445"/>
      <c r="AP10" s="445"/>
      <c r="AQ10" s="445"/>
      <c r="AR10" s="445"/>
      <c r="AS10" s="445"/>
      <c r="AT10" s="445"/>
      <c r="AU10" s="445"/>
      <c r="AV10" s="445"/>
      <c r="AW10" s="445"/>
      <c r="AX10" s="445"/>
      <c r="AY10" s="445"/>
      <c r="AZ10" s="445"/>
      <c r="BA10" s="445"/>
      <c r="BB10" s="445"/>
      <c r="BC10" s="445"/>
      <c r="BD10" s="445"/>
      <c r="BE10" s="445"/>
      <c r="BF10" s="445"/>
      <c r="BG10" s="445"/>
      <c r="BH10" s="445"/>
      <c r="BI10" s="445"/>
      <c r="BJ10" s="445"/>
      <c r="BK10" s="445"/>
      <c r="BL10" s="445"/>
      <c r="BM10" s="445"/>
      <c r="BN10" s="445"/>
      <c r="BO10" s="445"/>
      <c r="BP10" s="445"/>
      <c r="BQ10" s="445"/>
      <c r="BR10" s="445"/>
      <c r="CD10" s="446"/>
      <c r="CE10" s="446"/>
      <c r="CF10" s="446"/>
      <c r="CG10" s="446"/>
      <c r="CH10" s="446"/>
      <c r="CI10" s="446"/>
      <c r="CJ10" s="446"/>
      <c r="CK10" s="446"/>
      <c r="CL10" s="446"/>
      <c r="CM10" s="446"/>
      <c r="CN10" s="446"/>
      <c r="CO10" s="446"/>
      <c r="CP10" s="446"/>
      <c r="CQ10" s="446"/>
      <c r="CR10" s="446"/>
      <c r="CS10" s="446"/>
      <c r="CT10" s="446"/>
      <c r="CU10" s="446"/>
    </row>
    <row r="11" spans="1:99" ht="25" customHeight="1" x14ac:dyDescent="0.55000000000000004">
      <c r="A11" s="1458" t="s">
        <v>281</v>
      </c>
      <c r="B11" s="1373"/>
      <c r="C11" s="1373"/>
      <c r="D11" s="1373"/>
      <c r="E11" s="1373"/>
      <c r="F11" s="1373"/>
      <c r="G11" s="1373"/>
      <c r="H11" s="1373"/>
      <c r="I11" s="1321"/>
      <c r="J11" s="1320" t="s">
        <v>659</v>
      </c>
      <c r="K11" s="1373"/>
      <c r="L11" s="1373"/>
      <c r="M11" s="1373"/>
      <c r="N11" s="1463"/>
      <c r="O11" s="1463"/>
      <c r="P11" s="1373" t="s">
        <v>270</v>
      </c>
      <c r="Q11" s="1373"/>
      <c r="R11" s="1463"/>
      <c r="S11" s="1463"/>
      <c r="T11" s="1373" t="s">
        <v>282</v>
      </c>
      <c r="U11" s="1373"/>
      <c r="V11" s="1373" t="s">
        <v>283</v>
      </c>
      <c r="W11" s="1373"/>
      <c r="X11" s="1373"/>
      <c r="Y11" s="1373" t="s">
        <v>660</v>
      </c>
      <c r="Z11" s="1373"/>
      <c r="AA11" s="1373"/>
      <c r="AB11" s="1463"/>
      <c r="AC11" s="1463"/>
      <c r="AD11" s="1373" t="s">
        <v>270</v>
      </c>
      <c r="AE11" s="1373"/>
      <c r="AF11" s="1463"/>
      <c r="AG11" s="1463"/>
      <c r="AH11" s="1373" t="s">
        <v>271</v>
      </c>
      <c r="AI11" s="1460"/>
      <c r="AO11" s="445"/>
      <c r="AP11" s="445"/>
      <c r="AQ11" s="445"/>
      <c r="AR11" s="445"/>
      <c r="AS11" s="445"/>
      <c r="AT11" s="445"/>
      <c r="AU11" s="445"/>
      <c r="AV11" s="445"/>
      <c r="AW11" s="445"/>
      <c r="AX11" s="445"/>
      <c r="AY11" s="445"/>
      <c r="AZ11" s="445"/>
      <c r="BA11" s="445"/>
      <c r="BB11" s="445"/>
      <c r="BC11" s="445"/>
      <c r="BD11" s="445"/>
      <c r="BE11" s="445"/>
      <c r="BF11" s="445"/>
      <c r="BG11" s="445"/>
      <c r="BH11" s="445"/>
      <c r="BI11" s="445"/>
      <c r="BJ11" s="445"/>
      <c r="BK11" s="445"/>
      <c r="BL11" s="445"/>
      <c r="BM11" s="445"/>
      <c r="BN11" s="445"/>
      <c r="BO11" s="445"/>
      <c r="BP11" s="445"/>
      <c r="BQ11" s="445"/>
      <c r="BR11" s="445"/>
    </row>
    <row r="12" spans="1:99" ht="25" customHeight="1" x14ac:dyDescent="0.55000000000000004">
      <c r="A12" s="1458" t="s">
        <v>272</v>
      </c>
      <c r="B12" s="1373"/>
      <c r="C12" s="1373"/>
      <c r="D12" s="1373"/>
      <c r="E12" s="1373"/>
      <c r="F12" s="1373"/>
      <c r="G12" s="1373"/>
      <c r="H12" s="1373"/>
      <c r="I12" s="1321"/>
      <c r="J12" s="1398"/>
      <c r="K12" s="1398"/>
      <c r="L12" s="1398"/>
      <c r="M12" s="1398"/>
      <c r="N12" s="1398"/>
      <c r="O12" s="1398"/>
      <c r="P12" s="1398"/>
      <c r="Q12" s="1398"/>
      <c r="R12" s="1398"/>
      <c r="S12" s="1398"/>
      <c r="T12" s="1398"/>
      <c r="U12" s="1398"/>
      <c r="V12" s="1398"/>
      <c r="W12" s="1398"/>
      <c r="X12" s="1461" t="s">
        <v>661</v>
      </c>
      <c r="Y12" s="1461"/>
      <c r="Z12" s="1461"/>
      <c r="AA12" s="1461"/>
      <c r="AB12" s="1461"/>
      <c r="AC12" s="1461"/>
      <c r="AD12" s="1461"/>
      <c r="AE12" s="1461"/>
      <c r="AF12" s="1461"/>
      <c r="AG12" s="1461"/>
      <c r="AH12" s="1461"/>
      <c r="AI12" s="1462"/>
    </row>
    <row r="13" spans="1:99" ht="40" customHeight="1" x14ac:dyDescent="0.55000000000000004">
      <c r="A13" s="1372" t="s">
        <v>347</v>
      </c>
      <c r="B13" s="1373"/>
      <c r="C13" s="1373"/>
      <c r="D13" s="1373"/>
      <c r="E13" s="1373"/>
      <c r="F13" s="1373"/>
      <c r="G13" s="1373"/>
      <c r="H13" s="1373"/>
      <c r="I13" s="1321"/>
      <c r="J13" s="1459"/>
      <c r="K13" s="1450"/>
      <c r="L13" s="1450"/>
      <c r="M13" s="1450"/>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1"/>
      <c r="CC13" s="447"/>
    </row>
    <row r="14" spans="1:99" ht="40" customHeight="1" x14ac:dyDescent="0.55000000000000004">
      <c r="A14" s="1458" t="s">
        <v>285</v>
      </c>
      <c r="B14" s="1373"/>
      <c r="C14" s="1373"/>
      <c r="D14" s="1373"/>
      <c r="E14" s="1373"/>
      <c r="F14" s="1373"/>
      <c r="G14" s="1373"/>
      <c r="H14" s="1373"/>
      <c r="I14" s="1321"/>
      <c r="J14" s="1459"/>
      <c r="K14" s="1450"/>
      <c r="L14" s="1450"/>
      <c r="M14" s="1450"/>
      <c r="N14" s="1450"/>
      <c r="O14" s="1450"/>
      <c r="P14" s="1450"/>
      <c r="Q14" s="1450"/>
      <c r="R14" s="1450"/>
      <c r="S14" s="1450"/>
      <c r="T14" s="1450"/>
      <c r="U14" s="1450"/>
      <c r="V14" s="1450"/>
      <c r="W14" s="1450"/>
      <c r="X14" s="1450"/>
      <c r="Y14" s="1450"/>
      <c r="Z14" s="1450"/>
      <c r="AA14" s="1450"/>
      <c r="AB14" s="1450"/>
      <c r="AC14" s="1450"/>
      <c r="AD14" s="1450"/>
      <c r="AE14" s="1450"/>
      <c r="AF14" s="1450"/>
      <c r="AG14" s="1450"/>
      <c r="AH14" s="1450"/>
      <c r="AI14" s="1451"/>
    </row>
    <row r="15" spans="1:99" ht="40" customHeight="1" x14ac:dyDescent="0.55000000000000004">
      <c r="A15" s="1372" t="s">
        <v>348</v>
      </c>
      <c r="B15" s="1373"/>
      <c r="C15" s="1373"/>
      <c r="D15" s="1373"/>
      <c r="E15" s="1373"/>
      <c r="F15" s="1373"/>
      <c r="G15" s="1373"/>
      <c r="H15" s="1373"/>
      <c r="I15" s="1321"/>
      <c r="J15" s="1448"/>
      <c r="K15" s="1449"/>
      <c r="L15" s="1449"/>
      <c r="M15" s="1450"/>
      <c r="N15" s="1450"/>
      <c r="O15" s="1450"/>
      <c r="P15" s="1450"/>
      <c r="Q15" s="1450"/>
      <c r="R15" s="1450"/>
      <c r="S15" s="1450"/>
      <c r="T15" s="1450"/>
      <c r="U15" s="1450"/>
      <c r="V15" s="1450"/>
      <c r="W15" s="1450"/>
      <c r="X15" s="1450"/>
      <c r="Y15" s="1450"/>
      <c r="Z15" s="1450"/>
      <c r="AA15" s="1450"/>
      <c r="AB15" s="1450"/>
      <c r="AC15" s="1450"/>
      <c r="AD15" s="1450"/>
      <c r="AE15" s="1450"/>
      <c r="AF15" s="1450"/>
      <c r="AG15" s="1450"/>
      <c r="AH15" s="1450"/>
      <c r="AI15" s="1451"/>
    </row>
    <row r="16" spans="1:99" ht="25" customHeight="1" x14ac:dyDescent="0.55000000000000004">
      <c r="A16" s="1505" t="s">
        <v>420</v>
      </c>
      <c r="B16" s="1506"/>
      <c r="C16" s="1506"/>
      <c r="D16" s="1506"/>
      <c r="E16" s="1506"/>
      <c r="F16" s="1506"/>
      <c r="G16" s="1506"/>
      <c r="H16" s="1506"/>
      <c r="I16" s="1506"/>
      <c r="J16" s="1502" t="s">
        <v>662</v>
      </c>
      <c r="K16" s="1503"/>
      <c r="L16" s="1504"/>
      <c r="M16" s="1509"/>
      <c r="N16" s="1509"/>
      <c r="O16" s="1509"/>
      <c r="P16" s="1509"/>
      <c r="Q16" s="1509"/>
      <c r="R16" s="1509"/>
      <c r="S16" s="1509"/>
      <c r="T16" s="1399" t="s">
        <v>663</v>
      </c>
      <c r="U16" s="1399"/>
      <c r="V16" s="1400"/>
      <c r="W16" s="1320" t="s">
        <v>664</v>
      </c>
      <c r="X16" s="1373"/>
      <c r="Y16" s="1321"/>
      <c r="Z16" s="1509"/>
      <c r="AA16" s="1509"/>
      <c r="AB16" s="1509"/>
      <c r="AC16" s="1509"/>
      <c r="AD16" s="1509"/>
      <c r="AE16" s="1509"/>
      <c r="AF16" s="1509"/>
      <c r="AG16" s="1400" t="s">
        <v>663</v>
      </c>
      <c r="AH16" s="1510"/>
      <c r="AI16" s="1511"/>
    </row>
    <row r="17" spans="1:39" ht="40" customHeight="1" x14ac:dyDescent="0.55000000000000004">
      <c r="A17" s="1507"/>
      <c r="B17" s="1508"/>
      <c r="C17" s="1508"/>
      <c r="D17" s="1508"/>
      <c r="E17" s="1508"/>
      <c r="F17" s="1508"/>
      <c r="G17" s="1508"/>
      <c r="H17" s="1508"/>
      <c r="I17" s="1508"/>
      <c r="J17" s="1512" t="s">
        <v>665</v>
      </c>
      <c r="K17" s="1513"/>
      <c r="L17" s="1514"/>
      <c r="M17" s="1450"/>
      <c r="N17" s="1450"/>
      <c r="O17" s="1450"/>
      <c r="P17" s="1450"/>
      <c r="Q17" s="1450"/>
      <c r="R17" s="1450"/>
      <c r="S17" s="1450"/>
      <c r="T17" s="1450"/>
      <c r="U17" s="1450"/>
      <c r="V17" s="1450"/>
      <c r="W17" s="1450"/>
      <c r="X17" s="1450"/>
      <c r="Y17" s="1450"/>
      <c r="Z17" s="1450"/>
      <c r="AA17" s="1450"/>
      <c r="AB17" s="1450"/>
      <c r="AC17" s="1450"/>
      <c r="AD17" s="1450"/>
      <c r="AE17" s="1450"/>
      <c r="AF17" s="1450"/>
      <c r="AG17" s="1450"/>
      <c r="AH17" s="1450"/>
      <c r="AI17" s="1451"/>
    </row>
    <row r="18" spans="1:39" ht="25" customHeight="1" x14ac:dyDescent="0.55000000000000004">
      <c r="A18" s="1495" t="s">
        <v>666</v>
      </c>
      <c r="B18" s="1496"/>
      <c r="C18" s="1496"/>
      <c r="D18" s="1496"/>
      <c r="E18" s="1496"/>
      <c r="F18" s="1496"/>
      <c r="G18" s="1496"/>
      <c r="H18" s="1496"/>
      <c r="I18" s="1496"/>
      <c r="J18" s="1497"/>
      <c r="K18" s="1497"/>
      <c r="L18" s="1497"/>
      <c r="M18" s="1496"/>
      <c r="N18" s="1496"/>
      <c r="O18" s="1496"/>
      <c r="P18" s="1496"/>
      <c r="Q18" s="1496"/>
      <c r="R18" s="1496"/>
      <c r="S18" s="1496"/>
      <c r="T18" s="1496"/>
      <c r="U18" s="1496"/>
      <c r="V18" s="1496"/>
      <c r="W18" s="1496"/>
      <c r="X18" s="1496"/>
      <c r="Y18" s="1496"/>
      <c r="Z18" s="1496"/>
      <c r="AA18" s="1496"/>
      <c r="AB18" s="1496"/>
      <c r="AC18" s="1498"/>
      <c r="AD18" s="1499" t="s">
        <v>119</v>
      </c>
      <c r="AE18" s="1500"/>
      <c r="AF18" s="1500"/>
      <c r="AG18" s="1500"/>
      <c r="AH18" s="1500"/>
      <c r="AI18" s="1501"/>
    </row>
    <row r="19" spans="1:39" ht="12" x14ac:dyDescent="0.55000000000000004">
      <c r="A19" s="1476"/>
      <c r="B19" s="1476"/>
      <c r="C19" s="1476"/>
      <c r="D19" s="1476"/>
      <c r="E19" s="1476"/>
      <c r="F19" s="1476"/>
      <c r="G19" s="1476"/>
      <c r="H19" s="1476"/>
      <c r="I19" s="1476"/>
      <c r="J19" s="1476"/>
      <c r="K19" s="1476"/>
      <c r="L19" s="1476"/>
      <c r="M19" s="1476"/>
      <c r="N19" s="1476"/>
      <c r="O19" s="1476"/>
      <c r="P19" s="1476"/>
      <c r="Q19" s="1476"/>
      <c r="R19" s="1476"/>
      <c r="S19" s="1476"/>
      <c r="T19" s="1476"/>
      <c r="U19" s="1476"/>
      <c r="V19" s="1476"/>
      <c r="W19" s="1476"/>
      <c r="X19" s="1476"/>
      <c r="Y19" s="1476"/>
      <c r="Z19" s="1476"/>
      <c r="AA19" s="1476"/>
      <c r="AB19" s="1476"/>
      <c r="AC19" s="1476"/>
      <c r="AD19" s="1477"/>
      <c r="AE19" s="1477"/>
      <c r="AF19" s="1477"/>
      <c r="AG19" s="1477"/>
      <c r="AH19" s="1477"/>
      <c r="AI19" s="1477"/>
      <c r="AJ19" s="311"/>
      <c r="AK19" s="311"/>
      <c r="AL19" s="311"/>
      <c r="AM19" s="311"/>
    </row>
    <row r="20" spans="1:39" ht="25" customHeight="1" x14ac:dyDescent="0.55000000000000004">
      <c r="A20" s="1480" t="s">
        <v>654</v>
      </c>
      <c r="B20" s="1481"/>
      <c r="C20" s="1481"/>
      <c r="D20" s="1481"/>
      <c r="E20" s="1482"/>
      <c r="F20" s="1483" t="s">
        <v>655</v>
      </c>
      <c r="G20" s="1484"/>
      <c r="H20" s="1484"/>
      <c r="I20" s="1484"/>
      <c r="J20" s="1478" t="s">
        <v>656</v>
      </c>
      <c r="K20" s="1479"/>
      <c r="L20" s="1479"/>
      <c r="M20" s="1479"/>
      <c r="N20" s="1479"/>
      <c r="O20" s="1479"/>
      <c r="P20" s="1479"/>
      <c r="Q20" s="1479"/>
      <c r="R20" s="1479"/>
      <c r="S20" s="1479"/>
      <c r="T20" s="1485"/>
      <c r="U20" s="1486"/>
      <c r="V20" s="1486"/>
      <c r="W20" s="1486"/>
      <c r="X20" s="1486"/>
      <c r="Y20" s="1486"/>
      <c r="Z20" s="1486"/>
      <c r="AA20" s="1486"/>
      <c r="AB20" s="1486"/>
      <c r="AC20" s="1486"/>
      <c r="AD20" s="1486"/>
      <c r="AE20" s="1486"/>
      <c r="AF20" s="1486"/>
      <c r="AG20" s="1486"/>
      <c r="AH20" s="1486"/>
      <c r="AI20" s="1487"/>
    </row>
    <row r="21" spans="1:39" ht="25" customHeight="1" x14ac:dyDescent="0.55000000000000004">
      <c r="A21" s="1464" t="s">
        <v>263</v>
      </c>
      <c r="B21" s="1465"/>
      <c r="C21" s="1465"/>
      <c r="D21" s="1465"/>
      <c r="E21" s="1465"/>
      <c r="F21" s="1465"/>
      <c r="G21" s="1465"/>
      <c r="H21" s="1465"/>
      <c r="I21" s="1466"/>
      <c r="J21" s="1488"/>
      <c r="K21" s="1489"/>
      <c r="L21" s="1489"/>
      <c r="M21" s="1489"/>
      <c r="N21" s="1489"/>
      <c r="O21" s="1489"/>
      <c r="P21" s="1489"/>
      <c r="Q21" s="1489"/>
      <c r="R21" s="1489"/>
      <c r="S21" s="1489"/>
      <c r="T21" s="1490" t="s">
        <v>657</v>
      </c>
      <c r="U21" s="1491"/>
      <c r="V21" s="1491"/>
      <c r="W21" s="1491"/>
      <c r="X21" s="1491"/>
      <c r="Y21" s="1491"/>
      <c r="Z21" s="1491"/>
      <c r="AA21" s="1492"/>
      <c r="AB21" s="1493"/>
      <c r="AC21" s="1493"/>
      <c r="AD21" s="1493"/>
      <c r="AE21" s="1493"/>
      <c r="AF21" s="1493"/>
      <c r="AG21" s="1493"/>
      <c r="AH21" s="1493"/>
      <c r="AI21" s="1494"/>
    </row>
    <row r="22" spans="1:39" ht="25" customHeight="1" x14ac:dyDescent="0.55000000000000004">
      <c r="A22" s="1464" t="s">
        <v>299</v>
      </c>
      <c r="B22" s="1465"/>
      <c r="C22" s="1465"/>
      <c r="D22" s="1465"/>
      <c r="E22" s="1465"/>
      <c r="F22" s="1465"/>
      <c r="G22" s="1465"/>
      <c r="H22" s="1465"/>
      <c r="I22" s="1466"/>
      <c r="J22" s="1467"/>
      <c r="K22" s="1468"/>
      <c r="L22" s="1468"/>
      <c r="M22" s="1468"/>
      <c r="N22" s="1468"/>
      <c r="O22" s="1468"/>
      <c r="P22" s="1468"/>
      <c r="Q22" s="1468"/>
      <c r="R22" s="1468"/>
      <c r="S22" s="1468"/>
      <c r="T22" s="1468"/>
      <c r="U22" s="1468"/>
      <c r="V22" s="1468"/>
      <c r="W22" s="1468"/>
      <c r="X22" s="1468"/>
      <c r="Y22" s="1468"/>
      <c r="Z22" s="1468"/>
      <c r="AA22" s="1468"/>
      <c r="AB22" s="1468"/>
      <c r="AC22" s="1468"/>
      <c r="AD22" s="1468"/>
      <c r="AE22" s="1468"/>
      <c r="AF22" s="1468"/>
      <c r="AG22" s="1468"/>
      <c r="AH22" s="1468"/>
      <c r="AI22" s="1469"/>
    </row>
    <row r="23" spans="1:39" ht="25" customHeight="1" x14ac:dyDescent="0.55000000000000004">
      <c r="A23" s="1458" t="s">
        <v>266</v>
      </c>
      <c r="B23" s="1373"/>
      <c r="C23" s="1373"/>
      <c r="D23" s="1373"/>
      <c r="E23" s="1373"/>
      <c r="F23" s="1373"/>
      <c r="G23" s="1373"/>
      <c r="H23" s="1373"/>
      <c r="I23" s="1321"/>
      <c r="J23" s="1470"/>
      <c r="K23" s="1471"/>
      <c r="L23" s="1471"/>
      <c r="M23" s="1471"/>
      <c r="N23" s="1471"/>
      <c r="O23" s="1471"/>
      <c r="P23" s="1471"/>
      <c r="Q23" s="1471"/>
      <c r="R23" s="1471"/>
      <c r="S23" s="1471"/>
      <c r="T23" s="1472" t="s">
        <v>658</v>
      </c>
      <c r="U23" s="1473"/>
      <c r="V23" s="1473"/>
      <c r="W23" s="1473"/>
      <c r="X23" s="1473"/>
      <c r="Y23" s="1473"/>
      <c r="Z23" s="1473"/>
      <c r="AA23" s="1474"/>
      <c r="AB23" s="1463"/>
      <c r="AC23" s="1463"/>
      <c r="AD23" s="1463"/>
      <c r="AE23" s="1463"/>
      <c r="AF23" s="1463"/>
      <c r="AG23" s="1463"/>
      <c r="AH23" s="1463"/>
      <c r="AI23" s="1475"/>
    </row>
    <row r="24" spans="1:39" ht="40" customHeight="1" x14ac:dyDescent="0.55000000000000004">
      <c r="A24" s="1452" t="s">
        <v>300</v>
      </c>
      <c r="B24" s="1453"/>
      <c r="C24" s="1453"/>
      <c r="D24" s="1453"/>
      <c r="E24" s="1453"/>
      <c r="F24" s="1453"/>
      <c r="G24" s="1453"/>
      <c r="H24" s="1453"/>
      <c r="I24" s="1454"/>
      <c r="J24" s="1455"/>
      <c r="K24" s="1456"/>
      <c r="L24" s="1456"/>
      <c r="M24" s="1456"/>
      <c r="N24" s="1456"/>
      <c r="O24" s="1456"/>
      <c r="P24" s="1456"/>
      <c r="Q24" s="1456"/>
      <c r="R24" s="1456"/>
      <c r="S24" s="1456"/>
      <c r="T24" s="1456"/>
      <c r="U24" s="1456"/>
      <c r="V24" s="1456"/>
      <c r="W24" s="1456"/>
      <c r="X24" s="1456"/>
      <c r="Y24" s="1456"/>
      <c r="Z24" s="1456"/>
      <c r="AA24" s="1456"/>
      <c r="AB24" s="1456"/>
      <c r="AC24" s="1456"/>
      <c r="AD24" s="1456"/>
      <c r="AE24" s="1456"/>
      <c r="AF24" s="1456"/>
      <c r="AG24" s="1456"/>
      <c r="AH24" s="1456"/>
      <c r="AI24" s="1457"/>
    </row>
    <row r="25" spans="1:39" ht="25" customHeight="1" x14ac:dyDescent="0.55000000000000004">
      <c r="A25" s="1458" t="s">
        <v>281</v>
      </c>
      <c r="B25" s="1373"/>
      <c r="C25" s="1373"/>
      <c r="D25" s="1373"/>
      <c r="E25" s="1373"/>
      <c r="F25" s="1373"/>
      <c r="G25" s="1373"/>
      <c r="H25" s="1373"/>
      <c r="I25" s="1321"/>
      <c r="J25" s="1320" t="s">
        <v>659</v>
      </c>
      <c r="K25" s="1373"/>
      <c r="L25" s="1373"/>
      <c r="M25" s="1373"/>
      <c r="N25" s="1463"/>
      <c r="O25" s="1463"/>
      <c r="P25" s="1373" t="s">
        <v>270</v>
      </c>
      <c r="Q25" s="1373"/>
      <c r="R25" s="1463"/>
      <c r="S25" s="1463"/>
      <c r="T25" s="1373" t="s">
        <v>282</v>
      </c>
      <c r="U25" s="1373"/>
      <c r="V25" s="1373" t="s">
        <v>283</v>
      </c>
      <c r="W25" s="1373"/>
      <c r="X25" s="1373"/>
      <c r="Y25" s="1373" t="s">
        <v>660</v>
      </c>
      <c r="Z25" s="1373"/>
      <c r="AA25" s="1373"/>
      <c r="AB25" s="1463"/>
      <c r="AC25" s="1463"/>
      <c r="AD25" s="1373" t="s">
        <v>270</v>
      </c>
      <c r="AE25" s="1373"/>
      <c r="AF25" s="1463"/>
      <c r="AG25" s="1463"/>
      <c r="AH25" s="1373" t="s">
        <v>271</v>
      </c>
      <c r="AI25" s="1460"/>
    </row>
    <row r="26" spans="1:39" ht="25" customHeight="1" x14ac:dyDescent="0.55000000000000004">
      <c r="A26" s="1458" t="s">
        <v>272</v>
      </c>
      <c r="B26" s="1373"/>
      <c r="C26" s="1373"/>
      <c r="D26" s="1373"/>
      <c r="E26" s="1373"/>
      <c r="F26" s="1373"/>
      <c r="G26" s="1373"/>
      <c r="H26" s="1373"/>
      <c r="I26" s="1321"/>
      <c r="J26" s="1398"/>
      <c r="K26" s="1398"/>
      <c r="L26" s="1398"/>
      <c r="M26" s="1398"/>
      <c r="N26" s="1398"/>
      <c r="O26" s="1398"/>
      <c r="P26" s="1398"/>
      <c r="Q26" s="1398"/>
      <c r="R26" s="1398"/>
      <c r="S26" s="1398"/>
      <c r="T26" s="1398"/>
      <c r="U26" s="1398"/>
      <c r="V26" s="1398"/>
      <c r="W26" s="1398"/>
      <c r="X26" s="1461" t="s">
        <v>661</v>
      </c>
      <c r="Y26" s="1461"/>
      <c r="Z26" s="1461"/>
      <c r="AA26" s="1461"/>
      <c r="AB26" s="1461"/>
      <c r="AC26" s="1461"/>
      <c r="AD26" s="1461"/>
      <c r="AE26" s="1461"/>
      <c r="AF26" s="1461"/>
      <c r="AG26" s="1461"/>
      <c r="AH26" s="1461"/>
      <c r="AI26" s="1462"/>
    </row>
    <row r="27" spans="1:39" ht="40" customHeight="1" x14ac:dyDescent="0.55000000000000004">
      <c r="A27" s="1372" t="s">
        <v>347</v>
      </c>
      <c r="B27" s="1373"/>
      <c r="C27" s="1373"/>
      <c r="D27" s="1373"/>
      <c r="E27" s="1373"/>
      <c r="F27" s="1373"/>
      <c r="G27" s="1373"/>
      <c r="H27" s="1373"/>
      <c r="I27" s="1321"/>
      <c r="J27" s="1459"/>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0"/>
      <c r="AG27" s="1450"/>
      <c r="AH27" s="1450"/>
      <c r="AI27" s="1451"/>
    </row>
    <row r="28" spans="1:39" ht="40" customHeight="1" x14ac:dyDescent="0.55000000000000004">
      <c r="A28" s="1458" t="s">
        <v>285</v>
      </c>
      <c r="B28" s="1373"/>
      <c r="C28" s="1373"/>
      <c r="D28" s="1373"/>
      <c r="E28" s="1373"/>
      <c r="F28" s="1373"/>
      <c r="G28" s="1373"/>
      <c r="H28" s="1373"/>
      <c r="I28" s="1321"/>
      <c r="J28" s="1459"/>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1"/>
    </row>
    <row r="29" spans="1:39" ht="40" customHeight="1" x14ac:dyDescent="0.55000000000000004">
      <c r="A29" s="1372" t="s">
        <v>348</v>
      </c>
      <c r="B29" s="1373"/>
      <c r="C29" s="1373"/>
      <c r="D29" s="1373"/>
      <c r="E29" s="1373"/>
      <c r="F29" s="1373"/>
      <c r="G29" s="1373"/>
      <c r="H29" s="1373"/>
      <c r="I29" s="1321"/>
      <c r="J29" s="1448"/>
      <c r="K29" s="1449"/>
      <c r="L29" s="1449"/>
      <c r="M29" s="1450"/>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1"/>
    </row>
    <row r="30" spans="1:39" ht="25" customHeight="1" x14ac:dyDescent="0.55000000000000004">
      <c r="A30" s="1505" t="s">
        <v>420</v>
      </c>
      <c r="B30" s="1506"/>
      <c r="C30" s="1506"/>
      <c r="D30" s="1506"/>
      <c r="E30" s="1506"/>
      <c r="F30" s="1506"/>
      <c r="G30" s="1506"/>
      <c r="H30" s="1506"/>
      <c r="I30" s="1506"/>
      <c r="J30" s="1502" t="s">
        <v>662</v>
      </c>
      <c r="K30" s="1503"/>
      <c r="L30" s="1504"/>
      <c r="M30" s="1509"/>
      <c r="N30" s="1509"/>
      <c r="O30" s="1509"/>
      <c r="P30" s="1509"/>
      <c r="Q30" s="1509"/>
      <c r="R30" s="1509"/>
      <c r="S30" s="1509"/>
      <c r="T30" s="1399" t="s">
        <v>663</v>
      </c>
      <c r="U30" s="1399"/>
      <c r="V30" s="1400"/>
      <c r="W30" s="1320" t="s">
        <v>664</v>
      </c>
      <c r="X30" s="1373"/>
      <c r="Y30" s="1321"/>
      <c r="Z30" s="1509"/>
      <c r="AA30" s="1509"/>
      <c r="AB30" s="1509"/>
      <c r="AC30" s="1509"/>
      <c r="AD30" s="1509"/>
      <c r="AE30" s="1509"/>
      <c r="AF30" s="1509"/>
      <c r="AG30" s="1400" t="s">
        <v>663</v>
      </c>
      <c r="AH30" s="1510"/>
      <c r="AI30" s="1511"/>
    </row>
    <row r="31" spans="1:39" ht="40" customHeight="1" x14ac:dyDescent="0.55000000000000004">
      <c r="A31" s="1507"/>
      <c r="B31" s="1508"/>
      <c r="C31" s="1508"/>
      <c r="D31" s="1508"/>
      <c r="E31" s="1508"/>
      <c r="F31" s="1508"/>
      <c r="G31" s="1508"/>
      <c r="H31" s="1508"/>
      <c r="I31" s="1508"/>
      <c r="J31" s="1512" t="s">
        <v>665</v>
      </c>
      <c r="K31" s="1513"/>
      <c r="L31" s="1514"/>
      <c r="M31" s="1450"/>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1"/>
    </row>
    <row r="32" spans="1:39" ht="25" customHeight="1" x14ac:dyDescent="0.55000000000000004">
      <c r="A32" s="1495" t="s">
        <v>666</v>
      </c>
      <c r="B32" s="1496"/>
      <c r="C32" s="1496"/>
      <c r="D32" s="1496"/>
      <c r="E32" s="1496"/>
      <c r="F32" s="1496"/>
      <c r="G32" s="1496"/>
      <c r="H32" s="1496"/>
      <c r="I32" s="1496"/>
      <c r="J32" s="1497"/>
      <c r="K32" s="1497"/>
      <c r="L32" s="1497"/>
      <c r="M32" s="1496"/>
      <c r="N32" s="1496"/>
      <c r="O32" s="1496"/>
      <c r="P32" s="1496"/>
      <c r="Q32" s="1496"/>
      <c r="R32" s="1496"/>
      <c r="S32" s="1496"/>
      <c r="T32" s="1496"/>
      <c r="U32" s="1496"/>
      <c r="V32" s="1496"/>
      <c r="W32" s="1496"/>
      <c r="X32" s="1496"/>
      <c r="Y32" s="1496"/>
      <c r="Z32" s="1496"/>
      <c r="AA32" s="1496"/>
      <c r="AB32" s="1496"/>
      <c r="AC32" s="1498"/>
      <c r="AD32" s="1499" t="s">
        <v>119</v>
      </c>
      <c r="AE32" s="1500"/>
      <c r="AF32" s="1500"/>
      <c r="AG32" s="1500"/>
      <c r="AH32" s="1500"/>
      <c r="AI32" s="1501"/>
    </row>
    <row r="35" spans="2:2" ht="12" x14ac:dyDescent="0.55000000000000004">
      <c r="B35" s="248"/>
    </row>
  </sheetData>
  <sheetProtection password="C472" sheet="1" objects="1" scenarios="1" selectLockedCells="1"/>
  <mergeCells count="98">
    <mergeCell ref="A29:I29"/>
    <mergeCell ref="J29:AI29"/>
    <mergeCell ref="A24:I24"/>
    <mergeCell ref="J24:AI24"/>
    <mergeCell ref="A26:I26"/>
    <mergeCell ref="A27:I27"/>
    <mergeCell ref="J27:AI27"/>
    <mergeCell ref="AH25:AI25"/>
    <mergeCell ref="J26:W26"/>
    <mergeCell ref="X26:AI26"/>
    <mergeCell ref="V25:X25"/>
    <mergeCell ref="Y25:AA25"/>
    <mergeCell ref="AB25:AC25"/>
    <mergeCell ref="AD25:AE25"/>
    <mergeCell ref="AF25:AG25"/>
    <mergeCell ref="J25:M25"/>
    <mergeCell ref="N25:O25"/>
    <mergeCell ref="P25:Q25"/>
    <mergeCell ref="A22:I22"/>
    <mergeCell ref="A23:I23"/>
    <mergeCell ref="J22:AI22"/>
    <mergeCell ref="J23:S23"/>
    <mergeCell ref="T23:AA23"/>
    <mergeCell ref="AB23:AI23"/>
    <mergeCell ref="A19:AC19"/>
    <mergeCell ref="AD19:AI19"/>
    <mergeCell ref="J20:S20"/>
    <mergeCell ref="A21:I21"/>
    <mergeCell ref="A20:E20"/>
    <mergeCell ref="F20:I20"/>
    <mergeCell ref="T20:AI20"/>
    <mergeCell ref="J21:S21"/>
    <mergeCell ref="T21:AA21"/>
    <mergeCell ref="AB21:AI21"/>
    <mergeCell ref="A14:I14"/>
    <mergeCell ref="J14:AI14"/>
    <mergeCell ref="A18:AC18"/>
    <mergeCell ref="AD18:AI18"/>
    <mergeCell ref="J16:L16"/>
    <mergeCell ref="A15:I15"/>
    <mergeCell ref="J15:AI15"/>
    <mergeCell ref="A16:I17"/>
    <mergeCell ref="M16:S16"/>
    <mergeCell ref="T16:V16"/>
    <mergeCell ref="W16:Y16"/>
    <mergeCell ref="Z16:AF16"/>
    <mergeCell ref="AG16:AI16"/>
    <mergeCell ref="J17:L17"/>
    <mergeCell ref="M17:AI17"/>
    <mergeCell ref="A12:I12"/>
    <mergeCell ref="J12:W12"/>
    <mergeCell ref="X12:AI12"/>
    <mergeCell ref="A13:I13"/>
    <mergeCell ref="J13:AI13"/>
    <mergeCell ref="A9:I9"/>
    <mergeCell ref="A10:I10"/>
    <mergeCell ref="J9:S9"/>
    <mergeCell ref="T9:AA9"/>
    <mergeCell ref="A11:I11"/>
    <mergeCell ref="A8:I8"/>
    <mergeCell ref="J7:S7"/>
    <mergeCell ref="T7:AA7"/>
    <mergeCell ref="AB7:AI7"/>
    <mergeCell ref="J8:AI8"/>
    <mergeCell ref="J6:S6"/>
    <mergeCell ref="A6:E6"/>
    <mergeCell ref="F6:I6"/>
    <mergeCell ref="T6:AI6"/>
    <mergeCell ref="A7:I7"/>
    <mergeCell ref="AB9:AI9"/>
    <mergeCell ref="J10:AI10"/>
    <mergeCell ref="J11:M11"/>
    <mergeCell ref="N11:O11"/>
    <mergeCell ref="P11:Q11"/>
    <mergeCell ref="R11:S11"/>
    <mergeCell ref="T11:U11"/>
    <mergeCell ref="V11:X11"/>
    <mergeCell ref="Y11:AA11"/>
    <mergeCell ref="AB11:AC11"/>
    <mergeCell ref="AD11:AE11"/>
    <mergeCell ref="AF11:AG11"/>
    <mergeCell ref="AH11:AI11"/>
    <mergeCell ref="A32:AC32"/>
    <mergeCell ref="AD32:AI32"/>
    <mergeCell ref="R25:S25"/>
    <mergeCell ref="T25:U25"/>
    <mergeCell ref="A25:I25"/>
    <mergeCell ref="AG30:AI30"/>
    <mergeCell ref="J31:L31"/>
    <mergeCell ref="M31:AI31"/>
    <mergeCell ref="A28:I28"/>
    <mergeCell ref="J28:AI28"/>
    <mergeCell ref="J30:L30"/>
    <mergeCell ref="A30:I31"/>
    <mergeCell ref="M30:S30"/>
    <mergeCell ref="T30:V30"/>
    <mergeCell ref="W30:Y30"/>
    <mergeCell ref="Z30:AF30"/>
  </mergeCells>
  <phoneticPr fontId="2"/>
  <dataValidations count="8">
    <dataValidation imeMode="halfAlpha" allowBlank="1" showInputMessage="1" showErrorMessage="1" sqref="AB7 AB21"/>
    <dataValidation allowBlank="1" showErrorMessage="1" prompt="_x000a_" sqref="AG16:AI16 J16:J17 AG30:AI30 J30:J31"/>
    <dataValidation allowBlank="1" showErrorMessage="1" sqref="J13:AI14 J27:AI28"/>
    <dataValidation type="list" allowBlank="1" showErrorMessage="1" prompt="_x000a_" sqref="AD18:AI18 AD32:AI32">
      <formula1>"選択してください,関連あり,関連なし"</formula1>
    </dataValidation>
    <dataValidation type="custom" imeMode="disabled" allowBlank="1" showInputMessage="1" showErrorMessage="1" sqref="M16:S16 Z16:AF16 M30:S30 Z30:AF30">
      <formula1>LENB(M16)=LEN(M16)</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11:O11 AF11:AG11 AB11:AC11 R11:S11 N25:O25 AF25:AG25 AB25:AC25 R25:S25"/>
    <dataValidation allowBlank="1" showInputMessage="1" showErrorMessage="1" prompt="前ページの「(13)委託費」の「経費番号」（委-1、委-2）を記入してください。" sqref="F6:I6 F20:I20"/>
    <dataValidation type="custom" imeMode="halfAlpha" allowBlank="1" showInputMessage="1" showErrorMessage="1" prompt="「(13)委託・外注費」の「助成事業に要する経費（税込）」の金額を記入してください。" sqref="J12:W12 J26:W26">
      <formula1>LENB(J12)=LEN(J12)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9"/>
  <sheetViews>
    <sheetView showGridLines="0" view="pageBreakPreview" zoomScale="80" zoomScaleNormal="100" zoomScaleSheetLayoutView="80" workbookViewId="0">
      <selection activeCell="B4" sqref="B4:C4"/>
    </sheetView>
  </sheetViews>
  <sheetFormatPr defaultRowHeight="18" x14ac:dyDescent="0.55000000000000004"/>
  <sheetData>
    <row r="1" spans="1:12" x14ac:dyDescent="0.55000000000000004">
      <c r="A1" s="109" t="s">
        <v>450</v>
      </c>
      <c r="B1" s="109"/>
      <c r="C1" s="110"/>
      <c r="D1" s="110"/>
      <c r="E1" s="110"/>
      <c r="F1" s="110"/>
      <c r="G1" s="110"/>
      <c r="H1" s="110"/>
      <c r="I1" s="110"/>
      <c r="J1" s="110"/>
      <c r="K1" s="110"/>
      <c r="L1" s="88"/>
    </row>
    <row r="2" spans="1:12" x14ac:dyDescent="0.2">
      <c r="A2" s="111"/>
      <c r="B2" s="111"/>
      <c r="C2" s="111"/>
      <c r="D2" s="111"/>
      <c r="E2" s="111"/>
      <c r="F2" s="111"/>
      <c r="G2" s="111"/>
      <c r="H2" s="111"/>
      <c r="I2" s="111"/>
      <c r="J2" s="111"/>
      <c r="K2" s="112" t="s">
        <v>231</v>
      </c>
      <c r="L2" s="89"/>
    </row>
    <row r="3" spans="1:12" ht="60" x14ac:dyDescent="0.55000000000000004">
      <c r="A3" s="609" t="s">
        <v>232</v>
      </c>
      <c r="B3" s="1603" t="s">
        <v>441</v>
      </c>
      <c r="C3" s="1604"/>
      <c r="D3" s="1603" t="s">
        <v>288</v>
      </c>
      <c r="E3" s="1604"/>
      <c r="F3" s="610" t="s">
        <v>298</v>
      </c>
      <c r="G3" s="611" t="s">
        <v>248</v>
      </c>
      <c r="H3" s="612" t="s">
        <v>238</v>
      </c>
      <c r="I3" s="610" t="s">
        <v>278</v>
      </c>
      <c r="J3" s="610" t="s">
        <v>251</v>
      </c>
      <c r="K3" s="613" t="s">
        <v>228</v>
      </c>
      <c r="L3" s="98"/>
    </row>
    <row r="4" spans="1:12" ht="35" customHeight="1" x14ac:dyDescent="0.55000000000000004">
      <c r="A4" s="614">
        <f>ROW()-3</f>
        <v>1</v>
      </c>
      <c r="B4" s="1605"/>
      <c r="C4" s="1606"/>
      <c r="D4" s="1607"/>
      <c r="E4" s="1608"/>
      <c r="F4" s="113"/>
      <c r="G4" s="114"/>
      <c r="H4" s="113"/>
      <c r="I4" s="115">
        <f>F4*H4</f>
        <v>0</v>
      </c>
      <c r="J4" s="115">
        <f>ROUNDDOWN(I4*1.1,0)</f>
        <v>0</v>
      </c>
      <c r="K4" s="116"/>
      <c r="L4" s="99" t="str">
        <f>IF(OR(AND($B4="",$D4="",$F4="",$G4="",$H4=""),AND($B4&lt;&gt;"",$D4&lt;&gt;"",$F4&lt;&gt;"",$G4&lt;&gt;"",$H4&lt;&gt;"")),"","←全ての項目を入力してください。")</f>
        <v/>
      </c>
    </row>
    <row r="5" spans="1:12" ht="35" customHeight="1" x14ac:dyDescent="0.55000000000000004">
      <c r="A5" s="614">
        <f>ROW()-3</f>
        <v>2</v>
      </c>
      <c r="B5" s="1605"/>
      <c r="C5" s="1606"/>
      <c r="D5" s="1607"/>
      <c r="E5" s="1608"/>
      <c r="F5" s="113"/>
      <c r="G5" s="114"/>
      <c r="H5" s="113"/>
      <c r="I5" s="115">
        <f>F5*H5</f>
        <v>0</v>
      </c>
      <c r="J5" s="115">
        <f>ROUNDDOWN(I5*1.1,0)</f>
        <v>0</v>
      </c>
      <c r="K5" s="116"/>
      <c r="L5" s="99" t="str">
        <f>IF(OR(AND($B5="",$D5="",$F5="",$G5="",$H5=""),AND($B5&lt;&gt;"",$D5&lt;&gt;"",$F5&lt;&gt;"",$G5&lt;&gt;"",$H5&lt;&gt;"")),"","←全ての項目を入力してください。")</f>
        <v/>
      </c>
    </row>
    <row r="6" spans="1:12" ht="35" customHeight="1" x14ac:dyDescent="0.55000000000000004">
      <c r="A6" s="614">
        <f>ROW()-3</f>
        <v>3</v>
      </c>
      <c r="B6" s="1605"/>
      <c r="C6" s="1606"/>
      <c r="D6" s="1607"/>
      <c r="E6" s="1608"/>
      <c r="F6" s="113"/>
      <c r="G6" s="114"/>
      <c r="H6" s="113"/>
      <c r="I6" s="115">
        <f>F6*H6</f>
        <v>0</v>
      </c>
      <c r="J6" s="115">
        <f>ROUNDDOWN(I6*1.1,0)</f>
        <v>0</v>
      </c>
      <c r="K6" s="116"/>
      <c r="L6" s="99" t="str">
        <f>IF(OR(AND($B6="",$D6="",$F6="",$G6="",$H6=""),AND($B6&lt;&gt;"",$D6&lt;&gt;"",$F6&lt;&gt;"",$G6&lt;&gt;"",$H6&lt;&gt;"")),"","←全ての項目を入力してください。")</f>
        <v/>
      </c>
    </row>
    <row r="7" spans="1:12" ht="35" customHeight="1" x14ac:dyDescent="0.55000000000000004">
      <c r="A7" s="614">
        <f>ROW()-3</f>
        <v>4</v>
      </c>
      <c r="B7" s="1605"/>
      <c r="C7" s="1606"/>
      <c r="D7" s="1607"/>
      <c r="E7" s="1608"/>
      <c r="F7" s="113"/>
      <c r="G7" s="114"/>
      <c r="H7" s="113"/>
      <c r="I7" s="115">
        <f>F7*H7</f>
        <v>0</v>
      </c>
      <c r="J7" s="115">
        <f>ROUNDDOWN(I7*1.1,0)</f>
        <v>0</v>
      </c>
      <c r="K7" s="116"/>
      <c r="L7" s="99" t="str">
        <f>IF(OR(AND($B7="",$D7="",$F7="",$G7="",$H7=""),AND($B7&lt;&gt;"",$D7&lt;&gt;"",$F7&lt;&gt;"",$G7&lt;&gt;"",$H7&lt;&gt;"")),"","←全ての項目を入力してください。")</f>
        <v/>
      </c>
    </row>
    <row r="8" spans="1:12" ht="35" customHeight="1" x14ac:dyDescent="0.55000000000000004">
      <c r="A8" s="614">
        <f>ROW()-3</f>
        <v>5</v>
      </c>
      <c r="B8" s="1605"/>
      <c r="C8" s="1606"/>
      <c r="D8" s="1607"/>
      <c r="E8" s="1608"/>
      <c r="F8" s="113"/>
      <c r="G8" s="114"/>
      <c r="H8" s="113"/>
      <c r="I8" s="115">
        <f>F8*H8</f>
        <v>0</v>
      </c>
      <c r="J8" s="115">
        <f>ROUNDDOWN(I8*1.1,0)</f>
        <v>0</v>
      </c>
      <c r="K8" s="116"/>
      <c r="L8" s="99" t="str">
        <f>IF(OR(AND($B8="",$D8="",$F8="",$G8="",$H8=""),AND($B8&lt;&gt;"",$D8&lt;&gt;"",$F8&lt;&gt;"",$G8&lt;&gt;"",$H8&lt;&gt;"")),"","←全ての項目を入力してください。")</f>
        <v/>
      </c>
    </row>
    <row r="9" spans="1:12" ht="35" customHeight="1" x14ac:dyDescent="0.55000000000000004">
      <c r="A9" s="616"/>
      <c r="B9" s="615"/>
      <c r="C9" s="617"/>
      <c r="D9" s="617"/>
      <c r="E9" s="617"/>
      <c r="F9" s="617"/>
      <c r="G9" s="617"/>
      <c r="H9" s="618" t="s">
        <v>254</v>
      </c>
      <c r="I9" s="619">
        <f>SUM(I4:I8)</f>
        <v>0</v>
      </c>
      <c r="J9" s="619">
        <f>SUM(J4:J8)</f>
        <v>0</v>
      </c>
      <c r="K9" s="620"/>
      <c r="L9" s="100"/>
    </row>
  </sheetData>
  <sheetProtection password="C472" sheet="1" objects="1" scenarios="1" formatCells="0" selectLockedCells="1"/>
  <mergeCells count="12">
    <mergeCell ref="B6:C6"/>
    <mergeCell ref="D6:E6"/>
    <mergeCell ref="B7:C7"/>
    <mergeCell ref="D7:E7"/>
    <mergeCell ref="B8:C8"/>
    <mergeCell ref="D8:E8"/>
    <mergeCell ref="B3:C3"/>
    <mergeCell ref="D3:E3"/>
    <mergeCell ref="B4:C4"/>
    <mergeCell ref="D4:E4"/>
    <mergeCell ref="B5:C5"/>
    <mergeCell ref="D5:E5"/>
  </mergeCells>
  <phoneticPr fontId="2"/>
  <conditionalFormatting sqref="F4:H8 B4:D8">
    <cfRule type="expression" dxfId="0" priority="1">
      <formula>AND(OR($B4&lt;&gt;"",$D4&lt;&gt;"",$F4&lt;&gt;"",$G4&lt;&gt;"",$H4&lt;&gt;""),B4="")</formula>
    </cfRule>
  </conditionalFormatting>
  <dataValidations count="3">
    <dataValidation type="custom" allowBlank="1" showInputMessage="1" showErrorMessage="1" prompt="自動計算されます。" sqref="I4:J8">
      <formula1>ISERROR(FIND(CHAR(10),I4))</formula1>
    </dataValidation>
    <dataValidation type="custom" allowBlank="1" showInputMessage="1" showErrorMessage="1" sqref="L4:L8">
      <formula1>ISERROR(FIND(CHAR(10),L4))</formula1>
    </dataValidation>
    <dataValidation imeMode="halfAlpha" allowBlank="1" showInputMessage="1" showErrorMessage="1" sqref="F4:F8"/>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colBreaks count="1" manualBreakCount="1">
    <brk id="1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29"/>
  <sheetViews>
    <sheetView showGridLines="0" view="pageBreakPreview" zoomScale="80" zoomScaleNormal="100" zoomScaleSheetLayoutView="80" workbookViewId="0">
      <selection activeCell="B5" sqref="B5"/>
    </sheetView>
  </sheetViews>
  <sheetFormatPr defaultColWidth="8.25" defaultRowHeight="15" customHeight="1" x14ac:dyDescent="0.55000000000000004"/>
  <cols>
    <col min="1" max="1" width="3.75" style="32" customWidth="1"/>
    <col min="2" max="2" width="32.6640625" style="32" customWidth="1"/>
    <col min="3" max="4" width="6.75" style="32" customWidth="1"/>
    <col min="5" max="5" width="16.9140625" style="32" customWidth="1"/>
    <col min="6" max="6" width="11.4140625" style="32" customWidth="1"/>
    <col min="7" max="7" width="10.6640625" style="32" bestFit="1" customWidth="1"/>
    <col min="8" max="11" width="8.25" style="32"/>
    <col min="12" max="12" width="10.33203125" style="32" customWidth="1"/>
    <col min="13" max="13" width="8.6640625" style="32" customWidth="1"/>
    <col min="14" max="14" width="5.75" style="32" customWidth="1"/>
    <col min="15" max="16384" width="8.25" style="32"/>
  </cols>
  <sheetData>
    <row r="1" spans="1:24" ht="14" x14ac:dyDescent="0.55000000000000004">
      <c r="A1" s="33" t="s">
        <v>137</v>
      </c>
      <c r="B1" s="33"/>
      <c r="C1" s="34"/>
      <c r="D1" s="34"/>
      <c r="E1" s="34"/>
      <c r="F1" s="34"/>
      <c r="G1" s="34"/>
    </row>
    <row r="2" spans="1:24" ht="75" customHeight="1" x14ac:dyDescent="0.55000000000000004">
      <c r="A2" s="837" t="s">
        <v>153</v>
      </c>
      <c r="B2" s="837"/>
      <c r="C2" s="837"/>
      <c r="D2" s="837"/>
      <c r="E2" s="837"/>
      <c r="F2" s="837"/>
      <c r="G2" s="837"/>
    </row>
    <row r="3" spans="1:24" ht="13" x14ac:dyDescent="0.55000000000000004">
      <c r="A3" s="30"/>
      <c r="B3" s="31"/>
      <c r="C3" s="31"/>
      <c r="D3" s="31"/>
      <c r="E3" s="31"/>
      <c r="F3" s="31"/>
      <c r="G3" s="119" t="s">
        <v>466</v>
      </c>
    </row>
    <row r="4" spans="1:24" ht="25" customHeight="1" x14ac:dyDescent="0.55000000000000004">
      <c r="A4" s="621" t="s">
        <v>138</v>
      </c>
      <c r="B4" s="622" t="s">
        <v>139</v>
      </c>
      <c r="C4" s="622" t="s">
        <v>140</v>
      </c>
      <c r="D4" s="622" t="s">
        <v>141</v>
      </c>
      <c r="E4" s="623" t="s">
        <v>142</v>
      </c>
      <c r="F4" s="622" t="s">
        <v>143</v>
      </c>
      <c r="G4" s="624" t="s">
        <v>144</v>
      </c>
      <c r="H4" s="35"/>
      <c r="I4" s="35"/>
      <c r="J4" s="35"/>
      <c r="K4" s="35"/>
      <c r="L4" s="35"/>
      <c r="M4" s="35"/>
      <c r="N4" s="35"/>
      <c r="O4" s="35"/>
      <c r="P4" s="35"/>
      <c r="Q4" s="35"/>
      <c r="R4" s="35"/>
      <c r="S4" s="35"/>
      <c r="T4" s="35"/>
      <c r="U4" s="35"/>
      <c r="V4" s="35"/>
      <c r="W4" s="35"/>
      <c r="X4" s="35"/>
    </row>
    <row r="5" spans="1:24" ht="25" customHeight="1" x14ac:dyDescent="0.55000000000000004">
      <c r="A5" s="625">
        <f>ROW()-ROW(テーブル17[[#Headers],[No.]])</f>
        <v>1</v>
      </c>
      <c r="B5" s="36"/>
      <c r="C5" s="37"/>
      <c r="D5" s="37"/>
      <c r="E5" s="37"/>
      <c r="F5" s="160"/>
      <c r="G5" s="159" t="str">
        <f>IFERROR(テーブル17[[#This Row],[持ち株数]]/$F$17,"")</f>
        <v/>
      </c>
      <c r="H5" s="35"/>
      <c r="I5" s="35"/>
      <c r="J5" s="35"/>
      <c r="K5" s="35"/>
      <c r="L5" s="35"/>
      <c r="M5" s="35"/>
      <c r="N5" s="35"/>
      <c r="O5" s="35"/>
      <c r="P5" s="35"/>
      <c r="Q5" s="35"/>
      <c r="R5" s="35"/>
      <c r="S5" s="35"/>
      <c r="T5" s="35"/>
      <c r="U5" s="35"/>
      <c r="V5" s="35"/>
      <c r="W5" s="35"/>
      <c r="X5" s="35"/>
    </row>
    <row r="6" spans="1:24" ht="25" customHeight="1" x14ac:dyDescent="0.55000000000000004">
      <c r="A6" s="625">
        <f>ROW()-ROW(テーブル17[[#Headers],[No.]])</f>
        <v>2</v>
      </c>
      <c r="B6" s="36"/>
      <c r="C6" s="37"/>
      <c r="D6" s="37"/>
      <c r="E6" s="37"/>
      <c r="F6" s="160"/>
      <c r="G6" s="159" t="str">
        <f>IFERROR(テーブル17[[#This Row],[持ち株数]]/$F$17,"")</f>
        <v/>
      </c>
      <c r="H6" s="35"/>
      <c r="I6" s="35"/>
      <c r="J6" s="35"/>
      <c r="K6" s="35"/>
      <c r="L6" s="35"/>
      <c r="M6" s="35"/>
      <c r="N6" s="35"/>
      <c r="O6" s="35"/>
      <c r="P6" s="35"/>
      <c r="Q6" s="35"/>
      <c r="R6" s="35"/>
      <c r="S6" s="35"/>
      <c r="T6" s="35"/>
      <c r="U6" s="35"/>
      <c r="V6" s="35"/>
      <c r="W6" s="35"/>
      <c r="X6" s="35"/>
    </row>
    <row r="7" spans="1:24" ht="25" customHeight="1" x14ac:dyDescent="0.55000000000000004">
      <c r="A7" s="625">
        <f>ROW()-ROW(テーブル17[[#Headers],[No.]])</f>
        <v>3</v>
      </c>
      <c r="B7" s="36"/>
      <c r="C7" s="37"/>
      <c r="D7" s="37"/>
      <c r="E7" s="37"/>
      <c r="F7" s="160"/>
      <c r="G7" s="159" t="str">
        <f>IFERROR(テーブル17[[#This Row],[持ち株数]]/$F$17,"")</f>
        <v/>
      </c>
      <c r="I7" s="35"/>
      <c r="J7" s="35"/>
      <c r="K7" s="35"/>
      <c r="L7" s="35"/>
      <c r="M7" s="35"/>
      <c r="N7" s="35"/>
      <c r="O7" s="35"/>
      <c r="P7" s="35"/>
      <c r="Q7" s="35"/>
      <c r="R7" s="35"/>
      <c r="S7" s="35"/>
      <c r="T7" s="35"/>
      <c r="U7" s="35"/>
      <c r="V7" s="35"/>
      <c r="W7" s="35"/>
      <c r="X7" s="35"/>
    </row>
    <row r="8" spans="1:24" ht="25" customHeight="1" x14ac:dyDescent="0.55000000000000004">
      <c r="A8" s="625">
        <f>ROW()-ROW(テーブル17[[#Headers],[No.]])</f>
        <v>4</v>
      </c>
      <c r="B8" s="36"/>
      <c r="C8" s="37"/>
      <c r="D8" s="37"/>
      <c r="E8" s="37"/>
      <c r="F8" s="160"/>
      <c r="G8" s="159" t="str">
        <f>IFERROR(テーブル17[[#This Row],[持ち株数]]/$F$17,"")</f>
        <v/>
      </c>
    </row>
    <row r="9" spans="1:24" ht="25" customHeight="1" x14ac:dyDescent="0.55000000000000004">
      <c r="A9" s="625">
        <f>ROW()-ROW(テーブル17[[#Headers],[No.]])</f>
        <v>5</v>
      </c>
      <c r="B9" s="36"/>
      <c r="C9" s="37"/>
      <c r="D9" s="37"/>
      <c r="E9" s="37"/>
      <c r="F9" s="160"/>
      <c r="G9" s="159" t="str">
        <f>IFERROR(テーブル17[[#This Row],[持ち株数]]/$F$17,"")</f>
        <v/>
      </c>
    </row>
    <row r="10" spans="1:24" ht="25" customHeight="1" x14ac:dyDescent="0.55000000000000004">
      <c r="A10" s="625">
        <f>ROW()-ROW(テーブル17[[#Headers],[No.]])</f>
        <v>6</v>
      </c>
      <c r="B10" s="36"/>
      <c r="C10" s="37"/>
      <c r="D10" s="37"/>
      <c r="E10" s="37"/>
      <c r="F10" s="160"/>
      <c r="G10" s="159" t="str">
        <f>IFERROR(テーブル17[[#This Row],[持ち株数]]/$F$17,"")</f>
        <v/>
      </c>
    </row>
    <row r="11" spans="1:24" ht="25" customHeight="1" x14ac:dyDescent="0.55000000000000004">
      <c r="A11" s="625">
        <f>ROW()-ROW(テーブル17[[#Headers],[No.]])</f>
        <v>7</v>
      </c>
      <c r="B11" s="36"/>
      <c r="C11" s="37"/>
      <c r="D11" s="37"/>
      <c r="E11" s="37"/>
      <c r="F11" s="160"/>
      <c r="G11" s="159" t="str">
        <f>IFERROR(テーブル17[[#This Row],[持ち株数]]/$F$17,"")</f>
        <v/>
      </c>
    </row>
    <row r="12" spans="1:24" ht="25" customHeight="1" x14ac:dyDescent="0.55000000000000004">
      <c r="A12" s="625">
        <f>ROW()-ROW(テーブル17[[#Headers],[No.]])</f>
        <v>8</v>
      </c>
      <c r="B12" s="36"/>
      <c r="C12" s="37"/>
      <c r="D12" s="37"/>
      <c r="E12" s="37"/>
      <c r="F12" s="160"/>
      <c r="G12" s="159" t="str">
        <f>IFERROR(テーブル17[[#This Row],[持ち株数]]/$F$17,"")</f>
        <v/>
      </c>
    </row>
    <row r="13" spans="1:24" ht="25" customHeight="1" x14ac:dyDescent="0.55000000000000004">
      <c r="A13" s="625">
        <f>ROW()-ROW(テーブル17[[#Headers],[No.]])</f>
        <v>9</v>
      </c>
      <c r="B13" s="36"/>
      <c r="C13" s="37"/>
      <c r="D13" s="37"/>
      <c r="E13" s="37"/>
      <c r="F13" s="160"/>
      <c r="G13" s="159" t="str">
        <f>IFERROR(テーブル17[[#This Row],[持ち株数]]/$F$17,"")</f>
        <v/>
      </c>
    </row>
    <row r="14" spans="1:24" ht="25" customHeight="1" x14ac:dyDescent="0.55000000000000004">
      <c r="A14" s="625">
        <f>ROW()-ROW(テーブル17[[#Headers],[No.]])</f>
        <v>10</v>
      </c>
      <c r="B14" s="36"/>
      <c r="C14" s="37"/>
      <c r="D14" s="37"/>
      <c r="E14" s="37"/>
      <c r="F14" s="160"/>
      <c r="G14" s="159" t="str">
        <f>IFERROR(テーブル17[[#This Row],[持ち株数]]/$F$17,"")</f>
        <v/>
      </c>
    </row>
    <row r="15" spans="1:24" ht="25" customHeight="1" x14ac:dyDescent="0.55000000000000004">
      <c r="A15" s="625">
        <f>ROW()-ROW(テーブル17[[#Headers],[No.]])</f>
        <v>11</v>
      </c>
      <c r="B15" s="36"/>
      <c r="C15" s="37"/>
      <c r="D15" s="37"/>
      <c r="E15" s="37"/>
      <c r="F15" s="160"/>
      <c r="G15" s="159" t="str">
        <f>IFERROR(テーブル17[[#This Row],[持ち株数]]/$F$17,"")</f>
        <v/>
      </c>
    </row>
    <row r="16" spans="1:24" ht="25" customHeight="1" thickBot="1" x14ac:dyDescent="0.6">
      <c r="A16" s="626" t="s">
        <v>145</v>
      </c>
      <c r="B16" s="38" t="s">
        <v>146</v>
      </c>
      <c r="C16" s="627"/>
      <c r="D16" s="627"/>
      <c r="E16" s="627"/>
      <c r="F16" s="161"/>
      <c r="G16" s="39" t="str">
        <f>IFERROR(テーブル17[[#This Row],[持ち株数]]/$F$17,"")</f>
        <v/>
      </c>
    </row>
    <row r="17" spans="1:9" ht="25" customHeight="1" thickTop="1" x14ac:dyDescent="0.55000000000000004">
      <c r="A17" s="838" t="s">
        <v>147</v>
      </c>
      <c r="B17" s="838"/>
      <c r="C17" s="838"/>
      <c r="D17" s="838"/>
      <c r="E17" s="838"/>
      <c r="F17" s="40" t="str">
        <f>IF(SUBTOTAL(109,テーブル17[持ち株数])=0,"",SUBTOTAL(109,テーブル17[持ち株数]))</f>
        <v/>
      </c>
      <c r="G17" s="41" t="str">
        <f>IF(SUBTOTAL(109,テーブル17[持ち株比率])=0,"",SUBTOTAL(109,テーブル17[持ち株比率]))</f>
        <v/>
      </c>
    </row>
    <row r="18" spans="1:9" ht="25" customHeight="1" x14ac:dyDescent="0.55000000000000004">
      <c r="A18" s="839" t="s">
        <v>148</v>
      </c>
      <c r="B18" s="840"/>
      <c r="C18" s="840"/>
      <c r="D18" s="840"/>
      <c r="E18" s="840"/>
      <c r="F18" s="840"/>
      <c r="G18" s="841"/>
    </row>
    <row r="19" spans="1:9" ht="25" customHeight="1" x14ac:dyDescent="0.55000000000000004">
      <c r="A19" s="842"/>
      <c r="B19" s="843"/>
      <c r="C19" s="843"/>
      <c r="D19" s="843"/>
      <c r="E19" s="843"/>
      <c r="F19" s="843"/>
      <c r="G19" s="844"/>
    </row>
    <row r="20" spans="1:9" ht="25" customHeight="1" x14ac:dyDescent="0.55000000000000004">
      <c r="A20" s="845"/>
      <c r="B20" s="846"/>
      <c r="C20" s="846"/>
      <c r="D20" s="846"/>
      <c r="E20" s="846"/>
      <c r="F20" s="846"/>
      <c r="G20" s="847"/>
    </row>
    <row r="21" spans="1:9" ht="25" customHeight="1" x14ac:dyDescent="0.55000000000000004">
      <c r="A21" s="848" t="s">
        <v>154</v>
      </c>
      <c r="B21" s="848"/>
      <c r="C21" s="848"/>
      <c r="D21" s="848"/>
      <c r="E21" s="848"/>
      <c r="F21" s="848"/>
      <c r="G21" s="848"/>
    </row>
    <row r="22" spans="1:9" ht="25" customHeight="1" x14ac:dyDescent="0.55000000000000004">
      <c r="A22" s="608" t="s">
        <v>138</v>
      </c>
      <c r="B22" s="608" t="s">
        <v>149</v>
      </c>
      <c r="C22" s="832" t="s">
        <v>150</v>
      </c>
      <c r="D22" s="832"/>
      <c r="E22" s="608" t="s">
        <v>151</v>
      </c>
      <c r="F22" s="832" t="s">
        <v>152</v>
      </c>
      <c r="G22" s="832"/>
      <c r="I22" s="42"/>
    </row>
    <row r="23" spans="1:9" ht="25" customHeight="1" x14ac:dyDescent="0.55000000000000004">
      <c r="A23" s="628">
        <v>1</v>
      </c>
      <c r="B23" s="43"/>
      <c r="C23" s="836"/>
      <c r="D23" s="836"/>
      <c r="E23" s="44"/>
      <c r="F23" s="833"/>
      <c r="G23" s="833"/>
    </row>
    <row r="24" spans="1:9" ht="25" customHeight="1" x14ac:dyDescent="0.55000000000000004">
      <c r="A24" s="628">
        <v>2</v>
      </c>
      <c r="B24" s="43"/>
      <c r="C24" s="836"/>
      <c r="D24" s="836"/>
      <c r="E24" s="44"/>
      <c r="F24" s="833"/>
      <c r="G24" s="833"/>
    </row>
    <row r="25" spans="1:9" ht="25" customHeight="1" x14ac:dyDescent="0.55000000000000004">
      <c r="A25" s="628">
        <v>3</v>
      </c>
      <c r="B25" s="43"/>
      <c r="C25" s="836"/>
      <c r="D25" s="836"/>
      <c r="E25" s="44"/>
      <c r="F25" s="833"/>
      <c r="G25" s="833"/>
    </row>
    <row r="26" spans="1:9" ht="25" customHeight="1" x14ac:dyDescent="0.55000000000000004">
      <c r="A26" s="628">
        <v>4</v>
      </c>
      <c r="B26" s="43"/>
      <c r="C26" s="836"/>
      <c r="D26" s="836"/>
      <c r="E26" s="44"/>
      <c r="F26" s="833"/>
      <c r="G26" s="833"/>
    </row>
    <row r="27" spans="1:9" ht="25" customHeight="1" x14ac:dyDescent="0.55000000000000004">
      <c r="A27" s="628">
        <v>5</v>
      </c>
      <c r="B27" s="43"/>
      <c r="C27" s="836"/>
      <c r="D27" s="836"/>
      <c r="E27" s="44"/>
      <c r="F27" s="833"/>
      <c r="G27" s="833"/>
    </row>
    <row r="28" spans="1:9" ht="15" customHeight="1" x14ac:dyDescent="0.55000000000000004">
      <c r="A28" s="834" t="s">
        <v>305</v>
      </c>
      <c r="B28" s="834"/>
      <c r="C28" s="834"/>
      <c r="D28" s="834"/>
      <c r="E28" s="834"/>
      <c r="F28" s="834"/>
      <c r="G28" s="834"/>
    </row>
    <row r="29" spans="1:9" ht="15" customHeight="1" x14ac:dyDescent="0.55000000000000004">
      <c r="A29" s="835" t="s">
        <v>306</v>
      </c>
      <c r="B29" s="835"/>
      <c r="C29" s="835"/>
      <c r="D29" s="835"/>
      <c r="E29" s="835"/>
      <c r="F29" s="835"/>
      <c r="G29" s="835"/>
    </row>
  </sheetData>
  <sheetProtection password="C472" sheet="1" objects="1" scenarios="1" formatCells="0" selectLockedCells="1"/>
  <mergeCells count="19">
    <mergeCell ref="A2:G2"/>
    <mergeCell ref="A17:E17"/>
    <mergeCell ref="A18:G18"/>
    <mergeCell ref="A19:G20"/>
    <mergeCell ref="A21:G21"/>
    <mergeCell ref="F25:G25"/>
    <mergeCell ref="C22:D22"/>
    <mergeCell ref="F22:G22"/>
    <mergeCell ref="A28:G28"/>
    <mergeCell ref="A29:G29"/>
    <mergeCell ref="C26:D26"/>
    <mergeCell ref="F26:G26"/>
    <mergeCell ref="C27:D27"/>
    <mergeCell ref="F27:G27"/>
    <mergeCell ref="C23:D23"/>
    <mergeCell ref="F23:G23"/>
    <mergeCell ref="C24:D24"/>
    <mergeCell ref="F24:G24"/>
    <mergeCell ref="C25:D25"/>
  </mergeCells>
  <phoneticPr fontId="2"/>
  <dataValidations count="10">
    <dataValidation allowBlank="1" showInputMessage="1" showErrorMessage="1" prompt="「大企業」とは、中小企業者以外の者で、事業を営む者をいいます。_x000a_ただし、次に該当するものは除く。_x000a_・中小企業投資育成株式会社_x000a_・投資事業有限責任組合" sqref="B23:B27"/>
    <dataValidation allowBlank="1" showInputMessage="1" showErrorMessage="1" prompt="自動計算されます。" sqref="F17:G17"/>
    <dataValidation allowBlank="1" showInputMessage="1" showErrorMessage="1" prompt="基準日時点の役員・株主が「履歴事項全部証明書」又は「確定申告書 別表二」と異なる場合、内容が異なる理由を記入してください。" sqref="A19:G20"/>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imeMode="hiragana" allowBlank="1" showErrorMessage="1" sqref="B5:B15"/>
    <dataValidation imeMode="halfAlpha" allowBlank="1" showInputMessage="1" showErrorMessage="1" prompt="持ち株比率は自動計算されます。" sqref="G5:G16"/>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sqref="A23:A27 A5:A16 C23:E27 F5:F15"/>
    <dataValidation imeMode="hiragana" allowBlank="1" showInputMessage="1" showErrorMessage="1" sqref="E5:E15"/>
    <dataValidation type="list" imeMode="hiragana" allowBlank="1" showInputMessage="1" showErrorMessage="1" sqref="D5:D15">
      <formula1>"○"</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40"/>
  <sheetViews>
    <sheetView showGridLines="0" view="pageBreakPreview" zoomScale="80" zoomScaleNormal="100" zoomScaleSheetLayoutView="80" workbookViewId="0">
      <selection activeCell="E2" sqref="E2:S4"/>
    </sheetView>
  </sheetViews>
  <sheetFormatPr defaultColWidth="4.58203125" defaultRowHeight="15" customHeight="1" x14ac:dyDescent="0.55000000000000004"/>
  <cols>
    <col min="1" max="3" width="4.58203125" style="68"/>
    <col min="4" max="4" width="6.4140625" style="68" customWidth="1"/>
    <col min="5" max="19" width="4.58203125" style="55"/>
    <col min="20" max="20" width="4.08203125" style="29" bestFit="1" customWidth="1"/>
    <col min="21" max="21" width="8.08203125" style="29" bestFit="1" customWidth="1"/>
    <col min="22" max="26" width="4.58203125" style="29"/>
    <col min="27" max="16384" width="4.58203125" style="55"/>
  </cols>
  <sheetData>
    <row r="1" spans="1:32" ht="20" customHeight="1" x14ac:dyDescent="0.55000000000000004">
      <c r="A1" s="196" t="s">
        <v>155</v>
      </c>
      <c r="B1" s="51"/>
      <c r="C1" s="51"/>
      <c r="D1" s="51"/>
      <c r="E1" s="51"/>
      <c r="F1" s="51"/>
      <c r="G1" s="51"/>
      <c r="H1" s="51"/>
      <c r="I1" s="51"/>
      <c r="J1" s="51"/>
      <c r="K1" s="51"/>
      <c r="L1" s="51"/>
      <c r="M1" s="51"/>
      <c r="N1" s="51"/>
      <c r="O1" s="51"/>
      <c r="P1" s="51"/>
      <c r="Q1" s="51"/>
      <c r="R1" s="51"/>
      <c r="S1" s="52"/>
      <c r="T1" s="53"/>
      <c r="U1" s="54"/>
    </row>
    <row r="2" spans="1:32" ht="20" customHeight="1" x14ac:dyDescent="0.55000000000000004">
      <c r="A2" s="885" t="s">
        <v>156</v>
      </c>
      <c r="B2" s="886"/>
      <c r="C2" s="886"/>
      <c r="D2" s="887"/>
      <c r="E2" s="925"/>
      <c r="F2" s="926"/>
      <c r="G2" s="926"/>
      <c r="H2" s="926"/>
      <c r="I2" s="926"/>
      <c r="J2" s="926"/>
      <c r="K2" s="926"/>
      <c r="L2" s="926"/>
      <c r="M2" s="926"/>
      <c r="N2" s="926"/>
      <c r="O2" s="926"/>
      <c r="P2" s="926"/>
      <c r="Q2" s="926"/>
      <c r="R2" s="926"/>
      <c r="S2" s="927"/>
      <c r="T2" s="56"/>
      <c r="U2" s="56"/>
      <c r="V2" s="57"/>
      <c r="W2" s="57"/>
      <c r="X2" s="57"/>
      <c r="Y2" s="57"/>
      <c r="Z2" s="57"/>
      <c r="AA2" s="58"/>
      <c r="AB2" s="58"/>
      <c r="AC2" s="58"/>
      <c r="AD2" s="58"/>
      <c r="AE2" s="58"/>
    </row>
    <row r="3" spans="1:32" ht="20" customHeight="1" x14ac:dyDescent="0.55000000000000004">
      <c r="A3" s="934" t="s">
        <v>157</v>
      </c>
      <c r="B3" s="935"/>
      <c r="C3" s="935"/>
      <c r="D3" s="936"/>
      <c r="E3" s="928"/>
      <c r="F3" s="929"/>
      <c r="G3" s="929"/>
      <c r="H3" s="929"/>
      <c r="I3" s="929"/>
      <c r="J3" s="929"/>
      <c r="K3" s="929"/>
      <c r="L3" s="929"/>
      <c r="M3" s="929"/>
      <c r="N3" s="929"/>
      <c r="O3" s="929"/>
      <c r="P3" s="929"/>
      <c r="Q3" s="929"/>
      <c r="R3" s="929"/>
      <c r="S3" s="930"/>
      <c r="T3" s="56"/>
      <c r="U3" s="56"/>
      <c r="V3" s="57"/>
      <c r="W3" s="57"/>
      <c r="X3" s="57"/>
      <c r="Y3" s="57"/>
      <c r="Z3" s="57"/>
      <c r="AA3" s="58"/>
      <c r="AB3" s="58"/>
      <c r="AC3" s="58"/>
      <c r="AD3" s="58"/>
      <c r="AE3" s="58"/>
    </row>
    <row r="4" spans="1:32" ht="20" customHeight="1" x14ac:dyDescent="0.55000000000000004">
      <c r="A4" s="937">
        <f>IF(LEN(E2)&lt;=30,LEN(E2),"→30字を超過しています")</f>
        <v>0</v>
      </c>
      <c r="B4" s="938"/>
      <c r="C4" s="938"/>
      <c r="D4" s="939"/>
      <c r="E4" s="931"/>
      <c r="F4" s="932"/>
      <c r="G4" s="932"/>
      <c r="H4" s="932"/>
      <c r="I4" s="932"/>
      <c r="J4" s="932"/>
      <c r="K4" s="932"/>
      <c r="L4" s="932"/>
      <c r="M4" s="932"/>
      <c r="N4" s="932"/>
      <c r="O4" s="932"/>
      <c r="P4" s="932"/>
      <c r="Q4" s="932"/>
      <c r="R4" s="932"/>
      <c r="S4" s="933"/>
      <c r="T4" s="197"/>
      <c r="U4" s="56"/>
      <c r="V4" s="57"/>
      <c r="W4" s="57"/>
      <c r="X4" s="57"/>
      <c r="Y4" s="57"/>
      <c r="Z4" s="57"/>
      <c r="AA4" s="58"/>
      <c r="AB4" s="58"/>
      <c r="AC4" s="58"/>
      <c r="AD4" s="58"/>
      <c r="AE4" s="58"/>
    </row>
    <row r="5" spans="1:32" s="62" customFormat="1" ht="20" customHeight="1" x14ac:dyDescent="0.55000000000000004">
      <c r="A5" s="940" t="s">
        <v>308</v>
      </c>
      <c r="B5" s="941"/>
      <c r="C5" s="941"/>
      <c r="D5" s="941"/>
      <c r="E5" s="941"/>
      <c r="F5" s="941"/>
      <c r="G5" s="941"/>
      <c r="H5" s="941"/>
      <c r="I5" s="941"/>
      <c r="J5" s="941"/>
      <c r="K5" s="941"/>
      <c r="L5" s="941"/>
      <c r="M5" s="941"/>
      <c r="N5" s="941"/>
      <c r="O5" s="941"/>
      <c r="P5" s="941"/>
      <c r="Q5" s="941"/>
      <c r="R5" s="941"/>
      <c r="S5" s="942"/>
      <c r="T5" s="59"/>
      <c r="U5" s="59"/>
      <c r="V5" s="60"/>
      <c r="W5" s="60"/>
      <c r="X5" s="60"/>
      <c r="Y5" s="60"/>
      <c r="Z5" s="60"/>
      <c r="AA5" s="61"/>
      <c r="AB5" s="61"/>
      <c r="AC5" s="61"/>
      <c r="AD5" s="61"/>
      <c r="AE5" s="61"/>
    </row>
    <row r="6" spans="1:32" s="64" customFormat="1" ht="25" customHeight="1" x14ac:dyDescent="0.55000000000000004">
      <c r="A6" s="849" t="s">
        <v>317</v>
      </c>
      <c r="B6" s="850"/>
      <c r="C6" s="850"/>
      <c r="D6" s="851"/>
      <c r="E6" s="852" t="s">
        <v>165</v>
      </c>
      <c r="F6" s="853"/>
      <c r="G6" s="853"/>
      <c r="H6" s="853"/>
      <c r="I6" s="853"/>
      <c r="J6" s="853"/>
      <c r="K6" s="853"/>
      <c r="L6" s="853"/>
      <c r="M6" s="853"/>
      <c r="N6" s="853"/>
      <c r="O6" s="853"/>
      <c r="P6" s="853"/>
      <c r="Q6" s="853"/>
      <c r="R6" s="853"/>
      <c r="S6" s="854"/>
      <c r="T6" s="56"/>
      <c r="U6" s="56"/>
      <c r="V6" s="57"/>
      <c r="W6" s="57"/>
      <c r="X6" s="57"/>
      <c r="Y6" s="57"/>
      <c r="Z6" s="57"/>
      <c r="AA6" s="58"/>
      <c r="AB6" s="58"/>
      <c r="AC6" s="58"/>
      <c r="AD6" s="58"/>
      <c r="AE6" s="58"/>
      <c r="AF6" s="63"/>
    </row>
    <row r="7" spans="1:32" s="64" customFormat="1" ht="25" customHeight="1" x14ac:dyDescent="0.55000000000000004">
      <c r="A7" s="849" t="s">
        <v>316</v>
      </c>
      <c r="B7" s="850"/>
      <c r="C7" s="850"/>
      <c r="D7" s="851"/>
      <c r="E7" s="852" t="s">
        <v>165</v>
      </c>
      <c r="F7" s="853"/>
      <c r="G7" s="853"/>
      <c r="H7" s="853"/>
      <c r="I7" s="853"/>
      <c r="J7" s="853"/>
      <c r="K7" s="853"/>
      <c r="L7" s="853"/>
      <c r="M7" s="853"/>
      <c r="N7" s="853"/>
      <c r="O7" s="853"/>
      <c r="P7" s="853"/>
      <c r="Q7" s="853"/>
      <c r="R7" s="853"/>
      <c r="S7" s="854"/>
      <c r="T7" s="56"/>
      <c r="U7" s="56"/>
      <c r="V7" s="57"/>
      <c r="W7" s="57"/>
      <c r="X7" s="57"/>
      <c r="Y7" s="57"/>
      <c r="Z7" s="57"/>
      <c r="AA7" s="58"/>
      <c r="AB7" s="58"/>
      <c r="AC7" s="58"/>
      <c r="AD7" s="58"/>
      <c r="AE7" s="58"/>
      <c r="AF7" s="63"/>
    </row>
    <row r="8" spans="1:32" ht="30" customHeight="1" x14ac:dyDescent="0.55000000000000004">
      <c r="A8" s="870" t="s">
        <v>309</v>
      </c>
      <c r="B8" s="871"/>
      <c r="C8" s="871"/>
      <c r="D8" s="872"/>
      <c r="E8" s="891"/>
      <c r="F8" s="892"/>
      <c r="G8" s="892"/>
      <c r="H8" s="892"/>
      <c r="I8" s="892"/>
      <c r="J8" s="892"/>
      <c r="K8" s="892"/>
      <c r="L8" s="892"/>
      <c r="M8" s="892"/>
      <c r="N8" s="892"/>
      <c r="O8" s="892"/>
      <c r="P8" s="892"/>
      <c r="Q8" s="892"/>
      <c r="R8" s="892"/>
      <c r="S8" s="893"/>
      <c r="T8" s="56"/>
      <c r="U8" s="56"/>
      <c r="V8" s="57"/>
      <c r="W8" s="57"/>
      <c r="X8" s="57"/>
      <c r="Y8" s="57"/>
      <c r="Z8" s="57"/>
      <c r="AA8" s="58"/>
      <c r="AB8" s="58"/>
      <c r="AC8" s="58"/>
      <c r="AD8" s="58"/>
      <c r="AE8" s="58"/>
    </row>
    <row r="9" spans="1:32" s="64" customFormat="1" ht="50" customHeight="1" x14ac:dyDescent="0.2">
      <c r="A9" s="913" t="s">
        <v>310</v>
      </c>
      <c r="B9" s="914"/>
      <c r="C9" s="914"/>
      <c r="D9" s="915"/>
      <c r="E9" s="916"/>
      <c r="F9" s="917"/>
      <c r="G9" s="917"/>
      <c r="H9" s="917"/>
      <c r="I9" s="917"/>
      <c r="J9" s="917"/>
      <c r="K9" s="917"/>
      <c r="L9" s="917"/>
      <c r="M9" s="917"/>
      <c r="N9" s="917"/>
      <c r="O9" s="917"/>
      <c r="P9" s="917"/>
      <c r="Q9" s="917"/>
      <c r="R9" s="917"/>
      <c r="S9" s="918"/>
      <c r="T9" s="56"/>
      <c r="U9" s="56"/>
      <c r="V9" s="57"/>
      <c r="W9" s="57"/>
      <c r="X9" s="57"/>
      <c r="Y9" s="57"/>
      <c r="Z9" s="57"/>
      <c r="AA9" s="58"/>
      <c r="AB9" s="58"/>
      <c r="AC9" s="58"/>
      <c r="AD9" s="58"/>
      <c r="AE9" s="58"/>
      <c r="AF9" s="63"/>
    </row>
    <row r="10" spans="1:32" s="64" customFormat="1" ht="50" customHeight="1" x14ac:dyDescent="0.55000000000000004">
      <c r="A10" s="922">
        <f>IF(LEN(E9)&lt;=200,LEN(E9),"→200字を超過しています")</f>
        <v>0</v>
      </c>
      <c r="B10" s="923"/>
      <c r="C10" s="923"/>
      <c r="D10" s="924"/>
      <c r="E10" s="919"/>
      <c r="F10" s="920"/>
      <c r="G10" s="920"/>
      <c r="H10" s="920"/>
      <c r="I10" s="920"/>
      <c r="J10" s="920"/>
      <c r="K10" s="920"/>
      <c r="L10" s="920"/>
      <c r="M10" s="920"/>
      <c r="N10" s="920"/>
      <c r="O10" s="920"/>
      <c r="P10" s="920"/>
      <c r="Q10" s="920"/>
      <c r="R10" s="920"/>
      <c r="S10" s="921"/>
      <c r="T10" s="65"/>
      <c r="U10" s="56"/>
      <c r="V10" s="57"/>
      <c r="W10" s="57"/>
      <c r="X10" s="57"/>
      <c r="Y10" s="57"/>
      <c r="Z10" s="57"/>
      <c r="AA10" s="58"/>
      <c r="AB10" s="58"/>
      <c r="AC10" s="58"/>
      <c r="AD10" s="58"/>
      <c r="AE10" s="58"/>
      <c r="AF10" s="63"/>
    </row>
    <row r="11" spans="1:32" s="29" customFormat="1" ht="20" customHeight="1" x14ac:dyDescent="0.55000000000000004">
      <c r="A11" s="909" t="s">
        <v>307</v>
      </c>
      <c r="B11" s="910"/>
      <c r="C11" s="910"/>
      <c r="D11" s="910"/>
      <c r="E11" s="910"/>
      <c r="F11" s="910"/>
      <c r="G11" s="910"/>
      <c r="H11" s="910"/>
      <c r="I11" s="910"/>
      <c r="J11" s="910"/>
      <c r="K11" s="911">
        <f>IF(LEN(A12)&lt;=800,LEN(A12))</f>
        <v>0</v>
      </c>
      <c r="L11" s="910"/>
      <c r="M11" s="910"/>
      <c r="N11" s="910"/>
      <c r="O11" s="910"/>
      <c r="P11" s="910"/>
      <c r="Q11" s="910"/>
      <c r="R11" s="910"/>
      <c r="S11" s="912"/>
      <c r="T11" s="65"/>
      <c r="V11" s="881"/>
      <c r="W11" s="881"/>
      <c r="X11" s="881"/>
      <c r="Y11" s="881"/>
      <c r="Z11" s="881"/>
      <c r="AA11" s="881"/>
      <c r="AB11" s="881"/>
    </row>
    <row r="12" spans="1:32" s="29" customFormat="1" ht="13" x14ac:dyDescent="0.55000000000000004">
      <c r="A12" s="1609"/>
      <c r="B12" s="1610"/>
      <c r="C12" s="1610"/>
      <c r="D12" s="1610"/>
      <c r="E12" s="1610"/>
      <c r="F12" s="1610"/>
      <c r="G12" s="1610"/>
      <c r="H12" s="1610"/>
      <c r="I12" s="1610"/>
      <c r="J12" s="1610"/>
      <c r="K12" s="1610"/>
      <c r="L12" s="1610"/>
      <c r="M12" s="1610"/>
      <c r="N12" s="1610"/>
      <c r="O12" s="1610"/>
      <c r="P12" s="1610"/>
      <c r="Q12" s="1610"/>
      <c r="R12" s="1610"/>
      <c r="S12" s="1611"/>
      <c r="T12" s="65"/>
      <c r="U12" s="66"/>
    </row>
    <row r="13" spans="1:32" s="29" customFormat="1" ht="13" x14ac:dyDescent="0.55000000000000004">
      <c r="A13" s="1612"/>
      <c r="B13" s="1613"/>
      <c r="C13" s="1613"/>
      <c r="D13" s="1613"/>
      <c r="E13" s="1613"/>
      <c r="F13" s="1613"/>
      <c r="G13" s="1613"/>
      <c r="H13" s="1613"/>
      <c r="I13" s="1613"/>
      <c r="J13" s="1613"/>
      <c r="K13" s="1613"/>
      <c r="L13" s="1613"/>
      <c r="M13" s="1613"/>
      <c r="N13" s="1613"/>
      <c r="O13" s="1613"/>
      <c r="P13" s="1613"/>
      <c r="Q13" s="1613"/>
      <c r="R13" s="1613"/>
      <c r="S13" s="1614"/>
      <c r="T13" s="65"/>
      <c r="U13" s="53"/>
    </row>
    <row r="14" spans="1:32" s="29" customFormat="1" ht="13" x14ac:dyDescent="0.55000000000000004">
      <c r="A14" s="1612"/>
      <c r="B14" s="1613"/>
      <c r="C14" s="1613"/>
      <c r="D14" s="1613"/>
      <c r="E14" s="1613"/>
      <c r="F14" s="1613"/>
      <c r="G14" s="1613"/>
      <c r="H14" s="1613"/>
      <c r="I14" s="1613"/>
      <c r="J14" s="1613"/>
      <c r="K14" s="1613"/>
      <c r="L14" s="1613"/>
      <c r="M14" s="1613"/>
      <c r="N14" s="1613"/>
      <c r="O14" s="1613"/>
      <c r="P14" s="1613"/>
      <c r="Q14" s="1613"/>
      <c r="R14" s="1613"/>
      <c r="S14" s="1614"/>
      <c r="T14" s="65"/>
      <c r="U14" s="53"/>
    </row>
    <row r="15" spans="1:32" s="29" customFormat="1" ht="13" x14ac:dyDescent="0.55000000000000004">
      <c r="A15" s="1612"/>
      <c r="B15" s="1613"/>
      <c r="C15" s="1613"/>
      <c r="D15" s="1613"/>
      <c r="E15" s="1613"/>
      <c r="F15" s="1613"/>
      <c r="G15" s="1613"/>
      <c r="H15" s="1613"/>
      <c r="I15" s="1613"/>
      <c r="J15" s="1613"/>
      <c r="K15" s="1613"/>
      <c r="L15" s="1613"/>
      <c r="M15" s="1613"/>
      <c r="N15" s="1613"/>
      <c r="O15" s="1613"/>
      <c r="P15" s="1613"/>
      <c r="Q15" s="1613"/>
      <c r="R15" s="1613"/>
      <c r="S15" s="1614"/>
      <c r="T15" s="65"/>
      <c r="U15" s="53"/>
    </row>
    <row r="16" spans="1:32" s="29" customFormat="1" ht="13" x14ac:dyDescent="0.55000000000000004">
      <c r="A16" s="1612"/>
      <c r="B16" s="1613"/>
      <c r="C16" s="1613"/>
      <c r="D16" s="1613"/>
      <c r="E16" s="1613"/>
      <c r="F16" s="1613"/>
      <c r="G16" s="1613"/>
      <c r="H16" s="1613"/>
      <c r="I16" s="1613"/>
      <c r="J16" s="1613"/>
      <c r="K16" s="1613"/>
      <c r="L16" s="1613"/>
      <c r="M16" s="1613"/>
      <c r="N16" s="1613"/>
      <c r="O16" s="1613"/>
      <c r="P16" s="1613"/>
      <c r="Q16" s="1613"/>
      <c r="R16" s="1613"/>
      <c r="S16" s="1614"/>
      <c r="T16" s="65"/>
      <c r="U16" s="53"/>
    </row>
    <row r="17" spans="1:31" s="29" customFormat="1" ht="13" x14ac:dyDescent="0.55000000000000004">
      <c r="A17" s="1612"/>
      <c r="B17" s="1613"/>
      <c r="C17" s="1613"/>
      <c r="D17" s="1613"/>
      <c r="E17" s="1613"/>
      <c r="F17" s="1613"/>
      <c r="G17" s="1613"/>
      <c r="H17" s="1613"/>
      <c r="I17" s="1613"/>
      <c r="J17" s="1613"/>
      <c r="K17" s="1613"/>
      <c r="L17" s="1613"/>
      <c r="M17" s="1613"/>
      <c r="N17" s="1613"/>
      <c r="O17" s="1613"/>
      <c r="P17" s="1613"/>
      <c r="Q17" s="1613"/>
      <c r="R17" s="1613"/>
      <c r="S17" s="1614"/>
      <c r="T17" s="65"/>
      <c r="U17" s="53"/>
      <c r="Y17" s="67"/>
    </row>
    <row r="18" spans="1:31" s="29" customFormat="1" ht="13" x14ac:dyDescent="0.55000000000000004">
      <c r="A18" s="1612"/>
      <c r="B18" s="1613"/>
      <c r="C18" s="1613"/>
      <c r="D18" s="1613"/>
      <c r="E18" s="1613"/>
      <c r="F18" s="1613"/>
      <c r="G18" s="1613"/>
      <c r="H18" s="1613"/>
      <c r="I18" s="1613"/>
      <c r="J18" s="1613"/>
      <c r="K18" s="1613"/>
      <c r="L18" s="1613"/>
      <c r="M18" s="1613"/>
      <c r="N18" s="1613"/>
      <c r="O18" s="1613"/>
      <c r="P18" s="1613"/>
      <c r="Q18" s="1613"/>
      <c r="R18" s="1613"/>
      <c r="S18" s="1614"/>
      <c r="T18" s="65"/>
      <c r="U18" s="53"/>
    </row>
    <row r="19" spans="1:31" s="29" customFormat="1" ht="13" x14ac:dyDescent="0.55000000000000004">
      <c r="A19" s="1612"/>
      <c r="B19" s="1613"/>
      <c r="C19" s="1613"/>
      <c r="D19" s="1613"/>
      <c r="E19" s="1613"/>
      <c r="F19" s="1613"/>
      <c r="G19" s="1613"/>
      <c r="H19" s="1613"/>
      <c r="I19" s="1613"/>
      <c r="J19" s="1613"/>
      <c r="K19" s="1613"/>
      <c r="L19" s="1613"/>
      <c r="M19" s="1613"/>
      <c r="N19" s="1613"/>
      <c r="O19" s="1613"/>
      <c r="P19" s="1613"/>
      <c r="Q19" s="1613"/>
      <c r="R19" s="1613"/>
      <c r="S19" s="1614"/>
      <c r="T19" s="65"/>
      <c r="U19" s="53"/>
    </row>
    <row r="20" spans="1:31" s="29" customFormat="1" ht="13" x14ac:dyDescent="0.55000000000000004">
      <c r="A20" s="1612"/>
      <c r="B20" s="1613"/>
      <c r="C20" s="1613"/>
      <c r="D20" s="1613"/>
      <c r="E20" s="1613"/>
      <c r="F20" s="1613"/>
      <c r="G20" s="1613"/>
      <c r="H20" s="1613"/>
      <c r="I20" s="1613"/>
      <c r="J20" s="1613"/>
      <c r="K20" s="1613"/>
      <c r="L20" s="1613"/>
      <c r="M20" s="1613"/>
      <c r="N20" s="1613"/>
      <c r="O20" s="1613"/>
      <c r="P20" s="1613"/>
      <c r="Q20" s="1613"/>
      <c r="R20" s="1613"/>
      <c r="S20" s="1614"/>
      <c r="T20" s="65"/>
    </row>
    <row r="21" spans="1:31" s="29" customFormat="1" ht="13" x14ac:dyDescent="0.55000000000000004">
      <c r="A21" s="1612"/>
      <c r="B21" s="1613"/>
      <c r="C21" s="1613"/>
      <c r="D21" s="1613"/>
      <c r="E21" s="1613"/>
      <c r="F21" s="1613"/>
      <c r="G21" s="1613"/>
      <c r="H21" s="1613"/>
      <c r="I21" s="1613"/>
      <c r="J21" s="1613"/>
      <c r="K21" s="1613"/>
      <c r="L21" s="1613"/>
      <c r="M21" s="1613"/>
      <c r="N21" s="1613"/>
      <c r="O21" s="1613"/>
      <c r="P21" s="1613"/>
      <c r="Q21" s="1613"/>
      <c r="R21" s="1613"/>
      <c r="S21" s="1614"/>
      <c r="T21" s="65"/>
    </row>
    <row r="22" spans="1:31" s="29" customFormat="1" ht="13" x14ac:dyDescent="0.55000000000000004">
      <c r="A22" s="1612"/>
      <c r="B22" s="1613"/>
      <c r="C22" s="1613"/>
      <c r="D22" s="1613"/>
      <c r="E22" s="1613"/>
      <c r="F22" s="1613"/>
      <c r="G22" s="1613"/>
      <c r="H22" s="1613"/>
      <c r="I22" s="1613"/>
      <c r="J22" s="1613"/>
      <c r="K22" s="1613"/>
      <c r="L22" s="1613"/>
      <c r="M22" s="1613"/>
      <c r="N22" s="1613"/>
      <c r="O22" s="1613"/>
      <c r="P22" s="1613"/>
      <c r="Q22" s="1613"/>
      <c r="R22" s="1613"/>
      <c r="S22" s="1614"/>
      <c r="T22" s="65"/>
    </row>
    <row r="23" spans="1:31" s="29" customFormat="1" ht="13" x14ac:dyDescent="0.55000000000000004">
      <c r="A23" s="1612"/>
      <c r="B23" s="1613"/>
      <c r="C23" s="1613"/>
      <c r="D23" s="1613"/>
      <c r="E23" s="1613"/>
      <c r="F23" s="1613"/>
      <c r="G23" s="1613"/>
      <c r="H23" s="1613"/>
      <c r="I23" s="1613"/>
      <c r="J23" s="1613"/>
      <c r="K23" s="1613"/>
      <c r="L23" s="1613"/>
      <c r="M23" s="1613"/>
      <c r="N23" s="1613"/>
      <c r="O23" s="1613"/>
      <c r="P23" s="1613"/>
      <c r="Q23" s="1613"/>
      <c r="R23" s="1613"/>
      <c r="S23" s="1614"/>
      <c r="T23" s="65"/>
    </row>
    <row r="24" spans="1:31" s="29" customFormat="1" ht="13" x14ac:dyDescent="0.55000000000000004">
      <c r="A24" s="1612"/>
      <c r="B24" s="1613"/>
      <c r="C24" s="1613"/>
      <c r="D24" s="1613"/>
      <c r="E24" s="1613"/>
      <c r="F24" s="1613"/>
      <c r="G24" s="1613"/>
      <c r="H24" s="1613"/>
      <c r="I24" s="1613"/>
      <c r="J24" s="1613"/>
      <c r="K24" s="1613"/>
      <c r="L24" s="1613"/>
      <c r="M24" s="1613"/>
      <c r="N24" s="1613"/>
      <c r="O24" s="1613"/>
      <c r="P24" s="1613"/>
      <c r="Q24" s="1613"/>
      <c r="R24" s="1613"/>
      <c r="S24" s="1614"/>
      <c r="T24" s="65"/>
    </row>
    <row r="25" spans="1:31" s="29" customFormat="1" ht="13" x14ac:dyDescent="0.55000000000000004">
      <c r="A25" s="1615"/>
      <c r="B25" s="1616"/>
      <c r="C25" s="1616"/>
      <c r="D25" s="1616"/>
      <c r="E25" s="1616"/>
      <c r="F25" s="1616"/>
      <c r="G25" s="1616"/>
      <c r="H25" s="1616"/>
      <c r="I25" s="1616"/>
      <c r="J25" s="1616"/>
      <c r="K25" s="1616"/>
      <c r="L25" s="1616"/>
      <c r="M25" s="1616"/>
      <c r="N25" s="1616"/>
      <c r="O25" s="1616"/>
      <c r="P25" s="1616"/>
      <c r="Q25" s="1616"/>
      <c r="R25" s="1616"/>
      <c r="S25" s="1617"/>
      <c r="T25" s="65"/>
    </row>
    <row r="26" spans="1:31" ht="14" x14ac:dyDescent="0.55000000000000004">
      <c r="A26" s="885" t="s">
        <v>311</v>
      </c>
      <c r="B26" s="886"/>
      <c r="C26" s="886"/>
      <c r="D26" s="886"/>
      <c r="E26" s="886"/>
      <c r="F26" s="886"/>
      <c r="G26" s="886"/>
      <c r="H26" s="886"/>
      <c r="I26" s="886"/>
      <c r="J26" s="886"/>
      <c r="K26" s="886"/>
      <c r="L26" s="886"/>
      <c r="M26" s="886"/>
      <c r="N26" s="886"/>
      <c r="O26" s="886"/>
      <c r="P26" s="886"/>
      <c r="Q26" s="886"/>
      <c r="R26" s="886"/>
      <c r="S26" s="887"/>
      <c r="T26" s="56"/>
      <c r="U26" s="56"/>
      <c r="V26" s="57"/>
      <c r="W26" s="57"/>
      <c r="X26" s="57"/>
      <c r="Y26" s="57"/>
      <c r="Z26" s="57"/>
      <c r="AA26" s="58"/>
      <c r="AB26" s="58"/>
      <c r="AC26" s="58"/>
      <c r="AD26" s="58"/>
      <c r="AE26" s="58"/>
    </row>
    <row r="27" spans="1:31" ht="14" x14ac:dyDescent="0.55000000000000004">
      <c r="A27" s="888"/>
      <c r="B27" s="889"/>
      <c r="C27" s="889"/>
      <c r="D27" s="889"/>
      <c r="E27" s="889"/>
      <c r="F27" s="889"/>
      <c r="G27" s="889"/>
      <c r="H27" s="889"/>
      <c r="I27" s="889"/>
      <c r="J27" s="889"/>
      <c r="K27" s="889"/>
      <c r="L27" s="889"/>
      <c r="M27" s="889"/>
      <c r="N27" s="889"/>
      <c r="O27" s="889"/>
      <c r="P27" s="889"/>
      <c r="Q27" s="889"/>
      <c r="R27" s="889"/>
      <c r="S27" s="890"/>
      <c r="T27" s="56"/>
      <c r="U27" s="56"/>
      <c r="V27" s="57"/>
      <c r="W27" s="57"/>
      <c r="X27" s="57"/>
      <c r="Y27" s="57"/>
      <c r="Z27" s="57"/>
      <c r="AA27" s="58"/>
      <c r="AB27" s="58"/>
      <c r="AC27" s="58"/>
      <c r="AD27" s="58"/>
      <c r="AE27" s="58"/>
    </row>
    <row r="28" spans="1:31" ht="20" customHeight="1" x14ac:dyDescent="0.55000000000000004">
      <c r="A28" s="870" t="s">
        <v>158</v>
      </c>
      <c r="B28" s="871"/>
      <c r="C28" s="871"/>
      <c r="D28" s="872"/>
      <c r="E28" s="891"/>
      <c r="F28" s="892"/>
      <c r="G28" s="892"/>
      <c r="H28" s="892"/>
      <c r="I28" s="892"/>
      <c r="J28" s="892"/>
      <c r="K28" s="892"/>
      <c r="L28" s="892"/>
      <c r="M28" s="892"/>
      <c r="N28" s="892"/>
      <c r="O28" s="892"/>
      <c r="P28" s="892"/>
      <c r="Q28" s="892"/>
      <c r="R28" s="892"/>
      <c r="S28" s="893"/>
      <c r="T28" s="56"/>
      <c r="U28" s="56"/>
      <c r="V28" s="57"/>
      <c r="W28" s="57"/>
      <c r="X28" s="57"/>
      <c r="Y28" s="57"/>
      <c r="Z28" s="57"/>
      <c r="AA28" s="58"/>
      <c r="AB28" s="58"/>
      <c r="AC28" s="58"/>
      <c r="AD28" s="58"/>
      <c r="AE28" s="58"/>
    </row>
    <row r="29" spans="1:31" ht="14" x14ac:dyDescent="0.55000000000000004">
      <c r="A29" s="894" t="s">
        <v>164</v>
      </c>
      <c r="B29" s="895"/>
      <c r="C29" s="895"/>
      <c r="D29" s="896"/>
      <c r="E29" s="900"/>
      <c r="F29" s="901"/>
      <c r="G29" s="901"/>
      <c r="H29" s="901"/>
      <c r="I29" s="901"/>
      <c r="J29" s="901"/>
      <c r="K29" s="901"/>
      <c r="L29" s="901"/>
      <c r="M29" s="901"/>
      <c r="N29" s="901"/>
      <c r="O29" s="901"/>
      <c r="P29" s="901"/>
      <c r="Q29" s="901"/>
      <c r="R29" s="901"/>
      <c r="S29" s="902"/>
      <c r="T29" s="56"/>
      <c r="U29" s="56"/>
      <c r="V29" s="57"/>
      <c r="W29" s="57"/>
      <c r="X29" s="57"/>
      <c r="Y29" s="57"/>
      <c r="Z29" s="57"/>
      <c r="AA29" s="58"/>
      <c r="AB29" s="58"/>
      <c r="AC29" s="58"/>
      <c r="AD29" s="58"/>
      <c r="AE29" s="58"/>
    </row>
    <row r="30" spans="1:31" ht="14" x14ac:dyDescent="0.55000000000000004">
      <c r="A30" s="897"/>
      <c r="B30" s="898"/>
      <c r="C30" s="898"/>
      <c r="D30" s="899"/>
      <c r="E30" s="903"/>
      <c r="F30" s="904"/>
      <c r="G30" s="904"/>
      <c r="H30" s="904"/>
      <c r="I30" s="904"/>
      <c r="J30" s="904"/>
      <c r="K30" s="904"/>
      <c r="L30" s="904"/>
      <c r="M30" s="904"/>
      <c r="N30" s="904"/>
      <c r="O30" s="904"/>
      <c r="P30" s="904"/>
      <c r="Q30" s="904"/>
      <c r="R30" s="904"/>
      <c r="S30" s="905"/>
      <c r="T30" s="56"/>
      <c r="U30" s="56"/>
      <c r="V30" s="57"/>
      <c r="W30" s="57"/>
      <c r="X30" s="57"/>
      <c r="Y30" s="57"/>
      <c r="Z30" s="57"/>
      <c r="AA30" s="58"/>
      <c r="AB30" s="58"/>
      <c r="AC30" s="58"/>
      <c r="AD30" s="58"/>
      <c r="AE30" s="58"/>
    </row>
    <row r="31" spans="1:31" ht="14" x14ac:dyDescent="0.55000000000000004">
      <c r="A31" s="897"/>
      <c r="B31" s="898"/>
      <c r="C31" s="898"/>
      <c r="D31" s="899"/>
      <c r="E31" s="903"/>
      <c r="F31" s="904"/>
      <c r="G31" s="904"/>
      <c r="H31" s="904"/>
      <c r="I31" s="904"/>
      <c r="J31" s="904"/>
      <c r="K31" s="904"/>
      <c r="L31" s="904"/>
      <c r="M31" s="904"/>
      <c r="N31" s="904"/>
      <c r="O31" s="904"/>
      <c r="P31" s="904"/>
      <c r="Q31" s="904"/>
      <c r="R31" s="904"/>
      <c r="S31" s="905"/>
      <c r="T31" s="56"/>
      <c r="U31" s="56"/>
      <c r="V31" s="57"/>
      <c r="W31" s="57"/>
      <c r="X31" s="57"/>
      <c r="Y31" s="57"/>
      <c r="Z31" s="57"/>
      <c r="AA31" s="58"/>
      <c r="AB31" s="58"/>
      <c r="AC31" s="58"/>
      <c r="AD31" s="58"/>
      <c r="AE31" s="58"/>
    </row>
    <row r="32" spans="1:31" ht="14" x14ac:dyDescent="0.55000000000000004">
      <c r="A32" s="897"/>
      <c r="B32" s="898"/>
      <c r="C32" s="898"/>
      <c r="D32" s="899"/>
      <c r="E32" s="903"/>
      <c r="F32" s="904"/>
      <c r="G32" s="904"/>
      <c r="H32" s="904"/>
      <c r="I32" s="904"/>
      <c r="J32" s="904"/>
      <c r="K32" s="904"/>
      <c r="L32" s="904"/>
      <c r="M32" s="904"/>
      <c r="N32" s="904"/>
      <c r="O32" s="904"/>
      <c r="P32" s="904"/>
      <c r="Q32" s="904"/>
      <c r="R32" s="904"/>
      <c r="S32" s="905"/>
      <c r="T32" s="56"/>
      <c r="U32" s="56"/>
      <c r="V32" s="57"/>
      <c r="W32" s="57"/>
      <c r="X32" s="57"/>
      <c r="Y32" s="57"/>
      <c r="Z32" s="57"/>
      <c r="AA32" s="58"/>
      <c r="AB32" s="58"/>
      <c r="AC32" s="58"/>
      <c r="AD32" s="58"/>
      <c r="AE32" s="58"/>
    </row>
    <row r="33" spans="1:20" ht="13" x14ac:dyDescent="0.55000000000000004">
      <c r="A33" s="906">
        <f>IF(LEN(E29)&lt;=200,LEN(E29),"→200字を超過しています")</f>
        <v>0</v>
      </c>
      <c r="B33" s="907"/>
      <c r="C33" s="907"/>
      <c r="D33" s="908"/>
      <c r="E33" s="903"/>
      <c r="F33" s="904"/>
      <c r="G33" s="904"/>
      <c r="H33" s="904"/>
      <c r="I33" s="904"/>
      <c r="J33" s="904"/>
      <c r="K33" s="904"/>
      <c r="L33" s="904"/>
      <c r="M33" s="904"/>
      <c r="N33" s="904"/>
      <c r="O33" s="904"/>
      <c r="P33" s="904"/>
      <c r="Q33" s="904"/>
      <c r="R33" s="904"/>
      <c r="S33" s="905"/>
    </row>
    <row r="34" spans="1:20" ht="20" customHeight="1" x14ac:dyDescent="0.55000000000000004">
      <c r="A34" s="870" t="s">
        <v>159</v>
      </c>
      <c r="B34" s="871"/>
      <c r="C34" s="871"/>
      <c r="D34" s="872"/>
      <c r="E34" s="873" t="s">
        <v>119</v>
      </c>
      <c r="F34" s="874"/>
      <c r="G34" s="875"/>
      <c r="H34" s="198"/>
      <c r="I34" s="199" t="s">
        <v>21</v>
      </c>
      <c r="J34" s="200"/>
      <c r="K34" s="201" t="s">
        <v>22</v>
      </c>
      <c r="L34" s="876" t="s">
        <v>467</v>
      </c>
      <c r="M34" s="877"/>
      <c r="N34" s="877"/>
      <c r="O34" s="877"/>
      <c r="P34" s="877"/>
      <c r="Q34" s="877"/>
      <c r="R34" s="877"/>
      <c r="S34" s="878"/>
      <c r="T34" s="53"/>
    </row>
    <row r="35" spans="1:20" ht="20" customHeight="1" x14ac:dyDescent="0.55000000000000004">
      <c r="A35" s="870" t="s">
        <v>477</v>
      </c>
      <c r="B35" s="871"/>
      <c r="C35" s="871"/>
      <c r="D35" s="872"/>
      <c r="E35" s="873" t="s">
        <v>119</v>
      </c>
      <c r="F35" s="874"/>
      <c r="G35" s="874"/>
      <c r="H35" s="874"/>
      <c r="I35" s="874"/>
      <c r="J35" s="875"/>
      <c r="K35" s="870" t="s">
        <v>160</v>
      </c>
      <c r="L35" s="871"/>
      <c r="M35" s="871"/>
      <c r="N35" s="872"/>
      <c r="O35" s="879"/>
      <c r="P35" s="880"/>
      <c r="Q35" s="880"/>
      <c r="R35" s="880"/>
      <c r="S35" s="202" t="s">
        <v>63</v>
      </c>
      <c r="T35" s="53"/>
    </row>
    <row r="36" spans="1:20" ht="20" customHeight="1" x14ac:dyDescent="0.55000000000000004">
      <c r="A36" s="855" t="s">
        <v>161</v>
      </c>
      <c r="B36" s="856"/>
      <c r="C36" s="856"/>
      <c r="D36" s="857"/>
      <c r="E36" s="864" t="s">
        <v>162</v>
      </c>
      <c r="F36" s="865"/>
      <c r="G36" s="865"/>
      <c r="H36" s="865"/>
      <c r="I36" s="865"/>
      <c r="J36" s="865"/>
      <c r="K36" s="866"/>
      <c r="L36" s="864" t="s">
        <v>163</v>
      </c>
      <c r="M36" s="865"/>
      <c r="N36" s="865"/>
      <c r="O36" s="865"/>
      <c r="P36" s="865"/>
      <c r="Q36" s="865"/>
      <c r="R36" s="865"/>
      <c r="S36" s="866"/>
      <c r="T36" s="53"/>
    </row>
    <row r="37" spans="1:20" ht="20" customHeight="1" x14ac:dyDescent="0.55000000000000004">
      <c r="A37" s="858"/>
      <c r="B37" s="859"/>
      <c r="C37" s="859"/>
      <c r="D37" s="860"/>
      <c r="E37" s="867"/>
      <c r="F37" s="868"/>
      <c r="G37" s="868"/>
      <c r="H37" s="868"/>
      <c r="I37" s="868"/>
      <c r="J37" s="868"/>
      <c r="K37" s="869"/>
      <c r="L37" s="867"/>
      <c r="M37" s="868"/>
      <c r="N37" s="868"/>
      <c r="O37" s="868"/>
      <c r="P37" s="868"/>
      <c r="Q37" s="868"/>
      <c r="R37" s="868"/>
      <c r="S37" s="869"/>
      <c r="T37" s="53"/>
    </row>
    <row r="38" spans="1:20" ht="20" customHeight="1" x14ac:dyDescent="0.55000000000000004">
      <c r="A38" s="858"/>
      <c r="B38" s="859"/>
      <c r="C38" s="859"/>
      <c r="D38" s="860"/>
      <c r="E38" s="867"/>
      <c r="F38" s="868"/>
      <c r="G38" s="868"/>
      <c r="H38" s="868"/>
      <c r="I38" s="868"/>
      <c r="J38" s="868"/>
      <c r="K38" s="869"/>
      <c r="L38" s="867"/>
      <c r="M38" s="868"/>
      <c r="N38" s="868"/>
      <c r="O38" s="868"/>
      <c r="P38" s="868"/>
      <c r="Q38" s="868"/>
      <c r="R38" s="868"/>
      <c r="S38" s="869"/>
      <c r="T38" s="53"/>
    </row>
    <row r="39" spans="1:20" ht="20" customHeight="1" x14ac:dyDescent="0.55000000000000004">
      <c r="A39" s="861"/>
      <c r="B39" s="862"/>
      <c r="C39" s="862"/>
      <c r="D39" s="863"/>
      <c r="E39" s="867"/>
      <c r="F39" s="868"/>
      <c r="G39" s="868"/>
      <c r="H39" s="868"/>
      <c r="I39" s="868"/>
      <c r="J39" s="868"/>
      <c r="K39" s="869"/>
      <c r="L39" s="867"/>
      <c r="M39" s="868"/>
      <c r="N39" s="868"/>
      <c r="O39" s="868"/>
      <c r="P39" s="868"/>
      <c r="Q39" s="868"/>
      <c r="R39" s="868"/>
      <c r="S39" s="869"/>
      <c r="T39" s="53"/>
    </row>
    <row r="40" spans="1:20" ht="13" x14ac:dyDescent="0.55000000000000004">
      <c r="E40" s="69"/>
      <c r="F40" s="69"/>
      <c r="G40" s="69"/>
      <c r="H40" s="69"/>
      <c r="I40" s="69"/>
      <c r="J40" s="69"/>
    </row>
  </sheetData>
  <sheetProtection password="C472" sheet="1" objects="1" scenarios="1" formatCells="0" selectLockedCells="1"/>
  <mergeCells count="40">
    <mergeCell ref="A6:D6"/>
    <mergeCell ref="E6:S6"/>
    <mergeCell ref="A2:D2"/>
    <mergeCell ref="E2:S4"/>
    <mergeCell ref="A3:D3"/>
    <mergeCell ref="A4:D4"/>
    <mergeCell ref="A5:S5"/>
    <mergeCell ref="A8:D8"/>
    <mergeCell ref="E8:S8"/>
    <mergeCell ref="A9:D9"/>
    <mergeCell ref="E9:S10"/>
    <mergeCell ref="A10:D10"/>
    <mergeCell ref="K35:N35"/>
    <mergeCell ref="O35:R35"/>
    <mergeCell ref="V11:AB11"/>
    <mergeCell ref="A12:S25"/>
    <mergeCell ref="A26:S27"/>
    <mergeCell ref="A28:D28"/>
    <mergeCell ref="E28:S28"/>
    <mergeCell ref="A29:D32"/>
    <mergeCell ref="E29:S33"/>
    <mergeCell ref="A33:D33"/>
    <mergeCell ref="A11:J11"/>
    <mergeCell ref="K11:S11"/>
    <mergeCell ref="A7:D7"/>
    <mergeCell ref="E7:S7"/>
    <mergeCell ref="A36:D39"/>
    <mergeCell ref="E36:K36"/>
    <mergeCell ref="L36:S36"/>
    <mergeCell ref="E37:K37"/>
    <mergeCell ref="L37:S37"/>
    <mergeCell ref="E38:K38"/>
    <mergeCell ref="L38:S38"/>
    <mergeCell ref="E39:K39"/>
    <mergeCell ref="L39:S39"/>
    <mergeCell ref="A34:D34"/>
    <mergeCell ref="E34:G34"/>
    <mergeCell ref="L34:S34"/>
    <mergeCell ref="A35:D35"/>
    <mergeCell ref="E35:J35"/>
  </mergeCells>
  <phoneticPr fontId="2"/>
  <dataValidations count="8">
    <dataValidation type="list" allowBlank="1" showInputMessage="1" showErrorMessage="1" sqref="E6:S6">
      <formula1>"（選択してください）,新規開発,改良"</formula1>
    </dataValidation>
    <dataValidation allowBlank="1" showInputMessage="1" showErrorMessage="1" prompt="機能・用途について説明してください_x000a_" sqref="E29:S33"/>
    <dataValidation allowBlank="1" showInputMessage="1" showErrorMessage="1" prompt="対象製品等は原則１種類です" sqref="E8:S8"/>
    <dataValidation imeMode="disabled" allowBlank="1" showInputMessage="1" showErrorMessage="1" sqref="H34 J34 O35:R35"/>
    <dataValidation type="list" allowBlank="1" showInputMessage="1" showErrorMessage="1" sqref="E34">
      <formula1>"選択してください,令和,平成,昭和,大正,明治"</formula1>
    </dataValidation>
    <dataValidation type="list" allowBlank="1" showInputMessage="1" showErrorMessage="1" sqref="E35:J35">
      <formula1>"選択してください,試作段階,販売開始済み"</formula1>
    </dataValidation>
    <dataValidation type="list" allowBlank="1" showInputMessage="1" showErrorMessage="1" sqref="E7:S7">
      <formula1>"（選択してください）,製品の開発・改良,サービスの開発・改良,製品とサービスの複合的な開発・改良"</formula1>
    </dataValidation>
    <dataValidation allowBlank="1" showInputMessage="1" showErrorMessage="1" promptTitle="製品・サービスの概要" prompt="本事業で開発・改良する製品・サービスの概要について記入してください。" sqref="E9:S10"/>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58"/>
  <sheetViews>
    <sheetView showGridLines="0" view="pageBreakPreview" zoomScale="80" zoomScaleNormal="100" zoomScaleSheetLayoutView="80" workbookViewId="0">
      <selection activeCell="F3" sqref="F3:T8"/>
    </sheetView>
  </sheetViews>
  <sheetFormatPr defaultColWidth="4.58203125" defaultRowHeight="15" customHeight="1" x14ac:dyDescent="0.55000000000000004"/>
  <cols>
    <col min="1" max="1" width="4.58203125" style="55"/>
    <col min="2" max="5" width="4.58203125" style="68"/>
    <col min="6" max="20" width="4.58203125" style="55"/>
    <col min="21" max="21" width="4.08203125" style="29" bestFit="1" customWidth="1"/>
    <col min="22" max="27" width="4.58203125" style="29"/>
    <col min="28" max="16384" width="4.58203125" style="55"/>
  </cols>
  <sheetData>
    <row r="1" spans="1:32" ht="15" customHeight="1" x14ac:dyDescent="0.55000000000000004">
      <c r="A1" s="885" t="s">
        <v>423</v>
      </c>
      <c r="B1" s="947"/>
      <c r="C1" s="947"/>
      <c r="D1" s="947"/>
      <c r="E1" s="947"/>
      <c r="F1" s="947"/>
      <c r="G1" s="947"/>
      <c r="H1" s="947"/>
      <c r="I1" s="947"/>
      <c r="J1" s="947"/>
      <c r="K1" s="947"/>
      <c r="L1" s="947"/>
      <c r="M1" s="947"/>
      <c r="N1" s="947"/>
      <c r="O1" s="947"/>
      <c r="P1" s="947"/>
      <c r="Q1" s="947"/>
      <c r="R1" s="947"/>
      <c r="S1" s="947"/>
      <c r="T1" s="948"/>
      <c r="U1" s="56"/>
      <c r="V1" s="56"/>
      <c r="W1" s="57"/>
      <c r="X1" s="57"/>
      <c r="Y1" s="57"/>
      <c r="Z1" s="57"/>
      <c r="AA1" s="57"/>
      <c r="AB1" s="58"/>
      <c r="AC1" s="58"/>
      <c r="AD1" s="58"/>
      <c r="AE1" s="58"/>
      <c r="AF1" s="58"/>
    </row>
    <row r="2" spans="1:32" ht="15" customHeight="1" x14ac:dyDescent="0.55000000000000004">
      <c r="A2" s="949"/>
      <c r="B2" s="950"/>
      <c r="C2" s="950"/>
      <c r="D2" s="950"/>
      <c r="E2" s="950"/>
      <c r="F2" s="950"/>
      <c r="G2" s="950"/>
      <c r="H2" s="950"/>
      <c r="I2" s="950"/>
      <c r="J2" s="950"/>
      <c r="K2" s="950"/>
      <c r="L2" s="950"/>
      <c r="M2" s="950"/>
      <c r="N2" s="950"/>
      <c r="O2" s="950"/>
      <c r="P2" s="950"/>
      <c r="Q2" s="950"/>
      <c r="R2" s="950"/>
      <c r="S2" s="950"/>
      <c r="T2" s="951"/>
      <c r="U2" s="56"/>
      <c r="V2" s="56"/>
      <c r="W2" s="57"/>
      <c r="X2" s="57"/>
      <c r="Y2" s="57"/>
      <c r="Z2" s="57"/>
      <c r="AA2" s="57"/>
      <c r="AB2" s="58"/>
      <c r="AC2" s="58"/>
      <c r="AD2" s="58"/>
      <c r="AE2" s="58"/>
      <c r="AF2" s="58"/>
    </row>
    <row r="3" spans="1:32" s="164" customFormat="1" ht="20" customHeight="1" x14ac:dyDescent="0.55000000000000004">
      <c r="A3" s="975" t="s">
        <v>782</v>
      </c>
      <c r="B3" s="976"/>
      <c r="C3" s="976"/>
      <c r="D3" s="976"/>
      <c r="E3" s="977"/>
      <c r="F3" s="984"/>
      <c r="G3" s="985"/>
      <c r="H3" s="985"/>
      <c r="I3" s="985"/>
      <c r="J3" s="985"/>
      <c r="K3" s="985"/>
      <c r="L3" s="985"/>
      <c r="M3" s="985"/>
      <c r="N3" s="985"/>
      <c r="O3" s="985"/>
      <c r="P3" s="985"/>
      <c r="Q3" s="985"/>
      <c r="R3" s="985"/>
      <c r="S3" s="985"/>
      <c r="T3" s="986"/>
      <c r="U3" s="162"/>
      <c r="V3" s="163"/>
      <c r="W3" s="75"/>
      <c r="X3" s="75"/>
      <c r="Y3" s="75"/>
      <c r="Z3" s="75"/>
      <c r="AA3" s="75"/>
    </row>
    <row r="4" spans="1:32" s="164" customFormat="1" ht="20" customHeight="1" x14ac:dyDescent="0.55000000000000004">
      <c r="A4" s="978"/>
      <c r="B4" s="979"/>
      <c r="C4" s="979"/>
      <c r="D4" s="979"/>
      <c r="E4" s="980"/>
      <c r="F4" s="987"/>
      <c r="G4" s="988"/>
      <c r="H4" s="988"/>
      <c r="I4" s="988"/>
      <c r="J4" s="988"/>
      <c r="K4" s="988"/>
      <c r="L4" s="988"/>
      <c r="M4" s="988"/>
      <c r="N4" s="988"/>
      <c r="O4" s="988"/>
      <c r="P4" s="988"/>
      <c r="Q4" s="988"/>
      <c r="R4" s="988"/>
      <c r="S4" s="988"/>
      <c r="T4" s="989"/>
      <c r="U4" s="162"/>
      <c r="V4" s="75"/>
      <c r="W4" s="75"/>
      <c r="X4" s="75"/>
      <c r="Y4" s="75"/>
      <c r="Z4" s="75"/>
      <c r="AA4" s="75"/>
    </row>
    <row r="5" spans="1:32" s="164" customFormat="1" ht="20" customHeight="1" x14ac:dyDescent="0.55000000000000004">
      <c r="A5" s="978"/>
      <c r="B5" s="979"/>
      <c r="C5" s="979"/>
      <c r="D5" s="979"/>
      <c r="E5" s="980"/>
      <c r="F5" s="987"/>
      <c r="G5" s="988"/>
      <c r="H5" s="988"/>
      <c r="I5" s="988"/>
      <c r="J5" s="988"/>
      <c r="K5" s="988"/>
      <c r="L5" s="988"/>
      <c r="M5" s="988"/>
      <c r="N5" s="988"/>
      <c r="O5" s="988"/>
      <c r="P5" s="988"/>
      <c r="Q5" s="988"/>
      <c r="R5" s="988"/>
      <c r="S5" s="988"/>
      <c r="T5" s="989"/>
      <c r="U5" s="75"/>
      <c r="V5" s="75"/>
      <c r="W5" s="75"/>
      <c r="X5" s="75"/>
      <c r="Y5" s="75"/>
      <c r="Z5" s="75"/>
      <c r="AA5" s="75"/>
    </row>
    <row r="6" spans="1:32" s="164" customFormat="1" ht="20" customHeight="1" x14ac:dyDescent="0.55000000000000004">
      <c r="A6" s="978"/>
      <c r="B6" s="979"/>
      <c r="C6" s="979"/>
      <c r="D6" s="979"/>
      <c r="E6" s="980"/>
      <c r="F6" s="987"/>
      <c r="G6" s="988"/>
      <c r="H6" s="988"/>
      <c r="I6" s="988"/>
      <c r="J6" s="988"/>
      <c r="K6" s="988"/>
      <c r="L6" s="988"/>
      <c r="M6" s="988"/>
      <c r="N6" s="988"/>
      <c r="O6" s="988"/>
      <c r="P6" s="988"/>
      <c r="Q6" s="988"/>
      <c r="R6" s="988"/>
      <c r="S6" s="988"/>
      <c r="T6" s="989"/>
      <c r="U6" s="75"/>
      <c r="V6" s="75"/>
      <c r="W6" s="75"/>
      <c r="X6" s="75"/>
      <c r="Y6" s="75"/>
      <c r="Z6" s="75"/>
      <c r="AA6" s="75"/>
    </row>
    <row r="7" spans="1:32" s="164" customFormat="1" ht="20" customHeight="1" x14ac:dyDescent="0.55000000000000004">
      <c r="A7" s="978"/>
      <c r="B7" s="979"/>
      <c r="C7" s="979"/>
      <c r="D7" s="979"/>
      <c r="E7" s="980"/>
      <c r="F7" s="987"/>
      <c r="G7" s="988"/>
      <c r="H7" s="988"/>
      <c r="I7" s="988"/>
      <c r="J7" s="988"/>
      <c r="K7" s="988"/>
      <c r="L7" s="988"/>
      <c r="M7" s="988"/>
      <c r="N7" s="988"/>
      <c r="O7" s="988"/>
      <c r="P7" s="988"/>
      <c r="Q7" s="988"/>
      <c r="R7" s="988"/>
      <c r="S7" s="988"/>
      <c r="T7" s="989"/>
      <c r="U7" s="75"/>
      <c r="V7" s="75"/>
      <c r="W7" s="75"/>
      <c r="X7" s="75"/>
      <c r="Y7" s="75"/>
      <c r="Z7" s="75"/>
      <c r="AA7" s="75"/>
    </row>
    <row r="8" spans="1:32" s="164" customFormat="1" ht="20" customHeight="1" x14ac:dyDescent="0.55000000000000004">
      <c r="A8" s="978"/>
      <c r="B8" s="979"/>
      <c r="C8" s="979"/>
      <c r="D8" s="979"/>
      <c r="E8" s="980"/>
      <c r="F8" s="990"/>
      <c r="G8" s="991"/>
      <c r="H8" s="991"/>
      <c r="I8" s="991"/>
      <c r="J8" s="991"/>
      <c r="K8" s="991"/>
      <c r="L8" s="991"/>
      <c r="M8" s="991"/>
      <c r="N8" s="991"/>
      <c r="O8" s="991"/>
      <c r="P8" s="991"/>
      <c r="Q8" s="991"/>
      <c r="R8" s="991"/>
      <c r="S8" s="991"/>
      <c r="T8" s="992"/>
      <c r="U8" s="75"/>
      <c r="V8" s="75"/>
      <c r="W8" s="75"/>
      <c r="X8" s="75"/>
      <c r="Y8" s="75"/>
      <c r="Z8" s="75"/>
      <c r="AA8" s="75"/>
    </row>
    <row r="9" spans="1:32" s="164" customFormat="1" ht="20" customHeight="1" x14ac:dyDescent="0.55000000000000004">
      <c r="A9" s="978"/>
      <c r="B9" s="979"/>
      <c r="C9" s="979"/>
      <c r="D9" s="979"/>
      <c r="E9" s="980"/>
      <c r="F9" s="993" t="s">
        <v>424</v>
      </c>
      <c r="G9" s="994"/>
      <c r="H9" s="994"/>
      <c r="I9" s="994"/>
      <c r="J9" s="994"/>
      <c r="K9" s="994"/>
      <c r="L9" s="994"/>
      <c r="M9" s="994"/>
      <c r="N9" s="994"/>
      <c r="O9" s="994"/>
      <c r="P9" s="995"/>
      <c r="Q9" s="999" t="s">
        <v>119</v>
      </c>
      <c r="R9" s="1000"/>
      <c r="S9" s="1000"/>
      <c r="T9" s="1001"/>
      <c r="U9" s="75"/>
      <c r="V9" s="75"/>
      <c r="W9" s="165"/>
      <c r="X9" s="166"/>
      <c r="Y9" s="166"/>
    </row>
    <row r="10" spans="1:32" s="164" customFormat="1" ht="15" customHeight="1" x14ac:dyDescent="0.55000000000000004">
      <c r="A10" s="981">
        <f>LEN(F3)</f>
        <v>0</v>
      </c>
      <c r="B10" s="982"/>
      <c r="C10" s="982"/>
      <c r="D10" s="982"/>
      <c r="E10" s="983"/>
      <c r="F10" s="996"/>
      <c r="G10" s="997"/>
      <c r="H10" s="997"/>
      <c r="I10" s="997"/>
      <c r="J10" s="997"/>
      <c r="K10" s="997"/>
      <c r="L10" s="997"/>
      <c r="M10" s="997"/>
      <c r="N10" s="997"/>
      <c r="O10" s="997"/>
      <c r="P10" s="998"/>
      <c r="Q10" s="1002"/>
      <c r="R10" s="1003"/>
      <c r="S10" s="1003"/>
      <c r="T10" s="1004"/>
      <c r="U10" s="75"/>
      <c r="V10" s="75"/>
      <c r="W10" s="165"/>
      <c r="X10" s="165"/>
      <c r="Y10" s="165"/>
      <c r="Z10" s="165"/>
      <c r="AA10" s="165"/>
    </row>
    <row r="11" spans="1:32" s="164" customFormat="1" ht="20" customHeight="1" x14ac:dyDescent="0.55000000000000004">
      <c r="A11" s="975" t="s">
        <v>781</v>
      </c>
      <c r="B11" s="976"/>
      <c r="C11" s="976"/>
      <c r="D11" s="976"/>
      <c r="E11" s="977"/>
      <c r="F11" s="984"/>
      <c r="G11" s="985"/>
      <c r="H11" s="985"/>
      <c r="I11" s="985"/>
      <c r="J11" s="985"/>
      <c r="K11" s="985"/>
      <c r="L11" s="985"/>
      <c r="M11" s="985"/>
      <c r="N11" s="985"/>
      <c r="O11" s="985"/>
      <c r="P11" s="985"/>
      <c r="Q11" s="985"/>
      <c r="R11" s="985"/>
      <c r="S11" s="985"/>
      <c r="T11" s="986"/>
      <c r="U11" s="75"/>
      <c r="V11" s="75"/>
      <c r="W11" s="75"/>
      <c r="X11" s="75"/>
      <c r="Y11" s="75"/>
      <c r="Z11" s="75"/>
      <c r="AA11" s="75"/>
    </row>
    <row r="12" spans="1:32" s="164" customFormat="1" ht="20" customHeight="1" x14ac:dyDescent="0.55000000000000004">
      <c r="A12" s="978"/>
      <c r="B12" s="979"/>
      <c r="C12" s="979"/>
      <c r="D12" s="979"/>
      <c r="E12" s="980"/>
      <c r="F12" s="987"/>
      <c r="G12" s="988"/>
      <c r="H12" s="988"/>
      <c r="I12" s="988"/>
      <c r="J12" s="988"/>
      <c r="K12" s="988"/>
      <c r="L12" s="988"/>
      <c r="M12" s="988"/>
      <c r="N12" s="988"/>
      <c r="O12" s="988"/>
      <c r="P12" s="988"/>
      <c r="Q12" s="988"/>
      <c r="R12" s="988"/>
      <c r="S12" s="988"/>
      <c r="T12" s="989"/>
      <c r="U12" s="75"/>
      <c r="V12" s="75"/>
      <c r="W12" s="75"/>
      <c r="X12" s="75"/>
      <c r="Y12" s="75"/>
      <c r="Z12" s="75"/>
      <c r="AA12" s="75"/>
    </row>
    <row r="13" spans="1:32" s="164" customFormat="1" ht="20" customHeight="1" x14ac:dyDescent="0.55000000000000004">
      <c r="A13" s="978"/>
      <c r="B13" s="979"/>
      <c r="C13" s="979"/>
      <c r="D13" s="979"/>
      <c r="E13" s="980"/>
      <c r="F13" s="987"/>
      <c r="G13" s="988"/>
      <c r="H13" s="988"/>
      <c r="I13" s="988"/>
      <c r="J13" s="988"/>
      <c r="K13" s="988"/>
      <c r="L13" s="988"/>
      <c r="M13" s="988"/>
      <c r="N13" s="988"/>
      <c r="O13" s="988"/>
      <c r="P13" s="988"/>
      <c r="Q13" s="988"/>
      <c r="R13" s="988"/>
      <c r="S13" s="988"/>
      <c r="T13" s="989"/>
      <c r="U13" s="75"/>
      <c r="V13" s="75"/>
      <c r="W13" s="75"/>
      <c r="X13" s="75"/>
      <c r="Y13" s="75"/>
      <c r="Z13" s="75"/>
      <c r="AA13" s="75"/>
    </row>
    <row r="14" spans="1:32" s="164" customFormat="1" ht="20" customHeight="1" x14ac:dyDescent="0.55000000000000004">
      <c r="A14" s="978"/>
      <c r="B14" s="979"/>
      <c r="C14" s="979"/>
      <c r="D14" s="979"/>
      <c r="E14" s="980"/>
      <c r="F14" s="987"/>
      <c r="G14" s="988"/>
      <c r="H14" s="988"/>
      <c r="I14" s="988"/>
      <c r="J14" s="988"/>
      <c r="K14" s="988"/>
      <c r="L14" s="988"/>
      <c r="M14" s="988"/>
      <c r="N14" s="988"/>
      <c r="O14" s="988"/>
      <c r="P14" s="988"/>
      <c r="Q14" s="988"/>
      <c r="R14" s="988"/>
      <c r="S14" s="988"/>
      <c r="T14" s="989"/>
      <c r="U14" s="75"/>
      <c r="V14" s="75"/>
      <c r="W14" s="165"/>
      <c r="X14" s="166"/>
      <c r="Y14" s="166"/>
    </row>
    <row r="15" spans="1:32" s="164" customFormat="1" ht="20" customHeight="1" x14ac:dyDescent="0.55000000000000004">
      <c r="A15" s="978"/>
      <c r="B15" s="979"/>
      <c r="C15" s="979"/>
      <c r="D15" s="979"/>
      <c r="E15" s="980"/>
      <c r="F15" s="987"/>
      <c r="G15" s="988"/>
      <c r="H15" s="988"/>
      <c r="I15" s="988"/>
      <c r="J15" s="988"/>
      <c r="K15" s="988"/>
      <c r="L15" s="988"/>
      <c r="M15" s="988"/>
      <c r="N15" s="988"/>
      <c r="O15" s="988"/>
      <c r="P15" s="988"/>
      <c r="Q15" s="988"/>
      <c r="R15" s="988"/>
      <c r="S15" s="988"/>
      <c r="T15" s="989"/>
      <c r="U15" s="75"/>
      <c r="V15" s="75"/>
      <c r="W15" s="165"/>
      <c r="X15" s="165"/>
      <c r="Y15" s="165"/>
      <c r="Z15" s="165"/>
      <c r="AA15" s="165"/>
    </row>
    <row r="16" spans="1:32" s="164" customFormat="1" ht="20" customHeight="1" x14ac:dyDescent="0.55000000000000004">
      <c r="A16" s="978"/>
      <c r="B16" s="979"/>
      <c r="C16" s="979"/>
      <c r="D16" s="979"/>
      <c r="E16" s="980"/>
      <c r="F16" s="990"/>
      <c r="G16" s="991"/>
      <c r="H16" s="991"/>
      <c r="I16" s="991"/>
      <c r="J16" s="991"/>
      <c r="K16" s="991"/>
      <c r="L16" s="991"/>
      <c r="M16" s="991"/>
      <c r="N16" s="991"/>
      <c r="O16" s="991"/>
      <c r="P16" s="991"/>
      <c r="Q16" s="991"/>
      <c r="R16" s="991"/>
      <c r="S16" s="991"/>
      <c r="T16" s="992"/>
      <c r="U16" s="75"/>
      <c r="V16" s="75"/>
      <c r="W16" s="165"/>
      <c r="X16" s="166"/>
      <c r="Y16" s="166"/>
    </row>
    <row r="17" spans="1:27" s="164" customFormat="1" ht="20" customHeight="1" x14ac:dyDescent="0.55000000000000004">
      <c r="A17" s="978"/>
      <c r="B17" s="979"/>
      <c r="C17" s="979"/>
      <c r="D17" s="979"/>
      <c r="E17" s="980"/>
      <c r="F17" s="993" t="s">
        <v>425</v>
      </c>
      <c r="G17" s="994"/>
      <c r="H17" s="994"/>
      <c r="I17" s="994"/>
      <c r="J17" s="994"/>
      <c r="K17" s="994"/>
      <c r="L17" s="994"/>
      <c r="M17" s="994"/>
      <c r="N17" s="994"/>
      <c r="O17" s="994"/>
      <c r="P17" s="995"/>
      <c r="Q17" s="999" t="s">
        <v>119</v>
      </c>
      <c r="R17" s="1000"/>
      <c r="S17" s="1000"/>
      <c r="T17" s="1001"/>
      <c r="U17" s="75"/>
      <c r="V17" s="75"/>
      <c r="W17" s="165"/>
      <c r="X17" s="165"/>
      <c r="Y17" s="165"/>
      <c r="Z17" s="165"/>
      <c r="AA17" s="165"/>
    </row>
    <row r="18" spans="1:27" s="164" customFormat="1" ht="15" customHeight="1" x14ac:dyDescent="0.55000000000000004">
      <c r="A18" s="981">
        <f>LEN(F11)</f>
        <v>0</v>
      </c>
      <c r="B18" s="982"/>
      <c r="C18" s="982"/>
      <c r="D18" s="982"/>
      <c r="E18" s="983"/>
      <c r="F18" s="996"/>
      <c r="G18" s="997"/>
      <c r="H18" s="997"/>
      <c r="I18" s="997"/>
      <c r="J18" s="997"/>
      <c r="K18" s="997"/>
      <c r="L18" s="997"/>
      <c r="M18" s="997"/>
      <c r="N18" s="997"/>
      <c r="O18" s="997"/>
      <c r="P18" s="998"/>
      <c r="Q18" s="1002"/>
      <c r="R18" s="1003"/>
      <c r="S18" s="1003"/>
      <c r="T18" s="1004"/>
      <c r="U18" s="75"/>
      <c r="V18" s="75"/>
      <c r="W18" s="165"/>
      <c r="X18" s="165"/>
      <c r="Y18" s="165"/>
      <c r="Z18" s="165"/>
      <c r="AA18" s="165"/>
    </row>
    <row r="19" spans="1:27" ht="15" customHeight="1" x14ac:dyDescent="0.55000000000000004">
      <c r="A19" s="885" t="s">
        <v>166</v>
      </c>
      <c r="B19" s="947"/>
      <c r="C19" s="947"/>
      <c r="D19" s="947"/>
      <c r="E19" s="947"/>
      <c r="F19" s="947"/>
      <c r="G19" s="947"/>
      <c r="H19" s="947"/>
      <c r="I19" s="947"/>
      <c r="J19" s="947"/>
      <c r="K19" s="947"/>
      <c r="L19" s="947"/>
      <c r="M19" s="947"/>
      <c r="N19" s="947"/>
      <c r="O19" s="947"/>
      <c r="P19" s="947"/>
      <c r="Q19" s="947"/>
      <c r="R19" s="947"/>
      <c r="S19" s="947"/>
      <c r="T19" s="948"/>
      <c r="U19" s="53"/>
    </row>
    <row r="20" spans="1:27" ht="15" customHeight="1" x14ac:dyDescent="0.55000000000000004">
      <c r="A20" s="949"/>
      <c r="B20" s="950"/>
      <c r="C20" s="950"/>
      <c r="D20" s="950"/>
      <c r="E20" s="950"/>
      <c r="F20" s="950"/>
      <c r="G20" s="950"/>
      <c r="H20" s="950"/>
      <c r="I20" s="950"/>
      <c r="J20" s="950"/>
      <c r="K20" s="950"/>
      <c r="L20" s="950"/>
      <c r="M20" s="950"/>
      <c r="N20" s="950"/>
      <c r="O20" s="950"/>
      <c r="P20" s="950"/>
      <c r="Q20" s="950"/>
      <c r="R20" s="950"/>
      <c r="S20" s="950"/>
      <c r="T20" s="951"/>
      <c r="U20" s="53"/>
    </row>
    <row r="21" spans="1:27" ht="20" customHeight="1" x14ac:dyDescent="0.55000000000000004">
      <c r="A21" s="952" t="s">
        <v>167</v>
      </c>
      <c r="B21" s="953"/>
      <c r="C21" s="953"/>
      <c r="D21" s="953"/>
      <c r="E21" s="953"/>
      <c r="F21" s="953"/>
      <c r="G21" s="953"/>
      <c r="H21" s="953"/>
      <c r="I21" s="953"/>
      <c r="J21" s="953"/>
      <c r="K21" s="953"/>
      <c r="L21" s="953"/>
      <c r="M21" s="953"/>
      <c r="N21" s="953"/>
      <c r="O21" s="953"/>
      <c r="P21" s="953"/>
      <c r="Q21" s="953"/>
      <c r="R21" s="953"/>
      <c r="S21" s="953"/>
      <c r="T21" s="954"/>
      <c r="U21" s="53"/>
    </row>
    <row r="22" spans="1:27" ht="15" customHeight="1" x14ac:dyDescent="0.55000000000000004">
      <c r="A22" s="203"/>
      <c r="B22" s="955" t="s">
        <v>312</v>
      </c>
      <c r="C22" s="947"/>
      <c r="D22" s="947"/>
      <c r="E22" s="947"/>
      <c r="F22" s="947"/>
      <c r="G22" s="947"/>
      <c r="H22" s="947"/>
      <c r="I22" s="947"/>
      <c r="J22" s="947"/>
      <c r="K22" s="947"/>
      <c r="L22" s="947"/>
      <c r="M22" s="947"/>
      <c r="N22" s="947"/>
      <c r="O22" s="947"/>
      <c r="P22" s="947"/>
      <c r="Q22" s="947"/>
      <c r="R22" s="947"/>
      <c r="S22" s="947"/>
      <c r="T22" s="948"/>
      <c r="U22" s="53"/>
    </row>
    <row r="23" spans="1:27" ht="15" customHeight="1" x14ac:dyDescent="0.55000000000000004">
      <c r="A23" s="204"/>
      <c r="B23" s="956"/>
      <c r="C23" s="956"/>
      <c r="D23" s="956"/>
      <c r="E23" s="956"/>
      <c r="F23" s="956"/>
      <c r="G23" s="956"/>
      <c r="H23" s="956"/>
      <c r="I23" s="956"/>
      <c r="J23" s="956"/>
      <c r="K23" s="956"/>
      <c r="L23" s="956"/>
      <c r="M23" s="956"/>
      <c r="N23" s="956"/>
      <c r="O23" s="956"/>
      <c r="P23" s="956"/>
      <c r="Q23" s="956"/>
      <c r="R23" s="956"/>
      <c r="S23" s="956"/>
      <c r="T23" s="957"/>
      <c r="U23" s="53"/>
    </row>
    <row r="24" spans="1:27" s="164" customFormat="1" ht="15" customHeight="1" x14ac:dyDescent="0.55000000000000004">
      <c r="A24" s="943" t="s">
        <v>168</v>
      </c>
      <c r="B24" s="946"/>
      <c r="C24" s="843"/>
      <c r="D24" s="843"/>
      <c r="E24" s="843"/>
      <c r="F24" s="843"/>
      <c r="G24" s="843"/>
      <c r="H24" s="843"/>
      <c r="I24" s="843"/>
      <c r="J24" s="843"/>
      <c r="K24" s="843"/>
      <c r="L24" s="843"/>
      <c r="M24" s="843"/>
      <c r="N24" s="843"/>
      <c r="O24" s="843"/>
      <c r="P24" s="843"/>
      <c r="Q24" s="843"/>
      <c r="R24" s="843"/>
      <c r="S24" s="843"/>
      <c r="T24" s="844"/>
      <c r="U24" s="162"/>
      <c r="V24" s="75"/>
      <c r="W24" s="75"/>
      <c r="X24" s="75"/>
      <c r="Y24" s="75"/>
      <c r="Z24" s="75"/>
      <c r="AA24" s="75"/>
    </row>
    <row r="25" spans="1:27" s="164" customFormat="1" ht="15" customHeight="1" x14ac:dyDescent="0.55000000000000004">
      <c r="A25" s="944"/>
      <c r="B25" s="882"/>
      <c r="C25" s="883"/>
      <c r="D25" s="883"/>
      <c r="E25" s="883"/>
      <c r="F25" s="883"/>
      <c r="G25" s="883"/>
      <c r="H25" s="883"/>
      <c r="I25" s="883"/>
      <c r="J25" s="883"/>
      <c r="K25" s="883"/>
      <c r="L25" s="883"/>
      <c r="M25" s="883"/>
      <c r="N25" s="883"/>
      <c r="O25" s="883"/>
      <c r="P25" s="883"/>
      <c r="Q25" s="883"/>
      <c r="R25" s="883"/>
      <c r="S25" s="883"/>
      <c r="T25" s="884"/>
      <c r="U25" s="162"/>
      <c r="V25" s="75"/>
      <c r="W25" s="75"/>
      <c r="X25" s="75"/>
      <c r="Y25" s="167"/>
      <c r="Z25" s="75"/>
      <c r="AA25" s="75"/>
    </row>
    <row r="26" spans="1:27" s="164" customFormat="1" ht="15" customHeight="1" x14ac:dyDescent="0.55000000000000004">
      <c r="A26" s="944"/>
      <c r="B26" s="882"/>
      <c r="C26" s="883"/>
      <c r="D26" s="883"/>
      <c r="E26" s="883"/>
      <c r="F26" s="883"/>
      <c r="G26" s="883"/>
      <c r="H26" s="883"/>
      <c r="I26" s="883"/>
      <c r="J26" s="883"/>
      <c r="K26" s="883"/>
      <c r="L26" s="883"/>
      <c r="M26" s="883"/>
      <c r="N26" s="883"/>
      <c r="O26" s="883"/>
      <c r="P26" s="883"/>
      <c r="Q26" s="883"/>
      <c r="R26" s="883"/>
      <c r="S26" s="883"/>
      <c r="T26" s="884"/>
      <c r="U26" s="75"/>
      <c r="V26" s="75"/>
      <c r="W26" s="75"/>
      <c r="X26" s="75"/>
      <c r="Y26" s="75"/>
      <c r="Z26" s="75"/>
      <c r="AA26" s="75"/>
    </row>
    <row r="27" spans="1:27" s="164" customFormat="1" ht="15" customHeight="1" x14ac:dyDescent="0.55000000000000004">
      <c r="A27" s="944"/>
      <c r="B27" s="882"/>
      <c r="C27" s="883"/>
      <c r="D27" s="883"/>
      <c r="E27" s="883"/>
      <c r="F27" s="883"/>
      <c r="G27" s="883"/>
      <c r="H27" s="883"/>
      <c r="I27" s="883"/>
      <c r="J27" s="883"/>
      <c r="K27" s="883"/>
      <c r="L27" s="883"/>
      <c r="M27" s="883"/>
      <c r="N27" s="883"/>
      <c r="O27" s="883"/>
      <c r="P27" s="883"/>
      <c r="Q27" s="883"/>
      <c r="R27" s="883"/>
      <c r="S27" s="883"/>
      <c r="T27" s="884"/>
      <c r="U27" s="75"/>
      <c r="V27" s="75"/>
      <c r="W27" s="75"/>
      <c r="X27" s="75"/>
      <c r="Y27" s="75"/>
      <c r="Z27" s="75"/>
      <c r="AA27" s="75"/>
    </row>
    <row r="28" spans="1:27" s="164" customFormat="1" ht="15" customHeight="1" x14ac:dyDescent="0.55000000000000004">
      <c r="A28" s="944"/>
      <c r="B28" s="882"/>
      <c r="C28" s="883"/>
      <c r="D28" s="883"/>
      <c r="E28" s="883"/>
      <c r="F28" s="883"/>
      <c r="G28" s="883"/>
      <c r="H28" s="883"/>
      <c r="I28" s="883"/>
      <c r="J28" s="883"/>
      <c r="K28" s="883"/>
      <c r="L28" s="883"/>
      <c r="M28" s="883"/>
      <c r="N28" s="883"/>
      <c r="O28" s="883"/>
      <c r="P28" s="883"/>
      <c r="Q28" s="883"/>
      <c r="R28" s="883"/>
      <c r="S28" s="883"/>
      <c r="T28" s="884"/>
      <c r="U28" s="75"/>
      <c r="V28" s="75"/>
      <c r="W28" s="75"/>
      <c r="X28" s="75"/>
      <c r="Y28" s="75"/>
      <c r="Z28" s="75"/>
      <c r="AA28" s="75"/>
    </row>
    <row r="29" spans="1:27" s="164" customFormat="1" ht="15" customHeight="1" x14ac:dyDescent="0.55000000000000004">
      <c r="A29" s="944"/>
      <c r="B29" s="882"/>
      <c r="C29" s="883"/>
      <c r="D29" s="883"/>
      <c r="E29" s="883"/>
      <c r="F29" s="883"/>
      <c r="G29" s="883"/>
      <c r="H29" s="883"/>
      <c r="I29" s="883"/>
      <c r="J29" s="883"/>
      <c r="K29" s="883"/>
      <c r="L29" s="883"/>
      <c r="M29" s="883"/>
      <c r="N29" s="883"/>
      <c r="O29" s="883"/>
      <c r="P29" s="883"/>
      <c r="Q29" s="883"/>
      <c r="R29" s="883"/>
      <c r="S29" s="883"/>
      <c r="T29" s="884"/>
      <c r="U29" s="75"/>
      <c r="V29" s="75"/>
      <c r="W29" s="75"/>
      <c r="X29" s="75"/>
      <c r="Y29" s="75"/>
      <c r="Z29" s="75"/>
      <c r="AA29" s="75"/>
    </row>
    <row r="30" spans="1:27" s="164" customFormat="1" ht="15" customHeight="1" x14ac:dyDescent="0.55000000000000004">
      <c r="A30" s="944"/>
      <c r="B30" s="882"/>
      <c r="C30" s="883"/>
      <c r="D30" s="883"/>
      <c r="E30" s="883"/>
      <c r="F30" s="883"/>
      <c r="G30" s="883"/>
      <c r="H30" s="883"/>
      <c r="I30" s="883"/>
      <c r="J30" s="883"/>
      <c r="K30" s="883"/>
      <c r="L30" s="883"/>
      <c r="M30" s="883"/>
      <c r="N30" s="883"/>
      <c r="O30" s="883"/>
      <c r="P30" s="883"/>
      <c r="Q30" s="883"/>
      <c r="R30" s="883"/>
      <c r="S30" s="883"/>
      <c r="T30" s="884"/>
      <c r="U30" s="75"/>
      <c r="V30" s="75"/>
      <c r="W30" s="75"/>
      <c r="X30" s="75"/>
      <c r="Y30" s="75"/>
      <c r="Z30" s="75"/>
      <c r="AA30" s="75"/>
    </row>
    <row r="31" spans="1:27" s="164" customFormat="1" ht="15" customHeight="1" x14ac:dyDescent="0.55000000000000004">
      <c r="A31" s="944"/>
      <c r="B31" s="882"/>
      <c r="C31" s="883"/>
      <c r="D31" s="883"/>
      <c r="E31" s="883"/>
      <c r="F31" s="883"/>
      <c r="G31" s="883"/>
      <c r="H31" s="883"/>
      <c r="I31" s="883"/>
      <c r="J31" s="883"/>
      <c r="K31" s="883"/>
      <c r="L31" s="883"/>
      <c r="M31" s="883"/>
      <c r="N31" s="883"/>
      <c r="O31" s="883"/>
      <c r="P31" s="883"/>
      <c r="Q31" s="883"/>
      <c r="R31" s="883"/>
      <c r="S31" s="883"/>
      <c r="T31" s="884"/>
      <c r="U31" s="75"/>
      <c r="V31" s="75"/>
      <c r="W31" s="75"/>
      <c r="X31" s="75"/>
      <c r="Y31" s="75"/>
      <c r="Z31" s="75"/>
      <c r="AA31" s="75"/>
    </row>
    <row r="32" spans="1:27" s="164" customFormat="1" ht="15" customHeight="1" x14ac:dyDescent="0.55000000000000004">
      <c r="A32" s="944"/>
      <c r="B32" s="882"/>
      <c r="C32" s="883"/>
      <c r="D32" s="883"/>
      <c r="E32" s="883"/>
      <c r="F32" s="883"/>
      <c r="G32" s="883"/>
      <c r="H32" s="883"/>
      <c r="I32" s="883"/>
      <c r="J32" s="883"/>
      <c r="K32" s="883"/>
      <c r="L32" s="883"/>
      <c r="M32" s="883"/>
      <c r="N32" s="883"/>
      <c r="O32" s="883"/>
      <c r="P32" s="883"/>
      <c r="Q32" s="883"/>
      <c r="R32" s="883"/>
      <c r="S32" s="883"/>
      <c r="T32" s="884"/>
      <c r="U32" s="75"/>
      <c r="V32" s="75"/>
      <c r="W32" s="75"/>
      <c r="X32" s="75"/>
      <c r="Y32" s="75"/>
      <c r="Z32" s="75"/>
      <c r="AA32" s="75"/>
    </row>
    <row r="33" spans="1:27" s="164" customFormat="1" ht="15" customHeight="1" x14ac:dyDescent="0.55000000000000004">
      <c r="A33" s="944"/>
      <c r="B33" s="882"/>
      <c r="C33" s="883"/>
      <c r="D33" s="883"/>
      <c r="E33" s="883"/>
      <c r="F33" s="883"/>
      <c r="G33" s="883"/>
      <c r="H33" s="883"/>
      <c r="I33" s="883"/>
      <c r="J33" s="883"/>
      <c r="K33" s="883"/>
      <c r="L33" s="883"/>
      <c r="M33" s="883"/>
      <c r="N33" s="883"/>
      <c r="O33" s="883"/>
      <c r="P33" s="883"/>
      <c r="Q33" s="883"/>
      <c r="R33" s="883"/>
      <c r="S33" s="883"/>
      <c r="T33" s="884"/>
      <c r="U33" s="75"/>
      <c r="V33" s="75"/>
      <c r="W33" s="75"/>
      <c r="X33" s="75"/>
      <c r="Y33" s="75"/>
      <c r="Z33" s="75"/>
      <c r="AA33" s="75"/>
    </row>
    <row r="34" spans="1:27" s="164" customFormat="1" ht="15" customHeight="1" x14ac:dyDescent="0.55000000000000004">
      <c r="A34" s="944"/>
      <c r="B34" s="882"/>
      <c r="C34" s="883"/>
      <c r="D34" s="883"/>
      <c r="E34" s="883"/>
      <c r="F34" s="883"/>
      <c r="G34" s="883"/>
      <c r="H34" s="883"/>
      <c r="I34" s="883"/>
      <c r="J34" s="883"/>
      <c r="K34" s="883"/>
      <c r="L34" s="883"/>
      <c r="M34" s="883"/>
      <c r="N34" s="883"/>
      <c r="O34" s="883"/>
      <c r="P34" s="883"/>
      <c r="Q34" s="883"/>
      <c r="R34" s="883"/>
      <c r="S34" s="883"/>
      <c r="T34" s="884"/>
      <c r="U34" s="75"/>
      <c r="V34" s="75"/>
      <c r="W34" s="75"/>
      <c r="X34" s="75"/>
      <c r="Y34" s="75"/>
      <c r="Z34" s="75"/>
      <c r="AA34" s="75"/>
    </row>
    <row r="35" spans="1:27" s="164" customFormat="1" ht="15" customHeight="1" x14ac:dyDescent="0.55000000000000004">
      <c r="A35" s="944"/>
      <c r="B35" s="882"/>
      <c r="C35" s="883"/>
      <c r="D35" s="883"/>
      <c r="E35" s="883"/>
      <c r="F35" s="883"/>
      <c r="G35" s="883"/>
      <c r="H35" s="883"/>
      <c r="I35" s="883"/>
      <c r="J35" s="883"/>
      <c r="K35" s="883"/>
      <c r="L35" s="883"/>
      <c r="M35" s="883"/>
      <c r="N35" s="883"/>
      <c r="O35" s="883"/>
      <c r="P35" s="883"/>
      <c r="Q35" s="883"/>
      <c r="R35" s="883"/>
      <c r="S35" s="883"/>
      <c r="T35" s="884"/>
      <c r="U35" s="75"/>
      <c r="V35" s="75"/>
      <c r="W35" s="75"/>
      <c r="X35" s="75"/>
      <c r="Y35" s="75"/>
      <c r="Z35" s="75"/>
      <c r="AA35" s="75"/>
    </row>
    <row r="36" spans="1:27" s="164" customFormat="1" ht="15" customHeight="1" x14ac:dyDescent="0.55000000000000004">
      <c r="A36" s="944"/>
      <c r="B36" s="882"/>
      <c r="C36" s="883"/>
      <c r="D36" s="883"/>
      <c r="E36" s="883"/>
      <c r="F36" s="883"/>
      <c r="G36" s="883"/>
      <c r="H36" s="883"/>
      <c r="I36" s="883"/>
      <c r="J36" s="883"/>
      <c r="K36" s="883"/>
      <c r="L36" s="883"/>
      <c r="M36" s="883"/>
      <c r="N36" s="883"/>
      <c r="O36" s="883"/>
      <c r="P36" s="883"/>
      <c r="Q36" s="883"/>
      <c r="R36" s="883"/>
      <c r="S36" s="883"/>
      <c r="T36" s="884"/>
      <c r="U36" s="75"/>
      <c r="V36" s="75"/>
      <c r="W36" s="75"/>
      <c r="X36" s="75"/>
      <c r="Y36" s="75"/>
      <c r="Z36" s="75"/>
      <c r="AA36" s="75"/>
    </row>
    <row r="37" spans="1:27" s="164" customFormat="1" ht="15" customHeight="1" x14ac:dyDescent="0.55000000000000004">
      <c r="A37" s="944"/>
      <c r="B37" s="882"/>
      <c r="C37" s="883"/>
      <c r="D37" s="883"/>
      <c r="E37" s="883"/>
      <c r="F37" s="883"/>
      <c r="G37" s="883"/>
      <c r="H37" s="883"/>
      <c r="I37" s="883"/>
      <c r="J37" s="883"/>
      <c r="K37" s="883"/>
      <c r="L37" s="883"/>
      <c r="M37" s="883"/>
      <c r="N37" s="883"/>
      <c r="O37" s="883"/>
      <c r="P37" s="883"/>
      <c r="Q37" s="883"/>
      <c r="R37" s="883"/>
      <c r="S37" s="883"/>
      <c r="T37" s="884"/>
      <c r="U37" s="75"/>
      <c r="V37" s="75"/>
      <c r="W37" s="75"/>
      <c r="X37" s="75"/>
      <c r="Y37" s="75"/>
      <c r="Z37" s="75"/>
      <c r="AA37" s="75"/>
    </row>
    <row r="38" spans="1:27" s="164" customFormat="1" ht="15" customHeight="1" x14ac:dyDescent="0.55000000000000004">
      <c r="A38" s="944"/>
      <c r="B38" s="882"/>
      <c r="C38" s="883"/>
      <c r="D38" s="883"/>
      <c r="E38" s="883"/>
      <c r="F38" s="883"/>
      <c r="G38" s="883"/>
      <c r="H38" s="883"/>
      <c r="I38" s="883"/>
      <c r="J38" s="883"/>
      <c r="K38" s="883"/>
      <c r="L38" s="883"/>
      <c r="M38" s="883"/>
      <c r="N38" s="883"/>
      <c r="O38" s="883"/>
      <c r="P38" s="883"/>
      <c r="Q38" s="883"/>
      <c r="R38" s="883"/>
      <c r="S38" s="883"/>
      <c r="T38" s="884"/>
      <c r="U38" s="75"/>
      <c r="V38" s="75"/>
      <c r="W38" s="75"/>
      <c r="X38" s="75"/>
      <c r="Y38" s="75"/>
      <c r="Z38" s="75"/>
      <c r="AA38" s="75"/>
    </row>
    <row r="39" spans="1:27" s="164" customFormat="1" ht="15" customHeight="1" x14ac:dyDescent="0.55000000000000004">
      <c r="A39" s="944"/>
      <c r="B39" s="882"/>
      <c r="C39" s="883"/>
      <c r="D39" s="883"/>
      <c r="E39" s="883"/>
      <c r="F39" s="883"/>
      <c r="G39" s="883"/>
      <c r="H39" s="883"/>
      <c r="I39" s="883"/>
      <c r="J39" s="883"/>
      <c r="K39" s="883"/>
      <c r="L39" s="883"/>
      <c r="M39" s="883"/>
      <c r="N39" s="883"/>
      <c r="O39" s="883"/>
      <c r="P39" s="883"/>
      <c r="Q39" s="883"/>
      <c r="R39" s="883"/>
      <c r="S39" s="883"/>
      <c r="T39" s="884"/>
      <c r="U39" s="75"/>
      <c r="V39" s="75"/>
      <c r="W39" s="75"/>
      <c r="X39" s="75"/>
      <c r="Y39" s="75"/>
      <c r="Z39" s="75"/>
      <c r="AA39" s="75"/>
    </row>
    <row r="40" spans="1:27" s="164" customFormat="1" ht="15" customHeight="1" x14ac:dyDescent="0.55000000000000004">
      <c r="A40" s="944"/>
      <c r="B40" s="882"/>
      <c r="C40" s="883"/>
      <c r="D40" s="883"/>
      <c r="E40" s="883"/>
      <c r="F40" s="883"/>
      <c r="G40" s="883"/>
      <c r="H40" s="883"/>
      <c r="I40" s="883"/>
      <c r="J40" s="883"/>
      <c r="K40" s="883"/>
      <c r="L40" s="883"/>
      <c r="M40" s="883"/>
      <c r="N40" s="883"/>
      <c r="O40" s="883"/>
      <c r="P40" s="883"/>
      <c r="Q40" s="883"/>
      <c r="R40" s="883"/>
      <c r="S40" s="883"/>
      <c r="T40" s="884"/>
      <c r="U40" s="75"/>
      <c r="V40" s="75"/>
      <c r="W40" s="165"/>
      <c r="X40" s="165"/>
      <c r="Y40" s="165"/>
      <c r="Z40" s="165"/>
      <c r="AA40" s="165"/>
    </row>
    <row r="41" spans="1:27" s="164" customFormat="1" ht="15" customHeight="1" x14ac:dyDescent="0.55000000000000004">
      <c r="A41" s="944"/>
      <c r="B41" s="882"/>
      <c r="C41" s="883"/>
      <c r="D41" s="883"/>
      <c r="E41" s="883"/>
      <c r="F41" s="883"/>
      <c r="G41" s="883"/>
      <c r="H41" s="883"/>
      <c r="I41" s="883"/>
      <c r="J41" s="883"/>
      <c r="K41" s="883"/>
      <c r="L41" s="883"/>
      <c r="M41" s="883"/>
      <c r="N41" s="883"/>
      <c r="O41" s="883"/>
      <c r="P41" s="883"/>
      <c r="Q41" s="883"/>
      <c r="R41" s="883"/>
      <c r="S41" s="883"/>
      <c r="T41" s="884"/>
      <c r="U41" s="75"/>
      <c r="V41" s="75"/>
      <c r="W41" s="75"/>
      <c r="X41" s="75"/>
      <c r="Y41" s="75"/>
      <c r="Z41" s="75"/>
      <c r="AA41" s="75"/>
    </row>
    <row r="42" spans="1:27" s="164" customFormat="1" ht="15" customHeight="1" x14ac:dyDescent="0.55000000000000004">
      <c r="A42" s="944"/>
      <c r="B42" s="882"/>
      <c r="C42" s="883"/>
      <c r="D42" s="883"/>
      <c r="E42" s="883"/>
      <c r="F42" s="883"/>
      <c r="G42" s="883"/>
      <c r="H42" s="883"/>
      <c r="I42" s="883"/>
      <c r="J42" s="883"/>
      <c r="K42" s="883"/>
      <c r="L42" s="883"/>
      <c r="M42" s="883"/>
      <c r="N42" s="883"/>
      <c r="O42" s="883"/>
      <c r="P42" s="883"/>
      <c r="Q42" s="883"/>
      <c r="R42" s="883"/>
      <c r="S42" s="883"/>
      <c r="T42" s="884"/>
      <c r="U42" s="75"/>
      <c r="V42" s="75"/>
      <c r="W42" s="75"/>
      <c r="X42" s="75"/>
      <c r="Y42" s="75"/>
      <c r="Z42" s="75"/>
      <c r="AA42" s="75"/>
    </row>
    <row r="43" spans="1:27" s="164" customFormat="1" ht="15" customHeight="1" x14ac:dyDescent="0.55000000000000004">
      <c r="A43" s="944"/>
      <c r="B43" s="882"/>
      <c r="C43" s="883"/>
      <c r="D43" s="883"/>
      <c r="E43" s="883"/>
      <c r="F43" s="883"/>
      <c r="G43" s="883"/>
      <c r="H43" s="883"/>
      <c r="I43" s="883"/>
      <c r="J43" s="883"/>
      <c r="K43" s="883"/>
      <c r="L43" s="883"/>
      <c r="M43" s="883"/>
      <c r="N43" s="883"/>
      <c r="O43" s="883"/>
      <c r="P43" s="883"/>
      <c r="Q43" s="883"/>
      <c r="R43" s="883"/>
      <c r="S43" s="883"/>
      <c r="T43" s="884"/>
      <c r="U43" s="75"/>
      <c r="V43" s="75"/>
      <c r="W43" s="75"/>
      <c r="X43" s="75"/>
      <c r="Y43" s="75"/>
      <c r="Z43" s="75"/>
      <c r="AA43" s="75"/>
    </row>
    <row r="44" spans="1:27" s="164" customFormat="1" ht="15" customHeight="1" x14ac:dyDescent="0.55000000000000004">
      <c r="A44" s="945"/>
      <c r="B44" s="845"/>
      <c r="C44" s="846"/>
      <c r="D44" s="846"/>
      <c r="E44" s="846"/>
      <c r="F44" s="846"/>
      <c r="G44" s="846"/>
      <c r="H44" s="846"/>
      <c r="I44" s="846"/>
      <c r="J44" s="846"/>
      <c r="K44" s="846"/>
      <c r="L44" s="846"/>
      <c r="M44" s="846"/>
      <c r="N44" s="846"/>
      <c r="O44" s="846"/>
      <c r="P44" s="846"/>
      <c r="Q44" s="846"/>
      <c r="R44" s="846"/>
      <c r="S44" s="846"/>
      <c r="T44" s="847"/>
      <c r="U44" s="75"/>
      <c r="V44" s="75"/>
      <c r="W44" s="75"/>
      <c r="X44" s="75"/>
      <c r="Y44" s="75"/>
      <c r="Z44" s="75"/>
      <c r="AA44" s="75"/>
    </row>
    <row r="45" spans="1:27" s="164" customFormat="1" ht="15" customHeight="1" x14ac:dyDescent="0.55000000000000004">
      <c r="A45" s="943" t="s">
        <v>169</v>
      </c>
      <c r="B45" s="946"/>
      <c r="C45" s="843"/>
      <c r="D45" s="843"/>
      <c r="E45" s="843"/>
      <c r="F45" s="843"/>
      <c r="G45" s="843"/>
      <c r="H45" s="843"/>
      <c r="I45" s="843"/>
      <c r="J45" s="843"/>
      <c r="K45" s="843"/>
      <c r="L45" s="843"/>
      <c r="M45" s="843"/>
      <c r="N45" s="843"/>
      <c r="O45" s="843"/>
      <c r="P45" s="843"/>
      <c r="Q45" s="843"/>
      <c r="R45" s="843"/>
      <c r="S45" s="843"/>
      <c r="T45" s="844"/>
      <c r="U45" s="162"/>
      <c r="V45" s="75"/>
      <c r="W45" s="75"/>
      <c r="X45" s="75"/>
      <c r="Y45" s="167"/>
      <c r="Z45" s="75"/>
      <c r="AA45" s="75"/>
    </row>
    <row r="46" spans="1:27" s="164" customFormat="1" ht="15" customHeight="1" x14ac:dyDescent="0.55000000000000004">
      <c r="A46" s="944"/>
      <c r="B46" s="882"/>
      <c r="C46" s="883"/>
      <c r="D46" s="883"/>
      <c r="E46" s="883"/>
      <c r="F46" s="883"/>
      <c r="G46" s="883"/>
      <c r="H46" s="883"/>
      <c r="I46" s="883"/>
      <c r="J46" s="883"/>
      <c r="K46" s="883"/>
      <c r="L46" s="883"/>
      <c r="M46" s="883"/>
      <c r="N46" s="883"/>
      <c r="O46" s="883"/>
      <c r="P46" s="883"/>
      <c r="Q46" s="883"/>
      <c r="R46" s="883"/>
      <c r="S46" s="883"/>
      <c r="T46" s="884"/>
      <c r="U46" s="75"/>
      <c r="V46" s="75"/>
      <c r="W46" s="75"/>
      <c r="X46" s="75"/>
      <c r="Y46" s="75"/>
      <c r="Z46" s="75"/>
      <c r="AA46" s="75"/>
    </row>
    <row r="47" spans="1:27" s="164" customFormat="1" ht="15" customHeight="1" x14ac:dyDescent="0.55000000000000004">
      <c r="A47" s="944"/>
      <c r="B47" s="882"/>
      <c r="C47" s="883"/>
      <c r="D47" s="883"/>
      <c r="E47" s="883"/>
      <c r="F47" s="883"/>
      <c r="G47" s="883"/>
      <c r="H47" s="883"/>
      <c r="I47" s="883"/>
      <c r="J47" s="883"/>
      <c r="K47" s="883"/>
      <c r="L47" s="883"/>
      <c r="M47" s="883"/>
      <c r="N47" s="883"/>
      <c r="O47" s="883"/>
      <c r="P47" s="883"/>
      <c r="Q47" s="883"/>
      <c r="R47" s="883"/>
      <c r="S47" s="883"/>
      <c r="T47" s="884"/>
      <c r="U47" s="75"/>
      <c r="V47" s="75"/>
      <c r="W47" s="75"/>
      <c r="X47" s="75"/>
      <c r="Y47" s="75"/>
      <c r="Z47" s="75"/>
      <c r="AA47" s="75"/>
    </row>
    <row r="48" spans="1:27" s="164" customFormat="1" ht="15" customHeight="1" x14ac:dyDescent="0.55000000000000004">
      <c r="A48" s="944"/>
      <c r="B48" s="882"/>
      <c r="C48" s="883"/>
      <c r="D48" s="883"/>
      <c r="E48" s="883"/>
      <c r="F48" s="883"/>
      <c r="G48" s="883"/>
      <c r="H48" s="883"/>
      <c r="I48" s="883"/>
      <c r="J48" s="883"/>
      <c r="K48" s="883"/>
      <c r="L48" s="883"/>
      <c r="M48" s="883"/>
      <c r="N48" s="883"/>
      <c r="O48" s="883"/>
      <c r="P48" s="883"/>
      <c r="Q48" s="883"/>
      <c r="R48" s="883"/>
      <c r="S48" s="883"/>
      <c r="T48" s="884"/>
      <c r="U48" s="75"/>
      <c r="V48" s="75"/>
      <c r="W48" s="75"/>
      <c r="X48" s="75"/>
      <c r="Y48" s="75"/>
      <c r="Z48" s="75"/>
      <c r="AA48" s="75"/>
    </row>
    <row r="49" spans="1:27" s="164" customFormat="1" ht="15" customHeight="1" x14ac:dyDescent="0.55000000000000004">
      <c r="A49" s="944"/>
      <c r="B49" s="882"/>
      <c r="C49" s="883"/>
      <c r="D49" s="883"/>
      <c r="E49" s="883"/>
      <c r="F49" s="883"/>
      <c r="G49" s="883"/>
      <c r="H49" s="883"/>
      <c r="I49" s="883"/>
      <c r="J49" s="883"/>
      <c r="K49" s="883"/>
      <c r="L49" s="883"/>
      <c r="M49" s="883"/>
      <c r="N49" s="883"/>
      <c r="O49" s="883"/>
      <c r="P49" s="883"/>
      <c r="Q49" s="883"/>
      <c r="R49" s="883"/>
      <c r="S49" s="883"/>
      <c r="T49" s="884"/>
      <c r="U49" s="75"/>
      <c r="V49" s="75"/>
      <c r="W49" s="75"/>
      <c r="X49" s="75"/>
      <c r="Y49" s="75"/>
      <c r="Z49" s="75"/>
      <c r="AA49" s="75"/>
    </row>
    <row r="50" spans="1:27" s="164" customFormat="1" ht="15" customHeight="1" x14ac:dyDescent="0.55000000000000004">
      <c r="A50" s="944"/>
      <c r="B50" s="882"/>
      <c r="C50" s="883"/>
      <c r="D50" s="883"/>
      <c r="E50" s="883"/>
      <c r="F50" s="883"/>
      <c r="G50" s="883"/>
      <c r="H50" s="883"/>
      <c r="I50" s="883"/>
      <c r="J50" s="883"/>
      <c r="K50" s="883"/>
      <c r="L50" s="883"/>
      <c r="M50" s="883"/>
      <c r="N50" s="883"/>
      <c r="O50" s="883"/>
      <c r="P50" s="883"/>
      <c r="Q50" s="883"/>
      <c r="R50" s="883"/>
      <c r="S50" s="883"/>
      <c r="T50" s="884"/>
      <c r="U50" s="75"/>
      <c r="V50" s="75"/>
      <c r="W50" s="75"/>
      <c r="X50" s="75"/>
      <c r="Y50" s="75"/>
      <c r="Z50" s="75"/>
      <c r="AA50" s="75"/>
    </row>
    <row r="51" spans="1:27" s="164" customFormat="1" ht="15" customHeight="1" x14ac:dyDescent="0.55000000000000004">
      <c r="A51" s="944"/>
      <c r="B51" s="882"/>
      <c r="C51" s="883"/>
      <c r="D51" s="883"/>
      <c r="E51" s="883"/>
      <c r="F51" s="883"/>
      <c r="G51" s="883"/>
      <c r="H51" s="883"/>
      <c r="I51" s="883"/>
      <c r="J51" s="883"/>
      <c r="K51" s="883"/>
      <c r="L51" s="883"/>
      <c r="M51" s="883"/>
      <c r="N51" s="883"/>
      <c r="O51" s="883"/>
      <c r="P51" s="883"/>
      <c r="Q51" s="883"/>
      <c r="R51" s="883"/>
      <c r="S51" s="883"/>
      <c r="T51" s="884"/>
      <c r="U51" s="75"/>
      <c r="V51" s="75"/>
      <c r="W51" s="165"/>
      <c r="X51" s="165"/>
      <c r="Y51" s="165"/>
      <c r="Z51" s="165"/>
      <c r="AA51" s="165"/>
    </row>
    <row r="52" spans="1:27" s="164" customFormat="1" ht="15" customHeight="1" x14ac:dyDescent="0.55000000000000004">
      <c r="A52" s="944"/>
      <c r="B52" s="882"/>
      <c r="C52" s="883"/>
      <c r="D52" s="883"/>
      <c r="E52" s="883"/>
      <c r="F52" s="883"/>
      <c r="G52" s="883"/>
      <c r="H52" s="883"/>
      <c r="I52" s="883"/>
      <c r="J52" s="883"/>
      <c r="K52" s="883"/>
      <c r="L52" s="883"/>
      <c r="M52" s="883"/>
      <c r="N52" s="883"/>
      <c r="O52" s="883"/>
      <c r="P52" s="883"/>
      <c r="Q52" s="883"/>
      <c r="R52" s="883"/>
      <c r="S52" s="883"/>
      <c r="T52" s="884"/>
      <c r="U52" s="75"/>
      <c r="V52" s="75"/>
      <c r="W52" s="165"/>
      <c r="X52" s="165"/>
      <c r="Y52" s="165"/>
      <c r="Z52" s="165"/>
      <c r="AA52" s="165"/>
    </row>
    <row r="53" spans="1:27" s="164" customFormat="1" ht="15" customHeight="1" x14ac:dyDescent="0.55000000000000004">
      <c r="A53" s="944"/>
      <c r="B53" s="882"/>
      <c r="C53" s="883"/>
      <c r="D53" s="883"/>
      <c r="E53" s="883"/>
      <c r="F53" s="883"/>
      <c r="G53" s="883"/>
      <c r="H53" s="883"/>
      <c r="I53" s="883"/>
      <c r="J53" s="883"/>
      <c r="K53" s="883"/>
      <c r="L53" s="883"/>
      <c r="M53" s="883"/>
      <c r="N53" s="883"/>
      <c r="O53" s="883"/>
      <c r="P53" s="883"/>
      <c r="Q53" s="883"/>
      <c r="R53" s="883"/>
      <c r="S53" s="883"/>
      <c r="T53" s="884"/>
      <c r="U53" s="75"/>
      <c r="V53" s="75"/>
      <c r="W53" s="165"/>
      <c r="X53" s="165"/>
      <c r="Y53" s="165"/>
      <c r="Z53" s="165"/>
      <c r="AA53" s="165"/>
    </row>
    <row r="54" spans="1:27" s="164" customFormat="1" ht="15" customHeight="1" x14ac:dyDescent="0.55000000000000004">
      <c r="A54" s="945"/>
      <c r="B54" s="845"/>
      <c r="C54" s="846"/>
      <c r="D54" s="846"/>
      <c r="E54" s="846"/>
      <c r="F54" s="846"/>
      <c r="G54" s="846"/>
      <c r="H54" s="846"/>
      <c r="I54" s="846"/>
      <c r="J54" s="846"/>
      <c r="K54" s="846"/>
      <c r="L54" s="846"/>
      <c r="M54" s="846"/>
      <c r="N54" s="846"/>
      <c r="O54" s="846"/>
      <c r="P54" s="846"/>
      <c r="Q54" s="846"/>
      <c r="R54" s="846"/>
      <c r="S54" s="846"/>
      <c r="T54" s="847"/>
      <c r="U54" s="75"/>
      <c r="V54" s="75"/>
      <c r="W54" s="165"/>
      <c r="X54" s="165"/>
      <c r="Y54" s="165"/>
      <c r="Z54" s="165"/>
      <c r="AA54" s="165"/>
    </row>
    <row r="55" spans="1:27" ht="15" customHeight="1" x14ac:dyDescent="0.55000000000000004">
      <c r="A55" s="958" t="s">
        <v>478</v>
      </c>
      <c r="B55" s="947"/>
      <c r="C55" s="947"/>
      <c r="D55" s="947"/>
      <c r="E55" s="947"/>
      <c r="F55" s="947"/>
      <c r="G55" s="947"/>
      <c r="H55" s="947"/>
      <c r="I55" s="947"/>
      <c r="J55" s="947"/>
      <c r="K55" s="947"/>
      <c r="L55" s="947"/>
      <c r="M55" s="947"/>
      <c r="N55" s="947"/>
      <c r="O55" s="947"/>
      <c r="P55" s="947"/>
      <c r="Q55" s="947"/>
      <c r="R55" s="947"/>
      <c r="S55" s="947"/>
      <c r="T55" s="948"/>
      <c r="U55" s="53"/>
    </row>
    <row r="56" spans="1:27" ht="15" customHeight="1" x14ac:dyDescent="0.55000000000000004">
      <c r="A56" s="949"/>
      <c r="B56" s="950"/>
      <c r="C56" s="950"/>
      <c r="D56" s="950"/>
      <c r="E56" s="950"/>
      <c r="F56" s="950"/>
      <c r="G56" s="950"/>
      <c r="H56" s="950"/>
      <c r="I56" s="950"/>
      <c r="J56" s="950"/>
      <c r="K56" s="950"/>
      <c r="L56" s="950"/>
      <c r="M56" s="950"/>
      <c r="N56" s="950"/>
      <c r="O56" s="950"/>
      <c r="P56" s="950"/>
      <c r="Q56" s="950"/>
      <c r="R56" s="950"/>
      <c r="S56" s="950"/>
      <c r="T56" s="951"/>
      <c r="U56" s="53"/>
    </row>
    <row r="57" spans="1:27" ht="20" customHeight="1" x14ac:dyDescent="0.55000000000000004">
      <c r="A57" s="959" t="s">
        <v>170</v>
      </c>
      <c r="B57" s="948"/>
      <c r="C57" s="960"/>
      <c r="D57" s="961"/>
      <c r="E57" s="959" t="s">
        <v>171</v>
      </c>
      <c r="F57" s="964"/>
      <c r="G57" s="964"/>
      <c r="H57" s="964"/>
      <c r="I57" s="965"/>
      <c r="J57" s="969"/>
      <c r="K57" s="970"/>
      <c r="L57" s="970"/>
      <c r="M57" s="970"/>
      <c r="N57" s="970"/>
      <c r="O57" s="970"/>
      <c r="P57" s="970"/>
      <c r="Q57" s="970"/>
      <c r="R57" s="970"/>
      <c r="S57" s="970"/>
      <c r="T57" s="971"/>
    </row>
    <row r="58" spans="1:27" ht="20" customHeight="1" x14ac:dyDescent="0.55000000000000004">
      <c r="A58" s="949"/>
      <c r="B58" s="951"/>
      <c r="C58" s="962"/>
      <c r="D58" s="963"/>
      <c r="E58" s="966"/>
      <c r="F58" s="967"/>
      <c r="G58" s="967"/>
      <c r="H58" s="967"/>
      <c r="I58" s="968"/>
      <c r="J58" s="972"/>
      <c r="K58" s="973"/>
      <c r="L58" s="973"/>
      <c r="M58" s="973"/>
      <c r="N58" s="973"/>
      <c r="O58" s="973"/>
      <c r="P58" s="973"/>
      <c r="Q58" s="973"/>
      <c r="R58" s="973"/>
      <c r="S58" s="973"/>
      <c r="T58" s="974"/>
    </row>
  </sheetData>
  <sheetProtection password="C472" sheet="1" scenarios="1" formatCells="0" insertRows="0" selectLockedCells="1"/>
  <mergeCells count="23">
    <mergeCell ref="A1:T2"/>
    <mergeCell ref="A3:E9"/>
    <mergeCell ref="A10:E10"/>
    <mergeCell ref="A11:E17"/>
    <mergeCell ref="A18:E18"/>
    <mergeCell ref="F3:T8"/>
    <mergeCell ref="F9:P10"/>
    <mergeCell ref="Q9:T10"/>
    <mergeCell ref="F17:P18"/>
    <mergeCell ref="Q17:T18"/>
    <mergeCell ref="F11:T16"/>
    <mergeCell ref="A55:T56"/>
    <mergeCell ref="A57:B58"/>
    <mergeCell ref="C57:D58"/>
    <mergeCell ref="E57:I58"/>
    <mergeCell ref="J57:T58"/>
    <mergeCell ref="A45:A54"/>
    <mergeCell ref="B45:T54"/>
    <mergeCell ref="A19:T20"/>
    <mergeCell ref="A21:T21"/>
    <mergeCell ref="B22:T23"/>
    <mergeCell ref="A24:A44"/>
    <mergeCell ref="B24:T44"/>
  </mergeCells>
  <phoneticPr fontId="2"/>
  <dataValidations count="3">
    <dataValidation allowBlank="1" showInputMessage="1" showErrorMessage="1" prompt="数量が１の場合、複数製作の理由は記入不要です。" sqref="J57:T58"/>
    <dataValidation allowBlank="1" showInputMessage="1" showErrorMessage="1" prompt="助成金で製作した試作品は助成事業完了後５年間保存する義務がありますので、ご注意ください。" sqref="C57:D58"/>
    <dataValidation type="list" allowBlank="1" showInputMessage="1" showErrorMessage="1" sqref="Q9:T10 Q17:T18">
      <formula1>"選択してください,あり,なし"</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R28"/>
  <sheetViews>
    <sheetView showGridLines="0" view="pageBreakPreview" zoomScale="80" zoomScaleNormal="100" zoomScaleSheetLayoutView="80" workbookViewId="0">
      <selection activeCell="C5" sqref="C5:J7"/>
    </sheetView>
  </sheetViews>
  <sheetFormatPr defaultRowHeight="13" x14ac:dyDescent="0.55000000000000004"/>
  <cols>
    <col min="1" max="14" width="5.75" style="74" customWidth="1"/>
    <col min="15" max="17" width="7.33203125" style="74" customWidth="1"/>
    <col min="18" max="18" width="8.6640625" style="74" customWidth="1"/>
    <col min="19" max="16384" width="8.6640625" style="74"/>
  </cols>
  <sheetData>
    <row r="1" spans="1:18" ht="20" customHeight="1" x14ac:dyDescent="0.55000000000000004">
      <c r="A1" s="1050" t="s">
        <v>410</v>
      </c>
      <c r="B1" s="1051"/>
      <c r="C1" s="1051"/>
      <c r="D1" s="1051"/>
      <c r="E1" s="1051"/>
      <c r="F1" s="1051"/>
      <c r="G1" s="1051"/>
      <c r="H1" s="1051"/>
      <c r="I1" s="1051"/>
      <c r="J1" s="1051"/>
      <c r="K1" s="1051"/>
      <c r="L1" s="1051"/>
      <c r="M1" s="1051"/>
      <c r="N1" s="1051"/>
      <c r="O1" s="1051"/>
      <c r="P1" s="1051"/>
      <c r="Q1" s="1051"/>
      <c r="R1" s="1051"/>
    </row>
    <row r="2" spans="1:18" ht="311.5" customHeight="1" x14ac:dyDescent="0.55000000000000004">
      <c r="A2" s="1052" t="s">
        <v>176</v>
      </c>
      <c r="B2" s="1053"/>
      <c r="C2" s="1054" t="s">
        <v>449</v>
      </c>
      <c r="D2" s="1055"/>
      <c r="E2" s="1055"/>
      <c r="F2" s="1055"/>
      <c r="G2" s="1055"/>
      <c r="H2" s="1055"/>
      <c r="I2" s="1055"/>
      <c r="J2" s="1055"/>
      <c r="K2" s="1055"/>
      <c r="L2" s="1055"/>
      <c r="M2" s="1055"/>
      <c r="N2" s="1055"/>
      <c r="O2" s="1055"/>
      <c r="P2" s="1055"/>
      <c r="Q2" s="1055"/>
      <c r="R2" s="1056"/>
    </row>
    <row r="3" spans="1:18" x14ac:dyDescent="0.55000000000000004">
      <c r="A3" s="1057"/>
      <c r="B3" s="1057"/>
      <c r="C3" s="1057"/>
      <c r="D3" s="1057"/>
      <c r="E3" s="1057"/>
      <c r="F3" s="1057"/>
      <c r="G3" s="1057"/>
      <c r="H3" s="1057"/>
      <c r="I3" s="1057"/>
      <c r="J3" s="1057"/>
      <c r="K3" s="1057"/>
      <c r="L3" s="1057"/>
      <c r="M3" s="1057"/>
      <c r="N3" s="1057"/>
      <c r="O3" s="1057"/>
      <c r="P3" s="1057"/>
      <c r="Q3" s="1057"/>
      <c r="R3" s="1057"/>
    </row>
    <row r="4" spans="1:18" ht="50" customHeight="1" x14ac:dyDescent="0.55000000000000004">
      <c r="A4" s="1058"/>
      <c r="B4" s="1059"/>
      <c r="C4" s="1060" t="s">
        <v>315</v>
      </c>
      <c r="D4" s="1061"/>
      <c r="E4" s="1061"/>
      <c r="F4" s="1061"/>
      <c r="G4" s="1061"/>
      <c r="H4" s="1061"/>
      <c r="I4" s="1061"/>
      <c r="J4" s="1059"/>
      <c r="K4" s="1062" t="s">
        <v>188</v>
      </c>
      <c r="L4" s="1061"/>
      <c r="M4" s="1061"/>
      <c r="N4" s="1061"/>
      <c r="O4" s="1061"/>
      <c r="P4" s="1061"/>
      <c r="Q4" s="1061"/>
      <c r="R4" s="1059"/>
    </row>
    <row r="5" spans="1:18" s="75" customFormat="1" ht="30" customHeight="1" x14ac:dyDescent="0.55000000000000004">
      <c r="A5" s="1018" t="s">
        <v>177</v>
      </c>
      <c r="B5" s="1021" t="s">
        <v>313</v>
      </c>
      <c r="C5" s="1024"/>
      <c r="D5" s="1025"/>
      <c r="E5" s="1025"/>
      <c r="F5" s="1025"/>
      <c r="G5" s="1025"/>
      <c r="H5" s="1025"/>
      <c r="I5" s="1025"/>
      <c r="J5" s="1026"/>
      <c r="K5" s="1033"/>
      <c r="L5" s="1034"/>
      <c r="M5" s="1034"/>
      <c r="N5" s="1034"/>
      <c r="O5" s="1034"/>
      <c r="P5" s="1034"/>
      <c r="Q5" s="1034"/>
      <c r="R5" s="1035"/>
    </row>
    <row r="6" spans="1:18" s="75" customFormat="1" ht="30" customHeight="1" x14ac:dyDescent="0.55000000000000004">
      <c r="A6" s="1019"/>
      <c r="B6" s="1022"/>
      <c r="C6" s="1027"/>
      <c r="D6" s="1028"/>
      <c r="E6" s="1028"/>
      <c r="F6" s="1028"/>
      <c r="G6" s="1028"/>
      <c r="H6" s="1028"/>
      <c r="I6" s="1028"/>
      <c r="J6" s="1029"/>
      <c r="K6" s="1036"/>
      <c r="L6" s="1037"/>
      <c r="M6" s="1037"/>
      <c r="N6" s="1037"/>
      <c r="O6" s="1037"/>
      <c r="P6" s="1037"/>
      <c r="Q6" s="1037"/>
      <c r="R6" s="1038"/>
    </row>
    <row r="7" spans="1:18" s="75" customFormat="1" ht="30" customHeight="1" x14ac:dyDescent="0.55000000000000004">
      <c r="A7" s="1019"/>
      <c r="B7" s="1023"/>
      <c r="C7" s="1030"/>
      <c r="D7" s="1031"/>
      <c r="E7" s="1031"/>
      <c r="F7" s="1031"/>
      <c r="G7" s="1031"/>
      <c r="H7" s="1031"/>
      <c r="I7" s="1031"/>
      <c r="J7" s="1032"/>
      <c r="K7" s="1039"/>
      <c r="L7" s="1040"/>
      <c r="M7" s="1040"/>
      <c r="N7" s="1040"/>
      <c r="O7" s="1040"/>
      <c r="P7" s="1040"/>
      <c r="Q7" s="1040"/>
      <c r="R7" s="1041"/>
    </row>
    <row r="8" spans="1:18" s="75" customFormat="1" ht="30" customHeight="1" x14ac:dyDescent="0.55000000000000004">
      <c r="A8" s="1019"/>
      <c r="B8" s="1021" t="s">
        <v>314</v>
      </c>
      <c r="C8" s="1024"/>
      <c r="D8" s="1025"/>
      <c r="E8" s="1025"/>
      <c r="F8" s="1025"/>
      <c r="G8" s="1025"/>
      <c r="H8" s="1025"/>
      <c r="I8" s="1025"/>
      <c r="J8" s="1026"/>
      <c r="K8" s="1033"/>
      <c r="L8" s="1034"/>
      <c r="M8" s="1034"/>
      <c r="N8" s="1034"/>
      <c r="O8" s="1034"/>
      <c r="P8" s="1034"/>
      <c r="Q8" s="1034"/>
      <c r="R8" s="1035"/>
    </row>
    <row r="9" spans="1:18" s="75" customFormat="1" ht="30" customHeight="1" x14ac:dyDescent="0.55000000000000004">
      <c r="A9" s="1019"/>
      <c r="B9" s="1022"/>
      <c r="C9" s="1027"/>
      <c r="D9" s="1028"/>
      <c r="E9" s="1028"/>
      <c r="F9" s="1028"/>
      <c r="G9" s="1028"/>
      <c r="H9" s="1028"/>
      <c r="I9" s="1028"/>
      <c r="J9" s="1029"/>
      <c r="K9" s="1036"/>
      <c r="L9" s="1037"/>
      <c r="M9" s="1037"/>
      <c r="N9" s="1037"/>
      <c r="O9" s="1037"/>
      <c r="P9" s="1037"/>
      <c r="Q9" s="1037"/>
      <c r="R9" s="1038"/>
    </row>
    <row r="10" spans="1:18" s="75" customFormat="1" ht="30" customHeight="1" x14ac:dyDescent="0.55000000000000004">
      <c r="A10" s="1020"/>
      <c r="B10" s="1023"/>
      <c r="C10" s="1030"/>
      <c r="D10" s="1031"/>
      <c r="E10" s="1031"/>
      <c r="F10" s="1031"/>
      <c r="G10" s="1031"/>
      <c r="H10" s="1031"/>
      <c r="I10" s="1031"/>
      <c r="J10" s="1032"/>
      <c r="K10" s="1039"/>
      <c r="L10" s="1040"/>
      <c r="M10" s="1040"/>
      <c r="N10" s="1040"/>
      <c r="O10" s="1040"/>
      <c r="P10" s="1040"/>
      <c r="Q10" s="1040"/>
      <c r="R10" s="1041"/>
    </row>
    <row r="11" spans="1:18" s="75" customFormat="1" ht="30" customHeight="1" x14ac:dyDescent="0.55000000000000004">
      <c r="A11" s="1005" t="s">
        <v>189</v>
      </c>
      <c r="B11" s="1006"/>
      <c r="C11" s="1009" t="s">
        <v>178</v>
      </c>
      <c r="D11" s="1010"/>
      <c r="E11" s="1011"/>
      <c r="F11" s="205" t="s">
        <v>190</v>
      </c>
      <c r="G11" s="1012" t="s">
        <v>179</v>
      </c>
      <c r="H11" s="1013"/>
      <c r="I11" s="1014"/>
      <c r="J11" s="205" t="s">
        <v>190</v>
      </c>
      <c r="K11" s="1009" t="s">
        <v>180</v>
      </c>
      <c r="L11" s="1010"/>
      <c r="M11" s="1011"/>
      <c r="N11" s="205"/>
      <c r="O11" s="1012" t="s">
        <v>181</v>
      </c>
      <c r="P11" s="1013"/>
      <c r="Q11" s="1014"/>
      <c r="R11" s="205"/>
    </row>
    <row r="12" spans="1:18" s="75" customFormat="1" ht="30" customHeight="1" x14ac:dyDescent="0.55000000000000004">
      <c r="A12" s="1042"/>
      <c r="B12" s="1043"/>
      <c r="C12" s="1044" t="s">
        <v>182</v>
      </c>
      <c r="D12" s="1045"/>
      <c r="E12" s="1046"/>
      <c r="F12" s="206" t="s">
        <v>190</v>
      </c>
      <c r="G12" s="1044" t="s">
        <v>183</v>
      </c>
      <c r="H12" s="1045"/>
      <c r="I12" s="1046"/>
      <c r="J12" s="206"/>
      <c r="K12" s="1044" t="s">
        <v>184</v>
      </c>
      <c r="L12" s="1045"/>
      <c r="M12" s="1046"/>
      <c r="N12" s="206"/>
      <c r="O12" s="1047" t="s">
        <v>185</v>
      </c>
      <c r="P12" s="1048"/>
      <c r="Q12" s="1049"/>
      <c r="R12" s="206"/>
    </row>
    <row r="13" spans="1:18" s="75" customFormat="1" ht="30" customHeight="1" x14ac:dyDescent="0.55000000000000004">
      <c r="A13" s="1018" t="s">
        <v>186</v>
      </c>
      <c r="B13" s="1021" t="s">
        <v>313</v>
      </c>
      <c r="C13" s="1024"/>
      <c r="D13" s="1025"/>
      <c r="E13" s="1025"/>
      <c r="F13" s="1025"/>
      <c r="G13" s="1025"/>
      <c r="H13" s="1025"/>
      <c r="I13" s="1025"/>
      <c r="J13" s="1026"/>
      <c r="K13" s="1033"/>
      <c r="L13" s="1034"/>
      <c r="M13" s="1034"/>
      <c r="N13" s="1034"/>
      <c r="O13" s="1034"/>
      <c r="P13" s="1034"/>
      <c r="Q13" s="1034"/>
      <c r="R13" s="1035"/>
    </row>
    <row r="14" spans="1:18" s="75" customFormat="1" ht="30" customHeight="1" x14ac:dyDescent="0.55000000000000004">
      <c r="A14" s="1019"/>
      <c r="B14" s="1022"/>
      <c r="C14" s="1027"/>
      <c r="D14" s="1028"/>
      <c r="E14" s="1028"/>
      <c r="F14" s="1028"/>
      <c r="G14" s="1028"/>
      <c r="H14" s="1028"/>
      <c r="I14" s="1028"/>
      <c r="J14" s="1029"/>
      <c r="K14" s="1036"/>
      <c r="L14" s="1037"/>
      <c r="M14" s="1037"/>
      <c r="N14" s="1037"/>
      <c r="O14" s="1037"/>
      <c r="P14" s="1037"/>
      <c r="Q14" s="1037"/>
      <c r="R14" s="1038"/>
    </row>
    <row r="15" spans="1:18" s="75" customFormat="1" ht="30" customHeight="1" x14ac:dyDescent="0.55000000000000004">
      <c r="A15" s="1019"/>
      <c r="B15" s="1023"/>
      <c r="C15" s="1030"/>
      <c r="D15" s="1031"/>
      <c r="E15" s="1031"/>
      <c r="F15" s="1031"/>
      <c r="G15" s="1031"/>
      <c r="H15" s="1031"/>
      <c r="I15" s="1031"/>
      <c r="J15" s="1032"/>
      <c r="K15" s="1039"/>
      <c r="L15" s="1040"/>
      <c r="M15" s="1040"/>
      <c r="N15" s="1040"/>
      <c r="O15" s="1040"/>
      <c r="P15" s="1040"/>
      <c r="Q15" s="1040"/>
      <c r="R15" s="1041"/>
    </row>
    <row r="16" spans="1:18" s="75" customFormat="1" ht="30" customHeight="1" x14ac:dyDescent="0.55000000000000004">
      <c r="A16" s="1019"/>
      <c r="B16" s="1021" t="s">
        <v>314</v>
      </c>
      <c r="C16" s="1024"/>
      <c r="D16" s="1025"/>
      <c r="E16" s="1025"/>
      <c r="F16" s="1025"/>
      <c r="G16" s="1025"/>
      <c r="H16" s="1025"/>
      <c r="I16" s="1025"/>
      <c r="J16" s="1026"/>
      <c r="K16" s="1033"/>
      <c r="L16" s="1034"/>
      <c r="M16" s="1034"/>
      <c r="N16" s="1034"/>
      <c r="O16" s="1034"/>
      <c r="P16" s="1034"/>
      <c r="Q16" s="1034"/>
      <c r="R16" s="1035"/>
    </row>
    <row r="17" spans="1:18" s="75" customFormat="1" ht="30" customHeight="1" x14ac:dyDescent="0.55000000000000004">
      <c r="A17" s="1019"/>
      <c r="B17" s="1022"/>
      <c r="C17" s="1027"/>
      <c r="D17" s="1028"/>
      <c r="E17" s="1028"/>
      <c r="F17" s="1028"/>
      <c r="G17" s="1028"/>
      <c r="H17" s="1028"/>
      <c r="I17" s="1028"/>
      <c r="J17" s="1029"/>
      <c r="K17" s="1036"/>
      <c r="L17" s="1037"/>
      <c r="M17" s="1037"/>
      <c r="N17" s="1037"/>
      <c r="O17" s="1037"/>
      <c r="P17" s="1037"/>
      <c r="Q17" s="1037"/>
      <c r="R17" s="1038"/>
    </row>
    <row r="18" spans="1:18" s="75" customFormat="1" ht="30" customHeight="1" x14ac:dyDescent="0.55000000000000004">
      <c r="A18" s="1020"/>
      <c r="B18" s="1023"/>
      <c r="C18" s="1030"/>
      <c r="D18" s="1031"/>
      <c r="E18" s="1031"/>
      <c r="F18" s="1031"/>
      <c r="G18" s="1031"/>
      <c r="H18" s="1031"/>
      <c r="I18" s="1031"/>
      <c r="J18" s="1032"/>
      <c r="K18" s="1039"/>
      <c r="L18" s="1040"/>
      <c r="M18" s="1040"/>
      <c r="N18" s="1040"/>
      <c r="O18" s="1040"/>
      <c r="P18" s="1040"/>
      <c r="Q18" s="1040"/>
      <c r="R18" s="1041"/>
    </row>
    <row r="19" spans="1:18" s="75" customFormat="1" ht="30" customHeight="1" x14ac:dyDescent="0.55000000000000004">
      <c r="A19" s="1005" t="s">
        <v>189</v>
      </c>
      <c r="B19" s="1006"/>
      <c r="C19" s="1009" t="s">
        <v>178</v>
      </c>
      <c r="D19" s="1010"/>
      <c r="E19" s="1011"/>
      <c r="F19" s="205"/>
      <c r="G19" s="1012" t="s">
        <v>179</v>
      </c>
      <c r="H19" s="1013"/>
      <c r="I19" s="1014"/>
      <c r="J19" s="205"/>
      <c r="K19" s="1009" t="s">
        <v>180</v>
      </c>
      <c r="L19" s="1010"/>
      <c r="M19" s="1011"/>
      <c r="N19" s="205"/>
      <c r="O19" s="1012" t="s">
        <v>181</v>
      </c>
      <c r="P19" s="1013"/>
      <c r="Q19" s="1014"/>
      <c r="R19" s="205"/>
    </row>
    <row r="20" spans="1:18" s="75" customFormat="1" ht="30" customHeight="1" x14ac:dyDescent="0.55000000000000004">
      <c r="A20" s="1007"/>
      <c r="B20" s="1008"/>
      <c r="C20" s="1012" t="s">
        <v>182</v>
      </c>
      <c r="D20" s="1013"/>
      <c r="E20" s="1014"/>
      <c r="F20" s="205"/>
      <c r="G20" s="1012" t="s">
        <v>183</v>
      </c>
      <c r="H20" s="1013"/>
      <c r="I20" s="1014"/>
      <c r="J20" s="205"/>
      <c r="K20" s="1012" t="s">
        <v>184</v>
      </c>
      <c r="L20" s="1013"/>
      <c r="M20" s="1014"/>
      <c r="N20" s="205"/>
      <c r="O20" s="1015" t="s">
        <v>185</v>
      </c>
      <c r="P20" s="1016"/>
      <c r="Q20" s="1017"/>
      <c r="R20" s="205"/>
    </row>
    <row r="21" spans="1:18" s="75" customFormat="1" ht="30" customHeight="1" x14ac:dyDescent="0.55000000000000004">
      <c r="A21" s="1018" t="s">
        <v>187</v>
      </c>
      <c r="B21" s="1021" t="s">
        <v>313</v>
      </c>
      <c r="C21" s="1024"/>
      <c r="D21" s="1025"/>
      <c r="E21" s="1025"/>
      <c r="F21" s="1025"/>
      <c r="G21" s="1025"/>
      <c r="H21" s="1025"/>
      <c r="I21" s="1025"/>
      <c r="J21" s="1026"/>
      <c r="K21" s="1033"/>
      <c r="L21" s="1034"/>
      <c r="M21" s="1034"/>
      <c r="N21" s="1034"/>
      <c r="O21" s="1034"/>
      <c r="P21" s="1034"/>
      <c r="Q21" s="1034"/>
      <c r="R21" s="1035"/>
    </row>
    <row r="22" spans="1:18" s="75" customFormat="1" ht="30" customHeight="1" x14ac:dyDescent="0.55000000000000004">
      <c r="A22" s="1019"/>
      <c r="B22" s="1022"/>
      <c r="C22" s="1027"/>
      <c r="D22" s="1028"/>
      <c r="E22" s="1028"/>
      <c r="F22" s="1028"/>
      <c r="G22" s="1028"/>
      <c r="H22" s="1028"/>
      <c r="I22" s="1028"/>
      <c r="J22" s="1029"/>
      <c r="K22" s="1036"/>
      <c r="L22" s="1037"/>
      <c r="M22" s="1037"/>
      <c r="N22" s="1037"/>
      <c r="O22" s="1037"/>
      <c r="P22" s="1037"/>
      <c r="Q22" s="1037"/>
      <c r="R22" s="1038"/>
    </row>
    <row r="23" spans="1:18" s="75" customFormat="1" ht="30" customHeight="1" x14ac:dyDescent="0.55000000000000004">
      <c r="A23" s="1019"/>
      <c r="B23" s="1023"/>
      <c r="C23" s="1030"/>
      <c r="D23" s="1031"/>
      <c r="E23" s="1031"/>
      <c r="F23" s="1031"/>
      <c r="G23" s="1031"/>
      <c r="H23" s="1031"/>
      <c r="I23" s="1031"/>
      <c r="J23" s="1032"/>
      <c r="K23" s="1039"/>
      <c r="L23" s="1040"/>
      <c r="M23" s="1040"/>
      <c r="N23" s="1040"/>
      <c r="O23" s="1040"/>
      <c r="P23" s="1040"/>
      <c r="Q23" s="1040"/>
      <c r="R23" s="1041"/>
    </row>
    <row r="24" spans="1:18" s="75" customFormat="1" ht="30" customHeight="1" x14ac:dyDescent="0.55000000000000004">
      <c r="A24" s="1019"/>
      <c r="B24" s="1021" t="s">
        <v>314</v>
      </c>
      <c r="C24" s="1024"/>
      <c r="D24" s="1025"/>
      <c r="E24" s="1025"/>
      <c r="F24" s="1025"/>
      <c r="G24" s="1025"/>
      <c r="H24" s="1025"/>
      <c r="I24" s="1025"/>
      <c r="J24" s="1026"/>
      <c r="K24" s="1033"/>
      <c r="L24" s="1034"/>
      <c r="M24" s="1034"/>
      <c r="N24" s="1034"/>
      <c r="O24" s="1034"/>
      <c r="P24" s="1034"/>
      <c r="Q24" s="1034"/>
      <c r="R24" s="1035"/>
    </row>
    <row r="25" spans="1:18" s="75" customFormat="1" ht="30" customHeight="1" x14ac:dyDescent="0.55000000000000004">
      <c r="A25" s="1019"/>
      <c r="B25" s="1022"/>
      <c r="C25" s="1027"/>
      <c r="D25" s="1028"/>
      <c r="E25" s="1028"/>
      <c r="F25" s="1028"/>
      <c r="G25" s="1028"/>
      <c r="H25" s="1028"/>
      <c r="I25" s="1028"/>
      <c r="J25" s="1029"/>
      <c r="K25" s="1036"/>
      <c r="L25" s="1037"/>
      <c r="M25" s="1037"/>
      <c r="N25" s="1037"/>
      <c r="O25" s="1037"/>
      <c r="P25" s="1037"/>
      <c r="Q25" s="1037"/>
      <c r="R25" s="1038"/>
    </row>
    <row r="26" spans="1:18" s="75" customFormat="1" ht="30" customHeight="1" x14ac:dyDescent="0.55000000000000004">
      <c r="A26" s="1020"/>
      <c r="B26" s="1023"/>
      <c r="C26" s="1030"/>
      <c r="D26" s="1031"/>
      <c r="E26" s="1031"/>
      <c r="F26" s="1031"/>
      <c r="G26" s="1031"/>
      <c r="H26" s="1031"/>
      <c r="I26" s="1031"/>
      <c r="J26" s="1032"/>
      <c r="K26" s="1039"/>
      <c r="L26" s="1040"/>
      <c r="M26" s="1040"/>
      <c r="N26" s="1040"/>
      <c r="O26" s="1040"/>
      <c r="P26" s="1040"/>
      <c r="Q26" s="1040"/>
      <c r="R26" s="1041"/>
    </row>
    <row r="27" spans="1:18" ht="30" customHeight="1" x14ac:dyDescent="0.55000000000000004">
      <c r="A27" s="1005" t="s">
        <v>189</v>
      </c>
      <c r="B27" s="1006"/>
      <c r="C27" s="1009" t="s">
        <v>178</v>
      </c>
      <c r="D27" s="1010"/>
      <c r="E27" s="1011"/>
      <c r="F27" s="205"/>
      <c r="G27" s="1012" t="s">
        <v>179</v>
      </c>
      <c r="H27" s="1013"/>
      <c r="I27" s="1014"/>
      <c r="J27" s="205"/>
      <c r="K27" s="1009" t="s">
        <v>180</v>
      </c>
      <c r="L27" s="1010"/>
      <c r="M27" s="1011"/>
      <c r="N27" s="205"/>
      <c r="O27" s="1012" t="s">
        <v>181</v>
      </c>
      <c r="P27" s="1013"/>
      <c r="Q27" s="1014"/>
      <c r="R27" s="205"/>
    </row>
    <row r="28" spans="1:18" ht="30" customHeight="1" x14ac:dyDescent="0.55000000000000004">
      <c r="A28" s="1007"/>
      <c r="B28" s="1008"/>
      <c r="C28" s="1012" t="s">
        <v>182</v>
      </c>
      <c r="D28" s="1013"/>
      <c r="E28" s="1014"/>
      <c r="F28" s="205"/>
      <c r="G28" s="1012" t="s">
        <v>183</v>
      </c>
      <c r="H28" s="1013"/>
      <c r="I28" s="1014"/>
      <c r="J28" s="205"/>
      <c r="K28" s="1012" t="s">
        <v>184</v>
      </c>
      <c r="L28" s="1013"/>
      <c r="M28" s="1014"/>
      <c r="N28" s="205"/>
      <c r="O28" s="1015" t="s">
        <v>185</v>
      </c>
      <c r="P28" s="1016"/>
      <c r="Q28" s="1017"/>
      <c r="R28" s="205"/>
    </row>
  </sheetData>
  <sheetProtection password="C472" sheet="1" objects="1" scenarios="1" formatCells="0" insertRows="0" selectLockedCells="1"/>
  <mergeCells count="55">
    <mergeCell ref="A1:R1"/>
    <mergeCell ref="A2:B2"/>
    <mergeCell ref="C2:R2"/>
    <mergeCell ref="A3:R3"/>
    <mergeCell ref="A4:B4"/>
    <mergeCell ref="C4:J4"/>
    <mergeCell ref="K4:R4"/>
    <mergeCell ref="A5:A10"/>
    <mergeCell ref="B5:B7"/>
    <mergeCell ref="C5:J7"/>
    <mergeCell ref="K5:R7"/>
    <mergeCell ref="B8:B10"/>
    <mergeCell ref="C8:J10"/>
    <mergeCell ref="K8:R10"/>
    <mergeCell ref="A11:B12"/>
    <mergeCell ref="C11:E11"/>
    <mergeCell ref="G11:I11"/>
    <mergeCell ref="K11:M11"/>
    <mergeCell ref="O11:Q11"/>
    <mergeCell ref="C12:E12"/>
    <mergeCell ref="G12:I12"/>
    <mergeCell ref="K12:M12"/>
    <mergeCell ref="O12:Q12"/>
    <mergeCell ref="A13:A18"/>
    <mergeCell ref="B13:B15"/>
    <mergeCell ref="C13:J15"/>
    <mergeCell ref="K13:R15"/>
    <mergeCell ref="B16:B18"/>
    <mergeCell ref="C16:J18"/>
    <mergeCell ref="K16:R18"/>
    <mergeCell ref="A19:B20"/>
    <mergeCell ref="C19:E19"/>
    <mergeCell ref="G19:I19"/>
    <mergeCell ref="K19:M19"/>
    <mergeCell ref="O19:Q19"/>
    <mergeCell ref="C20:E20"/>
    <mergeCell ref="G20:I20"/>
    <mergeCell ref="K20:M20"/>
    <mergeCell ref="O20:Q20"/>
    <mergeCell ref="A21:A26"/>
    <mergeCell ref="B21:B23"/>
    <mergeCell ref="C21:J23"/>
    <mergeCell ref="K21:R23"/>
    <mergeCell ref="B24:B26"/>
    <mergeCell ref="C24:J26"/>
    <mergeCell ref="K24:R26"/>
    <mergeCell ref="A27:B28"/>
    <mergeCell ref="C27:E27"/>
    <mergeCell ref="G27:I27"/>
    <mergeCell ref="K27:M27"/>
    <mergeCell ref="O27:Q27"/>
    <mergeCell ref="C28:E28"/>
    <mergeCell ref="G28:I28"/>
    <mergeCell ref="K28:M28"/>
    <mergeCell ref="O28:Q28"/>
  </mergeCells>
  <phoneticPr fontId="2"/>
  <dataValidations count="2">
    <dataValidation allowBlank="1" showErrorMessage="1" prompt="製品の新規性・優秀性を構成する機能について、主観的な表現を避けて記入してください。" sqref="C5:J7"/>
    <dataValidation type="list" allowBlank="1" showInputMessage="1" showErrorMessage="1" sqref="F11:F12 J11:J12 N11:N12 R11:R12 F19:F20 J19:J20 N19:N20 R19:R20 F27:F28 J27:J28 N27:N28 R27:R28">
      <formula1>"　,○"</formula1>
    </dataValidation>
  </dataValidations>
  <printOptions horizontalCentered="1" verticalCentered="1"/>
  <pageMargins left="0.23622047244094491" right="0.23622047244094491" top="0.74803149606299213" bottom="0.74803149606299213" header="0.31496062992125984" footer="0.31496062992125984"/>
  <pageSetup paperSize="8" scale="94" orientation="portrait" r:id="rId1"/>
  <headerFooter>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Y22"/>
  <sheetViews>
    <sheetView showGridLines="0" view="pageBreakPreview" zoomScale="80" zoomScaleNormal="100" zoomScaleSheetLayoutView="80" workbookViewId="0">
      <selection activeCell="C4" sqref="C4:L6"/>
    </sheetView>
  </sheetViews>
  <sheetFormatPr defaultRowHeight="18" x14ac:dyDescent="0.55000000000000004"/>
  <cols>
    <col min="1" max="1" width="5.5" style="48" customWidth="1"/>
    <col min="2" max="22" width="4.25" style="48" customWidth="1"/>
    <col min="23" max="16384" width="8.6640625" style="48"/>
  </cols>
  <sheetData>
    <row r="1" spans="1:25" ht="25" customHeight="1" x14ac:dyDescent="0.55000000000000004">
      <c r="A1" s="1080" t="s">
        <v>443</v>
      </c>
      <c r="B1" s="712"/>
      <c r="C1" s="712"/>
      <c r="D1" s="712"/>
      <c r="E1" s="712"/>
      <c r="F1" s="712"/>
      <c r="G1" s="712"/>
      <c r="H1" s="712"/>
      <c r="I1" s="712"/>
      <c r="J1" s="712"/>
      <c r="K1" s="712"/>
      <c r="L1" s="712"/>
      <c r="M1" s="712"/>
      <c r="N1" s="712"/>
      <c r="O1" s="712"/>
      <c r="P1" s="712"/>
      <c r="Q1" s="712"/>
      <c r="R1" s="712"/>
      <c r="S1" s="712"/>
      <c r="T1" s="712"/>
      <c r="U1" s="712"/>
      <c r="V1" s="712"/>
      <c r="W1" s="49"/>
      <c r="X1" s="49"/>
      <c r="Y1" s="49"/>
    </row>
    <row r="2" spans="1:25" ht="20" customHeight="1" x14ac:dyDescent="0.55000000000000004">
      <c r="A2" s="1081"/>
      <c r="B2" s="1082"/>
      <c r="C2" s="1085" t="s">
        <v>191</v>
      </c>
      <c r="D2" s="1085"/>
      <c r="E2" s="1085"/>
      <c r="F2" s="1085"/>
      <c r="G2" s="1085"/>
      <c r="H2" s="1085"/>
      <c r="I2" s="1085"/>
      <c r="J2" s="1085"/>
      <c r="K2" s="1085"/>
      <c r="L2" s="1082"/>
      <c r="M2" s="1087" t="s">
        <v>192</v>
      </c>
      <c r="N2" s="1087"/>
      <c r="O2" s="1087"/>
      <c r="P2" s="1087"/>
      <c r="Q2" s="1087"/>
      <c r="R2" s="1087"/>
      <c r="S2" s="1087"/>
      <c r="T2" s="1087"/>
      <c r="U2" s="1087"/>
      <c r="V2" s="1087"/>
      <c r="W2" s="49"/>
      <c r="X2" s="49"/>
      <c r="Y2" s="49"/>
    </row>
    <row r="3" spans="1:25" ht="20" customHeight="1" x14ac:dyDescent="0.55000000000000004">
      <c r="A3" s="1083"/>
      <c r="B3" s="1084"/>
      <c r="C3" s="1086"/>
      <c r="D3" s="1086"/>
      <c r="E3" s="1086"/>
      <c r="F3" s="1086"/>
      <c r="G3" s="1086"/>
      <c r="H3" s="1086"/>
      <c r="I3" s="1086"/>
      <c r="J3" s="1086"/>
      <c r="K3" s="1086"/>
      <c r="L3" s="1084"/>
      <c r="M3" s="1087"/>
      <c r="N3" s="1087"/>
      <c r="O3" s="1087"/>
      <c r="P3" s="1087"/>
      <c r="Q3" s="1087"/>
      <c r="R3" s="1087"/>
      <c r="S3" s="1087"/>
      <c r="T3" s="1087"/>
      <c r="U3" s="1087"/>
      <c r="V3" s="1087"/>
      <c r="W3" s="49"/>
      <c r="X3" s="49"/>
      <c r="Y3" s="49"/>
    </row>
    <row r="4" spans="1:25" s="208" customFormat="1" ht="30" customHeight="1" x14ac:dyDescent="0.55000000000000004">
      <c r="A4" s="1065" t="s">
        <v>177</v>
      </c>
      <c r="B4" s="1068" t="s">
        <v>313</v>
      </c>
      <c r="C4" s="1071"/>
      <c r="D4" s="1072"/>
      <c r="E4" s="1072"/>
      <c r="F4" s="1072"/>
      <c r="G4" s="1072"/>
      <c r="H4" s="1072"/>
      <c r="I4" s="1072"/>
      <c r="J4" s="1072"/>
      <c r="K4" s="1072"/>
      <c r="L4" s="1073"/>
      <c r="M4" s="1071"/>
      <c r="N4" s="1072"/>
      <c r="O4" s="1072"/>
      <c r="P4" s="1072"/>
      <c r="Q4" s="1072"/>
      <c r="R4" s="1072"/>
      <c r="S4" s="1072"/>
      <c r="T4" s="1072"/>
      <c r="U4" s="1072"/>
      <c r="V4" s="1073"/>
      <c r="W4" s="207"/>
      <c r="X4" s="207"/>
      <c r="Y4" s="207"/>
    </row>
    <row r="5" spans="1:25" s="208" customFormat="1" ht="30" customHeight="1" x14ac:dyDescent="0.55000000000000004">
      <c r="A5" s="1066"/>
      <c r="B5" s="1069"/>
      <c r="C5" s="1074"/>
      <c r="D5" s="1075"/>
      <c r="E5" s="1075"/>
      <c r="F5" s="1075"/>
      <c r="G5" s="1075"/>
      <c r="H5" s="1075"/>
      <c r="I5" s="1075"/>
      <c r="J5" s="1075"/>
      <c r="K5" s="1075"/>
      <c r="L5" s="1076"/>
      <c r="M5" s="1074"/>
      <c r="N5" s="1075"/>
      <c r="O5" s="1075"/>
      <c r="P5" s="1075"/>
      <c r="Q5" s="1075"/>
      <c r="R5" s="1075"/>
      <c r="S5" s="1075"/>
      <c r="T5" s="1075"/>
      <c r="U5" s="1075"/>
      <c r="V5" s="1076"/>
      <c r="W5" s="207"/>
      <c r="X5" s="207"/>
      <c r="Y5" s="207"/>
    </row>
    <row r="6" spans="1:25" s="208" customFormat="1" ht="30" customHeight="1" x14ac:dyDescent="0.55000000000000004">
      <c r="A6" s="1066"/>
      <c r="B6" s="1070"/>
      <c r="C6" s="1077"/>
      <c r="D6" s="1078"/>
      <c r="E6" s="1078"/>
      <c r="F6" s="1078"/>
      <c r="G6" s="1078"/>
      <c r="H6" s="1078"/>
      <c r="I6" s="1078"/>
      <c r="J6" s="1078"/>
      <c r="K6" s="1078"/>
      <c r="L6" s="1079"/>
      <c r="M6" s="1077"/>
      <c r="N6" s="1078"/>
      <c r="O6" s="1078"/>
      <c r="P6" s="1078"/>
      <c r="Q6" s="1078"/>
      <c r="R6" s="1078"/>
      <c r="S6" s="1078"/>
      <c r="T6" s="1078"/>
      <c r="U6" s="1078"/>
      <c r="V6" s="1079"/>
      <c r="W6" s="207"/>
      <c r="X6" s="207"/>
      <c r="Y6" s="207"/>
    </row>
    <row r="7" spans="1:25" s="208" customFormat="1" ht="30" customHeight="1" x14ac:dyDescent="0.55000000000000004">
      <c r="A7" s="1066"/>
      <c r="B7" s="1068" t="s">
        <v>314</v>
      </c>
      <c r="C7" s="1071"/>
      <c r="D7" s="1072"/>
      <c r="E7" s="1072"/>
      <c r="F7" s="1072"/>
      <c r="G7" s="1072"/>
      <c r="H7" s="1072"/>
      <c r="I7" s="1072"/>
      <c r="J7" s="1072"/>
      <c r="K7" s="1072"/>
      <c r="L7" s="1073"/>
      <c r="M7" s="1071"/>
      <c r="N7" s="1072"/>
      <c r="O7" s="1072"/>
      <c r="P7" s="1072"/>
      <c r="Q7" s="1072"/>
      <c r="R7" s="1072"/>
      <c r="S7" s="1072"/>
      <c r="T7" s="1072"/>
      <c r="U7" s="1072"/>
      <c r="V7" s="1073"/>
      <c r="W7" s="207"/>
      <c r="X7" s="207"/>
      <c r="Y7" s="207"/>
    </row>
    <row r="8" spans="1:25" s="208" customFormat="1" ht="30" customHeight="1" x14ac:dyDescent="0.55000000000000004">
      <c r="A8" s="1066"/>
      <c r="B8" s="1069"/>
      <c r="C8" s="1074"/>
      <c r="D8" s="1075"/>
      <c r="E8" s="1075"/>
      <c r="F8" s="1075"/>
      <c r="G8" s="1075"/>
      <c r="H8" s="1075"/>
      <c r="I8" s="1075"/>
      <c r="J8" s="1075"/>
      <c r="K8" s="1075"/>
      <c r="L8" s="1076"/>
      <c r="M8" s="1074"/>
      <c r="N8" s="1075"/>
      <c r="O8" s="1075"/>
      <c r="P8" s="1075"/>
      <c r="Q8" s="1075"/>
      <c r="R8" s="1075"/>
      <c r="S8" s="1075"/>
      <c r="T8" s="1075"/>
      <c r="U8" s="1075"/>
      <c r="V8" s="1076"/>
      <c r="W8" s="207"/>
      <c r="X8" s="207"/>
      <c r="Y8" s="207"/>
    </row>
    <row r="9" spans="1:25" s="208" customFormat="1" ht="30" customHeight="1" x14ac:dyDescent="0.55000000000000004">
      <c r="A9" s="1067"/>
      <c r="B9" s="1070"/>
      <c r="C9" s="1077"/>
      <c r="D9" s="1078"/>
      <c r="E9" s="1078"/>
      <c r="F9" s="1078"/>
      <c r="G9" s="1078"/>
      <c r="H9" s="1078"/>
      <c r="I9" s="1078"/>
      <c r="J9" s="1078"/>
      <c r="K9" s="1078"/>
      <c r="L9" s="1079"/>
      <c r="M9" s="1077"/>
      <c r="N9" s="1078"/>
      <c r="O9" s="1078"/>
      <c r="P9" s="1078"/>
      <c r="Q9" s="1078"/>
      <c r="R9" s="1078"/>
      <c r="S9" s="1078"/>
      <c r="T9" s="1078"/>
      <c r="U9" s="1078"/>
      <c r="V9" s="1079"/>
      <c r="W9" s="207"/>
      <c r="X9" s="207"/>
      <c r="Y9" s="207"/>
    </row>
    <row r="10" spans="1:25" s="208" customFormat="1" ht="30" customHeight="1" x14ac:dyDescent="0.55000000000000004">
      <c r="A10" s="1065" t="s">
        <v>186</v>
      </c>
      <c r="B10" s="1068" t="s">
        <v>313</v>
      </c>
      <c r="C10" s="1071"/>
      <c r="D10" s="1072"/>
      <c r="E10" s="1072"/>
      <c r="F10" s="1072"/>
      <c r="G10" s="1072"/>
      <c r="H10" s="1072"/>
      <c r="I10" s="1072"/>
      <c r="J10" s="1072"/>
      <c r="K10" s="1072"/>
      <c r="L10" s="1073"/>
      <c r="M10" s="1071"/>
      <c r="N10" s="1072"/>
      <c r="O10" s="1072"/>
      <c r="P10" s="1072"/>
      <c r="Q10" s="1072"/>
      <c r="R10" s="1072"/>
      <c r="S10" s="1072"/>
      <c r="T10" s="1072"/>
      <c r="U10" s="1072"/>
      <c r="V10" s="1073"/>
      <c r="W10" s="207"/>
      <c r="X10" s="207"/>
      <c r="Y10" s="207"/>
    </row>
    <row r="11" spans="1:25" s="208" customFormat="1" ht="30" customHeight="1" x14ac:dyDescent="0.55000000000000004">
      <c r="A11" s="1066"/>
      <c r="B11" s="1069"/>
      <c r="C11" s="1074"/>
      <c r="D11" s="1075"/>
      <c r="E11" s="1075"/>
      <c r="F11" s="1075"/>
      <c r="G11" s="1075"/>
      <c r="H11" s="1075"/>
      <c r="I11" s="1075"/>
      <c r="J11" s="1075"/>
      <c r="K11" s="1075"/>
      <c r="L11" s="1076"/>
      <c r="M11" s="1074"/>
      <c r="N11" s="1075"/>
      <c r="O11" s="1075"/>
      <c r="P11" s="1075"/>
      <c r="Q11" s="1075"/>
      <c r="R11" s="1075"/>
      <c r="S11" s="1075"/>
      <c r="T11" s="1075"/>
      <c r="U11" s="1075"/>
      <c r="V11" s="1076"/>
      <c r="W11" s="207"/>
      <c r="X11" s="207"/>
      <c r="Y11" s="207"/>
    </row>
    <row r="12" spans="1:25" s="208" customFormat="1" ht="30" customHeight="1" x14ac:dyDescent="0.55000000000000004">
      <c r="A12" s="1066"/>
      <c r="B12" s="1070"/>
      <c r="C12" s="1077"/>
      <c r="D12" s="1078"/>
      <c r="E12" s="1078"/>
      <c r="F12" s="1078"/>
      <c r="G12" s="1078"/>
      <c r="H12" s="1078"/>
      <c r="I12" s="1078"/>
      <c r="J12" s="1078"/>
      <c r="K12" s="1078"/>
      <c r="L12" s="1079"/>
      <c r="M12" s="1077"/>
      <c r="N12" s="1078"/>
      <c r="O12" s="1078"/>
      <c r="P12" s="1078"/>
      <c r="Q12" s="1078"/>
      <c r="R12" s="1078"/>
      <c r="S12" s="1078"/>
      <c r="T12" s="1078"/>
      <c r="U12" s="1078"/>
      <c r="V12" s="1079"/>
      <c r="W12" s="207"/>
      <c r="X12" s="207"/>
      <c r="Y12" s="207"/>
    </row>
    <row r="13" spans="1:25" s="208" customFormat="1" ht="30" customHeight="1" x14ac:dyDescent="0.55000000000000004">
      <c r="A13" s="1066"/>
      <c r="B13" s="1068" t="s">
        <v>314</v>
      </c>
      <c r="C13" s="1071"/>
      <c r="D13" s="1072"/>
      <c r="E13" s="1072"/>
      <c r="F13" s="1072"/>
      <c r="G13" s="1072"/>
      <c r="H13" s="1072"/>
      <c r="I13" s="1072"/>
      <c r="J13" s="1072"/>
      <c r="K13" s="1072"/>
      <c r="L13" s="1073"/>
      <c r="M13" s="1071"/>
      <c r="N13" s="1072"/>
      <c r="O13" s="1072"/>
      <c r="P13" s="1072"/>
      <c r="Q13" s="1072"/>
      <c r="R13" s="1072"/>
      <c r="S13" s="1072"/>
      <c r="T13" s="1072"/>
      <c r="U13" s="1072"/>
      <c r="V13" s="1073"/>
      <c r="W13" s="207"/>
      <c r="X13" s="207"/>
      <c r="Y13" s="207"/>
    </row>
    <row r="14" spans="1:25" s="208" customFormat="1" ht="30" customHeight="1" x14ac:dyDescent="0.55000000000000004">
      <c r="A14" s="1066"/>
      <c r="B14" s="1069"/>
      <c r="C14" s="1074"/>
      <c r="D14" s="1075"/>
      <c r="E14" s="1075"/>
      <c r="F14" s="1075"/>
      <c r="G14" s="1075"/>
      <c r="H14" s="1075"/>
      <c r="I14" s="1075"/>
      <c r="J14" s="1075"/>
      <c r="K14" s="1075"/>
      <c r="L14" s="1076"/>
      <c r="M14" s="1074"/>
      <c r="N14" s="1075"/>
      <c r="O14" s="1075"/>
      <c r="P14" s="1075"/>
      <c r="Q14" s="1075"/>
      <c r="R14" s="1075"/>
      <c r="S14" s="1075"/>
      <c r="T14" s="1075"/>
      <c r="U14" s="1075"/>
      <c r="V14" s="1076"/>
      <c r="W14" s="207"/>
      <c r="X14" s="207"/>
      <c r="Y14" s="207"/>
    </row>
    <row r="15" spans="1:25" s="208" customFormat="1" ht="30" customHeight="1" x14ac:dyDescent="0.55000000000000004">
      <c r="A15" s="1067"/>
      <c r="B15" s="1070"/>
      <c r="C15" s="1077"/>
      <c r="D15" s="1078"/>
      <c r="E15" s="1078"/>
      <c r="F15" s="1078"/>
      <c r="G15" s="1078"/>
      <c r="H15" s="1078"/>
      <c r="I15" s="1078"/>
      <c r="J15" s="1078"/>
      <c r="K15" s="1078"/>
      <c r="L15" s="1079"/>
      <c r="M15" s="1077"/>
      <c r="N15" s="1078"/>
      <c r="O15" s="1078"/>
      <c r="P15" s="1078"/>
      <c r="Q15" s="1078"/>
      <c r="R15" s="1078"/>
      <c r="S15" s="1078"/>
      <c r="T15" s="1078"/>
      <c r="U15" s="1078"/>
      <c r="V15" s="1079"/>
      <c r="W15" s="207"/>
      <c r="X15" s="207"/>
      <c r="Y15" s="207"/>
    </row>
    <row r="16" spans="1:25" s="208" customFormat="1" ht="30" customHeight="1" x14ac:dyDescent="0.55000000000000004">
      <c r="A16" s="1065" t="s">
        <v>187</v>
      </c>
      <c r="B16" s="1068" t="s">
        <v>313</v>
      </c>
      <c r="C16" s="1071"/>
      <c r="D16" s="1072"/>
      <c r="E16" s="1072"/>
      <c r="F16" s="1072"/>
      <c r="G16" s="1072"/>
      <c r="H16" s="1072"/>
      <c r="I16" s="1072"/>
      <c r="J16" s="1072"/>
      <c r="K16" s="1072"/>
      <c r="L16" s="1073"/>
      <c r="M16" s="1071"/>
      <c r="N16" s="1072"/>
      <c r="O16" s="1072"/>
      <c r="P16" s="1072"/>
      <c r="Q16" s="1072"/>
      <c r="R16" s="1072"/>
      <c r="S16" s="1072"/>
      <c r="T16" s="1072"/>
      <c r="U16" s="1072"/>
      <c r="V16" s="1073"/>
      <c r="W16" s="207"/>
      <c r="X16" s="207"/>
      <c r="Y16" s="207"/>
    </row>
    <row r="17" spans="1:25" s="208" customFormat="1" ht="30" customHeight="1" x14ac:dyDescent="0.55000000000000004">
      <c r="A17" s="1066"/>
      <c r="B17" s="1069"/>
      <c r="C17" s="1074"/>
      <c r="D17" s="1075"/>
      <c r="E17" s="1075"/>
      <c r="F17" s="1075"/>
      <c r="G17" s="1075"/>
      <c r="H17" s="1075"/>
      <c r="I17" s="1075"/>
      <c r="J17" s="1075"/>
      <c r="K17" s="1075"/>
      <c r="L17" s="1076"/>
      <c r="M17" s="1074"/>
      <c r="N17" s="1075"/>
      <c r="O17" s="1075"/>
      <c r="P17" s="1075"/>
      <c r="Q17" s="1075"/>
      <c r="R17" s="1075"/>
      <c r="S17" s="1075"/>
      <c r="T17" s="1075"/>
      <c r="U17" s="1075"/>
      <c r="V17" s="1076"/>
      <c r="W17" s="207"/>
      <c r="X17" s="207"/>
      <c r="Y17" s="207"/>
    </row>
    <row r="18" spans="1:25" s="208" customFormat="1" ht="30" customHeight="1" x14ac:dyDescent="0.55000000000000004">
      <c r="A18" s="1066"/>
      <c r="B18" s="1070"/>
      <c r="C18" s="1077"/>
      <c r="D18" s="1078"/>
      <c r="E18" s="1078"/>
      <c r="F18" s="1078"/>
      <c r="G18" s="1078"/>
      <c r="H18" s="1078"/>
      <c r="I18" s="1078"/>
      <c r="J18" s="1078"/>
      <c r="K18" s="1078"/>
      <c r="L18" s="1079"/>
      <c r="M18" s="1077"/>
      <c r="N18" s="1078"/>
      <c r="O18" s="1078"/>
      <c r="P18" s="1078"/>
      <c r="Q18" s="1078"/>
      <c r="R18" s="1078"/>
      <c r="S18" s="1078"/>
      <c r="T18" s="1078"/>
      <c r="U18" s="1078"/>
      <c r="V18" s="1079"/>
      <c r="W18" s="207"/>
      <c r="X18" s="207"/>
      <c r="Y18" s="207"/>
    </row>
    <row r="19" spans="1:25" s="208" customFormat="1" ht="30" customHeight="1" x14ac:dyDescent="0.55000000000000004">
      <c r="A19" s="1066"/>
      <c r="B19" s="1068" t="s">
        <v>314</v>
      </c>
      <c r="C19" s="1071"/>
      <c r="D19" s="1072"/>
      <c r="E19" s="1072"/>
      <c r="F19" s="1072"/>
      <c r="G19" s="1072"/>
      <c r="H19" s="1072"/>
      <c r="I19" s="1072"/>
      <c r="J19" s="1072"/>
      <c r="K19" s="1072"/>
      <c r="L19" s="1073"/>
      <c r="M19" s="1071"/>
      <c r="N19" s="1072"/>
      <c r="O19" s="1072"/>
      <c r="P19" s="1072"/>
      <c r="Q19" s="1072"/>
      <c r="R19" s="1072"/>
      <c r="S19" s="1072"/>
      <c r="T19" s="1072"/>
      <c r="U19" s="1072"/>
      <c r="V19" s="1073"/>
      <c r="W19" s="207"/>
      <c r="X19" s="207"/>
      <c r="Y19" s="207"/>
    </row>
    <row r="20" spans="1:25" s="208" customFormat="1" ht="30" customHeight="1" x14ac:dyDescent="0.55000000000000004">
      <c r="A20" s="1066"/>
      <c r="B20" s="1069"/>
      <c r="C20" s="1074"/>
      <c r="D20" s="1075"/>
      <c r="E20" s="1075"/>
      <c r="F20" s="1075"/>
      <c r="G20" s="1075"/>
      <c r="H20" s="1075"/>
      <c r="I20" s="1075"/>
      <c r="J20" s="1075"/>
      <c r="K20" s="1075"/>
      <c r="L20" s="1076"/>
      <c r="M20" s="1074"/>
      <c r="N20" s="1075"/>
      <c r="O20" s="1075"/>
      <c r="P20" s="1075"/>
      <c r="Q20" s="1075"/>
      <c r="R20" s="1075"/>
      <c r="S20" s="1075"/>
      <c r="T20" s="1075"/>
      <c r="U20" s="1075"/>
      <c r="V20" s="1076"/>
      <c r="W20" s="207"/>
      <c r="X20" s="207"/>
      <c r="Y20" s="207"/>
    </row>
    <row r="21" spans="1:25" s="208" customFormat="1" ht="30" customHeight="1" x14ac:dyDescent="0.55000000000000004">
      <c r="A21" s="1067"/>
      <c r="B21" s="1070"/>
      <c r="C21" s="1077"/>
      <c r="D21" s="1078"/>
      <c r="E21" s="1078"/>
      <c r="F21" s="1078"/>
      <c r="G21" s="1078"/>
      <c r="H21" s="1078"/>
      <c r="I21" s="1078"/>
      <c r="J21" s="1078"/>
      <c r="K21" s="1078"/>
      <c r="L21" s="1079"/>
      <c r="M21" s="1077"/>
      <c r="N21" s="1078"/>
      <c r="O21" s="1078"/>
      <c r="P21" s="1078"/>
      <c r="Q21" s="1078"/>
      <c r="R21" s="1078"/>
      <c r="S21" s="1078"/>
      <c r="T21" s="1078"/>
      <c r="U21" s="1078"/>
      <c r="V21" s="1079"/>
      <c r="W21" s="207"/>
      <c r="X21" s="207"/>
      <c r="Y21" s="207"/>
    </row>
    <row r="22" spans="1:25" x14ac:dyDescent="0.55000000000000004">
      <c r="A22" s="1063"/>
      <c r="B22" s="1064"/>
      <c r="C22" s="1064"/>
      <c r="D22" s="1064"/>
      <c r="E22" s="1064"/>
      <c r="F22" s="1064"/>
      <c r="G22" s="1064"/>
      <c r="H22" s="1064"/>
      <c r="I22" s="1064"/>
      <c r="J22" s="1064"/>
      <c r="K22" s="1064"/>
      <c r="L22" s="1064"/>
      <c r="M22" s="1064"/>
      <c r="N22" s="1064"/>
      <c r="O22" s="1064"/>
      <c r="P22" s="1064"/>
      <c r="Q22" s="1064"/>
      <c r="R22" s="1064"/>
      <c r="S22" s="1064"/>
      <c r="T22" s="1064"/>
      <c r="U22" s="1064"/>
      <c r="V22" s="1064"/>
      <c r="W22" s="49"/>
      <c r="X22" s="49"/>
      <c r="Y22" s="49"/>
    </row>
  </sheetData>
  <sheetProtection password="C472" sheet="1" objects="1" scenarios="1" formatCells="0" insertColumns="0" selectLockedCells="1"/>
  <mergeCells count="26">
    <mergeCell ref="A1:V1"/>
    <mergeCell ref="A2:B3"/>
    <mergeCell ref="C2:L3"/>
    <mergeCell ref="M2:V3"/>
    <mergeCell ref="A4:A9"/>
    <mergeCell ref="B4:B6"/>
    <mergeCell ref="C4:L6"/>
    <mergeCell ref="M4:V6"/>
    <mergeCell ref="B7:B9"/>
    <mergeCell ref="C7:L9"/>
    <mergeCell ref="M7:V9"/>
    <mergeCell ref="A10:A15"/>
    <mergeCell ref="B10:B12"/>
    <mergeCell ref="C10:L12"/>
    <mergeCell ref="M10:V12"/>
    <mergeCell ref="B13:B15"/>
    <mergeCell ref="C13:L15"/>
    <mergeCell ref="M13:V15"/>
    <mergeCell ref="A22:V22"/>
    <mergeCell ref="A16:A21"/>
    <mergeCell ref="B16:B18"/>
    <mergeCell ref="C16:L18"/>
    <mergeCell ref="M16:V18"/>
    <mergeCell ref="B19:B21"/>
    <mergeCell ref="C19:L21"/>
    <mergeCell ref="M19:V21"/>
  </mergeCells>
  <phoneticPr fontId="2"/>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L13"/>
  <sheetViews>
    <sheetView showGridLines="0" view="pageBreakPreview" zoomScale="80" zoomScaleNormal="100" zoomScaleSheetLayoutView="80" workbookViewId="0">
      <selection activeCell="B5" sqref="B5:B7"/>
    </sheetView>
  </sheetViews>
  <sheetFormatPr defaultRowHeight="13" x14ac:dyDescent="0.55000000000000004"/>
  <cols>
    <col min="1" max="14" width="5.75" style="74" customWidth="1"/>
    <col min="15" max="17" width="7.33203125" style="74" customWidth="1"/>
    <col min="18" max="18" width="8.6640625" style="74" customWidth="1"/>
    <col min="19" max="16384" width="8.6640625" style="74"/>
  </cols>
  <sheetData>
    <row r="1" spans="1:38" ht="20" customHeight="1" x14ac:dyDescent="0.55000000000000004">
      <c r="A1" s="1092" t="s">
        <v>318</v>
      </c>
      <c r="B1" s="1093"/>
      <c r="C1" s="1093"/>
      <c r="D1" s="1093"/>
      <c r="E1" s="1093"/>
      <c r="F1" s="1093"/>
      <c r="G1" s="1093"/>
      <c r="H1" s="1093"/>
      <c r="I1" s="1093"/>
      <c r="J1" s="1093"/>
      <c r="K1" s="1093"/>
      <c r="L1" s="1093"/>
      <c r="M1" s="1093"/>
      <c r="N1" s="1093"/>
      <c r="O1" s="1093"/>
      <c r="P1" s="1093"/>
      <c r="Q1" s="1093"/>
      <c r="R1" s="1093"/>
    </row>
    <row r="2" spans="1:38" ht="331.5" customHeight="1" x14ac:dyDescent="0.55000000000000004">
      <c r="A2" s="1052" t="s">
        <v>176</v>
      </c>
      <c r="B2" s="1053"/>
      <c r="C2" s="1054" t="s">
        <v>464</v>
      </c>
      <c r="D2" s="1055"/>
      <c r="E2" s="1055"/>
      <c r="F2" s="1055"/>
      <c r="G2" s="1055"/>
      <c r="H2" s="1055"/>
      <c r="I2" s="1055"/>
      <c r="J2" s="1055"/>
      <c r="K2" s="1055"/>
      <c r="L2" s="1055"/>
      <c r="M2" s="1055"/>
      <c r="N2" s="1055"/>
      <c r="O2" s="1055"/>
      <c r="P2" s="1055"/>
      <c r="Q2" s="1055"/>
      <c r="R2" s="1056"/>
      <c r="AC2" s="126"/>
      <c r="AD2" s="126"/>
      <c r="AE2" s="126"/>
      <c r="AF2" s="126"/>
      <c r="AG2" s="126"/>
      <c r="AH2" s="126"/>
      <c r="AI2" s="126"/>
      <c r="AJ2" s="126"/>
      <c r="AK2" s="126"/>
      <c r="AL2" s="125"/>
    </row>
    <row r="3" spans="1:38" x14ac:dyDescent="0.55000000000000004">
      <c r="A3" s="1094"/>
      <c r="B3" s="1094"/>
      <c r="C3" s="1094"/>
      <c r="D3" s="1094"/>
      <c r="E3" s="1094"/>
      <c r="F3" s="1094"/>
      <c r="G3" s="1094"/>
      <c r="H3" s="1094"/>
      <c r="I3" s="1094"/>
      <c r="J3" s="1094"/>
      <c r="K3" s="1094"/>
      <c r="L3" s="1094"/>
      <c r="M3" s="1094"/>
      <c r="N3" s="1094"/>
      <c r="O3" s="1094"/>
      <c r="P3" s="1094"/>
      <c r="Q3" s="1094"/>
      <c r="R3" s="1094"/>
      <c r="AD3" s="125"/>
    </row>
    <row r="4" spans="1:38" ht="50" customHeight="1" x14ac:dyDescent="0.55000000000000004">
      <c r="A4" s="1095"/>
      <c r="B4" s="1059"/>
      <c r="C4" s="1096" t="s">
        <v>319</v>
      </c>
      <c r="D4" s="1097"/>
      <c r="E4" s="1097"/>
      <c r="F4" s="1097"/>
      <c r="G4" s="1097"/>
      <c r="H4" s="1097"/>
      <c r="I4" s="1097"/>
      <c r="J4" s="1098"/>
      <c r="K4" s="1096" t="s">
        <v>397</v>
      </c>
      <c r="L4" s="1097"/>
      <c r="M4" s="1097"/>
      <c r="N4" s="1097"/>
      <c r="O4" s="1097"/>
      <c r="P4" s="1097"/>
      <c r="Q4" s="1097"/>
      <c r="R4" s="1098"/>
    </row>
    <row r="5" spans="1:38" s="75" customFormat="1" ht="50" customHeight="1" x14ac:dyDescent="0.55000000000000004">
      <c r="A5" s="1018" t="s">
        <v>177</v>
      </c>
      <c r="B5" s="1089" t="s">
        <v>165</v>
      </c>
      <c r="C5" s="1024"/>
      <c r="D5" s="1025"/>
      <c r="E5" s="1025"/>
      <c r="F5" s="1025"/>
      <c r="G5" s="1025"/>
      <c r="H5" s="1025"/>
      <c r="I5" s="1025"/>
      <c r="J5" s="1026"/>
      <c r="K5" s="1033"/>
      <c r="L5" s="1034"/>
      <c r="M5" s="1034"/>
      <c r="N5" s="1034"/>
      <c r="O5" s="1034"/>
      <c r="P5" s="1034"/>
      <c r="Q5" s="1034"/>
      <c r="R5" s="1035"/>
    </row>
    <row r="6" spans="1:38" s="75" customFormat="1" ht="50" customHeight="1" x14ac:dyDescent="0.55000000000000004">
      <c r="A6" s="1019"/>
      <c r="B6" s="1090"/>
      <c r="C6" s="1027"/>
      <c r="D6" s="1028"/>
      <c r="E6" s="1028"/>
      <c r="F6" s="1028"/>
      <c r="G6" s="1028"/>
      <c r="H6" s="1028"/>
      <c r="I6" s="1028"/>
      <c r="J6" s="1029"/>
      <c r="K6" s="1036"/>
      <c r="L6" s="1037"/>
      <c r="M6" s="1037"/>
      <c r="N6" s="1037"/>
      <c r="O6" s="1037"/>
      <c r="P6" s="1037"/>
      <c r="Q6" s="1037"/>
      <c r="R6" s="1038"/>
    </row>
    <row r="7" spans="1:38" s="75" customFormat="1" ht="50" customHeight="1" x14ac:dyDescent="0.55000000000000004">
      <c r="A7" s="1020"/>
      <c r="B7" s="1091"/>
      <c r="C7" s="1030"/>
      <c r="D7" s="1031"/>
      <c r="E7" s="1031"/>
      <c r="F7" s="1031"/>
      <c r="G7" s="1031"/>
      <c r="H7" s="1031"/>
      <c r="I7" s="1031"/>
      <c r="J7" s="1032"/>
      <c r="K7" s="1039"/>
      <c r="L7" s="1040"/>
      <c r="M7" s="1040"/>
      <c r="N7" s="1040"/>
      <c r="O7" s="1040"/>
      <c r="P7" s="1040"/>
      <c r="Q7" s="1040"/>
      <c r="R7" s="1041"/>
    </row>
    <row r="8" spans="1:38" s="75" customFormat="1" ht="50" customHeight="1" x14ac:dyDescent="0.55000000000000004">
      <c r="A8" s="1018" t="s">
        <v>186</v>
      </c>
      <c r="B8" s="1089" t="s">
        <v>165</v>
      </c>
      <c r="C8" s="1024"/>
      <c r="D8" s="1025"/>
      <c r="E8" s="1025"/>
      <c r="F8" s="1025"/>
      <c r="G8" s="1025"/>
      <c r="H8" s="1025"/>
      <c r="I8" s="1025"/>
      <c r="J8" s="1026"/>
      <c r="K8" s="1033"/>
      <c r="L8" s="1034"/>
      <c r="M8" s="1034"/>
      <c r="N8" s="1034"/>
      <c r="O8" s="1034"/>
      <c r="P8" s="1034"/>
      <c r="Q8" s="1034"/>
      <c r="R8" s="1035"/>
    </row>
    <row r="9" spans="1:38" s="75" customFormat="1" ht="50" customHeight="1" x14ac:dyDescent="0.55000000000000004">
      <c r="A9" s="1019"/>
      <c r="B9" s="1090"/>
      <c r="C9" s="1027"/>
      <c r="D9" s="1028"/>
      <c r="E9" s="1028"/>
      <c r="F9" s="1028"/>
      <c r="G9" s="1028"/>
      <c r="H9" s="1028"/>
      <c r="I9" s="1028"/>
      <c r="J9" s="1029"/>
      <c r="K9" s="1036"/>
      <c r="L9" s="1037"/>
      <c r="M9" s="1037"/>
      <c r="N9" s="1037"/>
      <c r="O9" s="1037"/>
      <c r="P9" s="1037"/>
      <c r="Q9" s="1037"/>
      <c r="R9" s="1038"/>
    </row>
    <row r="10" spans="1:38" s="75" customFormat="1" ht="50" customHeight="1" x14ac:dyDescent="0.55000000000000004">
      <c r="A10" s="1020"/>
      <c r="B10" s="1091"/>
      <c r="C10" s="1030"/>
      <c r="D10" s="1031"/>
      <c r="E10" s="1031"/>
      <c r="F10" s="1031"/>
      <c r="G10" s="1031"/>
      <c r="H10" s="1031"/>
      <c r="I10" s="1031"/>
      <c r="J10" s="1032"/>
      <c r="K10" s="1039"/>
      <c r="L10" s="1040"/>
      <c r="M10" s="1040"/>
      <c r="N10" s="1040"/>
      <c r="O10" s="1040"/>
      <c r="P10" s="1040"/>
      <c r="Q10" s="1040"/>
      <c r="R10" s="1041"/>
    </row>
    <row r="11" spans="1:38" s="75" customFormat="1" ht="50" customHeight="1" x14ac:dyDescent="0.55000000000000004">
      <c r="A11" s="1088" t="s">
        <v>187</v>
      </c>
      <c r="B11" s="1089" t="s">
        <v>165</v>
      </c>
      <c r="C11" s="1024"/>
      <c r="D11" s="1025"/>
      <c r="E11" s="1025"/>
      <c r="F11" s="1025"/>
      <c r="G11" s="1025"/>
      <c r="H11" s="1025"/>
      <c r="I11" s="1025"/>
      <c r="J11" s="1026"/>
      <c r="K11" s="1033"/>
      <c r="L11" s="1034"/>
      <c r="M11" s="1034"/>
      <c r="N11" s="1034"/>
      <c r="O11" s="1034"/>
      <c r="P11" s="1034"/>
      <c r="Q11" s="1034"/>
      <c r="R11" s="1035"/>
    </row>
    <row r="12" spans="1:38" s="75" customFormat="1" ht="50" customHeight="1" x14ac:dyDescent="0.55000000000000004">
      <c r="A12" s="1088"/>
      <c r="B12" s="1090"/>
      <c r="C12" s="1027"/>
      <c r="D12" s="1028"/>
      <c r="E12" s="1028"/>
      <c r="F12" s="1028"/>
      <c r="G12" s="1028"/>
      <c r="H12" s="1028"/>
      <c r="I12" s="1028"/>
      <c r="J12" s="1029"/>
      <c r="K12" s="1036"/>
      <c r="L12" s="1037"/>
      <c r="M12" s="1037"/>
      <c r="N12" s="1037"/>
      <c r="O12" s="1037"/>
      <c r="P12" s="1037"/>
      <c r="Q12" s="1037"/>
      <c r="R12" s="1038"/>
    </row>
    <row r="13" spans="1:38" s="75" customFormat="1" ht="50" customHeight="1" x14ac:dyDescent="0.55000000000000004">
      <c r="A13" s="1088"/>
      <c r="B13" s="1091"/>
      <c r="C13" s="1030"/>
      <c r="D13" s="1031"/>
      <c r="E13" s="1031"/>
      <c r="F13" s="1031"/>
      <c r="G13" s="1031"/>
      <c r="H13" s="1031"/>
      <c r="I13" s="1031"/>
      <c r="J13" s="1032"/>
      <c r="K13" s="1039"/>
      <c r="L13" s="1040"/>
      <c r="M13" s="1040"/>
      <c r="N13" s="1040"/>
      <c r="O13" s="1040"/>
      <c r="P13" s="1040"/>
      <c r="Q13" s="1040"/>
      <c r="R13" s="1041"/>
    </row>
  </sheetData>
  <sheetProtection password="C472" sheet="1" objects="1" scenarios="1" formatCells="0" insertRows="0" selectLockedCells="1"/>
  <mergeCells count="19">
    <mergeCell ref="A5:A7"/>
    <mergeCell ref="B5:B7"/>
    <mergeCell ref="C5:J7"/>
    <mergeCell ref="K5:R7"/>
    <mergeCell ref="A1:R1"/>
    <mergeCell ref="A2:B2"/>
    <mergeCell ref="C2:R2"/>
    <mergeCell ref="A3:R3"/>
    <mergeCell ref="A4:B4"/>
    <mergeCell ref="C4:J4"/>
    <mergeCell ref="K4:R4"/>
    <mergeCell ref="A11:A13"/>
    <mergeCell ref="B11:B13"/>
    <mergeCell ref="C11:J13"/>
    <mergeCell ref="K11:R13"/>
    <mergeCell ref="A8:A10"/>
    <mergeCell ref="B8:B10"/>
    <mergeCell ref="C8:J10"/>
    <mergeCell ref="K8:R10"/>
  </mergeCells>
  <phoneticPr fontId="2"/>
  <dataValidations count="2">
    <dataValidation allowBlank="1" showErrorMessage="1" prompt="製品の新規性・優秀性を構成する機能について、主観的な表現を避けて記入してください。" sqref="C5:J7"/>
    <dataValidation type="list" allowBlank="1" showInputMessage="1" showErrorMessage="1" sqref="B5:B7 B8:B10 B11:B13">
      <formula1>"（選択してください）,新規性,優秀性"</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41</vt:i4>
      </vt:variant>
    </vt:vector>
  </HeadingPairs>
  <TitlesOfParts>
    <vt:vector size="78" baseType="lpstr">
      <vt:lpstr>表紙</vt:lpstr>
      <vt:lpstr>1-2.実施計画、事業実施場所</vt:lpstr>
      <vt:lpstr>3-5.補助金・公社利用状況、受賞歴</vt:lpstr>
      <vt:lpstr>6.役員・株主名簿</vt:lpstr>
      <vt:lpstr>7.助成事業の計画①</vt:lpstr>
      <vt:lpstr>7.助成事業の計画②</vt:lpstr>
      <vt:lpstr>8.達成目標（新規性・優秀性）</vt:lpstr>
      <vt:lpstr>9.技術的課題と解決方法（製品）</vt:lpstr>
      <vt:lpstr>10.ステップアップ目標（新規性・優秀性）</vt:lpstr>
      <vt:lpstr>11.事業化に向けた課題と解決方法 (サービス)</vt:lpstr>
      <vt:lpstr>12.開発体制</vt:lpstr>
      <vt:lpstr>13.市場性</vt:lpstr>
      <vt:lpstr>14.フロー・スケジュール</vt:lpstr>
      <vt:lpstr>15.産業財産権の確認</vt:lpstr>
      <vt:lpstr>16-17.安全性確保への取り組み、専門用語の解説</vt:lpstr>
      <vt:lpstr>18.資金計画</vt:lpstr>
      <vt:lpstr>19-(1).原材料・副資材費</vt:lpstr>
      <vt:lpstr>19-(2).機械装置・工具器具備品費</vt:lpstr>
      <vt:lpstr>19-(2)-2機械装置・工具器具購入計画</vt:lpstr>
      <vt:lpstr>19-(3).委託・外注費</vt:lpstr>
      <vt:lpstr>19-(3)-2.委託・外注計画書</vt:lpstr>
      <vt:lpstr>19-(4).産業財産権出願・導入費</vt:lpstr>
      <vt:lpstr>19-(5).専門家指導費</vt:lpstr>
      <vt:lpstr>19-(5)-2.専門家指導の計画</vt:lpstr>
      <vt:lpstr>19-(6).直接人件費</vt:lpstr>
      <vt:lpstr>19-(7).規格認証・登録費</vt:lpstr>
      <vt:lpstr>19-(7)-2.規格認証・登録計画書</vt:lpstr>
      <vt:lpstr>19-(8).展示会等参加費</vt:lpstr>
      <vt:lpstr>19-(9).広告宣伝費</vt:lpstr>
      <vt:lpstr>19-(10).機械装置・工具器具備品費</vt:lpstr>
      <vt:lpstr>19-(10)-2.機械装置・工具器具備品購入計画 </vt:lpstr>
      <vt:lpstr>19-(11).店舗新装・改装工事費</vt:lpstr>
      <vt:lpstr>19-(11)-2.店舗新装・改装工事計画書</vt:lpstr>
      <vt:lpstr>19-(12).店舗賃借料</vt:lpstr>
      <vt:lpstr>19-(13).委託・外注費</vt:lpstr>
      <vt:lpstr>19-(13)-2.委託・外注計画書</vt:lpstr>
      <vt:lpstr>19-(14).その他</vt:lpstr>
      <vt:lpstr>'10.ステップアップ目標（新規性・優秀性）'!Print_Area</vt:lpstr>
      <vt:lpstr>'11.事業化に向けた課題と解決方法 (サービス)'!Print_Area</vt:lpstr>
      <vt:lpstr>'12.開発体制'!Print_Area</vt:lpstr>
      <vt:lpstr>'1-2.実施計画、事業実施場所'!Print_Area</vt:lpstr>
      <vt:lpstr>'13.市場性'!Print_Area</vt:lpstr>
      <vt:lpstr>'14.フロー・スケジュール'!Print_Area</vt:lpstr>
      <vt:lpstr>'15.産業財産権の確認'!Print_Area</vt:lpstr>
      <vt:lpstr>'16-17.安全性確保への取り組み、専門用語の解説'!Print_Area</vt:lpstr>
      <vt:lpstr>'18.資金計画'!Print_Area</vt:lpstr>
      <vt:lpstr>'19-(1).原材料・副資材費'!Print_Area</vt:lpstr>
      <vt:lpstr>'19-(10).機械装置・工具器具備品費'!Print_Area</vt:lpstr>
      <vt:lpstr>'19-(10)-2.機械装置・工具器具備品購入計画 '!Print_Area</vt:lpstr>
      <vt:lpstr>'19-(11).店舗新装・改装工事費'!Print_Area</vt:lpstr>
      <vt:lpstr>'19-(11)-2.店舗新装・改装工事計画書'!Print_Area</vt:lpstr>
      <vt:lpstr>'19-(12).店舗賃借料'!Print_Area</vt:lpstr>
      <vt:lpstr>'19-(13).委託・外注費'!Print_Area</vt:lpstr>
      <vt:lpstr>'19-(13)-2.委託・外注計画書'!Print_Area</vt:lpstr>
      <vt:lpstr>'19-(14).その他'!Print_Area</vt:lpstr>
      <vt:lpstr>'19-(2).機械装置・工具器具備品費'!Print_Area</vt:lpstr>
      <vt:lpstr>'19-(2)-2機械装置・工具器具購入計画'!Print_Area</vt:lpstr>
      <vt:lpstr>'19-(3).委託・外注費'!Print_Area</vt:lpstr>
      <vt:lpstr>'19-(3)-2.委託・外注計画書'!Print_Area</vt:lpstr>
      <vt:lpstr>'19-(4).産業財産権出願・導入費'!Print_Area</vt:lpstr>
      <vt:lpstr>'19-(5).専門家指導費'!Print_Area</vt:lpstr>
      <vt:lpstr>'19-(5)-2.専門家指導の計画'!Print_Area</vt:lpstr>
      <vt:lpstr>'19-(6).直接人件費'!Print_Area</vt:lpstr>
      <vt:lpstr>'19-(7).規格認証・登録費'!Print_Area</vt:lpstr>
      <vt:lpstr>'19-(7)-2.規格認証・登録計画書'!Print_Area</vt:lpstr>
      <vt:lpstr>'19-(8).展示会等参加費'!Print_Area</vt:lpstr>
      <vt:lpstr>'19-(9).広告宣伝費'!Print_Area</vt:lpstr>
      <vt:lpstr>'3-5.補助金・公社利用状況、受賞歴'!Print_Area</vt:lpstr>
      <vt:lpstr>'6.役員・株主名簿'!Print_Area</vt:lpstr>
      <vt:lpstr>'7.助成事業の計画①'!Print_Area</vt:lpstr>
      <vt:lpstr>'7.助成事業の計画②'!Print_Area</vt:lpstr>
      <vt:lpstr>'8.達成目標（新規性・優秀性）'!Print_Area</vt:lpstr>
      <vt:lpstr>'9.技術的課題と解決方法（製品）'!Print_Area</vt:lpstr>
      <vt:lpstr>表紙!Print_Area</vt:lpstr>
      <vt:lpstr>'1-2.実施計画、事業実施場所'!サービス業</vt:lpstr>
      <vt:lpstr>'1-2.実施計画、事業実施場所'!卸売業</vt:lpstr>
      <vt:lpstr>'1-2.実施計画、事業実施場所'!小売業</vt:lpstr>
      <vt:lpstr>'1-2.実施計画、事業実施場所'!製造業その他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2023-10-31T05:16:16Z</dcterms:created>
  <dcterms:modified xsi:type="dcterms:W3CDTF">2023-11-07T10:36:35Z</dcterms:modified>
</cp:coreProperties>
</file>