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itosh\Desktop\JMAC\提出用\Ver3_230316\"/>
    </mc:Choice>
  </mc:AlternateContent>
  <xr:revisionPtr revIDLastSave="0" documentId="8_{E1ED92FF-54CA-473D-ABB7-2261DB63F3DB}" xr6:coauthVersionLast="47" xr6:coauthVersionMax="47" xr10:uidLastSave="{00000000-0000-0000-0000-000000000000}"/>
  <bookViews>
    <workbookView xWindow="-108" yWindow="-108" windowWidth="23256" windowHeight="12576" tabRatio="875" xr2:uid="{2398029B-5072-4789-ADD1-085ADCD37FE0}"/>
  </bookViews>
  <sheets>
    <sheet name="提出書類一覧" sheetId="1" r:id="rId1"/>
    <sheet name="別添１　事業者基本情報【幹事社、コンソーシアム参加事業者】" sheetId="2" r:id="rId2"/>
    <sheet name="別添１　事業者基本情報【共同申請参加事業者】" sheetId="3" r:id="rId3"/>
    <sheet name="別添２　支出計画書" sheetId="4" r:id="rId4"/>
    <sheet name="様式第１　交付申請書【コンソーシアム申請用】" sheetId="5" r:id="rId5"/>
    <sheet name="様式第１　交付申請書【共同申請用】" sheetId="6" r:id="rId6"/>
    <sheet name="別添　役員名簿【幹事社、コンソーシアム参加事業者】" sheetId="7" r:id="rId7"/>
    <sheet name="別添　役員名簿【共同申請参加事業者】" sheetId="8" r:id="rId8"/>
    <sheet name="別添２－１人件費単価計算書【幹事社、コンソーシアム参加事業者】" sheetId="9" r:id="rId9"/>
    <sheet name="別添２－１　人件費単価計算書【共同申請参加事業者】" sheetId="10" r:id="rId10"/>
    <sheet name="Sheet1" sheetId="17" state="hidden" r:id="rId11"/>
    <sheet name="別添２－２　人件費計算根拠【幹事社、コンソーシアム参加事業者】" sheetId="11" r:id="rId12"/>
    <sheet name="別添２－２　人件費計算根拠【共同申請参加事業者】" sheetId="12" r:id="rId13"/>
    <sheet name="別添3-1　コンソーシアム登録申請書" sheetId="13" r:id="rId14"/>
    <sheet name="別添3-2　コンソーシアム参加確認書" sheetId="14" r:id="rId15"/>
    <sheet name="等級単価一覧表" sheetId="16" r:id="rId16"/>
  </sheets>
  <externalReferences>
    <externalReference r:id="rId17"/>
  </externalReferences>
  <definedNames>
    <definedName name="_xlnm._FilterDatabase" localSheetId="11" hidden="1">'別添２－２　人件費計算根拠【幹事社、コンソーシアム参加事業者】'!$B$8:$B$31</definedName>
    <definedName name="_xlnm.Print_Area" localSheetId="0">提出書類一覧!$A$1:$G$18</definedName>
    <definedName name="_xlnm.Print_Area" localSheetId="6">'別添　役員名簿【幹事社、コンソーシアム参加事業者】'!$A$1:$I$39</definedName>
    <definedName name="_xlnm.Print_Area" localSheetId="7">'別添　役員名簿【共同申請参加事業者】'!$A$1:$I$39</definedName>
    <definedName name="_xlnm.Print_Area" localSheetId="1">'別添１　事業者基本情報【幹事社、コンソーシアム参加事業者】'!$A$1:$C$37</definedName>
    <definedName name="_xlnm.Print_Area" localSheetId="2">'別添１　事業者基本情報【共同申請参加事業者】'!$A$1:$C$37</definedName>
    <definedName name="_xlnm.Print_Area" localSheetId="3">'別添２　支出計画書'!$A$1:$E$35</definedName>
    <definedName name="_xlnm.Print_Area" localSheetId="9">'別添２－１　人件費単価計算書【共同申請参加事業者】'!$B$2:$H$75</definedName>
    <definedName name="_xlnm.Print_Area" localSheetId="8">'別添２－１人件費単価計算書【幹事社、コンソーシアム参加事業者】'!$B$2:$H$75</definedName>
    <definedName name="_xlnm.Print_Area" localSheetId="11">'別添２－２　人件費計算根拠【幹事社、コンソーシアム参加事業者】'!$A$1:$E$31</definedName>
    <definedName name="_xlnm.Print_Area" localSheetId="12">'別添２－２　人件費計算根拠【共同申請参加事業者】'!$A$1:$E$31</definedName>
    <definedName name="_xlnm.Print_Area" localSheetId="13">'別添3-1　コンソーシアム登録申請書'!$A$1:$D$38</definedName>
    <definedName name="_xlnm.Print_Area" localSheetId="14">'別添3-2　コンソーシアム参加確認書'!$A$1:$E$19</definedName>
    <definedName name="_xlnm.Print_Area" localSheetId="4">'様式第１　交付申請書【コンソーシアム申請用】'!$A$1:$G$36</definedName>
    <definedName name="_xlnm.Print_Area" localSheetId="5">'様式第１　交付申請書【共同申請用】'!$A$1:$G$39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0" i="10" l="1"/>
  <c r="D49" i="10"/>
  <c r="D48" i="10"/>
  <c r="D47" i="10"/>
  <c r="D46" i="10"/>
  <c r="D45" i="10"/>
  <c r="D44" i="10"/>
  <c r="D43" i="10"/>
  <c r="D42" i="10"/>
  <c r="D41" i="10"/>
  <c r="D50" i="9"/>
  <c r="D49" i="9"/>
  <c r="D48" i="9"/>
  <c r="D47" i="9"/>
  <c r="D46" i="9"/>
  <c r="D45" i="9"/>
  <c r="D44" i="9"/>
  <c r="D43" i="9"/>
  <c r="D42" i="9"/>
  <c r="D41" i="9"/>
  <c r="E31" i="10"/>
  <c r="E30" i="10"/>
  <c r="E29" i="10"/>
  <c r="E28" i="10"/>
  <c r="E27" i="10"/>
  <c r="E32" i="10"/>
  <c r="E26" i="10"/>
  <c r="E25" i="10"/>
  <c r="E24" i="10"/>
  <c r="E23" i="10"/>
  <c r="E22" i="10"/>
  <c r="E21" i="10"/>
  <c r="E20" i="10"/>
  <c r="E19" i="10"/>
  <c r="E18" i="10"/>
  <c r="E17" i="10"/>
  <c r="E16" i="10"/>
  <c r="E32" i="9"/>
  <c r="E28" i="9"/>
  <c r="E27" i="9"/>
  <c r="E26" i="9"/>
  <c r="E25" i="9"/>
  <c r="E24" i="9"/>
  <c r="E23" i="9"/>
  <c r="E22" i="9"/>
  <c r="E21" i="9"/>
  <c r="E20" i="9"/>
  <c r="E19" i="9"/>
  <c r="E18" i="9"/>
  <c r="E17" i="9"/>
  <c r="E16" i="9"/>
  <c r="B7" i="4"/>
  <c r="A7" i="4"/>
  <c r="B38" i="17" l="1"/>
  <c r="E38" i="17"/>
  <c r="E30" i="17"/>
  <c r="E31" i="17"/>
  <c r="E32" i="17"/>
  <c r="E33" i="17"/>
  <c r="E34" i="17"/>
  <c r="E35" i="17"/>
  <c r="E36" i="17"/>
  <c r="E37" i="17"/>
  <c r="E29" i="17"/>
  <c r="E28" i="17"/>
  <c r="E20" i="17"/>
  <c r="E21" i="17"/>
  <c r="E22" i="17"/>
  <c r="E23" i="17"/>
  <c r="E24" i="17"/>
  <c r="E25" i="17"/>
  <c r="E26" i="17"/>
  <c r="E27" i="17"/>
  <c r="E19" i="17"/>
  <c r="E18" i="17"/>
  <c r="E3" i="17"/>
  <c r="E4" i="17"/>
  <c r="E5" i="17"/>
  <c r="E6" i="17"/>
  <c r="E7" i="17"/>
  <c r="E8" i="17"/>
  <c r="E9" i="17"/>
  <c r="E10" i="17"/>
  <c r="E11" i="17"/>
  <c r="E12" i="17"/>
  <c r="E13" i="17"/>
  <c r="E14" i="17"/>
  <c r="E15" i="17"/>
  <c r="E16" i="17"/>
  <c r="E17" i="17"/>
  <c r="E2" i="17"/>
  <c r="B5" i="17"/>
  <c r="B36" i="17"/>
  <c r="B37" i="17"/>
  <c r="B35" i="17"/>
  <c r="B30" i="17"/>
  <c r="B31" i="17"/>
  <c r="B32" i="17"/>
  <c r="B33" i="17"/>
  <c r="B34" i="17"/>
  <c r="B29" i="17"/>
  <c r="B28" i="17"/>
  <c r="B27" i="17"/>
  <c r="B20" i="17"/>
  <c r="B21" i="17"/>
  <c r="B22" i="17"/>
  <c r="B23" i="17"/>
  <c r="B24" i="17"/>
  <c r="B25" i="17"/>
  <c r="B26" i="17"/>
  <c r="B19" i="17"/>
  <c r="B18" i="17"/>
  <c r="B17" i="17"/>
  <c r="B16" i="17"/>
  <c r="B15" i="17"/>
  <c r="B13" i="17"/>
  <c r="B8" i="17"/>
  <c r="B9" i="17"/>
  <c r="B10" i="17"/>
  <c r="B11" i="17"/>
  <c r="B12" i="17"/>
  <c r="B14" i="17"/>
  <c r="B7" i="17"/>
  <c r="B4" i="17"/>
  <c r="B6" i="17"/>
  <c r="B3" i="17"/>
  <c r="B2" i="17"/>
  <c r="E42" i="10"/>
  <c r="E41" i="9"/>
  <c r="A9" i="14"/>
  <c r="A42" i="9"/>
  <c r="C31" i="12" l="1"/>
  <c r="C30" i="12"/>
  <c r="C29" i="12"/>
  <c r="C28" i="12"/>
  <c r="C27" i="12"/>
  <c r="C26" i="12"/>
  <c r="C25" i="12"/>
  <c r="C24" i="12"/>
  <c r="C23" i="12"/>
  <c r="C22" i="12"/>
  <c r="C21" i="12"/>
  <c r="C20" i="12"/>
  <c r="C19" i="12"/>
  <c r="C18" i="12"/>
  <c r="C17" i="12"/>
  <c r="C16" i="12"/>
  <c r="C15" i="12"/>
  <c r="C14" i="12"/>
  <c r="C13" i="12"/>
  <c r="C12" i="12"/>
  <c r="C11" i="12"/>
  <c r="C10" i="12"/>
  <c r="C9" i="12"/>
  <c r="C8" i="12"/>
  <c r="C31" i="11"/>
  <c r="C30" i="11"/>
  <c r="C29" i="11"/>
  <c r="C28" i="11"/>
  <c r="C27" i="11"/>
  <c r="C26" i="11"/>
  <c r="C25" i="11"/>
  <c r="C24" i="11"/>
  <c r="C23" i="11"/>
  <c r="C22" i="11"/>
  <c r="C21" i="11"/>
  <c r="C20" i="11"/>
  <c r="C19" i="11"/>
  <c r="C17" i="11"/>
  <c r="C16" i="11"/>
  <c r="C15" i="11"/>
  <c r="C14" i="11"/>
  <c r="C13" i="11"/>
  <c r="C12" i="11"/>
  <c r="C11" i="11"/>
  <c r="G8" i="10" l="1"/>
  <c r="G7" i="10"/>
  <c r="D3" i="12" l="1"/>
  <c r="E67" i="10"/>
  <c r="E66" i="10"/>
  <c r="E65" i="10"/>
  <c r="E64" i="10"/>
  <c r="E63" i="10"/>
  <c r="E62" i="10"/>
  <c r="E61" i="10"/>
  <c r="E60" i="10"/>
  <c r="E59" i="10"/>
  <c r="E58" i="10"/>
  <c r="C8" i="11"/>
  <c r="E8" i="11" s="1"/>
  <c r="E58" i="9"/>
  <c r="E43" i="9"/>
  <c r="C9" i="11"/>
  <c r="E29" i="9"/>
  <c r="E30" i="9"/>
  <c r="E31" i="9"/>
  <c r="C10" i="11" l="1"/>
  <c r="C18" i="11"/>
  <c r="F7" i="6"/>
  <c r="E9" i="4"/>
  <c r="D5" i="14"/>
  <c r="D4" i="14"/>
  <c r="D7" i="13"/>
  <c r="D6" i="13"/>
  <c r="F16" i="6" l="1"/>
  <c r="F15" i="6"/>
  <c r="F14" i="6"/>
  <c r="F13" i="6"/>
  <c r="F10" i="6"/>
  <c r="F9" i="6"/>
  <c r="F8" i="6"/>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2" i="4" l="1"/>
  <c r="E11" i="4"/>
  <c r="E10" i="4"/>
  <c r="E13" i="4" l="1"/>
  <c r="D30" i="5" s="1"/>
  <c r="C30" i="5" s="1"/>
  <c r="C31" i="5" l="1"/>
  <c r="D33" i="6"/>
  <c r="E31" i="12"/>
  <c r="E30" i="12"/>
  <c r="E29" i="12"/>
  <c r="E28" i="12"/>
  <c r="E27" i="12"/>
  <c r="E26" i="12"/>
  <c r="E25" i="12"/>
  <c r="E24" i="12"/>
  <c r="E23" i="12"/>
  <c r="E22" i="12"/>
  <c r="E21" i="12"/>
  <c r="E20" i="12"/>
  <c r="E19" i="12"/>
  <c r="E18" i="12"/>
  <c r="E17" i="12"/>
  <c r="E16" i="12"/>
  <c r="E15" i="12"/>
  <c r="E14" i="12"/>
  <c r="E13" i="12"/>
  <c r="E12" i="12"/>
  <c r="E11" i="12"/>
  <c r="E10" i="12"/>
  <c r="E9" i="12"/>
  <c r="A67" i="10"/>
  <c r="A66" i="10"/>
  <c r="A65" i="10"/>
  <c r="A64" i="10"/>
  <c r="A63" i="10"/>
  <c r="A62" i="10"/>
  <c r="A61" i="10"/>
  <c r="A60" i="10"/>
  <c r="A59" i="10"/>
  <c r="A58" i="10"/>
  <c r="E50" i="10"/>
  <c r="A50" i="10"/>
  <c r="E49" i="10"/>
  <c r="A49" i="10"/>
  <c r="E48" i="10"/>
  <c r="A48" i="10"/>
  <c r="E47" i="10"/>
  <c r="A47" i="10"/>
  <c r="E46" i="10"/>
  <c r="A46" i="10"/>
  <c r="E45" i="10"/>
  <c r="A45" i="10"/>
  <c r="E44" i="10"/>
  <c r="A44" i="10"/>
  <c r="E43" i="10"/>
  <c r="A43" i="10"/>
  <c r="A42" i="10"/>
  <c r="E41" i="10"/>
  <c r="A41" i="10"/>
  <c r="A32" i="10"/>
  <c r="A31" i="10"/>
  <c r="A30" i="10"/>
  <c r="A29" i="10"/>
  <c r="A28" i="10"/>
  <c r="A27" i="10"/>
  <c r="A26" i="10"/>
  <c r="A25" i="10"/>
  <c r="A24" i="10"/>
  <c r="A23" i="10"/>
  <c r="A22" i="10"/>
  <c r="A21" i="10"/>
  <c r="A20" i="10"/>
  <c r="A19" i="10"/>
  <c r="A18" i="10"/>
  <c r="A17" i="10"/>
  <c r="E8" i="12"/>
  <c r="A16" i="10"/>
  <c r="A67" i="9"/>
  <c r="A66" i="9"/>
  <c r="A65" i="9"/>
  <c r="A64" i="9"/>
  <c r="A63" i="9"/>
  <c r="A62" i="9"/>
  <c r="A61" i="9"/>
  <c r="A60" i="9"/>
  <c r="A59" i="9"/>
  <c r="A58" i="9"/>
  <c r="E50" i="9"/>
  <c r="A50" i="9"/>
  <c r="E49" i="9"/>
  <c r="A49" i="9"/>
  <c r="E48" i="9"/>
  <c r="A48" i="9"/>
  <c r="E47" i="9"/>
  <c r="A47" i="9"/>
  <c r="E46" i="9"/>
  <c r="A46" i="9"/>
  <c r="E45" i="9"/>
  <c r="A45" i="9"/>
  <c r="E44" i="9"/>
  <c r="A44" i="9"/>
  <c r="A43" i="9"/>
  <c r="E42" i="9"/>
  <c r="A41" i="9"/>
  <c r="A32" i="9"/>
  <c r="A31" i="9"/>
  <c r="A30" i="9"/>
  <c r="A29" i="9"/>
  <c r="A28" i="9"/>
  <c r="A27" i="9"/>
  <c r="A26" i="9"/>
  <c r="A25" i="9"/>
  <c r="A24" i="9"/>
  <c r="A23" i="9"/>
  <c r="A22" i="9"/>
  <c r="A21" i="9"/>
  <c r="A20" i="9"/>
  <c r="A19" i="9"/>
  <c r="A18" i="9"/>
  <c r="A17" i="9"/>
  <c r="A16" i="9"/>
  <c r="J31" i="6"/>
  <c r="J28" i="5"/>
  <c r="D31" i="5" l="1"/>
  <c r="D34" i="6"/>
  <c r="C33" i="6"/>
  <c r="C34" i="6" s="1"/>
  <c r="E6" i="12"/>
  <c r="E9" i="11"/>
  <c r="E30" i="5" l="1"/>
  <c r="E33" i="6"/>
  <c r="E6" i="11"/>
  <c r="E31" i="5" l="1"/>
  <c r="I28" i="5"/>
  <c r="F30" i="5" s="1"/>
  <c r="F31" i="5" s="1"/>
  <c r="E34" i="6"/>
  <c r="I31" i="6"/>
  <c r="F33" i="6" s="1"/>
  <c r="F34" i="6" s="1"/>
</calcChain>
</file>

<file path=xl/sharedStrings.xml><?xml version="1.0" encoding="utf-8"?>
<sst xmlns="http://schemas.openxmlformats.org/spreadsheetml/2006/main" count="586" uniqueCount="290">
  <si>
    <t>●</t>
  </si>
  <si>
    <t>●　</t>
  </si>
  <si>
    <t>No</t>
    <phoneticPr fontId="7"/>
  </si>
  <si>
    <t>書類名称</t>
    <phoneticPr fontId="7"/>
  </si>
  <si>
    <t>書式</t>
    <rPh sb="0" eb="2">
      <t>ショシキ</t>
    </rPh>
    <phoneticPr fontId="11"/>
  </si>
  <si>
    <t>備考</t>
    <rPh sb="0" eb="2">
      <t>ビコウ</t>
    </rPh>
    <phoneticPr fontId="11"/>
  </si>
  <si>
    <t>幹事社</t>
    <phoneticPr fontId="7"/>
  </si>
  <si>
    <t>共同申請参加事業者</t>
    <rPh sb="0" eb="2">
      <t>キョウドウ</t>
    </rPh>
    <rPh sb="2" eb="4">
      <t>シンセイ</t>
    </rPh>
    <rPh sb="4" eb="6">
      <t>サンカ</t>
    </rPh>
    <rPh sb="6" eb="8">
      <t>ジギョウ</t>
    </rPh>
    <rPh sb="8" eb="9">
      <t>シャ</t>
    </rPh>
    <phoneticPr fontId="7"/>
  </si>
  <si>
    <t>コンソーシアム参加事業者</t>
    <rPh sb="7" eb="9">
      <t>サンカ</t>
    </rPh>
    <rPh sb="9" eb="11">
      <t>ジギョウ</t>
    </rPh>
    <rPh sb="11" eb="12">
      <t>シャ</t>
    </rPh>
    <phoneticPr fontId="7"/>
  </si>
  <si>
    <t>①</t>
    <phoneticPr fontId="7"/>
  </si>
  <si>
    <t>事業者基本情報</t>
    <rPh sb="0" eb="3">
      <t>ジギョウシャ</t>
    </rPh>
    <rPh sb="3" eb="5">
      <t>キホン</t>
    </rPh>
    <rPh sb="5" eb="7">
      <t>ジョウホウ</t>
    </rPh>
    <phoneticPr fontId="7"/>
  </si>
  <si>
    <t>指定
（別添１）</t>
    <rPh sb="0" eb="2">
      <t>シテイ</t>
    </rPh>
    <rPh sb="4" eb="6">
      <t>ベッテン</t>
    </rPh>
    <phoneticPr fontId="11"/>
  </si>
  <si>
    <t>●</t>
    <phoneticPr fontId="7"/>
  </si>
  <si>
    <t>②</t>
    <phoneticPr fontId="7"/>
  </si>
  <si>
    <t>指定
（別添２）</t>
    <rPh sb="0" eb="2">
      <t>シテイ</t>
    </rPh>
    <rPh sb="4" eb="6">
      <t>ベッテン</t>
    </rPh>
    <phoneticPr fontId="11"/>
  </si>
  <si>
    <t>想定される支出計画に基づき、補助対象支出に係る各費目の内訳および合計を算出すること。</t>
    <phoneticPr fontId="7"/>
  </si>
  <si>
    <t>③</t>
    <phoneticPr fontId="7"/>
  </si>
  <si>
    <r>
      <t xml:space="preserve">支出計画の根拠がわかる資料
（見積書、内規等）
</t>
    </r>
    <r>
      <rPr>
        <sz val="11"/>
        <rFont val="ＭＳ Ｐ明朝"/>
        <family val="1"/>
        <charset val="128"/>
      </rPr>
      <t>＊幹事社、コンソーシアム参加事業者のみ</t>
    </r>
    <rPh sb="0" eb="2">
      <t>シシュツ</t>
    </rPh>
    <rPh sb="2" eb="4">
      <t>ケイカク</t>
    </rPh>
    <rPh sb="5" eb="7">
      <t>コンキョ</t>
    </rPh>
    <rPh sb="11" eb="13">
      <t>シリョウ</t>
    </rPh>
    <rPh sb="15" eb="18">
      <t>ミツモリショ</t>
    </rPh>
    <rPh sb="19" eb="21">
      <t>ナイキ</t>
    </rPh>
    <rPh sb="21" eb="22">
      <t>トウ</t>
    </rPh>
    <rPh sb="25" eb="27">
      <t>カンジ</t>
    </rPh>
    <rPh sb="27" eb="28">
      <t>シャ</t>
    </rPh>
    <rPh sb="36" eb="38">
      <t>サンカ</t>
    </rPh>
    <rPh sb="38" eb="40">
      <t>ジギョウ</t>
    </rPh>
    <rPh sb="40" eb="41">
      <t>シャ</t>
    </rPh>
    <phoneticPr fontId="11"/>
  </si>
  <si>
    <t>自由</t>
    <rPh sb="0" eb="2">
      <t>ジユウ</t>
    </rPh>
    <phoneticPr fontId="11"/>
  </si>
  <si>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11"/>
  </si>
  <si>
    <t>④</t>
    <phoneticPr fontId="7"/>
  </si>
  <si>
    <r>
      <t xml:space="preserve">交付申請書
</t>
    </r>
    <r>
      <rPr>
        <sz val="11"/>
        <color theme="1"/>
        <rFont val="ＭＳ Ｐ明朝"/>
        <family val="1"/>
        <charset val="128"/>
      </rPr>
      <t>＊幹事社、コンソーシアム参加事業者のみ</t>
    </r>
    <rPh sb="0" eb="2">
      <t>コウフ</t>
    </rPh>
    <rPh sb="2" eb="5">
      <t>シンセイショ</t>
    </rPh>
    <rPh sb="7" eb="9">
      <t>カンジ</t>
    </rPh>
    <rPh sb="9" eb="10">
      <t>シャ</t>
    </rPh>
    <rPh sb="18" eb="20">
      <t>サンカ</t>
    </rPh>
    <rPh sb="20" eb="22">
      <t>ジギョウ</t>
    </rPh>
    <rPh sb="22" eb="23">
      <t>シャ</t>
    </rPh>
    <phoneticPr fontId="11"/>
  </si>
  <si>
    <t>指定
（様式第１）</t>
    <phoneticPr fontId="7"/>
  </si>
  <si>
    <t>共同申請の場合は連名で幹事社のみが作成すること。</t>
    <rPh sb="0" eb="2">
      <t>キョウドウ</t>
    </rPh>
    <rPh sb="2" eb="4">
      <t>シンセイ</t>
    </rPh>
    <rPh sb="5" eb="7">
      <t>バアイ</t>
    </rPh>
    <rPh sb="8" eb="10">
      <t>レンメイ</t>
    </rPh>
    <rPh sb="11" eb="13">
      <t>カンジ</t>
    </rPh>
    <rPh sb="13" eb="14">
      <t>シャ</t>
    </rPh>
    <rPh sb="17" eb="19">
      <t>サクセイ</t>
    </rPh>
    <phoneticPr fontId="7"/>
  </si>
  <si>
    <t>⑤</t>
    <phoneticPr fontId="7"/>
  </si>
  <si>
    <r>
      <t xml:space="preserve">補助事業概要説明書
</t>
    </r>
    <r>
      <rPr>
        <sz val="11"/>
        <rFont val="ＭＳ Ｐ明朝"/>
        <family val="1"/>
        <charset val="128"/>
      </rPr>
      <t>＊幹事社のみ</t>
    </r>
    <rPh sb="0" eb="2">
      <t>ホジョ</t>
    </rPh>
    <rPh sb="2" eb="4">
      <t>ジギョウ</t>
    </rPh>
    <rPh sb="4" eb="6">
      <t>ガイヨウ</t>
    </rPh>
    <rPh sb="6" eb="9">
      <t>セツメイショ</t>
    </rPh>
    <rPh sb="11" eb="13">
      <t>カンジ</t>
    </rPh>
    <rPh sb="13" eb="14">
      <t>シャ</t>
    </rPh>
    <phoneticPr fontId="11"/>
  </si>
  <si>
    <t>自由
＊項目指定
あり</t>
    <rPh sb="0" eb="2">
      <t>ジユウ</t>
    </rPh>
    <rPh sb="4" eb="6">
      <t>コウモク</t>
    </rPh>
    <rPh sb="6" eb="8">
      <t>シテイ</t>
    </rPh>
    <phoneticPr fontId="11"/>
  </si>
  <si>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11"/>
  </si>
  <si>
    <t>⑥</t>
    <phoneticPr fontId="7"/>
  </si>
  <si>
    <t>役員名簿</t>
    <rPh sb="0" eb="2">
      <t>ヤクイン</t>
    </rPh>
    <rPh sb="2" eb="4">
      <t>メイボ</t>
    </rPh>
    <phoneticPr fontId="7"/>
  </si>
  <si>
    <t>指定
（別添）</t>
    <rPh sb="0" eb="2">
      <t>シテイ</t>
    </rPh>
    <rPh sb="4" eb="6">
      <t>ベッテン</t>
    </rPh>
    <phoneticPr fontId="11"/>
  </si>
  <si>
    <t>役員とは会社法上の役員であり、取締役、監査役、会計参与のことを指す。
※登記申請中等の場合であれば、その旨を申告すること。</t>
    <rPh sb="41" eb="42">
      <t>ナド</t>
    </rPh>
    <phoneticPr fontId="7"/>
  </si>
  <si>
    <t>⑦</t>
    <phoneticPr fontId="7"/>
  </si>
  <si>
    <r>
      <rPr>
        <sz val="11"/>
        <color theme="1"/>
        <rFont val="ＭＳ Ｐ明朝"/>
        <family val="1"/>
        <charset val="128"/>
      </rPr>
      <t>【人件費が含まれる場合のみ】</t>
    </r>
    <r>
      <rPr>
        <u/>
        <sz val="11"/>
        <color theme="10"/>
        <rFont val="ＭＳ Ｐ明朝"/>
        <family val="1"/>
        <charset val="128"/>
      </rPr>
      <t xml:space="preserve">
人件費単価計算書</t>
    </r>
    <rPh sb="1" eb="4">
      <t>ジンケンヒ</t>
    </rPh>
    <rPh sb="5" eb="6">
      <t>フク</t>
    </rPh>
    <rPh sb="9" eb="11">
      <t>バアイ</t>
    </rPh>
    <rPh sb="15" eb="18">
      <t>ジンケンヒ</t>
    </rPh>
    <rPh sb="18" eb="20">
      <t>タンカ</t>
    </rPh>
    <rPh sb="20" eb="23">
      <t>ケイサンショ</t>
    </rPh>
    <phoneticPr fontId="11"/>
  </si>
  <si>
    <t>指定
（別添２-１）</t>
    <rPh sb="0" eb="2">
      <t>シテイ</t>
    </rPh>
    <rPh sb="4" eb="6">
      <t>ベッテン</t>
    </rPh>
    <phoneticPr fontId="11"/>
  </si>
  <si>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11"/>
  </si>
  <si>
    <t>⑧</t>
    <phoneticPr fontId="7"/>
  </si>
  <si>
    <t>指定
（別添２-２）</t>
    <rPh sb="0" eb="2">
      <t>シテイ</t>
    </rPh>
    <rPh sb="4" eb="6">
      <t>ベッテン</t>
    </rPh>
    <phoneticPr fontId="11"/>
  </si>
  <si>
    <t>⑨</t>
    <phoneticPr fontId="7"/>
  </si>
  <si>
    <r>
      <rPr>
        <u/>
        <sz val="11"/>
        <color theme="10"/>
        <rFont val="ＭＳ Ｐ明朝"/>
        <family val="1"/>
        <charset val="128"/>
      </rPr>
      <t xml:space="preserve">コンソーシアム登録申請書
</t>
    </r>
    <r>
      <rPr>
        <sz val="11"/>
        <rFont val="ＭＳ Ｐ明朝"/>
        <family val="1"/>
        <charset val="128"/>
      </rPr>
      <t>＊幹事社のみ</t>
    </r>
    <rPh sb="7" eb="9">
      <t>トウロク</t>
    </rPh>
    <rPh sb="9" eb="12">
      <t>シンセイショ</t>
    </rPh>
    <phoneticPr fontId="7"/>
  </si>
  <si>
    <t>指定
（別添３-１）</t>
    <rPh sb="4" eb="6">
      <t>ベッテン</t>
    </rPh>
    <phoneticPr fontId="7"/>
  </si>
  <si>
    <t>⑩</t>
    <phoneticPr fontId="7"/>
  </si>
  <si>
    <r>
      <rPr>
        <u/>
        <sz val="11"/>
        <color theme="10"/>
        <rFont val="ＭＳ Ｐ明朝"/>
        <family val="1"/>
        <charset val="128"/>
      </rPr>
      <t>コンソーシアム参加確認書</t>
    </r>
    <r>
      <rPr>
        <sz val="11"/>
        <color theme="10"/>
        <rFont val="ＭＳ Ｐ明朝"/>
        <family val="1"/>
        <charset val="128"/>
      </rPr>
      <t xml:space="preserve">
</t>
    </r>
    <r>
      <rPr>
        <sz val="11"/>
        <rFont val="ＭＳ Ｐ明朝"/>
        <family val="1"/>
        <charset val="128"/>
      </rPr>
      <t>＊コンソーシアム参加事業者のみ</t>
    </r>
    <rPh sb="7" eb="9">
      <t>サンカ</t>
    </rPh>
    <rPh sb="9" eb="12">
      <t>カクニンショ</t>
    </rPh>
    <rPh sb="21" eb="23">
      <t>サンカ</t>
    </rPh>
    <rPh sb="23" eb="25">
      <t>ジギョウ</t>
    </rPh>
    <rPh sb="25" eb="26">
      <t>シャ</t>
    </rPh>
    <phoneticPr fontId="7"/>
  </si>
  <si>
    <t>指定
（別添３-２）</t>
    <rPh sb="4" eb="6">
      <t>ベッテン</t>
    </rPh>
    <phoneticPr fontId="7"/>
  </si>
  <si>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11"/>
  </si>
  <si>
    <t xml:space="preserve"> 共同申請の場合は、幹事社が共同申請参加事業者分をまとめて提出のこと。</t>
    <rPh sb="1" eb="3">
      <t>キョウドウ</t>
    </rPh>
    <rPh sb="3" eb="5">
      <t>シンセイ</t>
    </rPh>
    <rPh sb="6" eb="8">
      <t>バアイ</t>
    </rPh>
    <rPh sb="10" eb="12">
      <t>カンジ</t>
    </rPh>
    <rPh sb="12" eb="13">
      <t>シャ</t>
    </rPh>
    <rPh sb="14" eb="16">
      <t>キョウドウ</t>
    </rPh>
    <rPh sb="16" eb="18">
      <t>シンセイ</t>
    </rPh>
    <rPh sb="18" eb="20">
      <t>サンカ</t>
    </rPh>
    <rPh sb="20" eb="22">
      <t>ジギョウ</t>
    </rPh>
    <rPh sb="22" eb="23">
      <t>シャ</t>
    </rPh>
    <rPh sb="23" eb="24">
      <t>ブン</t>
    </rPh>
    <rPh sb="29" eb="31">
      <t>テイシュツ</t>
    </rPh>
    <phoneticPr fontId="7"/>
  </si>
  <si>
    <t>（別添１）</t>
    <rPh sb="1" eb="3">
      <t>ベッテン</t>
    </rPh>
    <phoneticPr fontId="7"/>
  </si>
  <si>
    <t>事業者情報（幹事社、コンソーシアム参加事業者）</t>
    <rPh sb="0" eb="3">
      <t>ジギョウシャ</t>
    </rPh>
    <rPh sb="3" eb="5">
      <t>ジョウホウ</t>
    </rPh>
    <rPh sb="6" eb="8">
      <t>カンジ</t>
    </rPh>
    <rPh sb="8" eb="9">
      <t>シャ</t>
    </rPh>
    <rPh sb="17" eb="19">
      <t>サンカ</t>
    </rPh>
    <rPh sb="19" eb="21">
      <t>ジギョウ</t>
    </rPh>
    <rPh sb="21" eb="22">
      <t>シャ</t>
    </rPh>
    <phoneticPr fontId="7"/>
  </si>
  <si>
    <t>基本情報</t>
    <rPh sb="0" eb="2">
      <t>キホン</t>
    </rPh>
    <rPh sb="2" eb="4">
      <t>ジョウホウ</t>
    </rPh>
    <phoneticPr fontId="7"/>
  </si>
  <si>
    <t>会社名</t>
    <rPh sb="0" eb="3">
      <t>カイシャメイ</t>
    </rPh>
    <phoneticPr fontId="7"/>
  </si>
  <si>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7"/>
  </si>
  <si>
    <t>住所</t>
    <rPh sb="0" eb="2">
      <t>ジュウショ</t>
    </rPh>
    <phoneticPr fontId="7"/>
  </si>
  <si>
    <t>代表者役職</t>
    <rPh sb="0" eb="2">
      <t>ダイヒョウ</t>
    </rPh>
    <rPh sb="2" eb="3">
      <t>シャ</t>
    </rPh>
    <rPh sb="3" eb="5">
      <t>ヤクショク</t>
    </rPh>
    <phoneticPr fontId="7"/>
  </si>
  <si>
    <t>←登記簿情報と一致するように記入してください。（様式第１）交付申請書に転記されます。</t>
    <phoneticPr fontId="7"/>
  </si>
  <si>
    <t>氏名</t>
    <rPh sb="0" eb="2">
      <t>シメイ</t>
    </rPh>
    <phoneticPr fontId="7"/>
  </si>
  <si>
    <t>資本金または出資の総額</t>
    <rPh sb="0" eb="3">
      <t>シホンキン</t>
    </rPh>
    <rPh sb="6" eb="8">
      <t>シュッシ</t>
    </rPh>
    <rPh sb="9" eb="11">
      <t>ソウガク</t>
    </rPh>
    <phoneticPr fontId="7"/>
  </si>
  <si>
    <t>←数値入力で＃,＃＃＃円表示されます。</t>
    <rPh sb="1" eb="3">
      <t>スウチ</t>
    </rPh>
    <rPh sb="3" eb="5">
      <t>ニュウリョク</t>
    </rPh>
    <rPh sb="11" eb="12">
      <t>エン</t>
    </rPh>
    <rPh sb="12" eb="14">
      <t>ヒョウジ</t>
    </rPh>
    <phoneticPr fontId="7"/>
  </si>
  <si>
    <t>常時雇用する従業員数</t>
    <rPh sb="0" eb="2">
      <t>ジョウジ</t>
    </rPh>
    <rPh sb="2" eb="4">
      <t>コヨウ</t>
    </rPh>
    <rPh sb="6" eb="9">
      <t>ジュウギョウイン</t>
    </rPh>
    <rPh sb="9" eb="10">
      <t>スウ</t>
    </rPh>
    <phoneticPr fontId="7"/>
  </si>
  <si>
    <t>←数値入力で＃,＃＃＃人表示されます。</t>
    <rPh sb="1" eb="3">
      <t>スウチ</t>
    </rPh>
    <rPh sb="3" eb="5">
      <t>ニュウリョク</t>
    </rPh>
    <rPh sb="11" eb="12">
      <t>ヒト</t>
    </rPh>
    <rPh sb="12" eb="14">
      <t>ヒョウジ</t>
    </rPh>
    <phoneticPr fontId="7"/>
  </si>
  <si>
    <t>事業者担当者情報（幹事社、コンソーシアム参加事業者）</t>
    <rPh sb="0" eb="3">
      <t>ジギョウシャ</t>
    </rPh>
    <rPh sb="3" eb="6">
      <t>タントウシャ</t>
    </rPh>
    <rPh sb="6" eb="8">
      <t>ジョウホウ</t>
    </rPh>
    <rPh sb="9" eb="11">
      <t>カンジ</t>
    </rPh>
    <rPh sb="11" eb="12">
      <t>シャ</t>
    </rPh>
    <rPh sb="20" eb="22">
      <t>サンカ</t>
    </rPh>
    <rPh sb="22" eb="24">
      <t>ジギョウ</t>
    </rPh>
    <rPh sb="24" eb="25">
      <t>シャ</t>
    </rPh>
    <phoneticPr fontId="7"/>
  </si>
  <si>
    <t>担当者情報</t>
    <rPh sb="0" eb="3">
      <t>タントウシャ</t>
    </rPh>
    <rPh sb="3" eb="5">
      <t>ジョウホウ</t>
    </rPh>
    <phoneticPr fontId="7"/>
  </si>
  <si>
    <t>部署</t>
    <rPh sb="0" eb="2">
      <t>ブショ</t>
    </rPh>
    <phoneticPr fontId="7"/>
  </si>
  <si>
    <t>担当者役職①</t>
    <rPh sb="0" eb="3">
      <t>タントウシャ</t>
    </rPh>
    <rPh sb="3" eb="5">
      <t>ヤクショク</t>
    </rPh>
    <phoneticPr fontId="7"/>
  </si>
  <si>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7"/>
  </si>
  <si>
    <t>担当者氏名①</t>
    <rPh sb="0" eb="3">
      <t>タントウシャ</t>
    </rPh>
    <rPh sb="3" eb="5">
      <t>シメイ</t>
    </rPh>
    <phoneticPr fontId="7"/>
  </si>
  <si>
    <t>電話番号①</t>
    <rPh sb="0" eb="2">
      <t>デンワ</t>
    </rPh>
    <rPh sb="2" eb="4">
      <t>バンゴウ</t>
    </rPh>
    <phoneticPr fontId="7"/>
  </si>
  <si>
    <t>←ハイフンを入れてご記入下さい。</t>
    <rPh sb="6" eb="7">
      <t>イ</t>
    </rPh>
    <rPh sb="10" eb="12">
      <t>キニュウ</t>
    </rPh>
    <rPh sb="12" eb="13">
      <t>クダ</t>
    </rPh>
    <phoneticPr fontId="7"/>
  </si>
  <si>
    <t>メールアドレス①</t>
    <phoneticPr fontId="7"/>
  </si>
  <si>
    <t>担当者役職②</t>
    <rPh sb="0" eb="3">
      <t>タントウシャ</t>
    </rPh>
    <rPh sb="3" eb="5">
      <t>ヤクショク</t>
    </rPh>
    <phoneticPr fontId="7"/>
  </si>
  <si>
    <t>担当者氏名②</t>
    <rPh sb="0" eb="3">
      <t>タントウシャ</t>
    </rPh>
    <rPh sb="3" eb="5">
      <t>シメイ</t>
    </rPh>
    <phoneticPr fontId="7"/>
  </si>
  <si>
    <t>電話番号②</t>
    <rPh sb="0" eb="2">
      <t>デンワ</t>
    </rPh>
    <rPh sb="2" eb="4">
      <t>バンゴウ</t>
    </rPh>
    <phoneticPr fontId="7"/>
  </si>
  <si>
    <t>メールアドレス②</t>
    <phoneticPr fontId="7"/>
  </si>
  <si>
    <t>担当者役職③</t>
    <rPh sb="0" eb="3">
      <t>タントウシャ</t>
    </rPh>
    <rPh sb="3" eb="5">
      <t>ヤクショク</t>
    </rPh>
    <phoneticPr fontId="7"/>
  </si>
  <si>
    <t>担当者氏名③</t>
    <rPh sb="0" eb="3">
      <t>タントウシャ</t>
    </rPh>
    <rPh sb="3" eb="5">
      <t>シメイ</t>
    </rPh>
    <phoneticPr fontId="7"/>
  </si>
  <si>
    <t>電話番号③</t>
    <rPh sb="0" eb="2">
      <t>デンワ</t>
    </rPh>
    <rPh sb="2" eb="4">
      <t>バンゴウ</t>
    </rPh>
    <phoneticPr fontId="7"/>
  </si>
  <si>
    <t>メールアドレス③</t>
    <phoneticPr fontId="7"/>
  </si>
  <si>
    <t>書類送付先住所</t>
    <rPh sb="0" eb="2">
      <t>ショルイ</t>
    </rPh>
    <rPh sb="2" eb="4">
      <t>ソウフ</t>
    </rPh>
    <rPh sb="4" eb="5">
      <t>サキ</t>
    </rPh>
    <rPh sb="5" eb="7">
      <t>ジュウショ</t>
    </rPh>
    <phoneticPr fontId="7"/>
  </si>
  <si>
    <t>　基本情報と同じ</t>
    <rPh sb="1" eb="3">
      <t>キホン</t>
    </rPh>
    <rPh sb="3" eb="5">
      <t>ジョウホウ</t>
    </rPh>
    <rPh sb="6" eb="7">
      <t>オナ</t>
    </rPh>
    <phoneticPr fontId="7"/>
  </si>
  <si>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7"/>
  </si>
  <si>
    <t>要件確認</t>
    <rPh sb="0" eb="2">
      <t>ヨウケン</t>
    </rPh>
    <rPh sb="2" eb="4">
      <t>カクニン</t>
    </rPh>
    <phoneticPr fontId="7"/>
  </si>
  <si>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7"/>
  </si>
  <si>
    <t>　上記規定に該当しないことを確認しました</t>
    <rPh sb="1" eb="3">
      <t>ジョウキ</t>
    </rPh>
    <rPh sb="3" eb="5">
      <t>キテイ</t>
    </rPh>
    <rPh sb="6" eb="8">
      <t>ガイトウ</t>
    </rPh>
    <rPh sb="14" eb="16">
      <t>カクニン</t>
    </rPh>
    <phoneticPr fontId="7"/>
  </si>
  <si>
    <t>　上記規定に該当します</t>
    <rPh sb="1" eb="3">
      <t>ジョウキ</t>
    </rPh>
    <rPh sb="3" eb="5">
      <t>キテイ</t>
    </rPh>
    <rPh sb="6" eb="8">
      <t>ガイトウ</t>
    </rPh>
    <phoneticPr fontId="7"/>
  </si>
  <si>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7"/>
  </si>
  <si>
    <t>　他の国庫事業との重複はありません</t>
    <rPh sb="1" eb="2">
      <t>ホカ</t>
    </rPh>
    <rPh sb="3" eb="7">
      <t>コッコジギョウ</t>
    </rPh>
    <rPh sb="9" eb="11">
      <t>チョウフク</t>
    </rPh>
    <phoneticPr fontId="7"/>
  </si>
  <si>
    <t>　他の国庫事業との重複があります</t>
    <rPh sb="1" eb="2">
      <t>ホカ</t>
    </rPh>
    <rPh sb="3" eb="7">
      <t>コッコジギョウ</t>
    </rPh>
    <rPh sb="9" eb="11">
      <t>チョウフク</t>
    </rPh>
    <phoneticPr fontId="7"/>
  </si>
  <si>
    <t>（別添１）</t>
    <phoneticPr fontId="7"/>
  </si>
  <si>
    <t>事業者情報（共同申請参加事業者）</t>
    <rPh sb="0" eb="3">
      <t>ジギョウシャ</t>
    </rPh>
    <rPh sb="3" eb="5">
      <t>ジョウホウ</t>
    </rPh>
    <rPh sb="6" eb="8">
      <t>キョウドウ</t>
    </rPh>
    <rPh sb="8" eb="10">
      <t>シンセイ</t>
    </rPh>
    <rPh sb="10" eb="12">
      <t>サンカ</t>
    </rPh>
    <rPh sb="12" eb="14">
      <t>ジギョウ</t>
    </rPh>
    <rPh sb="14" eb="15">
      <t>シャ</t>
    </rPh>
    <phoneticPr fontId="7"/>
  </si>
  <si>
    <t>←数値入力で＃,＃＃＃円表示されます。</t>
    <rPh sb="1" eb="3">
      <t>スウチ</t>
    </rPh>
    <rPh sb="3" eb="5">
      <t>ニュウリョク</t>
    </rPh>
    <rPh sb="11" eb="14">
      <t>エンヒョウジ</t>
    </rPh>
    <phoneticPr fontId="7"/>
  </si>
  <si>
    <t>事業者担当者情報（共同申請参加事業者）</t>
    <rPh sb="0" eb="3">
      <t>ジギョウシャ</t>
    </rPh>
    <rPh sb="3" eb="6">
      <t>タントウシャ</t>
    </rPh>
    <rPh sb="6" eb="8">
      <t>ジョウホウ</t>
    </rPh>
    <rPh sb="9" eb="11">
      <t>キョウドウ</t>
    </rPh>
    <rPh sb="11" eb="13">
      <t>シンセイ</t>
    </rPh>
    <rPh sb="13" eb="15">
      <t>サンカ</t>
    </rPh>
    <rPh sb="15" eb="17">
      <t>ジギョウ</t>
    </rPh>
    <rPh sb="17" eb="18">
      <t>シャ</t>
    </rPh>
    <phoneticPr fontId="7"/>
  </si>
  <si>
    <t>←事務局からの問い合わせに対して主となる担当者をご記入下さい。</t>
    <rPh sb="7" eb="8">
      <t>ト</t>
    </rPh>
    <rPh sb="9" eb="10">
      <t>ア</t>
    </rPh>
    <rPh sb="13" eb="14">
      <t>タイ</t>
    </rPh>
    <rPh sb="16" eb="17">
      <t>シュ</t>
    </rPh>
    <rPh sb="20" eb="23">
      <t>タントウシャ</t>
    </rPh>
    <rPh sb="25" eb="27">
      <t>キニュウ</t>
    </rPh>
    <rPh sb="27" eb="28">
      <t>クダ</t>
    </rPh>
    <phoneticPr fontId="7"/>
  </si>
  <si>
    <t>（別添２）支出計画書</t>
    <phoneticPr fontId="7"/>
  </si>
  <si>
    <t>事業者区分</t>
    <rPh sb="0" eb="3">
      <t>ジギョウシャ</t>
    </rPh>
    <rPh sb="3" eb="5">
      <t>クブン</t>
    </rPh>
    <phoneticPr fontId="7"/>
  </si>
  <si>
    <t>事業者名</t>
    <rPh sb="0" eb="3">
      <t>ジギョウシャ</t>
    </rPh>
    <rPh sb="3" eb="4">
      <t>メイ</t>
    </rPh>
    <phoneticPr fontId="7"/>
  </si>
  <si>
    <t>←事業者名は（別添１）事業者基本情報の情報が反映されます。</t>
    <rPh sb="1" eb="4">
      <t>ジギョウシャ</t>
    </rPh>
    <rPh sb="4" eb="5">
      <t>メイ</t>
    </rPh>
    <phoneticPr fontId="7"/>
  </si>
  <si>
    <t>補助率</t>
    <rPh sb="0" eb="3">
      <t>ホジョリツ</t>
    </rPh>
    <phoneticPr fontId="7"/>
  </si>
  <si>
    <t>補助上限額</t>
    <rPh sb="0" eb="2">
      <t>ホジョ</t>
    </rPh>
    <rPh sb="2" eb="5">
      <t>ジョウゲンガク</t>
    </rPh>
    <phoneticPr fontId="7"/>
  </si>
  <si>
    <t>1.外注費・委託費</t>
    <rPh sb="2" eb="5">
      <t>ガイチュウヒ</t>
    </rPh>
    <rPh sb="6" eb="8">
      <t>イタク</t>
    </rPh>
    <rPh sb="8" eb="9">
      <t>ヒ</t>
    </rPh>
    <phoneticPr fontId="7"/>
  </si>
  <si>
    <t>法人規模</t>
    <rPh sb="0" eb="2">
      <t>ホウジン</t>
    </rPh>
    <rPh sb="2" eb="4">
      <t>キボ</t>
    </rPh>
    <phoneticPr fontId="7"/>
  </si>
  <si>
    <t>上限額</t>
    <rPh sb="0" eb="3">
      <t>ジョウゲンガク</t>
    </rPh>
    <phoneticPr fontId="7"/>
  </si>
  <si>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7"/>
  </si>
  <si>
    <t>中小企業</t>
    <rPh sb="0" eb="2">
      <t>チュウショウ</t>
    </rPh>
    <rPh sb="2" eb="4">
      <t>キギョウ</t>
    </rPh>
    <phoneticPr fontId="7"/>
  </si>
  <si>
    <t>3.人件費</t>
    <rPh sb="2" eb="5">
      <t>ジンケンヒ</t>
    </rPh>
    <phoneticPr fontId="7"/>
  </si>
  <si>
    <t>4.その他諸経費</t>
    <phoneticPr fontId="7"/>
  </si>
  <si>
    <t>費用総計（円）</t>
    <phoneticPr fontId="7"/>
  </si>
  <si>
    <t>No.</t>
    <phoneticPr fontId="7"/>
  </si>
  <si>
    <t>費用細目</t>
    <rPh sb="0" eb="2">
      <t>ヒヨウ</t>
    </rPh>
    <rPh sb="2" eb="4">
      <t>サイモク</t>
    </rPh>
    <phoneticPr fontId="7"/>
  </si>
  <si>
    <t>費用内容</t>
    <rPh sb="0" eb="2">
      <t>ヒヨウ</t>
    </rPh>
    <rPh sb="2" eb="4">
      <t>ナイヨウ</t>
    </rPh>
    <phoneticPr fontId="7"/>
  </si>
  <si>
    <t>金額根拠</t>
    <rPh sb="0" eb="2">
      <t>キンガク</t>
    </rPh>
    <rPh sb="2" eb="4">
      <t>コンキョ</t>
    </rPh>
    <phoneticPr fontId="7"/>
  </si>
  <si>
    <t>金額（税抜）</t>
    <rPh sb="0" eb="2">
      <t>キンガク</t>
    </rPh>
    <rPh sb="3" eb="5">
      <t>ゼイヌキ</t>
    </rPh>
    <phoneticPr fontId="7"/>
  </si>
  <si>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7"/>
  </si>
  <si>
    <t>※人件費の単価は健保等級の単価となります。</t>
    <rPh sb="1" eb="4">
      <t>ジンケンヒ</t>
    </rPh>
    <rPh sb="5" eb="7">
      <t>タンカ</t>
    </rPh>
    <rPh sb="8" eb="10">
      <t>ケンポ</t>
    </rPh>
    <rPh sb="10" eb="12">
      <t>トウキュウ</t>
    </rPh>
    <rPh sb="13" eb="15">
      <t>タンカ</t>
    </rPh>
    <phoneticPr fontId="7"/>
  </si>
  <si>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7"/>
  </si>
  <si>
    <t>（様式第１）</t>
    <phoneticPr fontId="11"/>
  </si>
  <si>
    <t>住所</t>
    <rPh sb="0" eb="2">
      <t>ジュウショ</t>
    </rPh>
    <phoneticPr fontId="11"/>
  </si>
  <si>
    <t>会社名</t>
    <rPh sb="0" eb="3">
      <t>カイシャメイ</t>
    </rPh>
    <phoneticPr fontId="11"/>
  </si>
  <si>
    <t>←（別添１）事業者基本情報の情報が反映されます。</t>
    <phoneticPr fontId="7"/>
  </si>
  <si>
    <t>代表者役職</t>
    <rPh sb="0" eb="3">
      <t>ダイヒョウシャ</t>
    </rPh>
    <rPh sb="3" eb="5">
      <t>ヤクショク</t>
    </rPh>
    <phoneticPr fontId="11"/>
  </si>
  <si>
    <t>代表者名</t>
    <rPh sb="0" eb="3">
      <t>ダイヒョウシャ</t>
    </rPh>
    <rPh sb="3" eb="4">
      <t>メイ</t>
    </rPh>
    <phoneticPr fontId="7"/>
  </si>
  <si>
    <t>←幹事社、コンソーシアム参加事業者それぞれ提出が必要になります。</t>
    <rPh sb="1" eb="3">
      <t>カンジ</t>
    </rPh>
    <rPh sb="3" eb="4">
      <t>シャ</t>
    </rPh>
    <rPh sb="12" eb="14">
      <t>サンカ</t>
    </rPh>
    <rPh sb="14" eb="16">
      <t>ジギョウ</t>
    </rPh>
    <rPh sb="16" eb="17">
      <t>シャ</t>
    </rPh>
    <rPh sb="21" eb="23">
      <t>テイシュツ</t>
    </rPh>
    <rPh sb="24" eb="26">
      <t>ヒツヨウ</t>
    </rPh>
    <phoneticPr fontId="7"/>
  </si>
  <si>
    <t>記</t>
    <rPh sb="0" eb="1">
      <t>キ</t>
    </rPh>
    <phoneticPr fontId="7"/>
  </si>
  <si>
    <t>１．間接補助事業の名称</t>
    <phoneticPr fontId="11"/>
  </si>
  <si>
    <t>２．間接補助事業の目的及び内容</t>
    <phoneticPr fontId="11"/>
  </si>
  <si>
    <t>別添「補助事業概要説明書」による</t>
    <phoneticPr fontId="7"/>
  </si>
  <si>
    <t>３．間接補助事業の開始及び完了予定日</t>
    <phoneticPr fontId="11"/>
  </si>
  <si>
    <t>交付決定日　～</t>
    <phoneticPr fontId="7"/>
  </si>
  <si>
    <t>４．間接補助事業に要する経費、補助対象経費、補助金交付申請額、およびその配分額</t>
    <phoneticPr fontId="11"/>
  </si>
  <si>
    <t>上限額</t>
    <rPh sb="0" eb="2">
      <t>ジョウゲン</t>
    </rPh>
    <rPh sb="2" eb="3">
      <t>ガク</t>
    </rPh>
    <phoneticPr fontId="7"/>
  </si>
  <si>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</si>
  <si>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</si>
  <si>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</si>
  <si>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</si>
  <si>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</si>
  <si>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</si>
  <si>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7"/>
  </si>
  <si>
    <t>合    計</t>
  </si>
  <si>
    <t>（注１）申請書には、次の事項を記載した書面を添付すること。</t>
    <phoneticPr fontId="7"/>
  </si>
  <si>
    <t>（1） 申請者の役員名簿（別添）</t>
    <phoneticPr fontId="7"/>
  </si>
  <si>
    <t>←補助事業に要する経費は、支出計画書に入力した金額が反映されます。</t>
    <phoneticPr fontId="7"/>
  </si>
  <si>
    <t>（別添）</t>
    <rPh sb="1" eb="3">
      <t>ベッテン</t>
    </rPh>
    <phoneticPr fontId="7"/>
  </si>
  <si>
    <t>役員名簿</t>
    <phoneticPr fontId="7"/>
  </si>
  <si>
    <t>氏名カナ</t>
    <phoneticPr fontId="7"/>
  </si>
  <si>
    <t>氏名漢字</t>
    <phoneticPr fontId="7"/>
  </si>
  <si>
    <t>生年月日</t>
    <phoneticPr fontId="7"/>
  </si>
  <si>
    <t>性別</t>
    <rPh sb="0" eb="2">
      <t>セイベツ</t>
    </rPh>
    <phoneticPr fontId="7"/>
  </si>
  <si>
    <t>役職名</t>
    <rPh sb="0" eb="3">
      <t>ヤクショクメイ</t>
    </rPh>
    <phoneticPr fontId="7"/>
  </si>
  <si>
    <t>和暦</t>
    <rPh sb="0" eb="2">
      <t>ワレキ</t>
    </rPh>
    <phoneticPr fontId="7"/>
  </si>
  <si>
    <t>年</t>
    <rPh sb="0" eb="1">
      <t>ネン</t>
    </rPh>
    <phoneticPr fontId="7"/>
  </si>
  <si>
    <t>月</t>
    <rPh sb="0" eb="1">
      <t>ツキ</t>
    </rPh>
    <phoneticPr fontId="7"/>
  </si>
  <si>
    <t>日</t>
    <rPh sb="0" eb="1">
      <t>ヒ</t>
    </rPh>
    <phoneticPr fontId="7"/>
  </si>
  <si>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7"/>
  </si>
  <si>
    <t>（注）</t>
    <rPh sb="1" eb="2">
      <t>チュウ</t>
    </rPh>
    <phoneticPr fontId="7"/>
  </si>
  <si>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7"/>
  </si>
  <si>
    <t>（別添２－１）</t>
    <rPh sb="1" eb="3">
      <t>ベッテン</t>
    </rPh>
    <phoneticPr fontId="11"/>
  </si>
  <si>
    <t/>
  </si>
  <si>
    <t>人件費単価計算書</t>
    <rPh sb="0" eb="3">
      <t>ジンケンヒ</t>
    </rPh>
    <rPh sb="3" eb="5">
      <t>タンカ</t>
    </rPh>
    <rPh sb="5" eb="8">
      <t>ケイサンショ</t>
    </rPh>
    <phoneticPr fontId="11"/>
  </si>
  <si>
    <t>　　（幹事社、コンソーシアム参加事業者）</t>
    <rPh sb="3" eb="5">
      <t>カンジ</t>
    </rPh>
    <rPh sb="5" eb="6">
      <t>シャ</t>
    </rPh>
    <rPh sb="14" eb="16">
      <t>サンカ</t>
    </rPh>
    <rPh sb="16" eb="18">
      <t>ジギョウ</t>
    </rPh>
    <rPh sb="18" eb="19">
      <t>シャ</t>
    </rPh>
    <phoneticPr fontId="7"/>
  </si>
  <si>
    <t>下記に相違ないことを証明する。</t>
    <rPh sb="0" eb="1">
      <t>カ</t>
    </rPh>
    <phoneticPr fontId="7"/>
  </si>
  <si>
    <t>住　　　　　所</t>
    <phoneticPr fontId="11"/>
  </si>
  <si>
    <t>法人・団体等名</t>
    <rPh sb="0" eb="2">
      <t>ホウジン</t>
    </rPh>
    <rPh sb="5" eb="6">
      <t>トウ</t>
    </rPh>
    <phoneticPr fontId="11"/>
  </si>
  <si>
    <t>コンソーシアム申請の場合は、各社提出すること（支出計画全てを各社提出）</t>
    <rPh sb="14" eb="16">
      <t>カクシャ</t>
    </rPh>
    <rPh sb="16" eb="18">
      <t>テイシュツ</t>
    </rPh>
    <rPh sb="23" eb="25">
      <t>シシュツ</t>
    </rPh>
    <rPh sb="25" eb="27">
      <t>ケイカク</t>
    </rPh>
    <rPh sb="27" eb="28">
      <t>スベ</t>
    </rPh>
    <rPh sb="30" eb="32">
      <t>カクシャ</t>
    </rPh>
    <rPh sb="32" eb="34">
      <t>テイシュツ</t>
    </rPh>
    <phoneticPr fontId="7"/>
  </si>
  <si>
    <t>代表者名又は担当部署責任者</t>
    <rPh sb="4" eb="5">
      <t>マタ</t>
    </rPh>
    <rPh sb="6" eb="8">
      <t>タントウ</t>
    </rPh>
    <rPh sb="8" eb="10">
      <t>ブショ</t>
    </rPh>
    <rPh sb="10" eb="13">
      <t>セキニンシャ</t>
    </rPh>
    <phoneticPr fontId="11"/>
  </si>
  <si>
    <t>各表は、対象となる人ごとに１行を用いること</t>
    <rPh sb="0" eb="1">
      <t>カク</t>
    </rPh>
    <rPh sb="1" eb="2">
      <t>ヒョウ</t>
    </rPh>
    <rPh sb="4" eb="6">
      <t>タイショウ</t>
    </rPh>
    <rPh sb="9" eb="10">
      <t>ヒト</t>
    </rPh>
    <rPh sb="14" eb="15">
      <t>ギョウ</t>
    </rPh>
    <rPh sb="16" eb="17">
      <t>モチ</t>
    </rPh>
    <phoneticPr fontId="7"/>
  </si>
  <si>
    <t>１．健保等級適用者</t>
    <rPh sb="2" eb="4">
      <t>ケンポ</t>
    </rPh>
    <rPh sb="4" eb="6">
      <t>トウキュウ</t>
    </rPh>
    <rPh sb="6" eb="9">
      <t>テキヨウシャ</t>
    </rPh>
    <phoneticPr fontId="11"/>
  </si>
  <si>
    <t>氏名</t>
    <rPh sb="0" eb="2">
      <t>シメイ</t>
    </rPh>
    <phoneticPr fontId="11"/>
  </si>
  <si>
    <r>
      <t>健保等級</t>
    </r>
    <r>
      <rPr>
        <vertAlign val="superscript"/>
        <sz val="11"/>
        <rFont val="ＭＳ 明朝"/>
        <family val="1"/>
        <charset val="128"/>
      </rPr>
      <t>※</t>
    </r>
    <rPh sb="0" eb="2">
      <t>ケンポ</t>
    </rPh>
    <rPh sb="2" eb="4">
      <t>トウキュウ</t>
    </rPh>
    <phoneticPr fontId="11"/>
  </si>
  <si>
    <t>賞与回数</t>
    <rPh sb="0" eb="2">
      <t>ショウヨ</t>
    </rPh>
    <rPh sb="2" eb="4">
      <t>カイスウ</t>
    </rPh>
    <phoneticPr fontId="11"/>
  </si>
  <si>
    <t>人件費単価</t>
    <rPh sb="0" eb="3">
      <t>ジンケンヒ</t>
    </rPh>
    <rPh sb="3" eb="5">
      <t>タンカ</t>
    </rPh>
    <phoneticPr fontId="11"/>
  </si>
  <si>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7"/>
  </si>
  <si>
    <t>※健保等級対象者は必ず、1項の欄で登録すること。</t>
    <phoneticPr fontId="7"/>
  </si>
  <si>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7"/>
  </si>
  <si>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11"/>
  </si>
  <si>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11"/>
  </si>
  <si>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11"/>
  </si>
  <si>
    <t>月給額</t>
    <rPh sb="0" eb="2">
      <t>ゲッキュウ</t>
    </rPh>
    <rPh sb="2" eb="3">
      <t>ガク</t>
    </rPh>
    <phoneticPr fontId="11"/>
  </si>
  <si>
    <t>備考（月給額の算出式を記入）</t>
    <rPh sb="0" eb="2">
      <t>ビコウ</t>
    </rPh>
    <rPh sb="3" eb="5">
      <t>ゲッキュウ</t>
    </rPh>
    <rPh sb="5" eb="6">
      <t>ガク</t>
    </rPh>
    <rPh sb="7" eb="9">
      <t>サンシュツ</t>
    </rPh>
    <rPh sb="9" eb="10">
      <t>シキ</t>
    </rPh>
    <phoneticPr fontId="11"/>
  </si>
  <si>
    <t>健保等級非適用で、個別に単価を設定する場合、根拠資料を示し、妥当性を説明できること。</t>
    <phoneticPr fontId="7"/>
  </si>
  <si>
    <t>月給額を記入すると、健保等級と人件費単価が自動で算出されます。</t>
    <rPh sb="0" eb="2">
      <t>ゲッキュウ</t>
    </rPh>
    <rPh sb="2" eb="3">
      <t>ガク</t>
    </rPh>
    <rPh sb="10" eb="12">
      <t>ケンポ</t>
    </rPh>
    <rPh sb="12" eb="14">
      <t>トウキュウ</t>
    </rPh>
    <phoneticPr fontId="7"/>
  </si>
  <si>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11"/>
  </si>
  <si>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11"/>
  </si>
  <si>
    <t>３．健保等級非適用者（日給制、時給制）</t>
    <rPh sb="2" eb="4">
      <t>ケンポ</t>
    </rPh>
    <rPh sb="4" eb="6">
      <t>トウキュウ</t>
    </rPh>
    <rPh sb="6" eb="7">
      <t>ヒ</t>
    </rPh>
    <rPh sb="7" eb="10">
      <t>テキヨウシャ</t>
    </rPh>
    <rPh sb="11" eb="14">
      <t>ニッキュウセイ</t>
    </rPh>
    <rPh sb="15" eb="18">
      <t>ジキュウセイ</t>
    </rPh>
    <phoneticPr fontId="11"/>
  </si>
  <si>
    <r>
      <t>日給額</t>
    </r>
    <r>
      <rPr>
        <vertAlign val="superscript"/>
        <sz val="11"/>
        <rFont val="ＭＳ 明朝"/>
        <family val="1"/>
        <charset val="128"/>
      </rPr>
      <t>※1</t>
    </r>
    <rPh sb="0" eb="2">
      <t>ニッキュウ</t>
    </rPh>
    <rPh sb="2" eb="3">
      <t>ガク</t>
    </rPh>
    <phoneticPr fontId="11"/>
  </si>
  <si>
    <r>
      <t>所定労働時間</t>
    </r>
    <r>
      <rPr>
        <vertAlign val="superscript"/>
        <sz val="11"/>
        <rFont val="ＭＳ 明朝"/>
        <family val="1"/>
        <charset val="128"/>
      </rPr>
      <t>※２</t>
    </r>
    <rPh sb="0" eb="2">
      <t>ショテイ</t>
    </rPh>
    <rPh sb="2" eb="4">
      <t>ロウドウ</t>
    </rPh>
    <rPh sb="4" eb="6">
      <t>ジカン</t>
    </rPh>
    <phoneticPr fontId="11"/>
  </si>
  <si>
    <r>
      <t>人件費単価</t>
    </r>
    <r>
      <rPr>
        <vertAlign val="superscript"/>
        <sz val="11"/>
        <rFont val="ＭＳ 明朝"/>
        <family val="1"/>
        <charset val="128"/>
      </rPr>
      <t>※３</t>
    </r>
    <phoneticPr fontId="11"/>
  </si>
  <si>
    <t>日給額と所定労働時間を記入すると、人件費単価が自動で算出されます。</t>
    <rPh sb="0" eb="2">
      <t>ニッキュウ</t>
    </rPh>
    <rPh sb="4" eb="6">
      <t>ショテイ</t>
    </rPh>
    <rPh sb="6" eb="8">
      <t>ロウドウ</t>
    </rPh>
    <rPh sb="8" eb="10">
      <t>ジカン</t>
    </rPh>
    <phoneticPr fontId="7"/>
  </si>
  <si>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11"/>
  </si>
  <si>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11"/>
  </si>
  <si>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11"/>
  </si>
  <si>
    <t>　　　</t>
    <phoneticPr fontId="7"/>
  </si>
  <si>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11"/>
  </si>
  <si>
    <t>　　　（共同申請参加事業者）</t>
    <rPh sb="4" eb="6">
      <t>キョウドウ</t>
    </rPh>
    <rPh sb="6" eb="8">
      <t>シンセイ</t>
    </rPh>
    <rPh sb="8" eb="10">
      <t>サンカ</t>
    </rPh>
    <rPh sb="10" eb="12">
      <t>ジギョウ</t>
    </rPh>
    <rPh sb="12" eb="13">
      <t>シャ</t>
    </rPh>
    <phoneticPr fontId="7"/>
  </si>
  <si>
    <t>　←（別添１）事業者基本情報の情報が反映されます。</t>
    <phoneticPr fontId="7"/>
  </si>
  <si>
    <t>←入力頂いた単価は人件費計算根拠に反映されます。</t>
    <phoneticPr fontId="7"/>
  </si>
  <si>
    <t>（別添２－２）人件費計算根拠</t>
    <phoneticPr fontId="7"/>
  </si>
  <si>
    <t>（幹事社、コンソーシアム参加事業者）</t>
    <rPh sb="1" eb="3">
      <t>カンジ</t>
    </rPh>
    <rPh sb="3" eb="4">
      <t>シャ</t>
    </rPh>
    <rPh sb="12" eb="14">
      <t>サンカ</t>
    </rPh>
    <rPh sb="14" eb="16">
      <t>ジギョウ</t>
    </rPh>
    <rPh sb="16" eb="17">
      <t>シャ</t>
    </rPh>
    <phoneticPr fontId="7"/>
  </si>
  <si>
    <t>法人・団体等名</t>
    <phoneticPr fontId="7"/>
  </si>
  <si>
    <t>人件費総計（円）</t>
    <rPh sb="0" eb="3">
      <t>ジンケンヒ</t>
    </rPh>
    <rPh sb="3" eb="5">
      <t>ソウケイ</t>
    </rPh>
    <rPh sb="6" eb="7">
      <t>エン</t>
    </rPh>
    <phoneticPr fontId="7"/>
  </si>
  <si>
    <r>
      <t xml:space="preserve">作業工程
</t>
    </r>
    <r>
      <rPr>
        <b/>
        <sz val="9"/>
        <rFont val="ＭＳ 明朝"/>
        <family val="1"/>
        <charset val="128"/>
      </rPr>
      <t>（手入力）</t>
    </r>
    <rPh sb="0" eb="2">
      <t>サギョウ</t>
    </rPh>
    <rPh sb="2" eb="4">
      <t>コウテイ</t>
    </rPh>
    <rPh sb="6" eb="9">
      <t>テニュウリョク</t>
    </rPh>
    <phoneticPr fontId="7"/>
  </si>
  <si>
    <r>
      <t xml:space="preserve">担当者
</t>
    </r>
    <r>
      <rPr>
        <b/>
        <sz val="9"/>
        <rFont val="ＭＳ 明朝"/>
        <family val="1"/>
        <charset val="128"/>
      </rPr>
      <t>（プルダウン）</t>
    </r>
    <rPh sb="0" eb="3">
      <t>タントウシャ</t>
    </rPh>
    <phoneticPr fontId="7"/>
  </si>
  <si>
    <r>
      <t xml:space="preserve">単価（円）
</t>
    </r>
    <r>
      <rPr>
        <b/>
        <sz val="9"/>
        <rFont val="ＭＳ 明朝"/>
        <family val="1"/>
        <charset val="128"/>
      </rPr>
      <t>（自動計算）</t>
    </r>
    <rPh sb="0" eb="2">
      <t>タンカ</t>
    </rPh>
    <rPh sb="3" eb="4">
      <t>エン</t>
    </rPh>
    <rPh sb="7" eb="9">
      <t>ジドウ</t>
    </rPh>
    <rPh sb="9" eb="11">
      <t>ケイサン</t>
    </rPh>
    <phoneticPr fontId="7"/>
  </si>
  <si>
    <r>
      <t xml:space="preserve">工数（時間）
</t>
    </r>
    <r>
      <rPr>
        <b/>
        <sz val="9"/>
        <rFont val="ＭＳ 明朝"/>
        <family val="1"/>
        <charset val="128"/>
      </rPr>
      <t>（手入力）</t>
    </r>
    <rPh sb="0" eb="2">
      <t>コウスウ</t>
    </rPh>
    <rPh sb="3" eb="5">
      <t>ジカン</t>
    </rPh>
    <rPh sb="8" eb="11">
      <t>テニュウリョク</t>
    </rPh>
    <phoneticPr fontId="7"/>
  </si>
  <si>
    <t>投入人件費
見込（円）</t>
    <rPh sb="0" eb="2">
      <t>トウニュウ</t>
    </rPh>
    <rPh sb="2" eb="5">
      <t>ジンケンヒ</t>
    </rPh>
    <rPh sb="6" eb="8">
      <t>ミコ</t>
    </rPh>
    <rPh sb="9" eb="10">
      <t>エン</t>
    </rPh>
    <phoneticPr fontId="7"/>
  </si>
  <si>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7"/>
  </si>
  <si>
    <t>（共同申請参加事業者）</t>
    <rPh sb="1" eb="3">
      <t>キョウドウ</t>
    </rPh>
    <rPh sb="3" eb="5">
      <t>シンセイ</t>
    </rPh>
    <rPh sb="5" eb="7">
      <t>サンカ</t>
    </rPh>
    <rPh sb="7" eb="9">
      <t>ジギョウ</t>
    </rPh>
    <rPh sb="9" eb="10">
      <t>シャ</t>
    </rPh>
    <phoneticPr fontId="7"/>
  </si>
  <si>
    <t>（別添３-1）</t>
    <phoneticPr fontId="7"/>
  </si>
  <si>
    <t>提出日に変更</t>
    <rPh sb="0" eb="3">
      <t xml:space="preserve">テイシュツビ </t>
    </rPh>
    <rPh sb="4" eb="6">
      <t xml:space="preserve">ヘンコウ </t>
    </rPh>
    <phoneticPr fontId="53"/>
  </si>
  <si>
    <t>←（別添１）事業者基本情報の情報が反映される</t>
    <phoneticPr fontId="7"/>
  </si>
  <si>
    <t>社名</t>
    <rPh sb="0" eb="2">
      <t>シャメイ</t>
    </rPh>
    <phoneticPr fontId="11"/>
  </si>
  <si>
    <t>事業責任者　役職氏名</t>
    <rPh sb="0" eb="2">
      <t>ジギョウ</t>
    </rPh>
    <rPh sb="2" eb="5">
      <t>セキニンシャ</t>
    </rPh>
    <rPh sb="6" eb="8">
      <t>ヤクショク</t>
    </rPh>
    <phoneticPr fontId="11"/>
  </si>
  <si>
    <t>←事業責任者の役職、氏名を入力してください。</t>
    <rPh sb="1" eb="3">
      <t>ジギョウ</t>
    </rPh>
    <rPh sb="3" eb="6">
      <t>セキニンシャ</t>
    </rPh>
    <rPh sb="7" eb="9">
      <t>ヤクショク</t>
    </rPh>
    <rPh sb="10" eb="12">
      <t>シメイ</t>
    </rPh>
    <rPh sb="13" eb="15">
      <t>ニュウリョク</t>
    </rPh>
    <phoneticPr fontId="7"/>
  </si>
  <si>
    <t>　 標題に掲げる補助金事業について、コンソーシアム幹事社は、本コンソーシアムを構成する企業又は団体のすべてが、
本申請書に記す同意事項を認め、事業参加要件を満たすことを確認し、以下の通り登録申請を行います。</t>
    <phoneticPr fontId="11"/>
  </si>
  <si>
    <t>（同意事項）</t>
    <rPh sb="1" eb="3">
      <t>ドウイ</t>
    </rPh>
    <rPh sb="3" eb="5">
      <t>ジコウ</t>
    </rPh>
    <phoneticPr fontId="11"/>
  </si>
  <si>
    <t>第１条（目的）</t>
    <phoneticPr fontId="11"/>
  </si>
  <si>
    <t>下記コンソーシアム参加事業者一覧に記載されたメンバー（以下「本メンバー」という）は、コンソーシアム（以下「本コンソーシアム」という）を組み、本件事業を推進することに同意する。</t>
    <rPh sb="11" eb="13">
      <t>ジギョウ</t>
    </rPh>
    <rPh sb="13" eb="14">
      <t>シャ</t>
    </rPh>
    <phoneticPr fontId="11"/>
  </si>
  <si>
    <t>第２条（審査対象）</t>
    <phoneticPr fontId="11"/>
  </si>
  <si>
    <t>本メンバーは、申請内容が本コンソーシアムの単位で審査を受け、採否が決定されることを同意する。</t>
    <phoneticPr fontId="11"/>
  </si>
  <si>
    <t>第３条（成立・解散）</t>
    <phoneticPr fontId="11"/>
  </si>
  <si>
    <t>本コンソーシアムは、上記申請日に成立し、事業完了日または本申請が不採択となった時に解散するものとする。</t>
    <rPh sb="10" eb="12">
      <t>ジョウキ</t>
    </rPh>
    <phoneticPr fontId="11"/>
  </si>
  <si>
    <t>第４条（情報提供）</t>
    <phoneticPr fontId="11"/>
  </si>
  <si>
    <t>本メンバーは、必要に応じて本件事業の遂行に必要な情報を他の本メンバーに提供する。</t>
    <phoneticPr fontId="11"/>
  </si>
  <si>
    <t>第５条（報告会）</t>
    <phoneticPr fontId="11"/>
  </si>
  <si>
    <t>本メンバーは、本コンソーシアムが存続する間、幹事社の要請により報告会を開催し、本件事業の進行状況について相互に報告を行い、また、本件事業の実施方法その他について協議を行う。</t>
    <rPh sb="24" eb="25">
      <t>シャ</t>
    </rPh>
    <phoneticPr fontId="11"/>
  </si>
  <si>
    <t>（事業参加要件）</t>
    <rPh sb="1" eb="3">
      <t>ジギョウ</t>
    </rPh>
    <rPh sb="3" eb="5">
      <t>サンカ</t>
    </rPh>
    <rPh sb="5" eb="7">
      <t>ヨウケン</t>
    </rPh>
    <phoneticPr fontId="11"/>
  </si>
  <si>
    <t>1．事業社参加資格</t>
    <rPh sb="2" eb="4">
      <t>ジギョウ</t>
    </rPh>
    <rPh sb="4" eb="5">
      <t>シャ</t>
    </rPh>
    <rPh sb="5" eb="7">
      <t>サンカ</t>
    </rPh>
    <rPh sb="7" eb="9">
      <t>シカク</t>
    </rPh>
    <phoneticPr fontId="11"/>
  </si>
  <si>
    <t>２．契約締結義務</t>
    <rPh sb="2" eb="4">
      <t>ケイヤク</t>
    </rPh>
    <rPh sb="4" eb="6">
      <t>テイケツ</t>
    </rPh>
    <rPh sb="6" eb="8">
      <t>ギム</t>
    </rPh>
    <phoneticPr fontId="11"/>
  </si>
  <si>
    <t>本事業における情報管理、適正な補助金運用等に関する契約等を締結すること。</t>
    <rPh sb="27" eb="28">
      <t>トウ</t>
    </rPh>
    <phoneticPr fontId="11"/>
  </si>
  <si>
    <t>（コンソーシアム参加事業者一覧）</t>
    <rPh sb="8" eb="10">
      <t>サンカ</t>
    </rPh>
    <rPh sb="10" eb="12">
      <t>ジギョウ</t>
    </rPh>
    <rPh sb="12" eb="13">
      <t>シャ</t>
    </rPh>
    <rPh sb="13" eb="15">
      <t>イチラン</t>
    </rPh>
    <phoneticPr fontId="11"/>
  </si>
  <si>
    <t>事業責任者役職</t>
    <rPh sb="0" eb="2">
      <t>ジギョウ</t>
    </rPh>
    <rPh sb="2" eb="5">
      <t>セキニンシャ</t>
    </rPh>
    <rPh sb="5" eb="7">
      <t>ヤクショク</t>
    </rPh>
    <phoneticPr fontId="11"/>
  </si>
  <si>
    <t>（別添３-２）</t>
    <rPh sb="1" eb="2">
      <t>ベツ</t>
    </rPh>
    <phoneticPr fontId="11"/>
  </si>
  <si>
    <t>幹事社名</t>
    <rPh sb="0" eb="2">
      <t>カンジ</t>
    </rPh>
    <rPh sb="2" eb="4">
      <t>シャメイ</t>
    </rPh>
    <rPh sb="3" eb="4">
      <t>メイ</t>
    </rPh>
    <phoneticPr fontId="7"/>
  </si>
  <si>
    <t>←幹事会社名を入力してください。</t>
    <rPh sb="1" eb="3">
      <t>カンジ</t>
    </rPh>
    <rPh sb="3" eb="5">
      <t>ガイシャ</t>
    </rPh>
    <rPh sb="5" eb="6">
      <t>メイ</t>
    </rPh>
    <rPh sb="7" eb="9">
      <t>ニュウリョク</t>
    </rPh>
    <phoneticPr fontId="7"/>
  </si>
  <si>
    <t>コンソーシアム参加事業者　住所</t>
    <rPh sb="7" eb="9">
      <t>サンカ</t>
    </rPh>
    <rPh sb="9" eb="11">
      <t>ジギョウ</t>
    </rPh>
    <rPh sb="11" eb="12">
      <t>シャ</t>
    </rPh>
    <rPh sb="13" eb="15">
      <t>ジュウショ</t>
    </rPh>
    <phoneticPr fontId="7"/>
  </si>
  <si>
    <t>←（別添１）事業者基本情報の情報が反映される</t>
    <rPh sb="14" eb="16">
      <t>ジョウホウ</t>
    </rPh>
    <rPh sb="17" eb="19">
      <t>ハンエイ</t>
    </rPh>
    <phoneticPr fontId="7"/>
  </si>
  <si>
    <t>事業責任者　役職氏名</t>
    <rPh sb="0" eb="2">
      <t>ジギョウ</t>
    </rPh>
    <rPh sb="2" eb="5">
      <t>セキニンシャ</t>
    </rPh>
    <rPh sb="6" eb="8">
      <t>ヤクショク</t>
    </rPh>
    <rPh sb="8" eb="10">
      <t>シメイ</t>
    </rPh>
    <phoneticPr fontId="11"/>
  </si>
  <si>
    <t>←事業責任者の役職、氏名を入力してください。</t>
    <phoneticPr fontId="7"/>
  </si>
  <si>
    <t>記</t>
    <rPh sb="0" eb="1">
      <t>キ</t>
    </rPh>
    <phoneticPr fontId="11"/>
  </si>
  <si>
    <t>以上</t>
    <rPh sb="0" eb="2">
      <t>イジョウ</t>
    </rPh>
    <phoneticPr fontId="11"/>
  </si>
  <si>
    <t>代表取締役　○○　○○</t>
    <rPh sb="0" eb="2">
      <t>ダイヒョウ</t>
    </rPh>
    <rPh sb="2" eb="5">
      <t>トリシマリヤク</t>
    </rPh>
    <phoneticPr fontId="7"/>
  </si>
  <si>
    <t>支出計画書
＊幹事社、コンソーシアム参加事業者のみ</t>
  </si>
  <si>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</si>
  <si>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</si>
  <si>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</si>
  <si>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</si>
  <si>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</si>
  <si>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</si>
  <si>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</si>
  <si>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</si>
  <si>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</si>
  <si>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別    表</t>
    </r>
  </si>
  <si>
    <t>株式会社日本能率協会コンサルティング</t>
    <rPh sb="0" eb="4">
      <t>カブシキガイシャ</t>
    </rPh>
    <rPh sb="4" eb="8">
      <t>ニホンノウリツ</t>
    </rPh>
    <rPh sb="8" eb="10">
      <t>キョウカイ</t>
    </rPh>
    <phoneticPr fontId="7"/>
  </si>
  <si>
    <t>（2） その他JMACが指示する書面</t>
    <phoneticPr fontId="7"/>
  </si>
  <si>
    <t>株式会社日本能率協会コンサルティング</t>
    <rPh sb="0" eb="4">
      <t>カブシキガイシャ</t>
    </rPh>
    <rPh sb="4" eb="10">
      <t>ニホンノウリツキョウカイ</t>
    </rPh>
    <phoneticPr fontId="7"/>
  </si>
  <si>
    <t>株式会社日本能率協会コンサルティング</t>
    <rPh sb="0" eb="10">
      <t>カブシキガイシャニホンノウリツキョウカイ</t>
    </rPh>
    <phoneticPr fontId="7"/>
  </si>
  <si>
    <t>健保等級適用者</t>
    <phoneticPr fontId="7"/>
  </si>
  <si>
    <t>　　代表取締役社長　殿</t>
    <rPh sb="2" eb="9">
      <t>ダイヒョウトリシマリヤクシャチョウ</t>
    </rPh>
    <phoneticPr fontId="7"/>
  </si>
  <si>
    <t>地方公共団体</t>
    <rPh sb="0" eb="6">
      <t>チホウコウキョウダンタイ</t>
    </rPh>
    <phoneticPr fontId="7"/>
  </si>
  <si>
    <r>
      <rPr>
        <sz val="11"/>
        <rFont val="ＭＳ Ｐ明朝"/>
        <family val="1"/>
        <charset val="128"/>
      </rPr>
      <t>【人件費が含まれる場合のみ】</t>
    </r>
    <r>
      <rPr>
        <u/>
        <sz val="11"/>
        <color theme="10"/>
        <rFont val="ＭＳ Ｐ明朝"/>
        <family val="1"/>
        <charset val="128"/>
      </rPr>
      <t xml:space="preserve">
人件費計算根拠</t>
    </r>
    <phoneticPr fontId="7"/>
  </si>
  <si>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7"/>
  </si>
  <si>
    <t>補助金所要額－消費税及び地方消費税に係る仕入控除税額＝補助金額</t>
    <rPh sb="0" eb="3">
      <t>ホジョキン</t>
    </rPh>
    <rPh sb="3" eb="5">
      <t>ショヨウ</t>
    </rPh>
    <rPh sb="5" eb="6">
      <t>ガク</t>
    </rPh>
    <rPh sb="7" eb="10">
      <t>ショウヒゼイ</t>
    </rPh>
    <rPh sb="10" eb="11">
      <t>オヨ</t>
    </rPh>
    <rPh sb="12" eb="14">
      <t>チホウ</t>
    </rPh>
    <rPh sb="14" eb="17">
      <t>ショウヒゼイ</t>
    </rPh>
    <rPh sb="18" eb="19">
      <t>カカ</t>
    </rPh>
    <rPh sb="20" eb="22">
      <t>シイレ</t>
    </rPh>
    <rPh sb="22" eb="24">
      <t>コウジョ</t>
    </rPh>
    <rPh sb="24" eb="25">
      <t>ゼイ</t>
    </rPh>
    <rPh sb="25" eb="26">
      <t>ガク</t>
    </rPh>
    <rPh sb="27" eb="31">
      <t>ホジョキンガク</t>
    </rPh>
    <phoneticPr fontId="7"/>
  </si>
  <si>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7"/>
  </si>
  <si>
    <t>コンソーシアム→1</t>
    <phoneticPr fontId="7"/>
  </si>
  <si>
    <t>共同→1</t>
    <rPh sb="0" eb="2">
      <t>キョウドウ</t>
    </rPh>
    <phoneticPr fontId="7"/>
  </si>
  <si>
    <t>⑪</t>
    <phoneticPr fontId="7"/>
  </si>
  <si>
    <t>⑫</t>
    <phoneticPr fontId="7"/>
  </si>
  <si>
    <t>直近年度の会計に関する報告書</t>
    <rPh sb="0" eb="2">
      <t>チョッキン</t>
    </rPh>
    <rPh sb="2" eb="4">
      <t>ネンド</t>
    </rPh>
    <rPh sb="5" eb="7">
      <t>カイケイ</t>
    </rPh>
    <rPh sb="8" eb="9">
      <t>カン</t>
    </rPh>
    <rPh sb="11" eb="14">
      <t>ホウコクショ</t>
    </rPh>
    <phoneticPr fontId="7"/>
  </si>
  <si>
    <t>自由</t>
    <rPh sb="0" eb="2">
      <t>ジユウ</t>
    </rPh>
    <phoneticPr fontId="7"/>
  </si>
  <si>
    <t>地方公共団体（水力発電所を設置する者に限る。）に限る。
どちらも提出できない場合は、工事における契約書と発注仕様書の写しを提出すること。</t>
    <rPh sb="0" eb="6">
      <t>チホウコウキョウダンタイ</t>
    </rPh>
    <rPh sb="7" eb="12">
      <t>スイリョクハツデンショ</t>
    </rPh>
    <rPh sb="13" eb="15">
      <t>セッチ</t>
    </rPh>
    <rPh sb="17" eb="18">
      <t>モノ</t>
    </rPh>
    <rPh sb="19" eb="20">
      <t>カギ</t>
    </rPh>
    <rPh sb="24" eb="25">
      <t>カギ</t>
    </rPh>
    <rPh sb="32" eb="34">
      <t>テイシュツ</t>
    </rPh>
    <rPh sb="38" eb="40">
      <t>バアイ</t>
    </rPh>
    <rPh sb="42" eb="44">
      <t>コウジ</t>
    </rPh>
    <rPh sb="48" eb="51">
      <t>ケイヤクショ</t>
    </rPh>
    <rPh sb="52" eb="57">
      <t>ハッチュウシヨウショ</t>
    </rPh>
    <phoneticPr fontId="11"/>
  </si>
  <si>
    <t>※コリンズとは、一般財団法人日本建設情報総合センター（JACIC）が運営しているデータベースで、企業が受注した公共工事の実績を収集し、</t>
    <rPh sb="8" eb="22">
      <t>イッパンザイダンホウジンニホンケンセツジョウホウソウゴウ</t>
    </rPh>
    <rPh sb="34" eb="36">
      <t>ウンエイ</t>
    </rPh>
    <rPh sb="48" eb="50">
      <t>キギョウ</t>
    </rPh>
    <rPh sb="51" eb="53">
      <t>ジュチュウ</t>
    </rPh>
    <rPh sb="55" eb="59">
      <t>コウキョウコウジ</t>
    </rPh>
    <rPh sb="60" eb="62">
      <t>ジッセキ</t>
    </rPh>
    <rPh sb="63" eb="65">
      <t>シュウシュウ</t>
    </rPh>
    <phoneticPr fontId="7"/>
  </si>
  <si>
    <t>　 公共発注機関に情報提供しているシステム。（https://cthp.jacic.or.jp/overview/ct/）</t>
    <rPh sb="2" eb="4">
      <t>コウキョウ</t>
    </rPh>
    <rPh sb="4" eb="6">
      <t>ハッチュウ</t>
    </rPh>
    <rPh sb="6" eb="8">
      <t>キカン</t>
    </rPh>
    <rPh sb="9" eb="13">
      <t>ジョウホウテイキョウ</t>
    </rPh>
    <phoneticPr fontId="7"/>
  </si>
  <si>
    <r>
      <t xml:space="preserve">中小企業、地方公共団体、中堅企業いずれかへの該当
</t>
    </r>
    <r>
      <rPr>
        <sz val="9"/>
        <rFont val="ＭＳ Ｐ明朝"/>
        <family val="1"/>
        <charset val="128"/>
      </rPr>
      <t>※１　中小企業は、中小企業基本法（昭和38年法律第154号）に基づく中小企業者とする。ただし次のいずれかに該当する者は除く。
　　　①資本金又は出資金が5億円以上の法人（中小企業を除く）に直接又は間接に100%の株式を保有される中小・小規模事業者。
　　　②交付申請時において、確定している（申告済みの）直近過去3年分の各年又は各事業年度の課税所得の年平均額が15億円を超え
　　　　る中小・小規模事業者。（注）②に該当する事業者は、中堅企業と見なす。
※２　中堅企業は会社又は個人であって、下記①～③の要件を満たす者であること。
　　　①上記の中小企業には該当しないこと。　　②資本金の額又は出資の総額が10億円未満の法人であること。
　　　③資本金の額又は出資の総額が定められていない場合は、従業員数（常勤）が2,000人以下であること。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4" eb="36">
      <t>チュウショウ</t>
    </rPh>
    <rPh sb="36" eb="38">
      <t>キギョウ</t>
    </rPh>
    <rPh sb="38" eb="41">
      <t>キホンホウ</t>
    </rPh>
    <rPh sb="42" eb="44">
      <t>ショウワ</t>
    </rPh>
    <rPh sb="46" eb="47">
      <t>ネン</t>
    </rPh>
    <rPh sb="47" eb="49">
      <t>ホウリツ</t>
    </rPh>
    <rPh sb="49" eb="50">
      <t>ダイ</t>
    </rPh>
    <rPh sb="53" eb="54">
      <t>ゴウ</t>
    </rPh>
    <rPh sb="56" eb="57">
      <t>モト</t>
    </rPh>
    <rPh sb="59" eb="61">
      <t>チュウショウ</t>
    </rPh>
    <rPh sb="61" eb="63">
      <t>キギョウ</t>
    </rPh>
    <rPh sb="63" eb="64">
      <t>シャ</t>
    </rPh>
    <rPh sb="71" eb="72">
      <t>ツギ</t>
    </rPh>
    <rPh sb="78" eb="80">
      <t>ガイトウ</t>
    </rPh>
    <rPh sb="82" eb="83">
      <t>モノ</t>
    </rPh>
    <rPh sb="84" eb="85">
      <t>ノゾ</t>
    </rPh>
    <rPh sb="92" eb="95">
      <t>シホンキン</t>
    </rPh>
    <rPh sb="95" eb="96">
      <t>マタ</t>
    </rPh>
    <rPh sb="97" eb="100">
      <t>シュッシキン</t>
    </rPh>
    <rPh sb="102" eb="104">
      <t>オクエン</t>
    </rPh>
    <rPh sb="104" eb="106">
      <t>イジョウ</t>
    </rPh>
    <rPh sb="107" eb="109">
      <t>ホウジン</t>
    </rPh>
    <rPh sb="110" eb="112">
      <t>チュウショウ</t>
    </rPh>
    <rPh sb="112" eb="114">
      <t>キギョウ</t>
    </rPh>
    <rPh sb="115" eb="116">
      <t>ノゾ</t>
    </rPh>
    <rPh sb="119" eb="121">
      <t>チョクセツ</t>
    </rPh>
    <rPh sb="121" eb="122">
      <t>マタ</t>
    </rPh>
    <rPh sb="123" eb="125">
      <t>カンセツ</t>
    </rPh>
    <rPh sb="131" eb="133">
      <t>カブシキ</t>
    </rPh>
    <rPh sb="134" eb="136">
      <t>ホユウ</t>
    </rPh>
    <rPh sb="139" eb="141">
      <t>チュウショウ</t>
    </rPh>
    <rPh sb="142" eb="145">
      <t>ショウキボ</t>
    </rPh>
    <rPh sb="145" eb="148">
      <t>ジギョウシャ</t>
    </rPh>
    <rPh sb="154" eb="156">
      <t>コウフ</t>
    </rPh>
    <rPh sb="156" eb="159">
      <t>シンセイジ</t>
    </rPh>
    <rPh sb="164" eb="166">
      <t>カクテイ</t>
    </rPh>
    <rPh sb="171" eb="173">
      <t>シンコク</t>
    </rPh>
    <rPh sb="173" eb="174">
      <t>ズ</t>
    </rPh>
    <rPh sb="177" eb="179">
      <t>チョッキン</t>
    </rPh>
    <rPh sb="179" eb="181">
      <t>カコ</t>
    </rPh>
    <rPh sb="182" eb="184">
      <t>ネンブン</t>
    </rPh>
    <rPh sb="185" eb="187">
      <t>カクネン</t>
    </rPh>
    <rPh sb="187" eb="188">
      <t>マタ</t>
    </rPh>
    <rPh sb="189" eb="192">
      <t>カクジギョウ</t>
    </rPh>
    <rPh sb="192" eb="194">
      <t>ネンド</t>
    </rPh>
    <rPh sb="195" eb="197">
      <t>カゼイ</t>
    </rPh>
    <rPh sb="197" eb="199">
      <t>ショトク</t>
    </rPh>
    <rPh sb="200" eb="203">
      <t>ネンヘイキン</t>
    </rPh>
    <rPh sb="203" eb="204">
      <t>ガク</t>
    </rPh>
    <rPh sb="207" eb="209">
      <t>オクエン</t>
    </rPh>
    <rPh sb="210" eb="211">
      <t>コ</t>
    </rPh>
    <rPh sb="218" eb="220">
      <t>チュウショウ</t>
    </rPh>
    <rPh sb="221" eb="224">
      <t>ショウキボ</t>
    </rPh>
    <rPh sb="224" eb="227">
      <t>ジギョウシャ</t>
    </rPh>
    <rPh sb="229" eb="230">
      <t>チュウ</t>
    </rPh>
    <rPh sb="233" eb="235">
      <t>ガイトウ</t>
    </rPh>
    <rPh sb="237" eb="240">
      <t>ジギョウシャ</t>
    </rPh>
    <rPh sb="242" eb="244">
      <t>チュウケン</t>
    </rPh>
    <rPh sb="244" eb="246">
      <t>キギョウ</t>
    </rPh>
    <rPh sb="247" eb="248">
      <t>ミ</t>
    </rPh>
    <rPh sb="255" eb="257">
      <t>チュウケン</t>
    </rPh>
    <rPh sb="257" eb="259">
      <t>キギョウ</t>
    </rPh>
    <rPh sb="260" eb="262">
      <t>カイシャ</t>
    </rPh>
    <rPh sb="262" eb="263">
      <t>マタ</t>
    </rPh>
    <rPh sb="264" eb="266">
      <t>コジン</t>
    </rPh>
    <rPh sb="271" eb="273">
      <t>カキ</t>
    </rPh>
    <rPh sb="277" eb="279">
      <t>ヨウケン</t>
    </rPh>
    <rPh sb="280" eb="281">
      <t>ミ</t>
    </rPh>
    <rPh sb="283" eb="284">
      <t>モノ</t>
    </rPh>
    <rPh sb="295" eb="297">
      <t>ジョウキ</t>
    </rPh>
    <rPh sb="298" eb="300">
      <t>チュウショウ</t>
    </rPh>
    <rPh sb="300" eb="302">
      <t>キギョウ</t>
    </rPh>
    <rPh sb="304" eb="306">
      <t>ガイトウ</t>
    </rPh>
    <rPh sb="315" eb="318">
      <t>シホンキン</t>
    </rPh>
    <rPh sb="319" eb="320">
      <t>ガク</t>
    </rPh>
    <rPh sb="320" eb="321">
      <t>マタ</t>
    </rPh>
    <rPh sb="322" eb="324">
      <t>シュッシ</t>
    </rPh>
    <rPh sb="325" eb="327">
      <t>ソウガク</t>
    </rPh>
    <rPh sb="330" eb="332">
      <t>オクエン</t>
    </rPh>
    <rPh sb="332" eb="334">
      <t>ミマン</t>
    </rPh>
    <rPh sb="335" eb="337">
      <t>ホウジン</t>
    </rPh>
    <rPh sb="348" eb="351">
      <t>シホンキン</t>
    </rPh>
    <rPh sb="352" eb="353">
      <t>ガク</t>
    </rPh>
    <rPh sb="353" eb="354">
      <t>マタ</t>
    </rPh>
    <rPh sb="355" eb="357">
      <t>シュッシ</t>
    </rPh>
    <rPh sb="358" eb="360">
      <t>ソウガク</t>
    </rPh>
    <rPh sb="361" eb="362">
      <t>サダ</t>
    </rPh>
    <rPh sb="369" eb="371">
      <t>バアイ</t>
    </rPh>
    <rPh sb="373" eb="376">
      <t>ジュウギョウイン</t>
    </rPh>
    <rPh sb="376" eb="377">
      <t>スウ</t>
    </rPh>
    <rPh sb="378" eb="380">
      <t>ジョウキン</t>
    </rPh>
    <rPh sb="387" eb="388">
      <t>ニン</t>
    </rPh>
    <rPh sb="388" eb="390">
      <t>イカ</t>
    </rPh>
    <phoneticPr fontId="7"/>
  </si>
  <si>
    <t xml:space="preserve">   上記いずれかに該当します</t>
    <rPh sb="3" eb="5">
      <t>ジョウキ</t>
    </rPh>
    <rPh sb="10" eb="12">
      <t>ガイトウ</t>
    </rPh>
    <phoneticPr fontId="7"/>
  </si>
  <si>
    <t>中堅企業</t>
    <rPh sb="0" eb="2">
      <t>チュウケン</t>
    </rPh>
    <rPh sb="2" eb="4">
      <t>キギョウ</t>
    </rPh>
    <phoneticPr fontId="7"/>
  </si>
  <si>
    <t>中堅企業</t>
    <rPh sb="0" eb="2">
      <t>チュウケン</t>
    </rPh>
    <rPh sb="2" eb="4">
      <t>キギョウ</t>
    </rPh>
    <phoneticPr fontId="7"/>
  </si>
  <si>
    <t>　　https://www.meti.go.jp/information_2/downloadfiles/R5kenpo.pdf</t>
    <phoneticPr fontId="7"/>
  </si>
  <si>
    <r>
      <t>←事業完了日は補助期間内（</t>
    </r>
    <r>
      <rPr>
        <sz val="12"/>
        <color rgb="FFFF0000"/>
        <rFont val="ＭＳ Ｐ明朝"/>
        <family val="1"/>
        <charset val="128"/>
      </rPr>
      <t>2024年2月29日</t>
    </r>
    <r>
      <rPr>
        <sz val="12"/>
        <rFont val="ＭＳ Ｐ明朝"/>
        <family val="1"/>
        <charset val="128"/>
      </rPr>
      <t>まで）に設定すること。</t>
    </r>
    <phoneticPr fontId="7"/>
  </si>
  <si>
    <t>スマート保安導入支援事業費</t>
    <phoneticPr fontId="7"/>
  </si>
  <si>
    <t>～</t>
  </si>
  <si>
    <t>等級単価一覧表  令和５年度適用</t>
    <phoneticPr fontId="7"/>
  </si>
  <si>
    <r>
      <rPr>
        <b/>
        <sz val="16"/>
        <rFont val="ＭＳ Ｐ明朝"/>
        <family val="1"/>
        <charset val="128"/>
      </rPr>
      <t>令和4年度補正　スマート保安導入支援事業費補助金（技術実証支援）</t>
    </r>
    <r>
      <rPr>
        <b/>
        <sz val="16"/>
        <color theme="1"/>
        <rFont val="ＭＳ Ｐ明朝"/>
        <family val="1"/>
        <charset val="128"/>
      </rPr>
      <t xml:space="preserve">
</t>
    </r>
    <phoneticPr fontId="7"/>
  </si>
  <si>
    <t>2013年4月以降の工事計画書又はコリンズ※の登録内容確認書（工事実績）</t>
    <rPh sb="4" eb="5">
      <t>ネン</t>
    </rPh>
    <rPh sb="6" eb="7">
      <t>ガツ</t>
    </rPh>
    <rPh sb="7" eb="9">
      <t>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11"/>
  </si>
  <si>
    <t>2023年●月●日</t>
    <rPh sb="4" eb="5">
      <t>ネン</t>
    </rPh>
    <rPh sb="6" eb="7">
      <t>ガツ</t>
    </rPh>
    <rPh sb="8" eb="9">
      <t>ニチ</t>
    </rPh>
    <phoneticPr fontId="7"/>
  </si>
  <si>
    <t>令和４年度補正スマート保安導入支援事業費補助金（技術実証支援）
交付申請書</t>
    <rPh sb="5" eb="7">
      <t>ホセイ</t>
    </rPh>
    <rPh sb="11" eb="17">
      <t>ホアンドウニュウシエン</t>
    </rPh>
    <rPh sb="17" eb="20">
      <t>ジギョウヒ</t>
    </rPh>
    <rPh sb="20" eb="23">
      <t>ホジョキン</t>
    </rPh>
    <rPh sb="24" eb="26">
      <t>ギジュツ</t>
    </rPh>
    <rPh sb="26" eb="28">
      <t>ジッショウ</t>
    </rPh>
    <rPh sb="28" eb="30">
      <t>シエン</t>
    </rPh>
    <phoneticPr fontId="7"/>
  </si>
  <si>
    <r>
      <t>　令和４年度補正 スマート保安導入支援事業費補助金（技術実証支援）交付規程（以下「交付規程」という。）第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6" eb="8">
      <t>ホセイ</t>
    </rPh>
    <phoneticPr fontId="7"/>
  </si>
  <si>
    <t>令和４年度補正 スマート保安導入支援事業費補助金（技術実証支援）
交付申請書</t>
    <rPh sb="5" eb="7">
      <t>ホセイ</t>
    </rPh>
    <phoneticPr fontId="7"/>
  </si>
  <si>
    <t>2023年●月●日</t>
    <phoneticPr fontId="11"/>
  </si>
  <si>
    <r>
      <rPr>
        <sz val="12"/>
        <rFont val="ＭＳ Ｐ明朝"/>
        <family val="1"/>
        <charset val="128"/>
      </rPr>
      <t>令和４年度補正 スマート保安導入支援事業費補助金（技術実証支援）</t>
    </r>
    <r>
      <rPr>
        <sz val="12"/>
        <color theme="1"/>
        <rFont val="ＭＳ Ｐ明朝"/>
        <family val="1"/>
        <charset val="128"/>
      </rPr>
      <t xml:space="preserve">
コンソーシアム登録申請書</t>
    </r>
    <phoneticPr fontId="11"/>
  </si>
  <si>
    <r>
      <rPr>
        <sz val="12"/>
        <rFont val="ＭＳ Ｐ明朝"/>
        <family val="1"/>
        <charset val="128"/>
      </rPr>
      <t>「令和４年度補正 スマート保安導入支援事業費補助金（技術実証支援）</t>
    </r>
    <r>
      <rPr>
        <sz val="12"/>
        <color theme="1"/>
        <rFont val="ＭＳ Ｐ明朝"/>
        <family val="1"/>
        <charset val="128"/>
      </rPr>
      <t>」公募要領に記載の通り</t>
    </r>
    <rPh sb="34" eb="36">
      <t>コウボ</t>
    </rPh>
    <rPh sb="36" eb="38">
      <t>ヨウリョウ</t>
    </rPh>
    <rPh sb="39" eb="41">
      <t>キサイ</t>
    </rPh>
    <rPh sb="42" eb="43">
      <t>トオ</t>
    </rPh>
    <phoneticPr fontId="11"/>
  </si>
  <si>
    <r>
      <rPr>
        <sz val="14"/>
        <rFont val="ＭＳ Ｐ明朝"/>
        <family val="1"/>
        <charset val="128"/>
      </rPr>
      <t>令和４年度補正 スマート保安導入支援事業費補助金（技術実証支援）</t>
    </r>
    <r>
      <rPr>
        <sz val="14"/>
        <color theme="1"/>
        <rFont val="ＭＳ Ｐ明朝"/>
        <family val="1"/>
        <charset val="128"/>
      </rPr>
      <t xml:space="preserve">
コンソーシアム参加確認書</t>
    </r>
    <rPh sb="0" eb="2">
      <t>レイワ</t>
    </rPh>
    <rPh sb="3" eb="5">
      <t>ネンド</t>
    </rPh>
    <rPh sb="5" eb="7">
      <t>ホセイ</t>
    </rPh>
    <rPh sb="40" eb="42">
      <t>サンカ</t>
    </rPh>
    <rPh sb="42" eb="45">
      <t>カクニンショ</t>
    </rPh>
    <phoneticPr fontId="11"/>
  </si>
  <si>
    <t xml:space="preserve">   　　　　上記いずれかに該当します
　　　　　　　　中小企業　　　　　　　地方公共団体　　　　　　中堅企業　　　　　　　</t>
    <rPh sb="7" eb="9">
      <t>ジョウキ</t>
    </rPh>
    <rPh sb="14" eb="16">
      <t>ガイトウ</t>
    </rPh>
    <rPh sb="29" eb="31">
      <t>チュウショウ</t>
    </rPh>
    <rPh sb="31" eb="33">
      <t>キギョウ</t>
    </rPh>
    <rPh sb="40" eb="42">
      <t>チホウ</t>
    </rPh>
    <rPh sb="42" eb="44">
      <t>コウキョウ</t>
    </rPh>
    <rPh sb="44" eb="46">
      <t>ダンタイ</t>
    </rPh>
    <rPh sb="52" eb="54">
      <t>チュウケン</t>
    </rPh>
    <rPh sb="54" eb="56">
      <t>キギョウ</t>
    </rPh>
    <phoneticPr fontId="7"/>
  </si>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</sst>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F800]dddd\,\ mmmm\ dd\,\ yyyy"/>
    <numFmt numFmtId="177" formatCode="0;;;@"/>
    <numFmt numFmtId="178" formatCode="###,###,###&quot;円&quot;"/>
    <numFmt numFmtId="179" formatCode="###&quot;人&quot;"/>
    <numFmt numFmtId="180" formatCode="#,##0_ ;[Red]\-#,##0\ "/>
  </numFmts>
  <fonts count="88">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color rgb="FF000000"/>
      <name val="Meiryo UI"/>
      <family val="3"/>
      <charset val="128"/>
    </font>
    <font>
      <sz val="11"/>
      <name val="ＭＳ Ｐゴシック"/>
      <family val="3"/>
      <charset val="128"/>
    </font>
    <font>
      <b/>
      <sz val="11"/>
      <color theme="0"/>
      <name val="ＭＳ Ｐ明朝"/>
      <family val="1"/>
      <charset val="128"/>
    </font>
    <font>
      <sz val="6"/>
      <name val="ＭＳ Ｐゴシック"/>
      <family val="3"/>
      <charset val="128"/>
    </font>
    <font>
      <sz val="10"/>
      <color theme="0"/>
      <name val="Meiryo UI"/>
      <family val="3"/>
      <charset val="128"/>
    </font>
    <font>
      <sz val="8"/>
      <color theme="0"/>
      <name val="Meiryo UI"/>
      <family val="3"/>
      <charset val="128"/>
    </font>
    <font>
      <sz val="9"/>
      <name val="ＭＳ Ｐ明朝"/>
      <family val="1"/>
      <charset val="128"/>
    </font>
    <font>
      <sz val="8"/>
      <color rgb="FF000000"/>
      <name val="Meiryo UI"/>
      <family val="3"/>
      <charset val="128"/>
    </font>
    <font>
      <b/>
      <sz val="11"/>
      <name val="ＭＳ Ｐ明朝"/>
      <family val="1"/>
      <charset val="128"/>
    </font>
    <font>
      <sz val="18"/>
      <name val="Arial"/>
      <family val="2"/>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0"/>
      <color rgb="FFFF0000"/>
      <name val="游ゴシック"/>
      <family val="2"/>
      <charset val="128"/>
      <scheme val="minor"/>
    </font>
    <font>
      <sz val="6"/>
      <name val="游ゴシック"/>
      <family val="3"/>
      <charset val="128"/>
      <scheme val="minor"/>
    </font>
    <font>
      <sz val="14"/>
      <color theme="1"/>
      <name val="ＭＳ Ｐ明朝"/>
      <family val="1"/>
      <charset val="128"/>
    </font>
    <font>
      <sz val="11"/>
      <color theme="3"/>
      <name val="ＭＳ Ｐ明朝"/>
      <family val="1"/>
      <charset val="128"/>
    </font>
    <font>
      <sz val="10"/>
      <color theme="1" tint="0.249977111117893"/>
      <name val="游ゴシック"/>
      <family val="3"/>
      <charset val="128"/>
      <scheme val="minor"/>
    </font>
    <font>
      <sz val="10"/>
      <name val="游ゴシック"/>
      <family val="3"/>
      <charset val="128"/>
      <scheme val="minor"/>
    </font>
    <font>
      <sz val="8"/>
      <color theme="1" tint="0.249977111117893"/>
      <name val="游ゴシック"/>
      <family val="3"/>
      <charset val="128"/>
      <scheme val="minor"/>
    </font>
    <font>
      <sz val="10"/>
      <color theme="1"/>
      <name val="ＭＳ Ｐゴシック (本文)"/>
      <family val="3"/>
      <charset val="128"/>
    </font>
    <font>
      <sz val="11"/>
      <color theme="1"/>
      <name val="ＭＳ Ｐゴシック (本文)"/>
      <family val="3"/>
      <charset val="128"/>
    </font>
    <font>
      <sz val="10"/>
      <color theme="1"/>
      <name val="游ゴシック"/>
      <family val="3"/>
      <charset val="128"/>
      <scheme val="minor"/>
    </font>
    <font>
      <sz val="11"/>
      <color rgb="FFFF0000"/>
      <name val="ＭＳ Ｐ明朝"/>
      <family val="1"/>
      <charset val="128"/>
    </font>
    <font>
      <sz val="12"/>
      <color theme="1"/>
      <name val="游ゴシック"/>
      <family val="2"/>
      <charset val="128"/>
      <scheme val="minor"/>
    </font>
    <font>
      <sz val="12"/>
      <color rgb="FFFF0000"/>
      <name val="游ゴシック"/>
      <family val="2"/>
      <charset val="128"/>
      <scheme val="minor"/>
    </font>
    <font>
      <sz val="12"/>
      <color theme="1"/>
      <name val="游ゴシック"/>
      <family val="3"/>
      <charset val="128"/>
      <scheme val="minor"/>
    </font>
    <font>
      <sz val="12"/>
      <color theme="1" tint="0.249977111117893"/>
      <name val="游ゴシック"/>
      <family val="3"/>
      <charset val="128"/>
      <scheme val="minor"/>
    </font>
    <font>
      <sz val="12"/>
      <color rgb="FFFF0000"/>
      <name val="游ゴシック"/>
      <family val="3"/>
      <charset val="128"/>
      <scheme val="minor"/>
    </font>
    <font>
      <sz val="12"/>
      <color theme="3"/>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b/>
      <sz val="16"/>
      <color theme="1"/>
      <name val="ＭＳ Ｐ明朝"/>
      <family val="1"/>
      <charset val="128"/>
    </font>
    <font>
      <b/>
      <sz val="16"/>
      <name val="ＭＳ Ｐ明朝"/>
      <family val="1"/>
      <charset val="128"/>
    </font>
    <font>
      <sz val="14"/>
      <name val="ＭＳ Ｐ明朝"/>
      <family val="1"/>
      <charset val="128"/>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top style="thin">
        <color indexed="64"/>
      </top>
      <bottom/>
      <diagonal/>
    </border>
    <border>
      <left/>
      <right style="thin">
        <color auto="1"/>
      </right>
      <top/>
      <bottom style="thin">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xf numFmtId="0" fontId="20" fillId="0" borderId="0">
      <alignment vertical="center"/>
    </xf>
    <xf numFmtId="0" fontId="27" fillId="0" borderId="0">
      <alignment vertical="center"/>
    </xf>
    <xf numFmtId="38" fontId="27" fillId="0" borderId="0" applyFont="0" applyFill="0" applyBorder="0" applyAlignment="0" applyProtection="0">
      <alignment vertical="center"/>
    </xf>
    <xf numFmtId="0" fontId="70" fillId="0" borderId="0"/>
  </cellStyleXfs>
  <cellXfs count="402">
    <xf numFmtId="0" fontId="0" fillId="0" borderId="0" xfId="0">
      <alignment vertical="center"/>
    </xf>
    <xf numFmtId="0" fontId="2" fillId="0" borderId="2" xfId="0" applyFont="1" applyBorder="1" applyAlignment="1">
      <alignment horizontal="center" vertical="center"/>
    </xf>
    <xf numFmtId="0" fontId="2" fillId="0" borderId="0" xfId="0" applyFont="1">
      <alignment vertical="center"/>
    </xf>
    <xf numFmtId="0" fontId="10" fillId="2" borderId="5" xfId="3" applyFont="1" applyFill="1" applyBorder="1" applyAlignment="1">
      <alignment horizontal="center" vertical="center"/>
    </xf>
    <xf numFmtId="0" fontId="10" fillId="2" borderId="6" xfId="3" applyFont="1" applyFill="1" applyBorder="1" applyAlignment="1">
      <alignment horizontal="center" vertical="center"/>
    </xf>
    <xf numFmtId="0" fontId="10" fillId="2" borderId="7" xfId="3" applyFont="1" applyFill="1" applyBorder="1" applyAlignment="1">
      <alignment horizontal="center" vertical="center"/>
    </xf>
    <xf numFmtId="0" fontId="10" fillId="2" borderId="8" xfId="3" applyFont="1" applyFill="1" applyBorder="1" applyAlignment="1">
      <alignment horizontal="center" vertical="center"/>
    </xf>
    <xf numFmtId="0" fontId="12" fillId="2" borderId="9" xfId="0" applyFont="1" applyFill="1" applyBorder="1" applyAlignment="1">
      <alignment horizontal="center" vertical="center" wrapText="1" readingOrder="1"/>
    </xf>
    <xf numFmtId="0" fontId="13" fillId="2" borderId="10" xfId="0" applyFont="1" applyFill="1" applyBorder="1" applyAlignment="1">
      <alignment vertical="center" wrapText="1" readingOrder="1"/>
    </xf>
    <xf numFmtId="0" fontId="13" fillId="2" borderId="11" xfId="0" applyFont="1" applyFill="1" applyBorder="1" applyAlignment="1">
      <alignment vertical="center" wrapText="1" readingOrder="1"/>
    </xf>
    <xf numFmtId="0" fontId="14" fillId="0" borderId="5" xfId="3" applyFont="1" applyBorder="1" applyAlignment="1">
      <alignment horizontal="center" vertical="center"/>
    </xf>
    <xf numFmtId="0" fontId="4" fillId="0" borderId="7" xfId="2" applyFont="1" applyBorder="1" applyAlignment="1" applyProtection="1">
      <alignment vertical="center" wrapText="1"/>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15" fillId="0" borderId="12" xfId="0" applyFont="1" applyBorder="1" applyAlignment="1">
      <alignment horizontal="center" vertical="center" wrapText="1" readingOrder="1"/>
    </xf>
    <xf numFmtId="0" fontId="15" fillId="0" borderId="13" xfId="0" applyFont="1" applyBorder="1" applyAlignment="1">
      <alignment horizontal="center" vertical="center" wrapText="1" readingOrder="1"/>
    </xf>
    <xf numFmtId="0" fontId="15" fillId="0" borderId="14" xfId="0" applyFont="1" applyBorder="1" applyAlignment="1">
      <alignment horizontal="center" vertical="center" wrapText="1" readingOrder="1"/>
    </xf>
    <xf numFmtId="0" fontId="14" fillId="0" borderId="15" xfId="3" applyFont="1" applyBorder="1" applyAlignment="1">
      <alignment horizontal="center" vertical="center"/>
    </xf>
    <xf numFmtId="0" fontId="4" fillId="0" borderId="9" xfId="2" applyFont="1" applyBorder="1" applyAlignment="1">
      <alignment vertical="center" wrapText="1"/>
    </xf>
    <xf numFmtId="0" fontId="3" fillId="0" borderId="7" xfId="3" applyFont="1" applyBorder="1" applyAlignment="1">
      <alignment vertical="center" wrapText="1"/>
    </xf>
    <xf numFmtId="0" fontId="16" fillId="0" borderId="7" xfId="3" applyFont="1" applyBorder="1" applyAlignment="1">
      <alignment horizontal="left" vertical="center" wrapText="1"/>
    </xf>
    <xf numFmtId="0" fontId="3" fillId="0" borderId="7" xfId="3" applyFont="1" applyBorder="1" applyAlignment="1">
      <alignment horizontal="center" vertical="center"/>
    </xf>
    <xf numFmtId="0" fontId="3" fillId="0" borderId="9" xfId="3" applyFont="1" applyBorder="1" applyAlignment="1">
      <alignment horizontal="center" vertical="center" wrapText="1"/>
    </xf>
    <xf numFmtId="0" fontId="3" fillId="0" borderId="9" xfId="3" applyFont="1" applyBorder="1" applyAlignment="1">
      <alignment horizontal="left" vertical="center" wrapText="1"/>
    </xf>
    <xf numFmtId="0" fontId="15" fillId="0" borderId="16" xfId="0" applyFont="1" applyBorder="1" applyAlignment="1">
      <alignment horizontal="center" vertical="center" wrapText="1" readingOrder="1"/>
    </xf>
    <xf numFmtId="0" fontId="15" fillId="0" borderId="17" xfId="0" applyFont="1" applyBorder="1" applyAlignment="1">
      <alignment horizontal="center" vertical="center" wrapText="1" readingOrder="1"/>
    </xf>
    <xf numFmtId="0" fontId="4" fillId="0" borderId="9" xfId="2" applyFont="1" applyBorder="1" applyAlignment="1" applyProtection="1">
      <alignment horizontal="left" vertical="center" wrapText="1"/>
    </xf>
    <xf numFmtId="0" fontId="4" fillId="0" borderId="7" xfId="2" applyFont="1" applyFill="1" applyBorder="1" applyAlignment="1">
      <alignment vertical="center" wrapText="1"/>
    </xf>
    <xf numFmtId="0" fontId="2" fillId="0" borderId="7" xfId="3" applyFont="1" applyBorder="1" applyAlignment="1">
      <alignment horizontal="left" vertical="center" wrapText="1"/>
    </xf>
    <xf numFmtId="0" fontId="5" fillId="0" borderId="7" xfId="2" applyFont="1" applyBorder="1" applyAlignment="1">
      <alignment vertical="center" wrapText="1"/>
    </xf>
    <xf numFmtId="0" fontId="5" fillId="0" borderId="7" xfId="2" applyFont="1" applyBorder="1" applyAlignment="1" applyProtection="1">
      <alignment vertical="center" wrapText="1"/>
    </xf>
    <xf numFmtId="0" fontId="17" fillId="0" borderId="12" xfId="0" applyFont="1" applyBorder="1" applyAlignment="1">
      <alignment horizontal="center" vertical="center" wrapText="1"/>
    </xf>
    <xf numFmtId="0" fontId="14" fillId="0" borderId="18" xfId="3" applyFont="1" applyBorder="1" applyAlignment="1">
      <alignment horizontal="center" vertical="center"/>
    </xf>
    <xf numFmtId="0" fontId="16" fillId="0" borderId="19" xfId="3" applyFont="1" applyBorder="1" applyAlignment="1">
      <alignment horizontal="left" vertical="center" wrapText="1"/>
    </xf>
    <xf numFmtId="0" fontId="3" fillId="0" borderId="19" xfId="3" applyFont="1" applyBorder="1" applyAlignment="1">
      <alignment horizontal="center" vertical="center"/>
    </xf>
    <xf numFmtId="0" fontId="3" fillId="0" borderId="19" xfId="3" applyFont="1" applyBorder="1" applyAlignment="1">
      <alignment horizontal="left" vertical="center" wrapText="1"/>
    </xf>
    <xf numFmtId="0" fontId="15" fillId="0" borderId="20" xfId="0" applyFont="1" applyBorder="1" applyAlignment="1">
      <alignment horizontal="center" vertical="center" wrapText="1" readingOrder="1"/>
    </xf>
    <xf numFmtId="0" fontId="15" fillId="0" borderId="21" xfId="0" applyFont="1" applyBorder="1" applyAlignment="1">
      <alignment horizontal="center" vertical="center" wrapText="1" readingOrder="1"/>
    </xf>
    <xf numFmtId="0" fontId="15" fillId="0" borderId="22" xfId="0" applyFont="1" applyBorder="1" applyAlignment="1">
      <alignment horizontal="center" vertical="center" wrapText="1" readingOrder="1"/>
    </xf>
    <xf numFmtId="0" fontId="15" fillId="0" borderId="0" xfId="0" applyFont="1" applyAlignment="1">
      <alignment horizontal="center" vertical="center" wrapText="1" readingOrder="1"/>
    </xf>
    <xf numFmtId="0" fontId="2" fillId="0" borderId="23" xfId="0" applyFont="1" applyBorder="1">
      <alignment vertical="center"/>
    </xf>
    <xf numFmtId="0" fontId="2" fillId="0" borderId="26" xfId="0" applyFont="1" applyBorder="1" applyAlignment="1">
      <alignment horizontal="left" vertical="center" indent="1"/>
    </xf>
    <xf numFmtId="0" fontId="2" fillId="0" borderId="28" xfId="0" applyFont="1" applyBorder="1" applyAlignment="1">
      <alignment horizontal="left" vertical="center" indent="1"/>
    </xf>
    <xf numFmtId="0" fontId="2" fillId="0" borderId="24" xfId="0" applyFont="1" applyBorder="1">
      <alignment vertical="center"/>
    </xf>
    <xf numFmtId="0" fontId="2" fillId="0" borderId="30" xfId="0" applyFont="1" applyBorder="1" applyAlignment="1">
      <alignment horizontal="left" vertical="center" indent="1"/>
    </xf>
    <xf numFmtId="0" fontId="2" fillId="0" borderId="32" xfId="0" applyFont="1" applyBorder="1" applyAlignment="1">
      <alignment horizontal="left" vertical="center" indent="1"/>
    </xf>
    <xf numFmtId="0" fontId="2" fillId="0" borderId="34" xfId="0" applyFont="1" applyBorder="1" applyAlignment="1">
      <alignment horizontal="left" vertical="center" indent="1"/>
    </xf>
    <xf numFmtId="0" fontId="2" fillId="0" borderId="39" xfId="0" applyFont="1" applyBorder="1">
      <alignment vertical="center"/>
    </xf>
    <xf numFmtId="0" fontId="2" fillId="0" borderId="31" xfId="0" applyFont="1" applyBorder="1" applyAlignment="1">
      <alignment horizontal="left" vertical="center"/>
    </xf>
    <xf numFmtId="0" fontId="2" fillId="0" borderId="35" xfId="0" applyFont="1" applyBorder="1" applyAlignment="1">
      <alignment horizontal="left" vertical="center"/>
    </xf>
    <xf numFmtId="0" fontId="2" fillId="0" borderId="25" xfId="0" applyFont="1" applyBorder="1" applyAlignment="1">
      <alignment horizontal="left" vertical="center"/>
    </xf>
    <xf numFmtId="0" fontId="21" fillId="4" borderId="0" xfId="4" applyFont="1" applyFill="1" applyAlignment="1">
      <alignment horizontal="left"/>
    </xf>
    <xf numFmtId="0" fontId="22" fillId="4" borderId="0" xfId="4" applyFont="1" applyFill="1" applyAlignment="1">
      <alignment horizontal="left" wrapText="1"/>
    </xf>
    <xf numFmtId="38" fontId="22" fillId="4" borderId="0" xfId="1" applyFont="1" applyFill="1" applyAlignment="1" applyProtection="1">
      <alignment horizontal="left" wrapText="1"/>
    </xf>
    <xf numFmtId="0" fontId="22" fillId="4" borderId="0" xfId="4" applyFont="1" applyFill="1" applyProtection="1">
      <alignment vertical="center"/>
      <protection locked="0"/>
    </xf>
    <xf numFmtId="0" fontId="24" fillId="4" borderId="0" xfId="4" applyFont="1" applyFill="1">
      <alignment vertical="center"/>
    </xf>
    <xf numFmtId="0" fontId="26" fillId="4" borderId="0" xfId="4" applyFont="1" applyFill="1">
      <alignment vertical="center"/>
    </xf>
    <xf numFmtId="0" fontId="28" fillId="5" borderId="7" xfId="5" applyFont="1" applyFill="1" applyBorder="1" applyAlignment="1">
      <alignment horizontal="center" vertical="center"/>
    </xf>
    <xf numFmtId="12" fontId="29" fillId="4" borderId="7" xfId="5" applyNumberFormat="1" applyFont="1" applyFill="1" applyBorder="1" applyAlignment="1">
      <alignment horizontal="center" vertical="center"/>
    </xf>
    <xf numFmtId="38" fontId="2" fillId="4" borderId="7" xfId="6" applyFont="1" applyFill="1" applyBorder="1" applyAlignment="1">
      <alignment horizontal="center" vertical="center"/>
    </xf>
    <xf numFmtId="0" fontId="30" fillId="4" borderId="0" xfId="0" applyFont="1" applyFill="1">
      <alignment vertical="center"/>
    </xf>
    <xf numFmtId="0" fontId="31" fillId="0" borderId="42" xfId="0" applyFont="1" applyBorder="1">
      <alignment vertical="center"/>
    </xf>
    <xf numFmtId="0" fontId="31" fillId="5" borderId="8" xfId="0" applyFont="1" applyFill="1" applyBorder="1">
      <alignment vertical="center"/>
    </xf>
    <xf numFmtId="38" fontId="31" fillId="6" borderId="7" xfId="1" applyFont="1" applyFill="1" applyBorder="1" applyProtection="1">
      <alignment vertical="center"/>
    </xf>
    <xf numFmtId="0" fontId="30" fillId="4" borderId="0" xfId="0" applyFont="1" applyFill="1" applyProtection="1">
      <alignment vertical="center"/>
      <protection locked="0"/>
    </xf>
    <xf numFmtId="0" fontId="0" fillId="0" borderId="0" xfId="0" applyProtection="1">
      <alignment vertical="center"/>
      <protection locked="0"/>
    </xf>
    <xf numFmtId="0" fontId="29" fillId="4" borderId="0" xfId="5" applyFont="1" applyFill="1">
      <alignment vertical="center"/>
    </xf>
    <xf numFmtId="0" fontId="31" fillId="5" borderId="8" xfId="0" applyFont="1" applyFill="1" applyBorder="1" applyAlignment="1">
      <alignment vertical="center" shrinkToFit="1"/>
    </xf>
    <xf numFmtId="12" fontId="29" fillId="4" borderId="0" xfId="5" applyNumberFormat="1" applyFont="1" applyFill="1">
      <alignment vertical="center"/>
    </xf>
    <xf numFmtId="38" fontId="2" fillId="4" borderId="0" xfId="6" applyFont="1" applyFill="1">
      <alignment vertical="center"/>
    </xf>
    <xf numFmtId="0" fontId="31" fillId="5" borderId="43" xfId="0" applyFont="1" applyFill="1" applyBorder="1">
      <alignment vertical="center"/>
    </xf>
    <xf numFmtId="38" fontId="31" fillId="6" borderId="44" xfId="1" applyFont="1" applyFill="1" applyBorder="1" applyProtection="1">
      <alignment vertical="center"/>
    </xf>
    <xf numFmtId="0" fontId="32" fillId="0" borderId="42" xfId="0" applyFont="1" applyBorder="1" applyAlignment="1">
      <alignment horizontal="right" vertical="center"/>
    </xf>
    <xf numFmtId="0" fontId="31" fillId="5" borderId="45" xfId="0" applyFont="1" applyFill="1" applyBorder="1" applyAlignment="1">
      <alignment horizontal="right" vertical="center"/>
    </xf>
    <xf numFmtId="38" fontId="33" fillId="6" borderId="9" xfId="1" applyFont="1" applyFill="1" applyBorder="1" applyProtection="1">
      <alignment vertical="center"/>
    </xf>
    <xf numFmtId="38" fontId="30" fillId="4" borderId="0" xfId="1" applyFont="1" applyFill="1" applyProtection="1">
      <alignment vertical="center"/>
    </xf>
    <xf numFmtId="0" fontId="31" fillId="5" borderId="7" xfId="0" applyFont="1" applyFill="1" applyBorder="1" applyAlignment="1">
      <alignment horizontal="center" vertical="center"/>
    </xf>
    <xf numFmtId="0" fontId="31" fillId="5" borderId="7" xfId="0" applyFont="1" applyFill="1" applyBorder="1">
      <alignment vertical="center"/>
    </xf>
    <xf numFmtId="38" fontId="31" fillId="5" borderId="7" xfId="1" applyFont="1" applyFill="1" applyBorder="1" applyProtection="1">
      <alignment vertical="center"/>
    </xf>
    <xf numFmtId="0" fontId="30" fillId="4" borderId="46" xfId="0" applyFont="1" applyFill="1" applyBorder="1" applyAlignment="1" applyProtection="1">
      <alignment horizontal="center" vertical="center" wrapText="1"/>
      <protection locked="0"/>
    </xf>
    <xf numFmtId="38" fontId="34" fillId="0" borderId="47" xfId="4" applyNumberFormat="1" applyFont="1" applyBorder="1" applyAlignment="1" applyProtection="1">
      <alignment vertical="center" wrapText="1" shrinkToFit="1"/>
      <protection locked="0"/>
    </xf>
    <xf numFmtId="0" fontId="24" fillId="4" borderId="0" xfId="0" applyFont="1" applyFill="1">
      <alignment vertical="center"/>
    </xf>
    <xf numFmtId="0" fontId="30" fillId="4" borderId="47" xfId="0" applyFont="1" applyFill="1" applyBorder="1" applyAlignment="1" applyProtection="1">
      <alignment horizontal="center" vertical="center" wrapText="1"/>
      <protection locked="0"/>
    </xf>
    <xf numFmtId="0" fontId="35" fillId="4" borderId="0" xfId="0" applyFont="1" applyFill="1">
      <alignment vertical="center"/>
    </xf>
    <xf numFmtId="0" fontId="30" fillId="4" borderId="48" xfId="0" applyFont="1" applyFill="1" applyBorder="1" applyAlignment="1" applyProtection="1">
      <alignment horizontal="center" vertical="center" wrapText="1"/>
      <protection locked="0"/>
    </xf>
    <xf numFmtId="0" fontId="30" fillId="4" borderId="49" xfId="0" applyFont="1" applyFill="1" applyBorder="1" applyAlignment="1" applyProtection="1">
      <alignment horizontal="center" vertical="center" wrapText="1"/>
      <protection locked="0"/>
    </xf>
    <xf numFmtId="0" fontId="30" fillId="4" borderId="50" xfId="0" applyFont="1" applyFill="1" applyBorder="1" applyAlignment="1" applyProtection="1">
      <alignment horizontal="center" vertical="center" wrapText="1"/>
      <protection locked="0"/>
    </xf>
    <xf numFmtId="38" fontId="34" fillId="0" borderId="50" xfId="4" applyNumberFormat="1" applyFont="1" applyBorder="1" applyAlignment="1" applyProtection="1">
      <alignment vertical="center" wrapText="1" shrinkToFit="1"/>
      <protection locked="0"/>
    </xf>
    <xf numFmtId="38" fontId="30"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6" fillId="0" borderId="0" xfId="4" applyFont="1">
      <alignment vertical="center"/>
    </xf>
    <xf numFmtId="12" fontId="36"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6" fillId="0" borderId="0" xfId="4" applyFont="1" applyAlignment="1">
      <alignment horizontal="center" vertical="center" wrapText="1"/>
    </xf>
    <xf numFmtId="0" fontId="3" fillId="0" borderId="0" xfId="4" applyFont="1" applyAlignment="1">
      <alignment horizontal="left" vertical="center" wrapText="1"/>
    </xf>
    <xf numFmtId="0" fontId="39" fillId="0" borderId="0" xfId="4" applyFont="1">
      <alignment vertical="center"/>
    </xf>
    <xf numFmtId="38" fontId="39" fillId="0" borderId="0" xfId="1" applyFont="1">
      <alignment vertical="center"/>
    </xf>
    <xf numFmtId="38" fontId="39" fillId="0" borderId="0" xfId="4" applyNumberFormat="1" applyFont="1">
      <alignment vertical="center"/>
    </xf>
    <xf numFmtId="0" fontId="40" fillId="0" borderId="0" xfId="0" applyFont="1">
      <alignment vertical="center"/>
    </xf>
    <xf numFmtId="0" fontId="3" fillId="0" borderId="7" xfId="0" applyFont="1" applyBorder="1" applyAlignment="1">
      <alignment vertical="center" wrapText="1"/>
    </xf>
    <xf numFmtId="0" fontId="3" fillId="0" borderId="7" xfId="4" applyFont="1" applyBorder="1" applyAlignment="1">
      <alignment vertical="center" wrapText="1"/>
    </xf>
    <xf numFmtId="0" fontId="36" fillId="0" borderId="0" xfId="4" applyFont="1" applyAlignment="1">
      <alignment vertical="center" wrapText="1"/>
    </xf>
    <xf numFmtId="38" fontId="3" fillId="0" borderId="7" xfId="1" applyFont="1" applyBorder="1" applyAlignment="1" applyProtection="1">
      <alignment vertical="center" wrapText="1"/>
    </xf>
    <xf numFmtId="12" fontId="3" fillId="0" borderId="7" xfId="4" quotePrefix="1" applyNumberFormat="1" applyFont="1" applyBorder="1" applyAlignment="1">
      <alignment horizontal="center" vertical="center" wrapText="1"/>
    </xf>
    <xf numFmtId="0" fontId="3" fillId="0" borderId="0" xfId="4" applyFont="1" applyAlignment="1">
      <alignment horizontal="left" vertical="center" indent="1"/>
    </xf>
    <xf numFmtId="0" fontId="3" fillId="0" borderId="0" xfId="4" applyFont="1" applyAlignment="1">
      <alignment vertical="top"/>
    </xf>
    <xf numFmtId="0" fontId="2" fillId="0" borderId="7" xfId="0" applyFont="1" applyBorder="1" applyAlignment="1">
      <alignment horizontal="center" vertical="center"/>
    </xf>
    <xf numFmtId="0" fontId="22" fillId="0" borderId="0" xfId="4" applyFont="1" applyProtection="1">
      <alignment vertical="center"/>
      <protection locked="0"/>
    </xf>
    <xf numFmtId="0" fontId="22" fillId="0" borderId="0" xfId="4" applyFont="1">
      <alignment vertical="center"/>
    </xf>
    <xf numFmtId="0" fontId="26" fillId="0" borderId="0" xfId="4" applyFont="1">
      <alignment vertical="center"/>
    </xf>
    <xf numFmtId="0" fontId="26" fillId="0" borderId="0" xfId="4" applyFont="1" applyProtection="1">
      <alignment vertical="center"/>
      <protection locked="0"/>
    </xf>
    <xf numFmtId="0" fontId="34" fillId="5" borderId="44" xfId="4" applyFont="1" applyFill="1" applyBorder="1">
      <alignment vertical="center"/>
    </xf>
    <xf numFmtId="0" fontId="22" fillId="0" borderId="0" xfId="4" applyFont="1" applyAlignment="1">
      <alignment vertical="center" wrapText="1"/>
    </xf>
    <xf numFmtId="38" fontId="34" fillId="6" borderId="7" xfId="4" applyNumberFormat="1" applyFont="1" applyFill="1" applyBorder="1" applyAlignment="1">
      <alignment vertical="center" wrapText="1"/>
    </xf>
    <xf numFmtId="0" fontId="26" fillId="0" borderId="0" xfId="4" applyFont="1" applyAlignment="1" applyProtection="1">
      <alignment vertical="center" wrapText="1"/>
      <protection locked="0"/>
    </xf>
    <xf numFmtId="0" fontId="22" fillId="0" borderId="0" xfId="4" applyFont="1" applyAlignment="1" applyProtection="1">
      <alignment vertical="center" wrapText="1"/>
      <protection locked="0"/>
    </xf>
    <xf numFmtId="0" fontId="48" fillId="0" borderId="0" xfId="4" applyFont="1">
      <alignment vertical="center"/>
    </xf>
    <xf numFmtId="0" fontId="26" fillId="0" borderId="0" xfId="4" applyFont="1" applyAlignment="1">
      <alignment vertical="center" wrapText="1"/>
    </xf>
    <xf numFmtId="0" fontId="43" fillId="0" borderId="0" xfId="4" applyFont="1">
      <alignment vertical="center"/>
    </xf>
    <xf numFmtId="0" fontId="34" fillId="5" borderId="6" xfId="4" applyFont="1" applyFill="1" applyBorder="1">
      <alignment vertical="center"/>
    </xf>
    <xf numFmtId="0" fontId="22" fillId="0" borderId="0" xfId="4" applyFont="1" applyAlignment="1" applyProtection="1">
      <protection locked="0"/>
    </xf>
    <xf numFmtId="0" fontId="25" fillId="0" borderId="0" xfId="4" applyFont="1" applyProtection="1">
      <alignment vertical="center"/>
      <protection locked="0"/>
    </xf>
    <xf numFmtId="0" fontId="25" fillId="0" borderId="0" xfId="4" applyFont="1" applyAlignment="1" applyProtection="1">
      <protection locked="0"/>
    </xf>
    <xf numFmtId="0" fontId="25" fillId="0" borderId="0" xfId="4" applyFont="1" applyAlignment="1" applyProtection="1">
      <alignment horizontal="left" vertical="center"/>
      <protection locked="0"/>
    </xf>
    <xf numFmtId="0" fontId="49" fillId="0" borderId="0" xfId="4" applyFont="1" applyProtection="1">
      <alignment vertical="center"/>
      <protection locked="0"/>
    </xf>
    <xf numFmtId="0" fontId="34" fillId="0" borderId="0" xfId="4" applyFont="1">
      <alignment vertical="center"/>
    </xf>
    <xf numFmtId="0" fontId="50" fillId="4" borderId="0" xfId="0" applyFont="1" applyFill="1">
      <alignment vertical="center"/>
    </xf>
    <xf numFmtId="0" fontId="34" fillId="4" borderId="0" xfId="0" applyFont="1" applyFill="1" applyProtection="1">
      <alignment vertical="center"/>
      <protection locked="0"/>
    </xf>
    <xf numFmtId="38" fontId="34" fillId="4" borderId="0" xfId="1" applyFont="1" applyFill="1" applyProtection="1">
      <alignment vertical="center"/>
      <protection locked="0"/>
    </xf>
    <xf numFmtId="0" fontId="34" fillId="4" borderId="0" xfId="0" applyFont="1" applyFill="1" applyAlignment="1">
      <alignment horizontal="right" vertical="center"/>
    </xf>
    <xf numFmtId="38" fontId="34" fillId="4" borderId="23" xfId="1" applyFont="1" applyFill="1" applyBorder="1" applyProtection="1">
      <alignment vertical="center"/>
    </xf>
    <xf numFmtId="0" fontId="34" fillId="4" borderId="0" xfId="0" applyFont="1" applyFill="1">
      <alignment vertical="center"/>
    </xf>
    <xf numFmtId="38" fontId="23" fillId="5" borderId="7" xfId="1" applyFont="1" applyFill="1" applyBorder="1" applyAlignment="1">
      <alignment horizontal="right" vertical="center"/>
    </xf>
    <xf numFmtId="38" fontId="23" fillId="6" borderId="7" xfId="1" applyFont="1" applyFill="1" applyBorder="1" applyProtection="1">
      <alignment vertical="center"/>
    </xf>
    <xf numFmtId="0" fontId="23" fillId="5" borderId="7" xfId="0" applyFont="1" applyFill="1" applyBorder="1" applyAlignment="1">
      <alignment vertical="center" wrapText="1"/>
    </xf>
    <xf numFmtId="38" fontId="23" fillId="5" borderId="7" xfId="1" applyFont="1" applyFill="1" applyBorder="1" applyAlignment="1">
      <alignment vertical="center" wrapText="1"/>
    </xf>
    <xf numFmtId="38" fontId="34" fillId="6" borderId="46" xfId="1" applyFont="1" applyFill="1" applyBorder="1" applyProtection="1">
      <alignment vertical="center"/>
    </xf>
    <xf numFmtId="0" fontId="40" fillId="4" borderId="0" xfId="0" applyFont="1" applyFill="1" applyProtection="1">
      <alignment vertical="center"/>
      <protection locked="0"/>
    </xf>
    <xf numFmtId="38" fontId="34" fillId="6" borderId="47" xfId="1" applyFont="1" applyFill="1" applyBorder="1" applyProtection="1">
      <alignment vertical="center"/>
    </xf>
    <xf numFmtId="0" fontId="40" fillId="4" borderId="0" xfId="0" applyFont="1" applyFill="1" applyAlignment="1" applyProtection="1">
      <alignment vertical="center" wrapText="1"/>
      <protection locked="0"/>
    </xf>
    <xf numFmtId="38" fontId="34" fillId="6" borderId="50" xfId="1" applyFont="1" applyFill="1" applyBorder="1" applyProtection="1">
      <alignment vertical="center"/>
    </xf>
    <xf numFmtId="38" fontId="40" fillId="4" borderId="0" xfId="1" applyFont="1" applyFill="1" applyProtection="1">
      <alignment vertical="center"/>
      <protection locked="0"/>
    </xf>
    <xf numFmtId="0" fontId="52" fillId="0" borderId="0" xfId="4" applyFont="1">
      <alignment vertical="center"/>
    </xf>
    <xf numFmtId="0" fontId="20" fillId="0" borderId="0" xfId="4">
      <alignment vertical="center"/>
    </xf>
    <xf numFmtId="0" fontId="2" fillId="0" borderId="0" xfId="4" applyFont="1">
      <alignment vertical="center"/>
    </xf>
    <xf numFmtId="0" fontId="29" fillId="0" borderId="0" xfId="4" applyFont="1">
      <alignment vertical="center"/>
    </xf>
    <xf numFmtId="0" fontId="56" fillId="0" borderId="0" xfId="4" applyFont="1" applyAlignment="1">
      <alignment vertical="center" wrapText="1"/>
    </xf>
    <xf numFmtId="0" fontId="37" fillId="0" borderId="0" xfId="4" applyFont="1" applyAlignment="1">
      <alignment horizontal="center" vertical="center" wrapText="1"/>
    </xf>
    <xf numFmtId="0" fontId="2" fillId="0" borderId="0" xfId="4" applyFont="1" applyAlignment="1">
      <alignment horizontal="right" vertical="center" wrapText="1"/>
    </xf>
    <xf numFmtId="0" fontId="2" fillId="0" borderId="0" xfId="4" applyFont="1" applyAlignment="1">
      <alignment horizontal="right" vertical="center"/>
    </xf>
    <xf numFmtId="0" fontId="2" fillId="0" borderId="0" xfId="4" applyFont="1" applyAlignment="1">
      <alignment horizontal="left" vertical="center" wrapText="1"/>
    </xf>
    <xf numFmtId="0" fontId="56" fillId="0" borderId="0" xfId="4" applyFont="1">
      <alignment vertical="center"/>
    </xf>
    <xf numFmtId="0" fontId="2" fillId="0" borderId="0" xfId="4" applyFont="1" applyAlignment="1">
      <alignment horizontal="left"/>
    </xf>
    <xf numFmtId="0" fontId="58" fillId="0" borderId="0" xfId="4" applyFont="1" applyAlignment="1">
      <alignment vertical="center" wrapText="1"/>
    </xf>
    <xf numFmtId="0" fontId="2" fillId="0" borderId="0" xfId="4" applyFont="1" applyAlignment="1">
      <alignment horizontal="center" vertical="center"/>
    </xf>
    <xf numFmtId="0" fontId="55" fillId="0" borderId="0" xfId="4" applyFont="1" applyAlignment="1">
      <alignment horizontal="right" vertical="center"/>
    </xf>
    <xf numFmtId="0" fontId="2" fillId="0" borderId="0" xfId="4" applyFont="1" applyAlignment="1">
      <alignment vertical="center" wrapText="1"/>
    </xf>
    <xf numFmtId="0" fontId="59" fillId="0" borderId="0" xfId="4" applyFont="1">
      <alignment vertical="center"/>
    </xf>
    <xf numFmtId="0" fontId="60" fillId="0" borderId="0" xfId="4" applyFont="1">
      <alignment vertical="center"/>
    </xf>
    <xf numFmtId="0" fontId="2" fillId="0" borderId="0" xfId="4" applyFont="1" applyAlignment="1">
      <alignment horizontal="left" vertical="center"/>
    </xf>
    <xf numFmtId="0" fontId="59" fillId="0" borderId="0" xfId="4" applyFont="1" applyAlignment="1">
      <alignment horizontal="left" vertical="center"/>
    </xf>
    <xf numFmtId="0" fontId="60" fillId="0" borderId="0" xfId="4" applyFont="1" applyAlignment="1">
      <alignment horizontal="left" vertical="center" wrapText="1"/>
    </xf>
    <xf numFmtId="0" fontId="61" fillId="0" borderId="0" xfId="4" applyFont="1">
      <alignment vertical="center"/>
    </xf>
    <xf numFmtId="0" fontId="34" fillId="5" borderId="53" xfId="4" applyFont="1" applyFill="1" applyBorder="1">
      <alignment vertical="center"/>
    </xf>
    <xf numFmtId="0" fontId="63" fillId="0" borderId="0" xfId="0" applyFont="1">
      <alignment vertical="center"/>
    </xf>
    <xf numFmtId="0" fontId="64" fillId="0" borderId="0" xfId="4" applyFont="1">
      <alignment vertical="center"/>
    </xf>
    <xf numFmtId="0" fontId="65" fillId="0" borderId="0" xfId="0" applyFont="1">
      <alignment vertical="center"/>
    </xf>
    <xf numFmtId="0" fontId="65" fillId="0" borderId="0" xfId="4" applyFont="1">
      <alignment vertical="center"/>
    </xf>
    <xf numFmtId="0" fontId="66" fillId="0" borderId="0" xfId="4" applyFont="1">
      <alignment vertical="center"/>
    </xf>
    <xf numFmtId="0" fontId="37" fillId="4" borderId="7" xfId="0" applyFont="1" applyFill="1" applyBorder="1">
      <alignment vertical="center"/>
    </xf>
    <xf numFmtId="0" fontId="37" fillId="4" borderId="0" xfId="0" applyFont="1" applyFill="1" applyAlignment="1">
      <alignment horizontal="right" vertical="center"/>
    </xf>
    <xf numFmtId="38" fontId="34" fillId="4" borderId="0" xfId="1" applyFont="1" applyFill="1" applyBorder="1" applyProtection="1">
      <alignment vertical="center"/>
      <protection locked="0"/>
    </xf>
    <xf numFmtId="0" fontId="22" fillId="0" borderId="0" xfId="4" applyFont="1" applyAlignment="1" applyProtection="1">
      <alignment horizontal="left" vertical="center"/>
      <protection locked="0"/>
    </xf>
    <xf numFmtId="0" fontId="41" fillId="0" borderId="0" xfId="4" applyFont="1" applyAlignment="1" applyProtection="1">
      <alignment horizontal="center" vertical="center"/>
      <protection locked="0"/>
    </xf>
    <xf numFmtId="0" fontId="25" fillId="0" borderId="0" xfId="4" applyFont="1" applyAlignment="1">
      <alignment horizontal="right" vertical="top" indent="1"/>
    </xf>
    <xf numFmtId="0" fontId="43" fillId="0" borderId="0" xfId="4" applyFont="1" applyAlignment="1" applyProtection="1">
      <alignment horizontal="right" vertical="center" indent="1"/>
      <protection locked="0"/>
    </xf>
    <xf numFmtId="0" fontId="25" fillId="0" borderId="0" xfId="4" applyFont="1" applyAlignment="1">
      <alignment horizontal="right" vertical="center" indent="1"/>
    </xf>
    <xf numFmtId="0" fontId="25" fillId="0" borderId="0" xfId="4" applyFont="1" applyAlignment="1" applyProtection="1">
      <alignment horizontal="right" vertical="center" indent="1"/>
      <protection locked="0"/>
    </xf>
    <xf numFmtId="38" fontId="25" fillId="4" borderId="0" xfId="1" applyFont="1" applyFill="1" applyBorder="1" applyProtection="1">
      <alignment vertical="center"/>
      <protection locked="0"/>
    </xf>
    <xf numFmtId="38" fontId="25" fillId="0" borderId="0" xfId="1" applyFont="1" applyBorder="1" applyProtection="1">
      <alignment vertical="center"/>
      <protection locked="0"/>
    </xf>
    <xf numFmtId="0" fontId="22" fillId="0" borderId="0" xfId="4" applyFont="1" applyAlignment="1" applyProtection="1">
      <alignment horizontal="right"/>
      <protection locked="0"/>
    </xf>
    <xf numFmtId="0" fontId="22" fillId="0" borderId="0" xfId="4" applyFont="1" applyAlignment="1">
      <alignment horizontal="left" vertical="center" wrapText="1"/>
    </xf>
    <xf numFmtId="0" fontId="25" fillId="0" borderId="0" xfId="4" applyFont="1" applyAlignment="1">
      <alignment horizontal="left" vertical="center"/>
    </xf>
    <xf numFmtId="0" fontId="26" fillId="0" borderId="0" xfId="4" applyFont="1" applyAlignment="1" applyProtection="1">
      <alignment horizontal="right" vertical="top"/>
      <protection locked="0"/>
    </xf>
    <xf numFmtId="0" fontId="22" fillId="0" borderId="0" xfId="4" applyFont="1" applyAlignment="1" applyProtection="1">
      <alignment horizontal="right" vertical="top"/>
      <protection locked="0"/>
    </xf>
    <xf numFmtId="0" fontId="43" fillId="0" borderId="0" xfId="4" applyFont="1" applyAlignment="1">
      <alignment horizontal="left" vertical="center"/>
    </xf>
    <xf numFmtId="38" fontId="44" fillId="4" borderId="0" xfId="1" applyFont="1" applyFill="1" applyBorder="1" applyAlignment="1">
      <alignment horizontal="right" vertical="center"/>
    </xf>
    <xf numFmtId="0" fontId="46" fillId="0" borderId="0" xfId="4" applyFont="1">
      <alignment vertical="center"/>
    </xf>
    <xf numFmtId="0" fontId="37" fillId="4" borderId="0" xfId="0" applyFont="1" applyFill="1" applyAlignment="1">
      <alignment vertical="center" wrapText="1"/>
    </xf>
    <xf numFmtId="0" fontId="37" fillId="4" borderId="0" xfId="0" applyFont="1" applyFill="1">
      <alignment vertical="center"/>
    </xf>
    <xf numFmtId="0" fontId="37" fillId="4" borderId="0" xfId="0" applyFont="1" applyFill="1" applyAlignment="1">
      <alignment horizontal="center" vertical="center" wrapText="1"/>
    </xf>
    <xf numFmtId="0" fontId="38" fillId="4" borderId="0" xfId="0" applyFont="1" applyFill="1" applyAlignment="1">
      <alignment horizontal="center" vertical="center" wrapText="1"/>
    </xf>
    <xf numFmtId="0" fontId="37" fillId="4" borderId="0" xfId="0" applyFont="1" applyFill="1" applyAlignment="1" applyProtection="1">
      <alignment horizontal="right" vertical="center"/>
      <protection locked="0"/>
    </xf>
    <xf numFmtId="0" fontId="68" fillId="4" borderId="0" xfId="0" applyFont="1" applyFill="1" applyAlignment="1">
      <alignment horizontal="right" vertical="center"/>
    </xf>
    <xf numFmtId="0" fontId="62" fillId="0" borderId="0" xfId="4" applyFont="1">
      <alignment vertical="center"/>
    </xf>
    <xf numFmtId="38" fontId="3" fillId="0" borderId="7" xfId="1" applyFont="1" applyFill="1" applyBorder="1" applyAlignment="1" applyProtection="1">
      <alignment vertical="center" wrapText="1"/>
    </xf>
    <xf numFmtId="0" fontId="69" fillId="0" borderId="7" xfId="0" applyFont="1" applyBorder="1" applyAlignment="1" applyProtection="1">
      <alignment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lignment horizontal="center" vertical="center"/>
    </xf>
    <xf numFmtId="0" fontId="4" fillId="0" borderId="9" xfId="2" applyFont="1" applyFill="1" applyBorder="1" applyAlignment="1">
      <alignment vertical="center" wrapText="1"/>
    </xf>
    <xf numFmtId="0" fontId="70" fillId="0" borderId="0" xfId="7" applyAlignment="1">
      <alignment horizontal="left" vertical="top"/>
    </xf>
    <xf numFmtId="3" fontId="71" fillId="0" borderId="58" xfId="7" applyNumberFormat="1" applyFont="1" applyBorder="1" applyAlignment="1">
      <alignment horizontal="center" vertical="top" shrinkToFit="1"/>
    </xf>
    <xf numFmtId="0" fontId="70" fillId="0" borderId="59" xfId="7" applyBorder="1" applyAlignment="1">
      <alignment horizontal="left" vertical="center" wrapText="1"/>
    </xf>
    <xf numFmtId="0" fontId="72" fillId="0" borderId="60" xfId="7" applyFont="1" applyBorder="1" applyAlignment="1">
      <alignment horizontal="center" vertical="top" wrapText="1"/>
    </xf>
    <xf numFmtId="3" fontId="74" fillId="0" borderId="61" xfId="7" applyNumberFormat="1" applyFont="1" applyBorder="1" applyAlignment="1">
      <alignment horizontal="center" vertical="top" shrinkToFit="1"/>
    </xf>
    <xf numFmtId="0" fontId="72" fillId="0" borderId="60" xfId="7" applyFont="1" applyBorder="1" applyAlignment="1">
      <alignment horizontal="left" vertical="top" wrapText="1" indent="1"/>
    </xf>
    <xf numFmtId="3" fontId="75" fillId="0" borderId="61" xfId="7" applyNumberFormat="1" applyFont="1" applyBorder="1" applyAlignment="1">
      <alignment horizontal="right" vertical="top" indent="1" shrinkToFit="1"/>
    </xf>
    <xf numFmtId="3" fontId="75" fillId="0" borderId="58" xfId="7" applyNumberFormat="1" applyFont="1" applyBorder="1" applyAlignment="1">
      <alignment horizontal="right" vertical="top" shrinkToFit="1"/>
    </xf>
    <xf numFmtId="1" fontId="74" fillId="0" borderId="58" xfId="7" applyNumberFormat="1" applyFont="1" applyBorder="1" applyAlignment="1">
      <alignment horizontal="center" vertical="top" shrinkToFit="1"/>
    </xf>
    <xf numFmtId="3" fontId="74" fillId="0" borderId="59" xfId="7" applyNumberFormat="1" applyFont="1" applyBorder="1" applyAlignment="1">
      <alignment horizontal="center" vertical="top" shrinkToFit="1"/>
    </xf>
    <xf numFmtId="3" fontId="75" fillId="0" borderId="59" xfId="7" applyNumberFormat="1" applyFont="1" applyBorder="1" applyAlignment="1">
      <alignment horizontal="right" vertical="top" shrinkToFit="1"/>
    </xf>
    <xf numFmtId="1" fontId="71" fillId="0" borderId="58" xfId="7" applyNumberFormat="1" applyFont="1" applyBorder="1" applyAlignment="1">
      <alignment horizontal="center" vertical="top" shrinkToFit="1"/>
    </xf>
    <xf numFmtId="0" fontId="70" fillId="0" borderId="61" xfId="7" applyBorder="1" applyAlignment="1">
      <alignment horizontal="left" vertical="center" wrapText="1"/>
    </xf>
    <xf numFmtId="0" fontId="70" fillId="0" borderId="58" xfId="7" applyBorder="1" applyAlignment="1">
      <alignment horizontal="left" vertical="center" wrapText="1"/>
    </xf>
    <xf numFmtId="0" fontId="72" fillId="0" borderId="58" xfId="7" applyFont="1" applyBorder="1" applyAlignment="1">
      <alignment horizontal="left" vertical="top" wrapText="1"/>
    </xf>
    <xf numFmtId="0" fontId="72" fillId="0" borderId="0" xfId="7" applyFont="1" applyAlignment="1">
      <alignment horizontal="center" vertical="top" wrapText="1"/>
    </xf>
    <xf numFmtId="0" fontId="70" fillId="0" borderId="0" xfId="7" applyAlignment="1">
      <alignment horizontal="left" vertical="center" wrapText="1"/>
    </xf>
    <xf numFmtId="0" fontId="3" fillId="0" borderId="25" xfId="0" applyFont="1" applyBorder="1" applyAlignment="1">
      <alignment horizontal="left" vertical="center" indent="1"/>
    </xf>
    <xf numFmtId="0" fontId="3" fillId="0" borderId="29" xfId="0" applyFont="1" applyBorder="1" applyAlignment="1">
      <alignment horizontal="left" vertical="center" wrapText="1" indent="1"/>
    </xf>
    <xf numFmtId="178" fontId="3" fillId="0" borderId="25" xfId="0" applyNumberFormat="1" applyFont="1" applyBorder="1" applyAlignment="1">
      <alignment horizontal="left" vertical="center" indent="1"/>
    </xf>
    <xf numFmtId="179" fontId="3" fillId="0" borderId="25" xfId="0" applyNumberFormat="1" applyFont="1" applyBorder="1" applyAlignment="1">
      <alignment horizontal="left" vertical="center" indent="1"/>
    </xf>
    <xf numFmtId="0" fontId="3" fillId="0" borderId="31" xfId="0" applyFont="1" applyBorder="1" applyAlignment="1">
      <alignment horizontal="left" vertical="center" indent="1"/>
    </xf>
    <xf numFmtId="0" fontId="3" fillId="0" borderId="33" xfId="0" applyFont="1" applyBorder="1" applyAlignment="1">
      <alignment horizontal="left" vertical="center" indent="1"/>
    </xf>
    <xf numFmtId="0" fontId="3" fillId="0" borderId="35" xfId="0" applyFont="1" applyBorder="1" applyAlignment="1">
      <alignment horizontal="left" vertical="center" indent="1"/>
    </xf>
    <xf numFmtId="0" fontId="3" fillId="0" borderId="36" xfId="0" applyFont="1" applyBorder="1" applyAlignment="1">
      <alignment horizontal="left" vertical="center" indent="2"/>
    </xf>
    <xf numFmtId="0" fontId="3" fillId="0" borderId="36" xfId="0" applyFont="1" applyBorder="1" applyAlignment="1">
      <alignment horizontal="left" vertical="center" indent="1"/>
    </xf>
    <xf numFmtId="0" fontId="3" fillId="0" borderId="36" xfId="0" applyFont="1" applyBorder="1" applyAlignment="1">
      <alignment horizontal="left" vertical="center" wrapText="1" indent="1"/>
    </xf>
    <xf numFmtId="38" fontId="34" fillId="0" borderId="47" xfId="4" applyNumberFormat="1" applyFont="1" applyBorder="1" applyAlignment="1">
      <alignment vertical="center" wrapText="1" shrinkToFit="1"/>
    </xf>
    <xf numFmtId="38" fontId="34" fillId="0" borderId="48" xfId="4" applyNumberFormat="1" applyFont="1" applyBorder="1" applyAlignment="1">
      <alignment vertical="center" wrapText="1" shrinkToFit="1"/>
    </xf>
    <xf numFmtId="176" fontId="3" fillId="0" borderId="0" xfId="4" applyNumberFormat="1" applyFont="1" applyAlignment="1" applyProtection="1">
      <alignment horizontal="left" vertical="center"/>
      <protection locked="0"/>
    </xf>
    <xf numFmtId="0" fontId="69" fillId="0" borderId="7" xfId="0" applyFont="1" applyBorder="1" applyAlignment="1">
      <alignment vertical="center" wrapText="1"/>
    </xf>
    <xf numFmtId="0" fontId="34" fillId="0" borderId="54" xfId="4" applyFont="1" applyBorder="1" applyAlignment="1">
      <alignment vertical="center" shrinkToFit="1"/>
    </xf>
    <xf numFmtId="38" fontId="34" fillId="0" borderId="54" xfId="4" applyNumberFormat="1" applyFont="1" applyBorder="1" applyAlignment="1">
      <alignment vertical="center" shrinkToFit="1"/>
    </xf>
    <xf numFmtId="0" fontId="34" fillId="0" borderId="7" xfId="4" applyFont="1" applyBorder="1" applyAlignment="1">
      <alignment vertical="center" shrinkToFit="1"/>
    </xf>
    <xf numFmtId="38" fontId="34" fillId="0" borderId="9" xfId="4" applyNumberFormat="1" applyFont="1" applyBorder="1" applyAlignment="1">
      <alignment vertical="center" shrinkToFit="1"/>
    </xf>
    <xf numFmtId="0" fontId="34" fillId="0" borderId="7" xfId="4" applyFont="1" applyBorder="1" applyAlignment="1" applyProtection="1">
      <alignment vertical="center" shrinkToFit="1"/>
      <protection locked="0"/>
    </xf>
    <xf numFmtId="38" fontId="34" fillId="0" borderId="7" xfId="4" applyNumberFormat="1" applyFont="1" applyBorder="1" applyAlignment="1" applyProtection="1">
      <alignment vertical="center" shrinkToFit="1"/>
      <protection locked="0"/>
    </xf>
    <xf numFmtId="38" fontId="34" fillId="0" borderId="7" xfId="4" applyNumberFormat="1" applyFont="1" applyBorder="1" applyAlignment="1">
      <alignment vertical="center" shrinkToFit="1"/>
    </xf>
    <xf numFmtId="38" fontId="34" fillId="0" borderId="54" xfId="4" applyNumberFormat="1" applyFont="1" applyBorder="1" applyAlignment="1" applyProtection="1">
      <alignment vertical="center" shrinkToFit="1"/>
      <protection locked="0"/>
    </xf>
    <xf numFmtId="38" fontId="34" fillId="0" borderId="9" xfId="4" applyNumberFormat="1" applyFont="1" applyBorder="1" applyAlignment="1" applyProtection="1">
      <alignment vertical="center" shrinkToFit="1"/>
      <protection locked="0"/>
    </xf>
    <xf numFmtId="38" fontId="26" fillId="4" borderId="23" xfId="1" applyFont="1" applyFill="1" applyBorder="1" applyProtection="1">
      <alignment vertical="center"/>
    </xf>
    <xf numFmtId="38" fontId="34" fillId="0" borderId="46" xfId="4" applyNumberFormat="1" applyFont="1" applyBorder="1" applyAlignment="1" applyProtection="1">
      <alignment vertical="center" wrapText="1" shrinkToFit="1"/>
      <protection locked="0"/>
    </xf>
    <xf numFmtId="38" fontId="34" fillId="0" borderId="46" xfId="4" applyNumberFormat="1" applyFont="1" applyBorder="1" applyAlignment="1" applyProtection="1">
      <alignment vertical="center" shrinkToFit="1"/>
      <protection locked="0"/>
    </xf>
    <xf numFmtId="38" fontId="34" fillId="0" borderId="47" xfId="4" applyNumberFormat="1" applyFont="1" applyBorder="1" applyAlignment="1" applyProtection="1">
      <alignment vertical="center" shrinkToFit="1"/>
      <protection locked="0"/>
    </xf>
    <xf numFmtId="38" fontId="34" fillId="0" borderId="50" xfId="4" applyNumberFormat="1" applyFont="1" applyBorder="1" applyAlignment="1" applyProtection="1">
      <alignment vertical="center" shrinkToFit="1"/>
      <protection locked="0"/>
    </xf>
    <xf numFmtId="43" fontId="36" fillId="4" borderId="0" xfId="0" applyNumberFormat="1" applyFont="1" applyFill="1" applyAlignment="1">
      <alignment vertical="center" wrapText="1"/>
    </xf>
    <xf numFmtId="177" fontId="36" fillId="4" borderId="7" xfId="0" applyNumberFormat="1" applyFont="1" applyFill="1" applyBorder="1" applyProtection="1">
      <alignment vertical="center"/>
      <protection locked="0"/>
    </xf>
    <xf numFmtId="0" fontId="3" fillId="0" borderId="0" xfId="4" applyFont="1" applyAlignment="1" applyProtection="1">
      <alignment horizontal="left" vertical="center" wrapText="1"/>
      <protection locked="0"/>
    </xf>
    <xf numFmtId="0" fontId="34" fillId="5" borderId="29" xfId="4" applyFont="1" applyFill="1" applyBorder="1">
      <alignment vertical="center"/>
    </xf>
    <xf numFmtId="0" fontId="34" fillId="0" borderId="9" xfId="4" applyFont="1" applyBorder="1" applyAlignment="1">
      <alignment vertical="center" shrinkToFit="1"/>
    </xf>
    <xf numFmtId="38" fontId="34" fillId="0" borderId="49" xfId="4" applyNumberFormat="1" applyFont="1" applyBorder="1" applyAlignment="1" applyProtection="1">
      <alignment vertical="center" wrapText="1" shrinkToFit="1"/>
      <protection locked="0"/>
    </xf>
    <xf numFmtId="38" fontId="34" fillId="6" borderId="49" xfId="1" applyFont="1" applyFill="1" applyBorder="1" applyProtection="1">
      <alignment vertical="center"/>
    </xf>
    <xf numFmtId="38" fontId="34" fillId="0" borderId="49" xfId="4" applyNumberFormat="1" applyFont="1" applyBorder="1" applyAlignment="1" applyProtection="1">
      <alignment vertical="center" shrinkToFit="1"/>
      <protection locked="0"/>
    </xf>
    <xf numFmtId="0" fontId="23" fillId="5" borderId="6" xfId="0" applyFont="1" applyFill="1" applyBorder="1" applyAlignment="1">
      <alignment vertical="center" wrapText="1"/>
    </xf>
    <xf numFmtId="38" fontId="23" fillId="5" borderId="6" xfId="1" applyFont="1" applyFill="1" applyBorder="1" applyAlignment="1">
      <alignment vertical="center" wrapText="1"/>
    </xf>
    <xf numFmtId="0" fontId="50" fillId="4" borderId="66" xfId="0" applyFont="1" applyFill="1" applyBorder="1">
      <alignment vertical="center"/>
    </xf>
    <xf numFmtId="0" fontId="34" fillId="4" borderId="39" xfId="0" applyFont="1" applyFill="1" applyBorder="1" applyProtection="1">
      <alignment vertical="center"/>
      <protection locked="0"/>
    </xf>
    <xf numFmtId="38" fontId="34" fillId="4" borderId="39" xfId="1" applyFont="1" applyFill="1" applyBorder="1" applyProtection="1">
      <alignment vertical="center"/>
      <protection locked="0"/>
    </xf>
    <xf numFmtId="38" fontId="34" fillId="4" borderId="29" xfId="1" applyFont="1" applyFill="1" applyBorder="1" applyProtection="1">
      <alignment vertical="center"/>
      <protection locked="0"/>
    </xf>
    <xf numFmtId="0" fontId="50" fillId="4" borderId="51" xfId="0" applyFont="1" applyFill="1" applyBorder="1">
      <alignment vertical="center"/>
    </xf>
    <xf numFmtId="38" fontId="34" fillId="4" borderId="42" xfId="1" applyFont="1" applyFill="1" applyBorder="1" applyProtection="1">
      <alignment vertical="center"/>
      <protection locked="0"/>
    </xf>
    <xf numFmtId="38" fontId="34" fillId="4" borderId="67" xfId="1" applyFont="1" applyFill="1" applyBorder="1" applyProtection="1">
      <alignment vertical="center"/>
    </xf>
    <xf numFmtId="0" fontId="34" fillId="4" borderId="51" xfId="0" applyFont="1" applyFill="1" applyBorder="1" applyProtection="1">
      <alignment vertical="center"/>
      <protection locked="0"/>
    </xf>
    <xf numFmtId="0" fontId="2" fillId="0" borderId="0" xfId="4" applyFont="1" applyAlignment="1">
      <alignment horizontal="left" vertical="center" indent="1"/>
    </xf>
    <xf numFmtId="0" fontId="38" fillId="4" borderId="0" xfId="0" applyFont="1" applyFill="1" applyAlignment="1">
      <alignment vertical="center" wrapText="1"/>
    </xf>
    <xf numFmtId="0" fontId="4" fillId="0" borderId="0" xfId="2" applyFont="1" applyFill="1" applyAlignment="1">
      <alignment vertical="center" wrapText="1"/>
    </xf>
    <xf numFmtId="0" fontId="85" fillId="0" borderId="1" xfId="0" applyFont="1" applyBorder="1" applyAlignment="1">
      <alignment horizontal="left" vertical="center"/>
    </xf>
    <xf numFmtId="180" fontId="34" fillId="6" borderId="54" xfId="4" applyNumberFormat="1" applyFont="1" applyFill="1" applyBorder="1" applyAlignment="1">
      <alignment vertical="center" wrapText="1"/>
    </xf>
    <xf numFmtId="180" fontId="34" fillId="6" borderId="7" xfId="4" applyNumberFormat="1" applyFont="1" applyFill="1" applyBorder="1" applyAlignment="1">
      <alignment vertical="center" wrapText="1"/>
    </xf>
    <xf numFmtId="0" fontId="0" fillId="0" borderId="7" xfId="0" applyBorder="1">
      <alignment vertical="center"/>
    </xf>
    <xf numFmtId="0" fontId="14" fillId="0" borderId="68" xfId="3" applyFont="1" applyBorder="1" applyAlignment="1">
      <alignment horizontal="center" vertical="center"/>
    </xf>
    <xf numFmtId="0" fontId="3" fillId="0" borderId="6" xfId="3" applyFont="1" applyBorder="1" applyAlignment="1">
      <alignment horizontal="center" vertical="center" wrapText="1"/>
    </xf>
    <xf numFmtId="0" fontId="3" fillId="0" borderId="6" xfId="3" applyFont="1" applyBorder="1" applyAlignment="1">
      <alignment horizontal="left" vertical="center" wrapText="1"/>
    </xf>
    <xf numFmtId="0" fontId="16" fillId="0" borderId="6" xfId="2" applyFont="1" applyBorder="1" applyAlignment="1" applyProtection="1">
      <alignment vertical="center" wrapText="1"/>
    </xf>
    <xf numFmtId="0" fontId="14" fillId="0" borderId="0" xfId="3" applyFont="1" applyAlignment="1">
      <alignment horizontal="center" vertical="center"/>
    </xf>
    <xf numFmtId="0" fontId="16"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2" fillId="0" borderId="69" xfId="0" applyFont="1" applyBorder="1" applyAlignment="1">
      <alignment horizontal="left" vertical="center" indent="3"/>
    </xf>
    <xf numFmtId="0" fontId="2" fillId="0" borderId="70" xfId="0" applyFont="1" applyBorder="1" applyAlignment="1">
      <alignment horizontal="left" vertical="center" indent="3"/>
    </xf>
    <xf numFmtId="0" fontId="2" fillId="0" borderId="24" xfId="0" applyFont="1" applyBorder="1" applyAlignment="1">
      <alignment horizontal="left" vertical="center" indent="3"/>
    </xf>
    <xf numFmtId="0" fontId="2" fillId="0" borderId="67" xfId="0" applyFont="1" applyBorder="1">
      <alignment vertical="center"/>
    </xf>
    <xf numFmtId="0" fontId="3" fillId="0" borderId="41" xfId="0" applyFont="1" applyBorder="1" applyAlignment="1">
      <alignment horizontal="left" vertical="center" indent="3"/>
    </xf>
    <xf numFmtId="0" fontId="2" fillId="0" borderId="35" xfId="0" applyFont="1" applyBorder="1">
      <alignment vertical="center"/>
    </xf>
    <xf numFmtId="0" fontId="3" fillId="0" borderId="45" xfId="0" applyFont="1" applyBorder="1" applyAlignment="1">
      <alignment horizontal="left" vertical="center" indent="3"/>
    </xf>
    <xf numFmtId="0" fontId="2" fillId="0" borderId="2" xfId="0" applyFont="1" applyBorder="1">
      <alignment vertical="center"/>
    </xf>
    <xf numFmtId="0" fontId="36" fillId="4" borderId="0" xfId="0" applyFont="1" applyFill="1" applyAlignment="1" applyProtection="1">
      <alignment horizontal="right" vertical="center"/>
      <protection locked="0"/>
    </xf>
    <xf numFmtId="0" fontId="8" fillId="0" borderId="3" xfId="0" applyFont="1" applyBorder="1" applyAlignment="1">
      <alignment horizontal="center" vertical="center" wrapText="1" readingOrder="1"/>
    </xf>
    <xf numFmtId="0" fontId="8" fillId="0" borderId="4" xfId="0" applyFont="1" applyBorder="1" applyAlignment="1">
      <alignment horizontal="center" vertical="center" wrapText="1" readingOrder="1"/>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4" xfId="0" applyFont="1" applyBorder="1" applyAlignment="1">
      <alignment horizontal="left" vertical="center" wrapText="1"/>
    </xf>
    <xf numFmtId="0" fontId="10" fillId="2" borderId="8"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8" fillId="3" borderId="6" xfId="0" applyFont="1" applyFill="1" applyBorder="1" applyAlignment="1">
      <alignment horizontal="center" vertical="center" textRotation="255"/>
    </xf>
    <xf numFmtId="0" fontId="18" fillId="3" borderId="27" xfId="0" applyFont="1" applyFill="1" applyBorder="1" applyAlignment="1">
      <alignment horizontal="center" vertical="center" textRotation="255"/>
    </xf>
    <xf numFmtId="0" fontId="18" fillId="3" borderId="9" xfId="0" applyFont="1" applyFill="1" applyBorder="1" applyAlignment="1">
      <alignment horizontal="center" vertical="center" textRotation="255"/>
    </xf>
    <xf numFmtId="0" fontId="2" fillId="0" borderId="28" xfId="0" applyFont="1" applyBorder="1" applyAlignment="1">
      <alignment horizontal="left" vertical="center" indent="1"/>
    </xf>
    <xf numFmtId="0" fontId="2" fillId="0" borderId="37" xfId="0" applyFont="1" applyBorder="1" applyAlignment="1">
      <alignment horizontal="left" vertical="center" indent="1"/>
    </xf>
    <xf numFmtId="0" fontId="2" fillId="0" borderId="38" xfId="0" applyFont="1" applyBorder="1" applyAlignment="1">
      <alignment horizontal="left" vertical="center" indent="1"/>
    </xf>
    <xf numFmtId="0" fontId="3" fillId="0" borderId="8" xfId="0" applyFont="1" applyBorder="1" applyAlignment="1">
      <alignment horizontal="left" vertical="center" wrapText="1"/>
    </xf>
    <xf numFmtId="0" fontId="3" fillId="0" borderId="25" xfId="0" applyFont="1" applyBorder="1" applyAlignment="1">
      <alignment horizontal="left" vertical="center"/>
    </xf>
    <xf numFmtId="0" fontId="3" fillId="0" borderId="40" xfId="0" applyFont="1" applyBorder="1" applyAlignment="1">
      <alignment horizontal="left" vertical="center" wrapText="1"/>
    </xf>
    <xf numFmtId="0" fontId="3" fillId="0" borderId="31" xfId="0" applyFont="1" applyBorder="1" applyAlignment="1">
      <alignment horizontal="left" vertical="center" wrapText="1"/>
    </xf>
    <xf numFmtId="0" fontId="2" fillId="0" borderId="7" xfId="0" applyFont="1" applyBorder="1" applyAlignment="1">
      <alignment horizontal="left" vertical="center"/>
    </xf>
    <xf numFmtId="0" fontId="2" fillId="0" borderId="25" xfId="0" applyFont="1" applyBorder="1" applyAlignment="1">
      <alignment horizontal="left" vertical="center" wrapText="1"/>
    </xf>
    <xf numFmtId="0" fontId="10" fillId="2" borderId="7" xfId="0" applyFont="1" applyFill="1" applyBorder="1" applyAlignment="1">
      <alignment horizontal="center" vertical="center"/>
    </xf>
    <xf numFmtId="0" fontId="18" fillId="3" borderId="7" xfId="0" applyFont="1" applyFill="1" applyBorder="1" applyAlignment="1">
      <alignment horizontal="center" vertical="center" textRotation="255"/>
    </xf>
    <xf numFmtId="0" fontId="2" fillId="0" borderId="8" xfId="0" applyFont="1" applyBorder="1" applyAlignment="1">
      <alignment horizontal="left" vertical="center" indent="1"/>
    </xf>
    <xf numFmtId="0" fontId="23" fillId="5" borderId="8" xfId="4" applyFont="1" applyFill="1" applyBorder="1" applyAlignment="1">
      <alignment horizontal="left" vertical="center" wrapText="1"/>
    </xf>
    <xf numFmtId="0" fontId="23" fillId="5" borderId="25" xfId="4" applyFont="1" applyFill="1" applyBorder="1" applyAlignment="1">
      <alignment horizontal="left" vertical="center" wrapText="1"/>
    </xf>
    <xf numFmtId="0" fontId="25" fillId="0" borderId="8" xfId="4" applyFont="1" applyBorder="1" applyAlignment="1">
      <alignment horizontal="left" vertical="center" wrapText="1"/>
    </xf>
    <xf numFmtId="0" fontId="25" fillId="0" borderId="25" xfId="4" applyFont="1" applyBorder="1" applyAlignment="1">
      <alignment horizontal="left" vertical="center" wrapText="1"/>
    </xf>
    <xf numFmtId="0" fontId="35" fillId="4" borderId="0" xfId="0" applyFont="1" applyFill="1" applyAlignment="1">
      <alignment horizontal="left" vertical="center" wrapText="1"/>
    </xf>
    <xf numFmtId="0" fontId="23" fillId="5" borderId="8" xfId="4" applyFont="1" applyFill="1" applyBorder="1" applyAlignment="1">
      <alignment horizontal="center" vertical="center"/>
    </xf>
    <xf numFmtId="0" fontId="23" fillId="5" borderId="25" xfId="4" applyFont="1" applyFill="1" applyBorder="1" applyAlignment="1">
      <alignment horizontal="center" vertical="center"/>
    </xf>
    <xf numFmtId="0" fontId="3" fillId="4" borderId="8"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7" fillId="0" borderId="0" xfId="4" applyFont="1" applyAlignment="1">
      <alignment horizontal="left" vertical="center"/>
    </xf>
    <xf numFmtId="0" fontId="38" fillId="0" borderId="0" xfId="4" applyFont="1" applyAlignment="1">
      <alignment horizontal="left" vertical="center"/>
    </xf>
    <xf numFmtId="0" fontId="36"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3"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3"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3" fillId="0" borderId="0" xfId="4" applyFont="1" applyAlignment="1">
      <alignment horizontal="left" vertical="top" wrapText="1"/>
    </xf>
    <xf numFmtId="0" fontId="3" fillId="0" borderId="0" xfId="4" applyFont="1" applyAlignment="1">
      <alignment horizontal="left" vertical="center"/>
    </xf>
    <xf numFmtId="0" fontId="36" fillId="0" borderId="0" xfId="4" applyFont="1" applyAlignment="1">
      <alignment horizontal="left" vertical="center" wrapText="1"/>
    </xf>
    <xf numFmtId="0" fontId="2" fillId="0" borderId="51" xfId="0" applyFont="1" applyBorder="1" applyAlignment="1">
      <alignment horizontal="left" vertical="center" wrapText="1"/>
    </xf>
    <xf numFmtId="0" fontId="2" fillId="0" borderId="0" xfId="0" applyFont="1" applyAlignment="1">
      <alignment horizontal="left" vertical="center"/>
    </xf>
    <xf numFmtId="0" fontId="2" fillId="0" borderId="51" xfId="0" applyFont="1" applyBorder="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center" vertical="center"/>
    </xf>
    <xf numFmtId="0" fontId="26" fillId="0" borderId="0" xfId="4" applyFont="1" applyAlignment="1">
      <alignment vertical="center" wrapText="1"/>
    </xf>
    <xf numFmtId="0" fontId="3" fillId="5" borderId="44" xfId="4" applyFont="1" applyFill="1" applyBorder="1" applyAlignment="1">
      <alignment vertical="center" wrapText="1"/>
    </xf>
    <xf numFmtId="0" fontId="3" fillId="5" borderId="43" xfId="4" applyFont="1" applyFill="1" applyBorder="1" applyAlignment="1">
      <alignment vertical="center" wrapText="1"/>
    </xf>
    <xf numFmtId="38" fontId="34" fillId="0" borderId="9" xfId="4" applyNumberFormat="1" applyFont="1" applyBorder="1" applyAlignment="1">
      <alignment vertical="center" wrapText="1"/>
    </xf>
    <xf numFmtId="38" fontId="34" fillId="0" borderId="7" xfId="4" applyNumberFormat="1" applyFont="1" applyBorder="1" applyAlignment="1">
      <alignment vertical="center" wrapText="1"/>
    </xf>
    <xf numFmtId="38" fontId="34" fillId="0" borderId="7" xfId="4" applyNumberFormat="1" applyFont="1" applyBorder="1" applyAlignment="1" applyProtection="1">
      <alignment vertical="center" wrapText="1"/>
      <protection locked="0"/>
    </xf>
    <xf numFmtId="0" fontId="26" fillId="0" borderId="0" xfId="4" applyFont="1" applyAlignment="1">
      <alignment horizontal="left" vertical="center" wrapText="1"/>
    </xf>
    <xf numFmtId="0" fontId="34" fillId="5" borderId="44" xfId="4" applyFont="1" applyFill="1" applyBorder="1" applyAlignment="1">
      <alignment vertical="center" wrapText="1"/>
    </xf>
    <xf numFmtId="0" fontId="34" fillId="5" borderId="43" xfId="4" applyFont="1" applyFill="1" applyBorder="1" applyAlignment="1">
      <alignment vertical="center" wrapText="1"/>
    </xf>
    <xf numFmtId="38" fontId="34" fillId="0" borderId="8" xfId="4" applyNumberFormat="1" applyFont="1" applyBorder="1" applyAlignment="1" applyProtection="1">
      <alignment vertical="center" wrapText="1"/>
      <protection locked="0"/>
    </xf>
    <xf numFmtId="38" fontId="34" fillId="0" borderId="24" xfId="4" applyNumberFormat="1" applyFont="1" applyBorder="1" applyAlignment="1" applyProtection="1">
      <alignment vertical="center" wrapText="1"/>
      <protection locked="0"/>
    </xf>
    <xf numFmtId="38" fontId="34" fillId="0" borderId="25" xfId="4" applyNumberFormat="1" applyFont="1" applyBorder="1" applyAlignment="1" applyProtection="1">
      <alignment vertical="center" wrapText="1"/>
      <protection locked="0"/>
    </xf>
    <xf numFmtId="0" fontId="41" fillId="0" borderId="0" xfId="4" applyFont="1" applyAlignment="1">
      <alignment horizontal="center" vertical="center"/>
    </xf>
    <xf numFmtId="0" fontId="42" fillId="0" borderId="0" xfId="4" applyFont="1" applyAlignment="1" applyProtection="1">
      <alignment horizontal="center" vertical="center"/>
      <protection locked="0"/>
    </xf>
    <xf numFmtId="38" fontId="25" fillId="4" borderId="0" xfId="1" applyFont="1" applyFill="1" applyBorder="1" applyAlignment="1" applyProtection="1">
      <alignment vertical="top" wrapText="1"/>
    </xf>
    <xf numFmtId="38" fontId="25" fillId="0" borderId="24" xfId="1" applyFont="1" applyBorder="1" applyAlignment="1" applyProtection="1">
      <alignment horizontal="left" vertical="center" shrinkToFit="1"/>
    </xf>
    <xf numFmtId="38" fontId="25" fillId="0" borderId="23" xfId="1" applyFont="1" applyBorder="1" applyAlignment="1" applyProtection="1">
      <alignment vertical="center" shrinkToFit="1"/>
    </xf>
    <xf numFmtId="0" fontId="45" fillId="0" borderId="0" xfId="4" applyFont="1" applyAlignment="1">
      <alignment horizontal="center" vertical="center"/>
    </xf>
    <xf numFmtId="0" fontId="34" fillId="5" borderId="43" xfId="4" applyFont="1" applyFill="1" applyBorder="1">
      <alignment vertical="center"/>
    </xf>
    <xf numFmtId="0" fontId="34" fillId="5" borderId="52" xfId="4" applyFont="1" applyFill="1" applyBorder="1">
      <alignment vertical="center"/>
    </xf>
    <xf numFmtId="38" fontId="34" fillId="0" borderId="55" xfId="4" applyNumberFormat="1" applyFont="1" applyBorder="1" applyAlignment="1">
      <alignment horizontal="left" vertical="center" wrapText="1"/>
    </xf>
    <xf numFmtId="38" fontId="34" fillId="0" borderId="56" xfId="4" applyNumberFormat="1" applyFont="1" applyBorder="1" applyAlignment="1">
      <alignment horizontal="left" vertical="center" wrapText="1"/>
    </xf>
    <xf numFmtId="38" fontId="34" fillId="0" borderId="57" xfId="4" applyNumberFormat="1" applyFont="1" applyBorder="1" applyAlignment="1">
      <alignment horizontal="left" vertical="center" wrapText="1"/>
    </xf>
    <xf numFmtId="38" fontId="34" fillId="0" borderId="8" xfId="4" applyNumberFormat="1" applyFont="1" applyBorder="1" applyAlignment="1">
      <alignment vertical="center" wrapText="1"/>
    </xf>
    <xf numFmtId="38" fontId="34" fillId="0" borderId="24" xfId="4" applyNumberFormat="1" applyFont="1" applyBorder="1" applyAlignment="1">
      <alignment vertical="center" wrapText="1"/>
    </xf>
    <xf numFmtId="38" fontId="34" fillId="0" borderId="25" xfId="4" applyNumberFormat="1" applyFont="1" applyBorder="1" applyAlignment="1">
      <alignment vertical="center" wrapText="1"/>
    </xf>
    <xf numFmtId="38" fontId="34" fillId="0" borderId="9" xfId="4" applyNumberFormat="1" applyFont="1" applyBorder="1" applyAlignment="1" applyProtection="1">
      <alignment vertical="center" wrapText="1"/>
      <protection locked="0"/>
    </xf>
    <xf numFmtId="0" fontId="41" fillId="0" borderId="0" xfId="4" applyFont="1" applyAlignment="1" applyProtection="1">
      <alignment horizontal="center" vertical="center"/>
      <protection locked="0"/>
    </xf>
    <xf numFmtId="0" fontId="34" fillId="5" borderId="44" xfId="4" applyFont="1" applyFill="1" applyBorder="1">
      <alignment vertical="center"/>
    </xf>
    <xf numFmtId="38" fontId="34" fillId="0" borderId="54" xfId="4" applyNumberFormat="1" applyFont="1" applyBorder="1" applyAlignment="1" applyProtection="1">
      <alignment horizontal="left" vertical="center" wrapText="1"/>
      <protection locked="0"/>
    </xf>
    <xf numFmtId="0" fontId="26" fillId="4" borderId="51" xfId="0" applyFont="1" applyFill="1" applyBorder="1" applyAlignment="1">
      <alignment horizontal="left" vertical="center" wrapText="1"/>
    </xf>
    <xf numFmtId="0" fontId="26" fillId="4" borderId="0" xfId="0" applyFont="1" applyFill="1" applyAlignment="1">
      <alignment horizontal="left" vertical="center" wrapText="1"/>
    </xf>
    <xf numFmtId="0" fontId="37" fillId="4" borderId="0" xfId="0" applyFont="1" applyFill="1" applyAlignment="1">
      <alignment vertical="center" wrapText="1"/>
    </xf>
    <xf numFmtId="0" fontId="37" fillId="4" borderId="0" xfId="0" applyFont="1" applyFill="1">
      <alignment vertical="center"/>
    </xf>
    <xf numFmtId="0" fontId="67" fillId="0" borderId="0" xfId="0" applyFont="1" applyAlignment="1">
      <alignment horizontal="left" vertical="center" wrapText="1"/>
    </xf>
    <xf numFmtId="0" fontId="37" fillId="4" borderId="0" xfId="0" applyFont="1" applyFill="1" applyAlignment="1">
      <alignment horizontal="center" vertical="center" wrapText="1"/>
    </xf>
    <xf numFmtId="0" fontId="3" fillId="0" borderId="0" xfId="4" applyFont="1" applyAlignment="1" applyProtection="1">
      <alignment horizontal="left" vertical="center" wrapText="1"/>
      <protection locked="0"/>
    </xf>
    <xf numFmtId="0" fontId="54" fillId="0" borderId="0" xfId="4" applyFont="1" applyAlignment="1">
      <alignment horizontal="center" vertical="center" wrapText="1"/>
    </xf>
    <xf numFmtId="0" fontId="57" fillId="0" borderId="0" xfId="4" applyFont="1" applyAlignment="1">
      <alignment horizontal="left" vertical="center" wrapText="1"/>
    </xf>
    <xf numFmtId="0" fontId="2" fillId="7" borderId="0" xfId="4" applyFont="1" applyFill="1" applyAlignment="1">
      <alignment vertical="center" wrapText="1"/>
    </xf>
    <xf numFmtId="0" fontId="76" fillId="0" borderId="61" xfId="7" applyFont="1" applyBorder="1" applyAlignment="1">
      <alignment horizontal="left" vertical="top" wrapText="1" indent="3"/>
    </xf>
    <xf numFmtId="0" fontId="76" fillId="0" borderId="60" xfId="7" applyFont="1" applyBorder="1" applyAlignment="1">
      <alignment horizontal="left" vertical="top" wrapText="1" indent="3"/>
    </xf>
    <xf numFmtId="0" fontId="76" fillId="0" borderId="59" xfId="7" applyFont="1" applyBorder="1" applyAlignment="1">
      <alignment horizontal="left" vertical="top" wrapText="1" indent="3"/>
    </xf>
    <xf numFmtId="0" fontId="84" fillId="0" borderId="65" xfId="7" applyFont="1" applyBorder="1" applyAlignment="1">
      <alignment horizontal="center" vertical="top" wrapText="1"/>
    </xf>
    <xf numFmtId="0" fontId="83" fillId="0" borderId="65" xfId="7" applyFont="1" applyBorder="1" applyAlignment="1">
      <alignment horizontal="center" vertical="top" wrapText="1"/>
    </xf>
    <xf numFmtId="0" fontId="73" fillId="0" borderId="61" xfId="7" applyFont="1" applyBorder="1" applyAlignment="1">
      <alignment horizontal="center" vertical="top" wrapText="1"/>
    </xf>
    <xf numFmtId="0" fontId="72" fillId="0" borderId="60" xfId="7" applyFont="1" applyBorder="1" applyAlignment="1">
      <alignment horizontal="center" vertical="top" wrapText="1"/>
    </xf>
    <xf numFmtId="0" fontId="72" fillId="0" borderId="59" xfId="7" applyFont="1" applyBorder="1" applyAlignment="1">
      <alignment horizontal="center" vertical="top" wrapText="1"/>
    </xf>
    <xf numFmtId="0" fontId="81" fillId="0" borderId="61" xfId="7" applyFont="1" applyBorder="1" applyAlignment="1">
      <alignment horizontal="left" vertical="top" wrapText="1"/>
    </xf>
    <xf numFmtId="0" fontId="81" fillId="0" borderId="59" xfId="7" applyFont="1" applyBorder="1" applyAlignment="1">
      <alignment horizontal="left" vertical="top" wrapText="1"/>
    </xf>
    <xf numFmtId="0" fontId="70" fillId="0" borderId="61" xfId="7" applyBorder="1" applyAlignment="1">
      <alignment horizontal="left" vertical="top" wrapText="1" indent="3"/>
    </xf>
    <xf numFmtId="0" fontId="70" fillId="0" borderId="60" xfId="7" applyBorder="1" applyAlignment="1">
      <alignment horizontal="left" vertical="top" wrapText="1" indent="3"/>
    </xf>
    <xf numFmtId="0" fontId="70" fillId="0" borderId="59" xfId="7" applyBorder="1" applyAlignment="1">
      <alignment horizontal="left" vertical="top" wrapText="1" indent="3"/>
    </xf>
    <xf numFmtId="0" fontId="70" fillId="0" borderId="64" xfId="7" applyBorder="1" applyAlignment="1">
      <alignment horizontal="left" vertical="top" wrapText="1"/>
    </xf>
    <xf numFmtId="0" fontId="70" fillId="0" borderId="63" xfId="7" applyBorder="1" applyAlignment="1">
      <alignment horizontal="left" vertical="top" wrapText="1"/>
    </xf>
    <xf numFmtId="0" fontId="70" fillId="0" borderId="62" xfId="7" applyBorder="1" applyAlignment="1">
      <alignment horizontal="left" vertical="top" wrapText="1"/>
    </xf>
    <xf numFmtId="0" fontId="72" fillId="0" borderId="64" xfId="7" applyFont="1" applyBorder="1" applyAlignment="1">
      <alignment horizontal="left" vertical="center" wrapText="1"/>
    </xf>
    <xf numFmtId="0" fontId="72" fillId="0" borderId="62" xfId="7" applyFont="1" applyBorder="1" applyAlignment="1">
      <alignment horizontal="left" vertical="center" wrapText="1"/>
    </xf>
    <xf numFmtId="0" fontId="72" fillId="0" borderId="61" xfId="7" applyFont="1" applyBorder="1" applyAlignment="1">
      <alignment horizontal="center" vertical="top" wrapText="1"/>
    </xf>
    <xf numFmtId="0" fontId="78" fillId="0" borderId="64" xfId="7" applyFont="1" applyBorder="1" applyAlignment="1">
      <alignment horizontal="left" vertical="top" wrapText="1"/>
    </xf>
    <xf numFmtId="0" fontId="78" fillId="0" borderId="62" xfId="7" applyFont="1" applyBorder="1" applyAlignment="1">
      <alignment horizontal="left" vertical="top" wrapText="1"/>
    </xf>
  </cellXfs>
  <cellStyles count="8">
    <cellStyle name="ハイパーリンク" xfId="2" builtinId="8"/>
    <cellStyle name="桁区切り" xfId="1" builtinId="6"/>
    <cellStyle name="桁区切り 3" xfId="6" xr:uid="{E22794AC-A159-4943-8868-1BE19EFD3766}"/>
    <cellStyle name="標準" xfId="0" builtinId="0"/>
    <cellStyle name="標準 10" xfId="3" xr:uid="{F462D78A-9EF8-42FF-AB99-0BD18BBAC951}"/>
    <cellStyle name="標準 2" xfId="4" xr:uid="{B1EC8BD7-1EF7-4151-ABE5-3B86BDCFD9E6}"/>
    <cellStyle name="標準 3" xfId="7" xr:uid="{38632E68-E4FA-4D71-9574-E3787DC9AC1B}"/>
    <cellStyle name="標準 4" xfId="5" xr:uid="{D0E5FBBD-2707-47B0-ADE8-D8413973772C}"/>
  </cellStyles>
  <dxfs count="94">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28</xdr:row>
          <xdr:rowOff>342900</xdr:rowOff>
        </xdr:from>
        <xdr:to>
          <xdr:col>1</xdr:col>
          <xdr:colOff>579120</xdr:colOff>
          <xdr:row>30</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29</xdr:row>
          <xdr:rowOff>365760</xdr:rowOff>
        </xdr:from>
        <xdr:to>
          <xdr:col>1</xdr:col>
          <xdr:colOff>601980</xdr:colOff>
          <xdr:row>31</xdr:row>
          <xdr:rowOff>60960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30480</xdr:rowOff>
        </xdr:from>
        <xdr:to>
          <xdr:col>2</xdr:col>
          <xdr:colOff>541020</xdr:colOff>
          <xdr:row>24</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342900</xdr:rowOff>
        </xdr:from>
        <xdr:to>
          <xdr:col>1</xdr:col>
          <xdr:colOff>518160</xdr:colOff>
          <xdr:row>34</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31</xdr:row>
          <xdr:rowOff>670560</xdr:rowOff>
        </xdr:from>
        <xdr:to>
          <xdr:col>1</xdr:col>
          <xdr:colOff>609600</xdr:colOff>
          <xdr:row>33</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22860</xdr:rowOff>
        </xdr:from>
        <xdr:to>
          <xdr:col>1</xdr:col>
          <xdr:colOff>601980</xdr:colOff>
          <xdr:row>36</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601980</xdr:colOff>
          <xdr:row>35</xdr:row>
          <xdr:rowOff>289560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35</xdr:row>
          <xdr:rowOff>373380</xdr:rowOff>
        </xdr:from>
        <xdr:to>
          <xdr:col>1</xdr:col>
          <xdr:colOff>891540</xdr:colOff>
          <xdr:row>35</xdr:row>
          <xdr:rowOff>624840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373380</xdr:rowOff>
        </xdr:from>
        <xdr:to>
          <xdr:col>1</xdr:col>
          <xdr:colOff>2125980</xdr:colOff>
          <xdr:row>35</xdr:row>
          <xdr:rowOff>624840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358140</xdr:rowOff>
        </xdr:from>
        <xdr:to>
          <xdr:col>2</xdr:col>
          <xdr:colOff>723900</xdr:colOff>
          <xdr:row>35</xdr:row>
          <xdr:rowOff>609600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28</xdr:row>
          <xdr:rowOff>350520</xdr:rowOff>
        </xdr:from>
        <xdr:to>
          <xdr:col>1</xdr:col>
          <xdr:colOff>579120</xdr:colOff>
          <xdr:row>30</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29</xdr:row>
          <xdr:rowOff>335280</xdr:rowOff>
        </xdr:from>
        <xdr:to>
          <xdr:col>1</xdr:col>
          <xdr:colOff>609600</xdr:colOff>
          <xdr:row>31</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22</xdr:row>
          <xdr:rowOff>259080</xdr:rowOff>
        </xdr:from>
        <xdr:to>
          <xdr:col>2</xdr:col>
          <xdr:colOff>525780</xdr:colOff>
          <xdr:row>24</xdr:row>
          <xdr:rowOff>30480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388620</xdr:rowOff>
        </xdr:from>
        <xdr:to>
          <xdr:col>1</xdr:col>
          <xdr:colOff>609600</xdr:colOff>
          <xdr:row>34</xdr:row>
          <xdr:rowOff>45720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31</xdr:row>
          <xdr:rowOff>754380</xdr:rowOff>
        </xdr:from>
        <xdr:to>
          <xdr:col>1</xdr:col>
          <xdr:colOff>609600</xdr:colOff>
          <xdr:row>33</xdr:row>
          <xdr:rowOff>45720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68580</xdr:rowOff>
        </xdr:from>
        <xdr:to>
          <xdr:col>1</xdr:col>
          <xdr:colOff>601980</xdr:colOff>
          <xdr:row>36</xdr:row>
          <xdr:rowOff>312420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601980</xdr:colOff>
          <xdr:row>35</xdr:row>
          <xdr:rowOff>289560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35</xdr:row>
          <xdr:rowOff>373380</xdr:rowOff>
        </xdr:from>
        <xdr:to>
          <xdr:col>1</xdr:col>
          <xdr:colOff>891540</xdr:colOff>
          <xdr:row>35</xdr:row>
          <xdr:rowOff>624840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373380</xdr:rowOff>
        </xdr:from>
        <xdr:to>
          <xdr:col>1</xdr:col>
          <xdr:colOff>2125980</xdr:colOff>
          <xdr:row>35</xdr:row>
          <xdr:rowOff>624840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35</xdr:row>
          <xdr:rowOff>358140</xdr:rowOff>
        </xdr:from>
        <xdr:to>
          <xdr:col>2</xdr:col>
          <xdr:colOff>632460</xdr:colOff>
          <xdr:row>35</xdr:row>
          <xdr:rowOff>609600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374</xdr:colOff>
      <xdr:row>0</xdr:row>
      <xdr:rowOff>67254</xdr:rowOff>
    </xdr:from>
    <xdr:to>
      <xdr:col>7</xdr:col>
      <xdr:colOff>659279</xdr:colOff>
      <xdr:row>0</xdr:row>
      <xdr:rowOff>471727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042957" y="67254"/>
          <a:ext cx="7104155" cy="4044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2</xdr:col>
      <xdr:colOff>201083</xdr:colOff>
      <xdr:row>0</xdr:row>
      <xdr:rowOff>105833</xdr:rowOff>
    </xdr:from>
    <xdr:to>
      <xdr:col>3</xdr:col>
      <xdr:colOff>86761</xdr:colOff>
      <xdr:row>0</xdr:row>
      <xdr:rowOff>432589</xdr:rowOff>
    </xdr:to>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243666" y="105833"/>
          <a:ext cx="1039262"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F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F00-000003000000}"/>
            </a:ext>
          </a:extLst>
        </xdr:cNvPr>
        <xdr:cNvGrpSpPr/>
      </xdr:nvGrpSpPr>
      <xdr:grpSpPr>
        <a:xfrm>
          <a:off x="5515557" y="731984"/>
          <a:ext cx="200025" cy="77470"/>
          <a:chOff x="0" y="0"/>
          <a:chExt cx="200025" cy="77470"/>
        </a:xfrm>
      </xdr:grpSpPr>
      <xdr:sp macro="" textlink="">
        <xdr:nvSpPr>
          <xdr:cNvPr id="4" name="Shape 4">
            <a:extLst>
              <a:ext uri="{FF2B5EF4-FFF2-40B4-BE49-F238E27FC236}">
                <a16:creationId xmlns:a16="http://schemas.microsoft.com/office/drawing/2014/main" id="{00000000-0008-0000-0F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F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F00-000006000000}"/>
            </a:ext>
          </a:extLst>
        </xdr:cNvPr>
        <xdr:cNvGrpSpPr/>
      </xdr:nvGrpSpPr>
      <xdr:grpSpPr>
        <a:xfrm>
          <a:off x="460292" y="710861"/>
          <a:ext cx="1972310" cy="87630"/>
          <a:chOff x="0" y="0"/>
          <a:chExt cx="1972310" cy="87630"/>
        </a:xfrm>
      </xdr:grpSpPr>
      <xdr:sp macro="" textlink="">
        <xdr:nvSpPr>
          <xdr:cNvPr id="7" name="Shape 7">
            <a:extLst>
              <a:ext uri="{FF2B5EF4-FFF2-40B4-BE49-F238E27FC236}">
                <a16:creationId xmlns:a16="http://schemas.microsoft.com/office/drawing/2014/main" id="{00000000-0008-0000-0F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F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arashij/Desktop/JMAC/8.&#12304;R2_3&#27425;&#35036;&#27491;SH&#12305;&#30003;&#35531;&#27096;&#24335;&#19968;&#24335;&#65288;&#20849;&#21516;&#30003;&#35531;&#12539;&#12467;&#12531;&#12477;&#12540;&#12471;&#12450;&#12512;&#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
      <sheetName val="別添１　事業者基本情報【幹事社、コンソーシアム参加事業者】"/>
      <sheetName val="別添１　事業者基本情報【共同申請参加事業者】"/>
      <sheetName val="別添２　支出計画書"/>
      <sheetName val="様式第１　交付申請書【コンソーシアム申請用】"/>
      <sheetName val="様式第１　交付申請書【共同申請用】"/>
      <sheetName val="別添　役員名簿【幹事社、コンソーシアム参加事業者】"/>
      <sheetName val="別添　役員名簿【共同申請参加事業者】"/>
      <sheetName val="別添２－１人件費単価計算書【幹事社、コンソーシアム参加事業者】"/>
      <sheetName val="別添２－1　人件費単価計算書【共同申請参加事業者】"/>
      <sheetName val="別添２－２　人件費計算根拠【幹事社、コンソーシアム参加事業者】"/>
      <sheetName val="別添２－２　人件費計算根拠【共同申請参加事業者】"/>
      <sheetName val="別添３-１　コンソーシアム登録申請書"/>
      <sheetName val="別添３-２　コンソーシアム参加確認書"/>
      <sheetName val="健保等級単価一覧表"/>
      <sheetName val="プルダウン"/>
    </sheetNames>
    <sheetDataSet>
      <sheetData sheetId="0"/>
      <sheetData sheetId="1"/>
      <sheetData sheetId="2"/>
      <sheetData sheetId="3">
        <row r="7">
          <cell r="B7" t="str">
            <v/>
          </cell>
        </row>
      </sheetData>
      <sheetData sheetId="4"/>
      <sheetData sheetId="5"/>
      <sheetData sheetId="6"/>
      <sheetData sheetId="7"/>
      <sheetData sheetId="8"/>
      <sheetData sheetId="9">
        <row r="16">
          <cell r="E16" t="str">
            <v/>
          </cell>
        </row>
      </sheetData>
      <sheetData sheetId="10"/>
      <sheetData sheetId="11"/>
      <sheetData sheetId="12"/>
      <sheetData sheetId="13"/>
      <sheetData sheetId="14">
        <row r="1">
          <cell r="B1" t="str">
            <v>等級</v>
          </cell>
        </row>
      </sheetData>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6558-A54D-473C-80B0-7BA8268D32E5}">
  <sheetPr>
    <pageSetUpPr fitToPage="1"/>
  </sheetPr>
  <dimension ref="A1:G18"/>
  <sheetViews>
    <sheetView tabSelected="1" view="pageBreakPreview" zoomScale="85" zoomScaleNormal="85" zoomScaleSheetLayoutView="85" workbookViewId="0"/>
  </sheetViews>
  <sheetFormatPr defaultColWidth="8.09765625" defaultRowHeight="13.2"/>
  <cols>
    <col min="1" max="1" width="4.59765625" style="2" customWidth="1"/>
    <col min="2" max="2" width="27.59765625" style="2" bestFit="1" customWidth="1"/>
    <col min="3" max="3" width="10.09765625" style="2" customWidth="1"/>
    <col min="4" max="4" width="62.09765625" style="2" customWidth="1"/>
    <col min="5" max="7" width="7.09765625" style="2" customWidth="1"/>
    <col min="8" max="16384" width="8.09765625" style="2"/>
  </cols>
  <sheetData>
    <row r="1" spans="1:7" ht="30" customHeight="1">
      <c r="A1" s="271" t="s">
        <v>278</v>
      </c>
      <c r="B1" s="290"/>
      <c r="C1" s="290"/>
      <c r="D1" s="1"/>
      <c r="E1" s="292"/>
      <c r="F1" s="292"/>
      <c r="G1" s="293"/>
    </row>
    <row r="2" spans="1:7" ht="53.4" customHeight="1">
      <c r="A2" s="3" t="s">
        <v>2</v>
      </c>
      <c r="B2" s="4" t="s">
        <v>3</v>
      </c>
      <c r="C2" s="5" t="s">
        <v>4</v>
      </c>
      <c r="D2" s="6" t="s">
        <v>5</v>
      </c>
      <c r="E2" s="7" t="s">
        <v>6</v>
      </c>
      <c r="F2" s="8" t="s">
        <v>7</v>
      </c>
      <c r="G2" s="9" t="s">
        <v>8</v>
      </c>
    </row>
    <row r="3" spans="1:7" ht="70.5" customHeight="1">
      <c r="A3" s="10" t="s">
        <v>9</v>
      </c>
      <c r="B3" s="11" t="s">
        <v>10</v>
      </c>
      <c r="C3" s="12" t="s">
        <v>11</v>
      </c>
      <c r="D3" s="13"/>
      <c r="E3" s="14" t="s">
        <v>0</v>
      </c>
      <c r="F3" s="15" t="s">
        <v>12</v>
      </c>
      <c r="G3" s="16" t="s">
        <v>1</v>
      </c>
    </row>
    <row r="4" spans="1:7" ht="71.400000000000006" customHeight="1">
      <c r="A4" s="17" t="s">
        <v>13</v>
      </c>
      <c r="B4" s="204" t="s">
        <v>238</v>
      </c>
      <c r="C4" s="12" t="s">
        <v>14</v>
      </c>
      <c r="D4" s="19" t="s">
        <v>15</v>
      </c>
      <c r="E4" s="14" t="s">
        <v>0</v>
      </c>
      <c r="F4" s="15"/>
      <c r="G4" s="16" t="s">
        <v>1</v>
      </c>
    </row>
    <row r="5" spans="1:7" ht="71.400000000000006" customHeight="1">
      <c r="A5" s="10" t="s">
        <v>16</v>
      </c>
      <c r="B5" s="20" t="s">
        <v>17</v>
      </c>
      <c r="C5" s="21" t="s">
        <v>18</v>
      </c>
      <c r="D5" s="13" t="s">
        <v>19</v>
      </c>
      <c r="E5" s="14" t="s">
        <v>0</v>
      </c>
      <c r="F5" s="15"/>
      <c r="G5" s="16" t="s">
        <v>1</v>
      </c>
    </row>
    <row r="6" spans="1:7" ht="51" customHeight="1">
      <c r="A6" s="17" t="s">
        <v>20</v>
      </c>
      <c r="B6" s="18" t="s">
        <v>21</v>
      </c>
      <c r="C6" s="22" t="s">
        <v>22</v>
      </c>
      <c r="D6" s="23" t="s">
        <v>23</v>
      </c>
      <c r="E6" s="24" t="s">
        <v>12</v>
      </c>
      <c r="F6" s="24"/>
      <c r="G6" s="25" t="s">
        <v>12</v>
      </c>
    </row>
    <row r="7" spans="1:7" ht="69.900000000000006" customHeight="1">
      <c r="A7" s="10" t="s">
        <v>24</v>
      </c>
      <c r="B7" s="20" t="s">
        <v>25</v>
      </c>
      <c r="C7" s="12" t="s">
        <v>26</v>
      </c>
      <c r="D7" s="13" t="s">
        <v>27</v>
      </c>
      <c r="E7" s="14" t="s">
        <v>0</v>
      </c>
      <c r="F7" s="15"/>
      <c r="G7" s="16"/>
    </row>
    <row r="8" spans="1:7" ht="66.900000000000006" customHeight="1">
      <c r="A8" s="10" t="s">
        <v>28</v>
      </c>
      <c r="B8" s="26" t="s">
        <v>29</v>
      </c>
      <c r="C8" s="12" t="s">
        <v>30</v>
      </c>
      <c r="D8" s="13" t="s">
        <v>31</v>
      </c>
      <c r="E8" s="14" t="s">
        <v>0</v>
      </c>
      <c r="F8" s="15" t="s">
        <v>12</v>
      </c>
      <c r="G8" s="16" t="s">
        <v>1</v>
      </c>
    </row>
    <row r="9" spans="1:7" ht="70.5" customHeight="1">
      <c r="A9" s="10" t="s">
        <v>32</v>
      </c>
      <c r="B9" s="27" t="s">
        <v>33</v>
      </c>
      <c r="C9" s="12" t="s">
        <v>34</v>
      </c>
      <c r="D9" s="28" t="s">
        <v>35</v>
      </c>
      <c r="E9" s="24" t="s">
        <v>12</v>
      </c>
      <c r="F9" s="24" t="s">
        <v>12</v>
      </c>
      <c r="G9" s="25" t="s">
        <v>12</v>
      </c>
    </row>
    <row r="10" spans="1:7" ht="72" customHeight="1">
      <c r="A10" s="10" t="s">
        <v>36</v>
      </c>
      <c r="B10" s="270" t="s">
        <v>256</v>
      </c>
      <c r="C10" s="12" t="s">
        <v>37</v>
      </c>
      <c r="D10" s="28" t="s">
        <v>35</v>
      </c>
      <c r="E10" s="14" t="s">
        <v>0</v>
      </c>
      <c r="F10" s="14" t="s">
        <v>12</v>
      </c>
      <c r="G10" s="16" t="s">
        <v>0</v>
      </c>
    </row>
    <row r="11" spans="1:7" ht="65.099999999999994" customHeight="1">
      <c r="A11" s="10" t="s">
        <v>38</v>
      </c>
      <c r="B11" s="29" t="s">
        <v>39</v>
      </c>
      <c r="C11" s="12" t="s">
        <v>40</v>
      </c>
      <c r="D11" s="13"/>
      <c r="E11" s="24" t="s">
        <v>12</v>
      </c>
      <c r="F11" s="15"/>
      <c r="G11" s="16"/>
    </row>
    <row r="12" spans="1:7" ht="70.5" customHeight="1">
      <c r="A12" s="10" t="s">
        <v>41</v>
      </c>
      <c r="B12" s="30" t="s">
        <v>42</v>
      </c>
      <c r="C12" s="12" t="s">
        <v>43</v>
      </c>
      <c r="D12" s="13"/>
      <c r="E12" s="31"/>
      <c r="F12" s="15"/>
      <c r="G12" s="25" t="s">
        <v>12</v>
      </c>
    </row>
    <row r="13" spans="1:7" ht="70.5" customHeight="1">
      <c r="A13" s="275" t="s">
        <v>262</v>
      </c>
      <c r="B13" s="278" t="s">
        <v>264</v>
      </c>
      <c r="C13" s="276" t="s">
        <v>265</v>
      </c>
      <c r="D13" s="277" t="s">
        <v>44</v>
      </c>
      <c r="E13" s="24" t="s">
        <v>12</v>
      </c>
      <c r="F13" s="24" t="s">
        <v>12</v>
      </c>
      <c r="G13" s="25" t="s">
        <v>12</v>
      </c>
    </row>
    <row r="14" spans="1:7" ht="71.099999999999994" customHeight="1" thickBot="1">
      <c r="A14" s="32" t="s">
        <v>263</v>
      </c>
      <c r="B14" s="33" t="s">
        <v>279</v>
      </c>
      <c r="C14" s="34" t="s">
        <v>18</v>
      </c>
      <c r="D14" s="35" t="s">
        <v>266</v>
      </c>
      <c r="E14" s="36" t="s">
        <v>0</v>
      </c>
      <c r="F14" s="37"/>
      <c r="G14" s="38"/>
    </row>
    <row r="15" spans="1:7" ht="18.600000000000001" customHeight="1">
      <c r="A15" s="2" t="s">
        <v>267</v>
      </c>
      <c r="B15" s="280"/>
      <c r="C15" s="281"/>
      <c r="D15" s="282"/>
      <c r="E15" s="39"/>
      <c r="F15" s="39"/>
      <c r="G15" s="39"/>
    </row>
    <row r="16" spans="1:7" ht="18.600000000000001" customHeight="1">
      <c r="A16" s="2" t="s">
        <v>268</v>
      </c>
      <c r="B16" s="280"/>
      <c r="C16" s="281"/>
      <c r="D16" s="282"/>
      <c r="E16" s="39"/>
      <c r="F16" s="39"/>
      <c r="G16" s="39"/>
    </row>
    <row r="17" spans="1:7" ht="18.600000000000001" customHeight="1">
      <c r="A17" s="279"/>
      <c r="B17" s="280"/>
      <c r="C17" s="281"/>
      <c r="D17" s="282"/>
      <c r="E17" s="39"/>
      <c r="F17" s="39"/>
      <c r="G17" s="39"/>
    </row>
    <row r="18" spans="1:7" ht="19.2" customHeight="1">
      <c r="A18" s="2" t="s">
        <v>45</v>
      </c>
      <c r="E18" s="39"/>
      <c r="F18" s="39"/>
      <c r="G18" s="39"/>
    </row>
  </sheetData>
  <mergeCells count="1">
    <mergeCell ref="E1:G1"/>
  </mergeCells>
  <phoneticPr fontId="7"/>
  <hyperlinks>
    <hyperlink ref="B8" location="'別添　役員名簿【幹事社、コンソーシアム参加事業者】'!A1" display="'別添　役員名簿【幹事社、コンソーシアム参加事業者】'!A1" xr:uid="{450261A8-2031-4DE4-AD73-673C8BA2A2BD}"/>
    <hyperlink ref="B3" location="'別添１　事業者基本情報【幹事社、コンソーシアム参加事業者】'!A1" display="'別添１　事業者基本情報【幹事社、コンソーシアム参加事業者】'!A1" xr:uid="{02DEDB68-2C95-4FD4-9C2F-70AD7C2B66FB}"/>
    <hyperlink ref="B12" location="'別添3-2　コンソーシアム参加確認書'!A1" display="'別添3-2　コンソーシアム参加確認書'!A1" xr:uid="{E9FC1C31-8A62-483F-93A3-D87C91E1D082}"/>
    <hyperlink ref="B6" location="'様式第１　交付申請書【コンソーシアム申請用】'!A1" display="'様式第１　交付申請書【コンソーシアム申請用】'!A1" xr:uid="{96E8CDF8-EC90-4817-8BBD-A5A02F1D4F9D}"/>
    <hyperlink ref="B9" location="'別添２－１人件費単価計算書【幹事社、コンソーシアム参加事業者】'!A1" display="'別添２－１人件費単価計算書【幹事社、コンソーシアム参加事業者】'!A1" xr:uid="{8FC6F3A4-CAE2-4FA0-9D14-90A80A19C20E}"/>
    <hyperlink ref="B11" location="'別添3-1　コンソーシアム登録申請書'!A1" tooltip="コンソーシアム登録申請書" display="'別添3-1　コンソーシアム登録申請書'!A1" xr:uid="{AE3772B6-FCCA-48F4-983E-02C9E22555F4}"/>
    <hyperlink ref="B10" location="'別添２－２　人件費計算根拠【幹事社、コンソーシアム参加事業者】'!A1" display="'別添２－２　人件費計算根拠【幹事社、コンソーシアム参加事業者】'!A1" xr:uid="{9693D651-E0E6-4DD3-B3E8-F58F3BF9113B}"/>
    <hyperlink ref="B4" location="'別添２　支出計画書'!A1" display="'別添２　支出計画書'!A1" xr:uid="{6A155D77-06F4-4D8C-A702-0E51CAFD3108}"/>
  </hyperlinks>
  <pageMargins left="0.7" right="0.7" top="0.75" bottom="0.75" header="0.3" footer="0.3"/>
  <pageSetup paperSize="9" scale="6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E147-5094-4813-BBBE-E57B26385D55}">
  <sheetPr>
    <pageSetUpPr fitToPage="1"/>
  </sheetPr>
  <dimension ref="A1:K84"/>
  <sheetViews>
    <sheetView showGridLines="0" view="pageBreakPreview" zoomScale="70" zoomScaleNormal="70" zoomScaleSheetLayoutView="70" workbookViewId="0"/>
  </sheetViews>
  <sheetFormatPr defaultColWidth="8.09765625" defaultRowHeight="12"/>
  <cols>
    <col min="1" max="1" width="3.3984375" style="112" customWidth="1"/>
    <col min="2" max="2" width="23.5" style="112" customWidth="1"/>
    <col min="3" max="3" width="15.09765625" style="112" customWidth="1"/>
    <col min="4" max="4" width="14.09765625" style="112" customWidth="1"/>
    <col min="5" max="5" width="15.5" style="112" customWidth="1"/>
    <col min="6" max="6" width="21.5" style="112" customWidth="1"/>
    <col min="7" max="7" width="18.09765625" style="112" customWidth="1"/>
    <col min="8" max="8" width="31.09765625" style="112" customWidth="1"/>
    <col min="9" max="9" width="2.8984375" style="113" customWidth="1"/>
    <col min="10" max="10" width="8.09765625" style="113"/>
    <col min="11" max="16384" width="8.09765625" style="112"/>
  </cols>
  <sheetData>
    <row r="1" spans="1:11" ht="47.25" customHeight="1"/>
    <row r="2" spans="1:11" ht="19.5" customHeight="1">
      <c r="B2" s="187" t="s">
        <v>153</v>
      </c>
      <c r="C2" s="177"/>
      <c r="D2" s="177"/>
      <c r="E2" s="177"/>
      <c r="F2" s="177"/>
      <c r="G2" s="177"/>
      <c r="H2" s="188" t="s">
        <v>154</v>
      </c>
    </row>
    <row r="3" spans="1:11" ht="7.5" customHeight="1">
      <c r="B3" s="177"/>
      <c r="C3" s="177"/>
      <c r="D3" s="177"/>
      <c r="E3" s="177"/>
      <c r="F3" s="177"/>
      <c r="G3" s="177"/>
      <c r="H3" s="189"/>
    </row>
    <row r="4" spans="1:11" ht="25.8">
      <c r="B4" s="353" t="s">
        <v>155</v>
      </c>
      <c r="C4" s="353"/>
      <c r="D4" s="353"/>
      <c r="E4" s="353"/>
      <c r="F4" s="353"/>
      <c r="G4" s="353"/>
      <c r="H4" s="353"/>
    </row>
    <row r="5" spans="1:11" ht="17.25" customHeight="1">
      <c r="B5" s="178"/>
      <c r="C5" s="354" t="s">
        <v>190</v>
      </c>
      <c r="D5" s="368"/>
      <c r="E5" s="368"/>
      <c r="F5" s="368"/>
      <c r="G5" s="368"/>
      <c r="H5" s="178"/>
    </row>
    <row r="6" spans="1:11" ht="33" customHeight="1">
      <c r="B6" s="190" t="s">
        <v>157</v>
      </c>
      <c r="C6" s="178"/>
      <c r="D6" s="178"/>
      <c r="E6" s="178"/>
      <c r="F6" s="178"/>
      <c r="G6" s="178"/>
      <c r="H6" s="178"/>
    </row>
    <row r="7" spans="1:11" ht="42.75" customHeight="1">
      <c r="E7" s="113"/>
      <c r="F7" s="179" t="s">
        <v>158</v>
      </c>
      <c r="G7" s="355">
        <f>'別添１　事業者基本情報【共同申請参加事業者】'!C4</f>
        <v>0</v>
      </c>
      <c r="H7" s="355"/>
      <c r="I7" s="130" t="s">
        <v>191</v>
      </c>
      <c r="J7" s="114"/>
      <c r="K7" s="115"/>
    </row>
    <row r="8" spans="1:11" ht="35.25" customHeight="1">
      <c r="C8" s="180"/>
      <c r="E8" s="113"/>
      <c r="F8" s="181" t="s">
        <v>159</v>
      </c>
      <c r="G8" s="356">
        <f>'別添１　事業者基本情報【共同申請参加事業者】'!C3</f>
        <v>0</v>
      </c>
      <c r="H8" s="356"/>
      <c r="J8" s="114"/>
      <c r="K8" s="115"/>
    </row>
    <row r="9" spans="1:11" ht="35.25" customHeight="1">
      <c r="C9" s="180"/>
      <c r="E9" s="113"/>
      <c r="F9" s="181" t="s">
        <v>161</v>
      </c>
      <c r="G9" s="357"/>
      <c r="H9" s="357"/>
      <c r="J9" s="114"/>
      <c r="K9" s="115"/>
    </row>
    <row r="10" spans="1:11" ht="48" customHeight="1">
      <c r="C10" s="180"/>
      <c r="F10" s="182"/>
      <c r="G10" s="183"/>
      <c r="H10" s="191"/>
      <c r="J10" s="114"/>
      <c r="K10" s="115"/>
    </row>
    <row r="11" spans="1:11" ht="23.4">
      <c r="B11" s="358" t="s">
        <v>120</v>
      </c>
      <c r="C11" s="358"/>
      <c r="D11" s="358"/>
      <c r="E11" s="358"/>
      <c r="F11" s="358"/>
      <c r="G11" s="358"/>
      <c r="H11" s="358"/>
      <c r="J11" s="114"/>
      <c r="K11" s="115"/>
    </row>
    <row r="12" spans="1:11" ht="19.2">
      <c r="C12" s="180"/>
      <c r="F12" s="182"/>
      <c r="G12" s="184"/>
      <c r="H12" s="183"/>
      <c r="J12" s="114" t="s">
        <v>162</v>
      </c>
      <c r="K12" s="115"/>
    </row>
    <row r="13" spans="1:11" ht="19.5" customHeight="1">
      <c r="B13" s="192" t="s">
        <v>163</v>
      </c>
      <c r="E13" s="185"/>
      <c r="J13" s="114"/>
      <c r="K13" s="115"/>
    </row>
    <row r="14" spans="1:11" ht="9.75" customHeight="1">
      <c r="J14" s="114"/>
      <c r="K14" s="115"/>
    </row>
    <row r="15" spans="1:11" ht="19.5" customHeight="1" thickBot="1">
      <c r="B15" s="116" t="s">
        <v>164</v>
      </c>
      <c r="C15" s="116" t="s">
        <v>165</v>
      </c>
      <c r="D15" s="116" t="s">
        <v>166</v>
      </c>
      <c r="E15" s="116" t="s">
        <v>167</v>
      </c>
      <c r="F15" s="369" t="s">
        <v>5</v>
      </c>
      <c r="G15" s="369"/>
      <c r="H15" s="369"/>
      <c r="J15" s="114"/>
      <c r="K15" s="115"/>
    </row>
    <row r="16" spans="1:11" s="120" customFormat="1" ht="19.5" customHeight="1" thickTop="1">
      <c r="A16" s="117" t="str">
        <f>IF(COUNTA(B16)&lt;1,"",COUNTA($B$16:B16))</f>
        <v/>
      </c>
      <c r="B16" s="243"/>
      <c r="C16" s="243"/>
      <c r="D16" s="243"/>
      <c r="E16" s="118" t="str">
        <f>IF(OR(C16="",D16=""),"",IF(AND(D16&lt;4,0&lt;D16),VLOOKUP($C16,等級単価一覧表!$A:$K,7,FALSE),(VLOOKUP($C16,等級単価一覧表!$A:$K,6,FALSE))))</f>
        <v/>
      </c>
      <c r="F16" s="370"/>
      <c r="G16" s="370"/>
      <c r="H16" s="370"/>
      <c r="I16" s="113"/>
      <c r="J16" s="114" t="s">
        <v>168</v>
      </c>
      <c r="K16" s="119"/>
    </row>
    <row r="17" spans="1:11" s="120" customFormat="1" ht="19.5" customHeight="1">
      <c r="A17" s="117" t="str">
        <f>IF(COUNTA(B17)&lt;1,"",COUNTA($B$16:B17))</f>
        <v/>
      </c>
      <c r="B17" s="241"/>
      <c r="C17" s="244"/>
      <c r="D17" s="244"/>
      <c r="E17" s="118" t="str">
        <f>IF(OR(C17="",D17=""),"",IF(AND(D17&lt;4,0&lt;D17),VLOOKUP($C17,等級単価一覧表!$A:$K,7,FALSE),(VLOOKUP($C17,等級単価一覧表!$A:$K,6,FALSE))))</f>
        <v/>
      </c>
      <c r="F17" s="346"/>
      <c r="G17" s="346"/>
      <c r="H17" s="346"/>
      <c r="I17" s="117"/>
      <c r="J17" s="121" t="s">
        <v>169</v>
      </c>
      <c r="K17" s="119"/>
    </row>
    <row r="18" spans="1:11" s="120" customFormat="1" ht="19.5" customHeight="1">
      <c r="A18" s="117" t="str">
        <f>IF(COUNTA(B18)&lt;1,"",COUNTA($B$16:B18))</f>
        <v/>
      </c>
      <c r="B18" s="241"/>
      <c r="C18" s="241"/>
      <c r="D18" s="241"/>
      <c r="E18" s="118" t="str">
        <f>IF(OR(C18="",D18=""),"",IF(AND(D18&lt;4,0&lt;D18),VLOOKUP($C18,等級単価一覧表!$A:$K,7,FALSE),(VLOOKUP($C18,等級単価一覧表!$A:$K,6,FALSE))))</f>
        <v/>
      </c>
      <c r="F18" s="346"/>
      <c r="G18" s="346"/>
      <c r="H18" s="346"/>
      <c r="I18" s="117"/>
      <c r="J18" s="122"/>
      <c r="K18" s="119"/>
    </row>
    <row r="19" spans="1:11" s="120" customFormat="1" ht="19.5" customHeight="1">
      <c r="A19" s="117" t="str">
        <f>IF(COUNTA(B19)&lt;1,"",COUNTA($B$16:B19))</f>
        <v/>
      </c>
      <c r="B19" s="241"/>
      <c r="C19" s="241"/>
      <c r="D19" s="241"/>
      <c r="E19" s="118" t="str">
        <f>IF(OR(C19="",D19=""),"",IF(AND(D19&lt;4,0&lt;D19),VLOOKUP($C19,等級単価一覧表!$A:$K,7,FALSE),(VLOOKUP($C19,等級単価一覧表!$A:$K,6,FALSE))))</f>
        <v/>
      </c>
      <c r="F19" s="346"/>
      <c r="G19" s="346"/>
      <c r="H19" s="346"/>
      <c r="I19" s="117"/>
      <c r="J19" s="123" t="s">
        <v>192</v>
      </c>
      <c r="K19" s="119"/>
    </row>
    <row r="20" spans="1:11" s="120" customFormat="1" ht="19.5" customHeight="1">
      <c r="A20" s="117" t="str">
        <f>IF(COUNTA(B20)&lt;1,"",COUNTA($B$16:B20))</f>
        <v/>
      </c>
      <c r="B20" s="241"/>
      <c r="C20" s="241"/>
      <c r="D20" s="241"/>
      <c r="E20" s="118" t="str">
        <f>IF(OR(C20="",D20=""),"",IF(AND(D20&lt;4,0&lt;D20),VLOOKUP($C20,等級単価一覧表!$A:$K,7,FALSE),(VLOOKUP($C20,等級単価一覧表!$A:$K,6,FALSE))))</f>
        <v/>
      </c>
      <c r="F20" s="346"/>
      <c r="G20" s="346"/>
      <c r="H20" s="346"/>
      <c r="I20" s="117"/>
      <c r="J20" s="122"/>
      <c r="K20" s="119"/>
    </row>
    <row r="21" spans="1:11" s="120" customFormat="1" ht="19.5" customHeight="1">
      <c r="A21" s="117" t="str">
        <f>IF(COUNTA(B21)&lt;1,"",COUNTA($B$16:B21))</f>
        <v/>
      </c>
      <c r="B21" s="241"/>
      <c r="C21" s="241"/>
      <c r="D21" s="241"/>
      <c r="E21" s="118" t="str">
        <f>IF(OR(C21="",D21=""),"",IF(AND(D21&lt;4,0&lt;D21),VLOOKUP($C21,等級単価一覧表!$A:$K,7,FALSE),(VLOOKUP($C21,等級単価一覧表!$A:$K,6,FALSE))))</f>
        <v/>
      </c>
      <c r="F21" s="346"/>
      <c r="G21" s="346"/>
      <c r="H21" s="346"/>
      <c r="I21" s="117"/>
      <c r="J21" s="122"/>
      <c r="K21" s="119"/>
    </row>
    <row r="22" spans="1:11" s="120" customFormat="1" ht="19.5" customHeight="1">
      <c r="A22" s="117" t="str">
        <f>IF(COUNTA(B22)&lt;1,"",COUNTA($B$16:B22))</f>
        <v/>
      </c>
      <c r="B22" s="241"/>
      <c r="C22" s="241"/>
      <c r="D22" s="241"/>
      <c r="E22" s="118" t="str">
        <f>IF(OR(C22="",D22=""),"",IF(AND(D22&lt;4,0&lt;D22),VLOOKUP($C22,等級単価一覧表!$A:$K,7,FALSE),(VLOOKUP($C22,等級単価一覧表!$A:$K,6,FALSE))))</f>
        <v/>
      </c>
      <c r="F22" s="346"/>
      <c r="G22" s="346"/>
      <c r="H22" s="346"/>
      <c r="I22" s="117"/>
      <c r="J22" s="122"/>
      <c r="K22" s="119"/>
    </row>
    <row r="23" spans="1:11" s="120" customFormat="1" ht="19.5" customHeight="1">
      <c r="A23" s="117" t="str">
        <f>IF(COUNTA(B23)&lt;1,"",COUNTA($B$16:B23))</f>
        <v/>
      </c>
      <c r="B23" s="241"/>
      <c r="C23" s="241"/>
      <c r="D23" s="241"/>
      <c r="E23" s="118" t="str">
        <f>IF(OR(C23="",D23=""),"",IF(AND(D23&lt;4,0&lt;D23),VLOOKUP($C23,等級単価一覧表!$A:$K,7,FALSE),(VLOOKUP($C23,等級単価一覧表!$A:$K,6,FALSE))))</f>
        <v/>
      </c>
      <c r="F23" s="346"/>
      <c r="G23" s="346"/>
      <c r="H23" s="346"/>
      <c r="I23" s="117"/>
      <c r="J23" s="122"/>
      <c r="K23" s="119"/>
    </row>
    <row r="24" spans="1:11" s="120" customFormat="1" ht="19.5" customHeight="1">
      <c r="A24" s="117" t="str">
        <f>IF(COUNTA(B24)&lt;1,"",COUNTA($B$16:B24))</f>
        <v/>
      </c>
      <c r="B24" s="241"/>
      <c r="C24" s="241"/>
      <c r="D24" s="241"/>
      <c r="E24" s="118" t="str">
        <f>IF(OR(C24="",D24=""),"",IF(AND(D24&lt;4,0&lt;D24),VLOOKUP($C24,等級単価一覧表!$A:$K,7,FALSE),(VLOOKUP($C24,等級単価一覧表!$A:$K,6,FALSE))))</f>
        <v/>
      </c>
      <c r="F24" s="346"/>
      <c r="G24" s="346"/>
      <c r="H24" s="346"/>
      <c r="I24" s="117"/>
      <c r="J24" s="122"/>
      <c r="K24" s="119"/>
    </row>
    <row r="25" spans="1:11" s="120" customFormat="1" ht="19.5" customHeight="1">
      <c r="A25" s="117" t="str">
        <f>IF(COUNTA(B25)&lt;1,"",COUNTA($B$16:B25))</f>
        <v/>
      </c>
      <c r="B25" s="241"/>
      <c r="C25" s="241"/>
      <c r="D25" s="241"/>
      <c r="E25" s="118" t="str">
        <f>IF(OR(C25="",D25=""),"",IF(AND(D25&lt;4,0&lt;D25),VLOOKUP($C25,等級単価一覧表!$A:$K,7,FALSE),(VLOOKUP($C25,等級単価一覧表!$A:$K,6,FALSE))))</f>
        <v/>
      </c>
      <c r="F25" s="346"/>
      <c r="G25" s="346"/>
      <c r="H25" s="346"/>
      <c r="I25" s="117"/>
      <c r="J25" s="122"/>
      <c r="K25" s="119"/>
    </row>
    <row r="26" spans="1:11" s="120" customFormat="1" ht="19.5" customHeight="1">
      <c r="A26" s="117" t="str">
        <f>IF(COUNTA(B26)&lt;1,"",COUNTA($B$16:B26))</f>
        <v/>
      </c>
      <c r="B26" s="241"/>
      <c r="C26" s="241"/>
      <c r="D26" s="241"/>
      <c r="E26" s="118" t="str">
        <f>IF(OR(C26="",D26=""),"",IF(AND(D26&lt;4,0&lt;D26),VLOOKUP($C26,等級単価一覧表!$A:$K,7,FALSE),(VLOOKUP($C26,等級単価一覧表!$A:$K,6,FALSE))))</f>
        <v/>
      </c>
      <c r="F26" s="346"/>
      <c r="G26" s="346"/>
      <c r="H26" s="346"/>
      <c r="I26" s="117"/>
      <c r="J26" s="122"/>
      <c r="K26" s="119"/>
    </row>
    <row r="27" spans="1:11" s="120" customFormat="1" ht="19.5" customHeight="1">
      <c r="A27" s="117" t="str">
        <f>IF(COUNTA(B27)&lt;1,"",COUNTA($B$16:B27))</f>
        <v/>
      </c>
      <c r="B27" s="241"/>
      <c r="C27" s="241"/>
      <c r="D27" s="241"/>
      <c r="E27" s="118" t="str">
        <f>IF(OR(C27="",D27=""),"",IF(AND(D27&lt;4,0&lt;D27),VLOOKUP($C27,等級単価一覧表!$A:$K,7,FALSE),(VLOOKUP($C27,等級単価一覧表!$A:$K,6,FALSE))))</f>
        <v/>
      </c>
      <c r="F27" s="346"/>
      <c r="G27" s="346"/>
      <c r="H27" s="346"/>
      <c r="I27" s="117"/>
      <c r="J27" s="122"/>
      <c r="K27" s="119"/>
    </row>
    <row r="28" spans="1:11" s="120" customFormat="1" ht="19.5" customHeight="1">
      <c r="A28" s="117" t="str">
        <f>IF(COUNTA(B28)&lt;1,"",COUNTA($B$16:B28))</f>
        <v/>
      </c>
      <c r="B28" s="241"/>
      <c r="C28" s="241"/>
      <c r="D28" s="241"/>
      <c r="E28" s="118" t="str">
        <f>IF(OR(C28="",D28=""),"",IF(AND(D28&lt;4,0&lt;D28),VLOOKUP($C28,等級単価一覧表!$A:$K,7,FALSE),(VLOOKUP($C28,等級単価一覧表!$A:$K,6,FALSE))))</f>
        <v/>
      </c>
      <c r="F28" s="346"/>
      <c r="G28" s="346"/>
      <c r="H28" s="346"/>
      <c r="I28" s="117"/>
      <c r="J28" s="122"/>
      <c r="K28" s="119"/>
    </row>
    <row r="29" spans="1:11" s="120" customFormat="1" ht="19.5" customHeight="1">
      <c r="A29" s="117" t="str">
        <f>IF(COUNTA(B29)&lt;1,"",COUNTA($B$16:B29))</f>
        <v/>
      </c>
      <c r="B29" s="241"/>
      <c r="C29" s="241"/>
      <c r="D29" s="241"/>
      <c r="E29" s="118" t="str">
        <f>IF(OR(C29="",D29=""),"",IF(AND(D29&lt;4,0&lt;D29),VLOOKUP($C29,等級単価一覧表!$A:$K,7,FALSE),(VLOOKUP($C29,等級単価一覧表!$A:$K,6,FALSE))))</f>
        <v/>
      </c>
      <c r="F29" s="346"/>
      <c r="G29" s="346"/>
      <c r="H29" s="346"/>
      <c r="I29" s="117"/>
      <c r="J29" s="122"/>
      <c r="K29" s="119"/>
    </row>
    <row r="30" spans="1:11" s="120" customFormat="1" ht="19.5" customHeight="1">
      <c r="A30" s="117" t="str">
        <f>IF(COUNTA(B30)&lt;1,"",COUNTA($B$16:B30))</f>
        <v/>
      </c>
      <c r="B30" s="241"/>
      <c r="C30" s="241"/>
      <c r="D30" s="241"/>
      <c r="E30" s="118" t="str">
        <f>IF(OR(C30="",D30=""),"",IF(AND(D30&lt;4,0&lt;D30),VLOOKUP($C30,等級単価一覧表!$A:$K,7,FALSE),(VLOOKUP($C30,等級単価一覧表!$A:$K,6,FALSE))))</f>
        <v/>
      </c>
      <c r="F30" s="346"/>
      <c r="G30" s="346"/>
      <c r="H30" s="346"/>
      <c r="I30" s="117"/>
      <c r="J30" s="122"/>
      <c r="K30" s="119"/>
    </row>
    <row r="31" spans="1:11" s="120" customFormat="1" ht="19.5" customHeight="1">
      <c r="A31" s="117" t="str">
        <f>IF(COUNTA(B31)&lt;1,"",COUNTA($B$16:B31))</f>
        <v/>
      </c>
      <c r="B31" s="241"/>
      <c r="C31" s="241"/>
      <c r="D31" s="241"/>
      <c r="E31" s="118" t="str">
        <f>IF(OR(C31="",D31=""),"",IF(AND(D31&lt;4,0&lt;D31),VLOOKUP($C31,等級単価一覧表!$A:$K,7,FALSE),(VLOOKUP($C31,等級単価一覧表!$A:$K,6,FALSE))))</f>
        <v/>
      </c>
      <c r="F31" s="346"/>
      <c r="G31" s="346"/>
      <c r="H31" s="346"/>
      <c r="I31" s="117"/>
      <c r="J31" s="122"/>
      <c r="K31" s="119"/>
    </row>
    <row r="32" spans="1:11" s="120" customFormat="1" ht="19.5" customHeight="1">
      <c r="A32" s="117" t="str">
        <f>IF(COUNTA(B32)&lt;1,"",COUNTA($B$16:B32))</f>
        <v/>
      </c>
      <c r="B32" s="241"/>
      <c r="C32" s="241"/>
      <c r="D32" s="241"/>
      <c r="E32" s="118" t="str">
        <f>IF(OR(C32="",D32=""),"",IF(AND(D32&lt;4,0&lt;D32),VLOOKUP($C32,等級単価一覧表!$A:$K,7,FALSE),(VLOOKUP($C32,等級単価一覧表!$A:$K,6,FALSE))))</f>
        <v/>
      </c>
      <c r="F32" s="346"/>
      <c r="G32" s="346"/>
      <c r="H32" s="346"/>
      <c r="I32" s="117"/>
      <c r="J32" s="122"/>
      <c r="K32" s="119"/>
    </row>
    <row r="33" spans="1:11" ht="7.5" customHeight="1">
      <c r="J33" s="114"/>
      <c r="K33" s="115"/>
    </row>
    <row r="34" spans="1:11" ht="19.5" customHeight="1">
      <c r="B34" s="114" t="s">
        <v>171</v>
      </c>
      <c r="C34" s="114"/>
      <c r="D34" s="114"/>
      <c r="E34" s="114"/>
      <c r="F34" s="114"/>
      <c r="G34" s="186"/>
      <c r="H34" s="113"/>
      <c r="J34" s="114"/>
      <c r="K34" s="115"/>
    </row>
    <row r="35" spans="1:11" ht="14.4">
      <c r="B35" s="347" t="s">
        <v>172</v>
      </c>
      <c r="C35" s="347"/>
      <c r="D35" s="347"/>
      <c r="E35" s="347"/>
      <c r="F35" s="347"/>
      <c r="G35" s="113"/>
      <c r="H35" s="113"/>
      <c r="J35" s="114"/>
      <c r="K35" s="115"/>
    </row>
    <row r="36" spans="1:11" ht="14.4">
      <c r="B36" s="114" t="s">
        <v>273</v>
      </c>
      <c r="C36" s="114"/>
      <c r="D36" s="114"/>
      <c r="E36" s="114"/>
      <c r="F36" s="114"/>
      <c r="G36" s="113"/>
      <c r="H36" s="113"/>
      <c r="J36" s="114"/>
      <c r="K36" s="115"/>
    </row>
    <row r="37" spans="1:11" ht="19.5" customHeight="1">
      <c r="B37" s="113"/>
      <c r="C37" s="113"/>
      <c r="D37" s="113"/>
      <c r="E37" s="113"/>
      <c r="F37" s="113"/>
      <c r="G37" s="113"/>
      <c r="H37" s="113"/>
      <c r="J37" s="114"/>
      <c r="K37" s="115"/>
    </row>
    <row r="38" spans="1:11" ht="19.5" customHeight="1">
      <c r="B38" s="192" t="s">
        <v>173</v>
      </c>
      <c r="C38" s="113"/>
      <c r="D38" s="113"/>
      <c r="E38" s="113"/>
      <c r="F38" s="113"/>
      <c r="G38" s="113"/>
      <c r="H38" s="113"/>
      <c r="J38" s="114"/>
      <c r="K38" s="115"/>
    </row>
    <row r="39" spans="1:11" ht="9.75" customHeight="1">
      <c r="B39" s="114"/>
      <c r="C39" s="113"/>
      <c r="D39" s="113"/>
      <c r="E39" s="113"/>
      <c r="F39" s="113"/>
      <c r="G39" s="113"/>
      <c r="H39" s="113"/>
      <c r="J39" s="114"/>
      <c r="K39" s="115"/>
    </row>
    <row r="40" spans="1:11" ht="19.5" customHeight="1" thickBot="1">
      <c r="B40" s="116" t="s">
        <v>164</v>
      </c>
      <c r="C40" s="116" t="s">
        <v>174</v>
      </c>
      <c r="D40" s="124" t="s">
        <v>165</v>
      </c>
      <c r="E40" s="116" t="s">
        <v>167</v>
      </c>
      <c r="F40" s="348" t="s">
        <v>175</v>
      </c>
      <c r="G40" s="348"/>
      <c r="H40" s="348"/>
      <c r="J40" s="121" t="s">
        <v>176</v>
      </c>
      <c r="K40" s="115"/>
    </row>
    <row r="41" spans="1:11" s="120" customFormat="1" ht="19.5" customHeight="1" thickTop="1">
      <c r="A41" s="117" t="str">
        <f>IF(COUNTA(B41)&lt;1,"",COUNTA($B$16:$B$32)+COUNTA($B$41:B41))</f>
        <v/>
      </c>
      <c r="B41" s="243"/>
      <c r="C41" s="243"/>
      <c r="D41" s="272" t="str">
        <f>IF(C41="","",VLOOKUP(C41,等級単価一覧表!$H$6:$L$55,5))</f>
        <v/>
      </c>
      <c r="E41" s="118" t="str">
        <f>IF(D41="","",VLOOKUP(D41,等級単価一覧表!$A:$K,11,FALSE))</f>
        <v/>
      </c>
      <c r="F41" s="367"/>
      <c r="G41" s="367"/>
      <c r="H41" s="367"/>
      <c r="I41" s="113"/>
      <c r="J41" s="114" t="s">
        <v>177</v>
      </c>
      <c r="K41" s="119"/>
    </row>
    <row r="42" spans="1:11" s="120" customFormat="1" ht="19.5" customHeight="1">
      <c r="A42" s="117" t="str">
        <f>IF(COUNTA(B42)&lt;1,"",COUNTA($B$16:$B$32)+COUNTA($B$41:B42))</f>
        <v/>
      </c>
      <c r="B42" s="241"/>
      <c r="C42" s="244"/>
      <c r="D42" s="273" t="str">
        <f>IF(C42="","",VLOOKUP(C42,等級単価一覧表!$H$6:$L$55,5))</f>
        <v/>
      </c>
      <c r="E42" s="118" t="str">
        <f>IF(D42="","",VLOOKUP(D42,等級単価一覧表!$A:$K,11,FALSE))</f>
        <v/>
      </c>
      <c r="F42" s="346"/>
      <c r="G42" s="346"/>
      <c r="H42" s="346"/>
      <c r="I42" s="117"/>
      <c r="J42" s="114"/>
      <c r="K42" s="119"/>
    </row>
    <row r="43" spans="1:11" s="120" customFormat="1" ht="19.5" customHeight="1">
      <c r="A43" s="117" t="str">
        <f>IF(COUNTA(B43)&lt;1,"",COUNTA($B$16:$B$32)+COUNTA($B$41:B43))</f>
        <v/>
      </c>
      <c r="B43" s="241"/>
      <c r="C43" s="241"/>
      <c r="D43" s="273" t="str">
        <f>IF(C43="","",VLOOKUP(C43,等級単価一覧表!$H$6:$L$55,5))</f>
        <v/>
      </c>
      <c r="E43" s="118" t="str">
        <f>IF(D43="","",VLOOKUP(D43,等級単価一覧表!$A:$K,11,FALSE))</f>
        <v/>
      </c>
      <c r="F43" s="346"/>
      <c r="G43" s="346"/>
      <c r="H43" s="346"/>
      <c r="I43" s="117"/>
      <c r="J43" s="122"/>
      <c r="K43" s="119"/>
    </row>
    <row r="44" spans="1:11" s="120" customFormat="1" ht="19.5" customHeight="1">
      <c r="A44" s="117" t="str">
        <f>IF(COUNTA(B44)&lt;1,"",COUNTA($B$16:$B$32)+COUNTA($B$41:B44))</f>
        <v/>
      </c>
      <c r="B44" s="241"/>
      <c r="C44" s="241"/>
      <c r="D44" s="273" t="str">
        <f>IF(C44="","",VLOOKUP(C44,等級単価一覧表!$H$6:$L$55,5))</f>
        <v/>
      </c>
      <c r="E44" s="118" t="str">
        <f>IF(D44="","",VLOOKUP(D44,等級単価一覧表!$A:$K,11,FALSE))</f>
        <v/>
      </c>
      <c r="F44" s="346"/>
      <c r="G44" s="346"/>
      <c r="H44" s="346"/>
      <c r="I44" s="117"/>
      <c r="J44" s="122"/>
      <c r="K44" s="119"/>
    </row>
    <row r="45" spans="1:11" s="120" customFormat="1" ht="19.5" customHeight="1">
      <c r="A45" s="117" t="str">
        <f>IF(COUNTA(B45)&lt;1,"",COUNTA($B$16:$B$32)+COUNTA($B$41:B45))</f>
        <v/>
      </c>
      <c r="B45" s="241"/>
      <c r="C45" s="241"/>
      <c r="D45" s="273" t="str">
        <f>IF(C45="","",VLOOKUP(C45,等級単価一覧表!$H$6:$L$55,5))</f>
        <v/>
      </c>
      <c r="E45" s="118" t="str">
        <f>IF(D45="","",VLOOKUP(D45,等級単価一覧表!$A:$K,11,FALSE))</f>
        <v/>
      </c>
      <c r="F45" s="346"/>
      <c r="G45" s="346"/>
      <c r="H45" s="346"/>
      <c r="I45" s="117"/>
      <c r="J45" s="122"/>
      <c r="K45" s="119"/>
    </row>
    <row r="46" spans="1:11" s="120" customFormat="1" ht="19.5" customHeight="1">
      <c r="A46" s="117" t="str">
        <f>IF(COUNTA(B46)&lt;1,"",COUNTA($B$16:$B$32)+COUNTA($B$41:B46))</f>
        <v/>
      </c>
      <c r="B46" s="241"/>
      <c r="C46" s="241"/>
      <c r="D46" s="273" t="str">
        <f>IF(C46="","",VLOOKUP(C46,等級単価一覧表!$H$6:$L$55,5))</f>
        <v/>
      </c>
      <c r="E46" s="118" t="str">
        <f>IF(D46="","",VLOOKUP(D46,等級単価一覧表!$A:$K,11,FALSE))</f>
        <v/>
      </c>
      <c r="F46" s="346"/>
      <c r="G46" s="346"/>
      <c r="H46" s="346"/>
      <c r="I46" s="117"/>
      <c r="J46" s="122"/>
      <c r="K46" s="119"/>
    </row>
    <row r="47" spans="1:11" s="120" customFormat="1" ht="19.5" customHeight="1">
      <c r="A47" s="117" t="str">
        <f>IF(COUNTA(B47)&lt;1,"",COUNTA($B$16:$B$32)+COUNTA($B$41:B47))</f>
        <v/>
      </c>
      <c r="B47" s="241"/>
      <c r="C47" s="241"/>
      <c r="D47" s="273" t="str">
        <f>IF(C47="","",VLOOKUP(C47,等級単価一覧表!$H$6:$L$55,5))</f>
        <v/>
      </c>
      <c r="E47" s="118" t="str">
        <f>IF(D47="","",VLOOKUP(D47,等級単価一覧表!$A:$K,11,FALSE))</f>
        <v/>
      </c>
      <c r="F47" s="346"/>
      <c r="G47" s="346"/>
      <c r="H47" s="346"/>
      <c r="I47" s="117"/>
      <c r="J47" s="122"/>
      <c r="K47" s="119"/>
    </row>
    <row r="48" spans="1:11" s="120" customFormat="1" ht="19.5" customHeight="1">
      <c r="A48" s="117" t="str">
        <f>IF(COUNTA(B48)&lt;1,"",COUNTA($B$16:$B$32)+COUNTA($B$41:B48))</f>
        <v/>
      </c>
      <c r="B48" s="241"/>
      <c r="C48" s="241"/>
      <c r="D48" s="273" t="str">
        <f>IF(C48="","",VLOOKUP(C48,等級単価一覧表!$H$6:$L$55,5))</f>
        <v/>
      </c>
      <c r="E48" s="118" t="str">
        <f>IF(D48="","",VLOOKUP(D48,等級単価一覧表!$A:$K,11,FALSE))</f>
        <v/>
      </c>
      <c r="F48" s="346"/>
      <c r="G48" s="346"/>
      <c r="H48" s="346"/>
      <c r="I48" s="117"/>
      <c r="J48" s="122"/>
      <c r="K48" s="119"/>
    </row>
    <row r="49" spans="1:11" s="120" customFormat="1" ht="19.5" customHeight="1">
      <c r="A49" s="117" t="str">
        <f>IF(COUNTA(B49)&lt;1,"",COUNTA($B$16:$B$32)+COUNTA($B$41:B49))</f>
        <v/>
      </c>
      <c r="B49" s="241"/>
      <c r="C49" s="241"/>
      <c r="D49" s="273" t="str">
        <f>IF(C49="","",VLOOKUP(C49,等級単価一覧表!$H$6:$L$55,5))</f>
        <v/>
      </c>
      <c r="E49" s="118" t="str">
        <f>IF(D49="","",VLOOKUP(D49,等級単価一覧表!$A:$K,11,FALSE))</f>
        <v/>
      </c>
      <c r="F49" s="346"/>
      <c r="G49" s="346"/>
      <c r="H49" s="346"/>
      <c r="I49" s="117"/>
      <c r="J49" s="122"/>
      <c r="K49" s="119"/>
    </row>
    <row r="50" spans="1:11" s="120" customFormat="1" ht="19.5" customHeight="1">
      <c r="A50" s="117" t="str">
        <f>IF(COUNTA(B50)&lt;1,"",COUNTA($B$16:$B$32)+COUNTA($B$41:B50))</f>
        <v/>
      </c>
      <c r="B50" s="241"/>
      <c r="C50" s="241"/>
      <c r="D50" s="273" t="str">
        <f>IF(C50="","",VLOOKUP(C50,等級単価一覧表!$H$6:$L$55,5))</f>
        <v/>
      </c>
      <c r="E50" s="118" t="str">
        <f>IF(D50="","",VLOOKUP(D50,等級単価一覧表!$A:$K,11,FALSE))</f>
        <v/>
      </c>
      <c r="F50" s="346"/>
      <c r="G50" s="346"/>
      <c r="H50" s="346"/>
      <c r="I50" s="117"/>
      <c r="J50" s="122"/>
      <c r="K50" s="119"/>
    </row>
    <row r="51" spans="1:11" ht="19.5" customHeight="1">
      <c r="J51" s="114"/>
      <c r="K51" s="115"/>
    </row>
    <row r="52" spans="1:11" ht="14.4">
      <c r="B52" s="114" t="s">
        <v>178</v>
      </c>
      <c r="C52" s="113"/>
      <c r="D52" s="113"/>
      <c r="E52" s="113"/>
      <c r="F52" s="113"/>
      <c r="G52" s="113"/>
      <c r="H52" s="113"/>
      <c r="J52" s="114"/>
      <c r="K52" s="115"/>
    </row>
    <row r="53" spans="1:11" ht="14.4">
      <c r="B53" s="114" t="s">
        <v>179</v>
      </c>
      <c r="C53" s="113"/>
      <c r="D53" s="113"/>
      <c r="E53" s="113"/>
      <c r="F53" s="113"/>
      <c r="G53" s="113"/>
      <c r="H53" s="113"/>
      <c r="J53" s="114"/>
      <c r="K53" s="115"/>
    </row>
    <row r="54" spans="1:11" ht="19.5" customHeight="1">
      <c r="J54" s="114"/>
      <c r="K54" s="115"/>
    </row>
    <row r="55" spans="1:11" ht="19.5" customHeight="1">
      <c r="B55" s="192" t="s">
        <v>180</v>
      </c>
      <c r="C55" s="113"/>
      <c r="D55" s="113"/>
      <c r="E55" s="113"/>
      <c r="F55" s="113"/>
      <c r="G55" s="113"/>
      <c r="H55" s="113"/>
      <c r="J55" s="114"/>
      <c r="K55" s="115"/>
    </row>
    <row r="56" spans="1:11" ht="9.75" customHeight="1">
      <c r="B56" s="114"/>
      <c r="C56" s="113"/>
      <c r="D56" s="113"/>
      <c r="E56" s="113"/>
      <c r="F56" s="113"/>
      <c r="G56" s="113"/>
      <c r="H56" s="113"/>
      <c r="J56" s="114"/>
      <c r="K56" s="115"/>
    </row>
    <row r="57" spans="1:11" ht="19.5" customHeight="1" thickBot="1">
      <c r="B57" s="116" t="s">
        <v>164</v>
      </c>
      <c r="C57" s="116" t="s">
        <v>181</v>
      </c>
      <c r="D57" s="116" t="s">
        <v>182</v>
      </c>
      <c r="E57" s="116" t="s">
        <v>183</v>
      </c>
      <c r="F57" s="342" t="s">
        <v>5</v>
      </c>
      <c r="G57" s="342"/>
      <c r="H57" s="342"/>
      <c r="J57" s="121" t="s">
        <v>176</v>
      </c>
      <c r="K57" s="115"/>
    </row>
    <row r="58" spans="1:11" ht="19.5" customHeight="1" thickTop="1">
      <c r="A58" s="117" t="str">
        <f>IF(COUNTA(B58)&lt;1,"",COUNTA($B$16:$B$32)+COUNTA($B$41:$B$50)+COUNTA($B$58:B58))</f>
        <v/>
      </c>
      <c r="B58" s="241"/>
      <c r="C58" s="241"/>
      <c r="D58" s="241"/>
      <c r="E58" s="118" t="str">
        <f>IF(D58="","",INT(C58/D58))</f>
        <v/>
      </c>
      <c r="F58" s="367"/>
      <c r="G58" s="367"/>
      <c r="H58" s="367"/>
      <c r="J58" s="114" t="s">
        <v>184</v>
      </c>
      <c r="K58" s="115"/>
    </row>
    <row r="59" spans="1:11" ht="19.5" customHeight="1">
      <c r="A59" s="117" t="str">
        <f>IF(COUNTA(B59)&lt;1,"",COUNTA($B$16:$B$32)+COUNTA($B$41:$B$50)+COUNTA($B$58:B59))</f>
        <v/>
      </c>
      <c r="B59" s="241"/>
      <c r="C59" s="241"/>
      <c r="D59" s="241"/>
      <c r="E59" s="118" t="str">
        <f t="shared" ref="E59:E67" si="0">IF(D59="","",INT(C59/D59))</f>
        <v/>
      </c>
      <c r="F59" s="346"/>
      <c r="G59" s="346"/>
      <c r="H59" s="346"/>
      <c r="J59" s="114"/>
      <c r="K59" s="115"/>
    </row>
    <row r="60" spans="1:11" ht="19.5" customHeight="1">
      <c r="A60" s="117" t="str">
        <f>IF(COUNTA(B60)&lt;1,"",COUNTA($B$16:$B$32)+COUNTA($B$41:$B$50)+COUNTA($B$58:B60))</f>
        <v/>
      </c>
      <c r="B60" s="241"/>
      <c r="C60" s="241"/>
      <c r="D60" s="241"/>
      <c r="E60" s="118" t="str">
        <f t="shared" si="0"/>
        <v/>
      </c>
      <c r="F60" s="346"/>
      <c r="G60" s="346"/>
      <c r="H60" s="346"/>
      <c r="J60" s="114"/>
      <c r="K60" s="115"/>
    </row>
    <row r="61" spans="1:11" ht="19.5" customHeight="1">
      <c r="A61" s="117" t="str">
        <f>IF(COUNTA(B61)&lt;1,"",COUNTA($B$16:$B$32)+COUNTA($B$41:$B$50)+COUNTA($B$58:B61))</f>
        <v/>
      </c>
      <c r="B61" s="241"/>
      <c r="C61" s="241"/>
      <c r="D61" s="241"/>
      <c r="E61" s="118" t="str">
        <f t="shared" si="0"/>
        <v/>
      </c>
      <c r="F61" s="346"/>
      <c r="G61" s="346"/>
      <c r="H61" s="346"/>
      <c r="J61" s="114"/>
      <c r="K61" s="115"/>
    </row>
    <row r="62" spans="1:11" ht="19.5" customHeight="1">
      <c r="A62" s="117" t="str">
        <f>IF(COUNTA(B62)&lt;1,"",COUNTA($B$16:$B$32)+COUNTA($B$41:$B$50)+COUNTA($B$58:B62))</f>
        <v/>
      </c>
      <c r="B62" s="241"/>
      <c r="C62" s="241"/>
      <c r="D62" s="241"/>
      <c r="E62" s="118" t="str">
        <f t="shared" si="0"/>
        <v/>
      </c>
      <c r="F62" s="346"/>
      <c r="G62" s="346"/>
      <c r="H62" s="346"/>
      <c r="J62" s="114"/>
      <c r="K62" s="115"/>
    </row>
    <row r="63" spans="1:11" ht="19.5" customHeight="1">
      <c r="A63" s="117" t="str">
        <f>IF(COUNTA(B63)&lt;1,"",COUNTA($B$16:$B$32)+COUNTA($B$41:$B$50)+COUNTA($B$58:B63))</f>
        <v/>
      </c>
      <c r="B63" s="241"/>
      <c r="C63" s="241"/>
      <c r="D63" s="241"/>
      <c r="E63" s="118" t="str">
        <f t="shared" si="0"/>
        <v/>
      </c>
      <c r="F63" s="346"/>
      <c r="G63" s="346"/>
      <c r="H63" s="346"/>
      <c r="J63" s="114"/>
      <c r="K63" s="115"/>
    </row>
    <row r="64" spans="1:11" ht="19.5" customHeight="1">
      <c r="A64" s="117" t="str">
        <f>IF(COUNTA(B64)&lt;1,"",COUNTA($B$16:$B$32)+COUNTA($B$41:$B$50)+COUNTA($B$58:B64))</f>
        <v/>
      </c>
      <c r="B64" s="241"/>
      <c r="C64" s="241"/>
      <c r="D64" s="241"/>
      <c r="E64" s="118" t="str">
        <f t="shared" si="0"/>
        <v/>
      </c>
      <c r="F64" s="346"/>
      <c r="G64" s="346"/>
      <c r="H64" s="346"/>
      <c r="J64" s="114"/>
      <c r="K64" s="115"/>
    </row>
    <row r="65" spans="1:11" ht="19.5" customHeight="1">
      <c r="A65" s="117" t="str">
        <f>IF(COUNTA(B65)&lt;1,"",COUNTA($B$16:$B$32)+COUNTA($B$41:$B$50)+COUNTA($B$58:B65))</f>
        <v/>
      </c>
      <c r="B65" s="241"/>
      <c r="C65" s="241"/>
      <c r="D65" s="241"/>
      <c r="E65" s="118" t="str">
        <f t="shared" si="0"/>
        <v/>
      </c>
      <c r="F65" s="346"/>
      <c r="G65" s="346"/>
      <c r="H65" s="346"/>
      <c r="J65" s="114"/>
      <c r="K65" s="115"/>
    </row>
    <row r="66" spans="1:11" ht="19.5" customHeight="1">
      <c r="A66" s="117" t="str">
        <f>IF(COUNTA(B66)&lt;1,"",COUNTA($B$16:$B$32)+COUNTA($B$41:$B$50)+COUNTA($B$58:B66))</f>
        <v/>
      </c>
      <c r="B66" s="241"/>
      <c r="C66" s="241"/>
      <c r="D66" s="241"/>
      <c r="E66" s="118" t="str">
        <f t="shared" si="0"/>
        <v/>
      </c>
      <c r="F66" s="346"/>
      <c r="G66" s="346"/>
      <c r="H66" s="346"/>
      <c r="J66" s="114"/>
      <c r="K66" s="115"/>
    </row>
    <row r="67" spans="1:11" ht="19.5" customHeight="1">
      <c r="A67" s="117" t="str">
        <f>IF(COUNTA(B67)&lt;1,"",COUNTA($B$16:$B$32)+COUNTA($B$41:$B$50)+COUNTA($B$58:B67))</f>
        <v/>
      </c>
      <c r="B67" s="241"/>
      <c r="C67" s="241"/>
      <c r="D67" s="241"/>
      <c r="E67" s="118" t="str">
        <f t="shared" si="0"/>
        <v/>
      </c>
      <c r="F67" s="346"/>
      <c r="G67" s="346"/>
      <c r="H67" s="346"/>
      <c r="J67" s="114"/>
      <c r="K67" s="115"/>
    </row>
    <row r="68" spans="1:11" ht="14.4">
      <c r="J68" s="114"/>
      <c r="K68" s="115"/>
    </row>
    <row r="69" spans="1:11" ht="48.6" customHeight="1">
      <c r="B69" s="341" t="s">
        <v>185</v>
      </c>
      <c r="C69" s="341"/>
      <c r="D69" s="341"/>
      <c r="E69" s="341"/>
      <c r="F69" s="341"/>
      <c r="G69" s="341"/>
      <c r="H69" s="341"/>
      <c r="J69" s="114"/>
      <c r="K69" s="115"/>
    </row>
    <row r="70" spans="1:11" ht="19.5" customHeight="1">
      <c r="B70" s="114" t="s">
        <v>186</v>
      </c>
      <c r="C70" s="114"/>
      <c r="D70" s="114"/>
      <c r="E70" s="114"/>
      <c r="F70" s="114"/>
      <c r="G70" s="114"/>
      <c r="H70" s="114"/>
      <c r="J70" s="114"/>
      <c r="K70" s="115"/>
    </row>
    <row r="71" spans="1:11" ht="19.5" customHeight="1">
      <c r="A71" s="125"/>
      <c r="B71" s="114" t="s">
        <v>187</v>
      </c>
      <c r="C71" s="114"/>
      <c r="D71" s="114"/>
      <c r="E71" s="114"/>
      <c r="F71" s="114"/>
      <c r="G71" s="114"/>
      <c r="H71" s="114"/>
      <c r="J71" s="114"/>
      <c r="K71" s="115"/>
    </row>
    <row r="72" spans="1:11" ht="14.4">
      <c r="A72" s="125"/>
      <c r="B72" s="114" t="s">
        <v>188</v>
      </c>
      <c r="C72" s="114"/>
      <c r="D72" s="114"/>
      <c r="E72" s="114"/>
      <c r="F72" s="114"/>
      <c r="G72" s="114"/>
      <c r="H72" s="114"/>
      <c r="J72" s="114"/>
      <c r="K72" s="115"/>
    </row>
    <row r="73" spans="1:11" ht="14.4">
      <c r="A73" s="125"/>
      <c r="B73" s="114"/>
      <c r="C73" s="114"/>
      <c r="D73" s="114"/>
      <c r="E73" s="114"/>
      <c r="F73" s="114"/>
      <c r="G73" s="114"/>
      <c r="H73" s="114"/>
      <c r="J73" s="114"/>
      <c r="K73" s="115"/>
    </row>
    <row r="74" spans="1:11" ht="14.4">
      <c r="A74" s="125"/>
      <c r="B74" s="114" t="s">
        <v>189</v>
      </c>
      <c r="C74" s="114"/>
      <c r="D74" s="114"/>
      <c r="E74" s="114"/>
      <c r="F74" s="114"/>
      <c r="G74" s="114"/>
      <c r="H74" s="114"/>
      <c r="J74" s="114"/>
      <c r="K74" s="115"/>
    </row>
    <row r="75" spans="1:11" ht="14.4">
      <c r="A75" s="125"/>
      <c r="B75" s="115"/>
      <c r="C75" s="115"/>
      <c r="D75" s="115"/>
      <c r="E75" s="115"/>
      <c r="F75" s="115"/>
      <c r="G75" s="115"/>
      <c r="H75" s="115"/>
      <c r="J75" s="114"/>
      <c r="K75" s="115"/>
    </row>
    <row r="76" spans="1:11" ht="16.2">
      <c r="B76" s="126"/>
      <c r="C76" s="126"/>
      <c r="D76" s="126"/>
      <c r="E76" s="126"/>
      <c r="F76" s="126"/>
      <c r="G76" s="126"/>
      <c r="H76" s="126"/>
    </row>
    <row r="77" spans="1:11" ht="16.2">
      <c r="B77" s="126"/>
      <c r="C77" s="127"/>
      <c r="D77" s="127"/>
      <c r="E77" s="127"/>
      <c r="F77" s="128"/>
      <c r="G77" s="128"/>
      <c r="H77" s="126"/>
    </row>
    <row r="78" spans="1:11" ht="32.25" customHeight="1">
      <c r="C78" s="125"/>
      <c r="D78" s="125"/>
    </row>
    <row r="79" spans="1:11" ht="3" customHeight="1">
      <c r="C79" s="125"/>
      <c r="D79" s="125"/>
    </row>
    <row r="80" spans="1:11" ht="32.25" customHeight="1"/>
    <row r="81" spans="2:2" ht="3" customHeight="1"/>
    <row r="82" spans="2:2" ht="32.25" customHeight="1"/>
    <row r="84" spans="2:2" ht="16.2">
      <c r="B84" s="129"/>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16:D32 F16:H32 B41:C50 F41:H50 B58:D67 F58:H67">
    <cfRule type="cellIs" dxfId="8" priority="2" operator="equal">
      <formula>""</formula>
    </cfRule>
  </conditionalFormatting>
  <conditionalFormatting sqref="G9:H9">
    <cfRule type="cellIs" dxfId="7" priority="1" operator="equal">
      <formula>""</formula>
    </cfRule>
  </conditionalFormatting>
  <dataValidations count="1">
    <dataValidation type="whole" imeMode="off" operator="greaterThanOrEqual" allowBlank="1" showInputMessage="1" showErrorMessage="1" sqref="C16:D32 C41:C50 C58:D67" xr:uid="{44CE66A7-1011-4607-9000-DB8221749A9D}">
      <formula1>0</formula1>
    </dataValidation>
  </dataValidations>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6AA0-7606-4D08-9C30-6124F29B1FFD}">
  <sheetPr>
    <tabColor rgb="FFFFFF00"/>
  </sheetPr>
  <dimension ref="A2:E38"/>
  <sheetViews>
    <sheetView workbookViewId="0">
      <selection activeCell="B2" sqref="B2"/>
    </sheetView>
  </sheetViews>
  <sheetFormatPr defaultRowHeight="18"/>
  <cols>
    <col min="1" max="1" width="17" customWidth="1"/>
    <col min="2" max="2" width="14.19921875" customWidth="1"/>
    <col min="4" max="4" width="10.3984375" customWidth="1"/>
    <col min="5" max="5" width="14.19921875" customWidth="1"/>
  </cols>
  <sheetData>
    <row r="2" spans="1:5">
      <c r="A2" t="s">
        <v>260</v>
      </c>
      <c r="B2" s="274" t="str">
        <f>IF('別添２－１人件費単価計算書【幹事社、コンソーシアム参加事業者】'!B16="","",'別添２－１人件費単価計算書【幹事社、コンソーシアム参加事業者】'!B16)</f>
        <v/>
      </c>
      <c r="D2" t="s">
        <v>261</v>
      </c>
      <c r="E2" s="274" t="str">
        <f>IF('別添２－１　人件費単価計算書【共同申請参加事業者】'!B16="","",'別添２－１　人件費単価計算書【共同申請参加事業者】'!B16)</f>
        <v/>
      </c>
    </row>
    <row r="3" spans="1:5">
      <c r="B3" s="274" t="str">
        <f>IF('別添２－１人件費単価計算書【幹事社、コンソーシアム参加事業者】'!B17="","",'別添２－１人件費単価計算書【幹事社、コンソーシアム参加事業者】'!B17)</f>
        <v/>
      </c>
      <c r="E3" s="274" t="str">
        <f>IF('別添２－１　人件費単価計算書【共同申請参加事業者】'!B17="","",'別添２－１　人件費単価計算書【共同申請参加事業者】'!B17)</f>
        <v/>
      </c>
    </row>
    <row r="4" spans="1:5">
      <c r="B4" s="274" t="str">
        <f>IF('別添２－１人件費単価計算書【幹事社、コンソーシアム参加事業者】'!B18="","",'別添２－１人件費単価計算書【幹事社、コンソーシアム参加事業者】'!B18)</f>
        <v/>
      </c>
      <c r="E4" s="274" t="str">
        <f>IF('別添２－１　人件費単価計算書【共同申請参加事業者】'!B18="","",'別添２－１　人件費単価計算書【共同申請参加事業者】'!B18)</f>
        <v/>
      </c>
    </row>
    <row r="5" spans="1:5">
      <c r="B5" s="274" t="str">
        <f>IF('別添２－１人件費単価計算書【幹事社、コンソーシアム参加事業者】'!B19="","",'別添２－１人件費単価計算書【幹事社、コンソーシアム参加事業者】'!B19)</f>
        <v/>
      </c>
      <c r="E5" s="274" t="str">
        <f>IF('別添２－１　人件費単価計算書【共同申請参加事業者】'!B19="","",'別添２－１　人件費単価計算書【共同申請参加事業者】'!B19)</f>
        <v/>
      </c>
    </row>
    <row r="6" spans="1:5">
      <c r="B6" s="274" t="str">
        <f>IF('別添２－１人件費単価計算書【幹事社、コンソーシアム参加事業者】'!B20="","",'別添２－１人件費単価計算書【幹事社、コンソーシアム参加事業者】'!B20)</f>
        <v/>
      </c>
      <c r="E6" s="274" t="str">
        <f>IF('別添２－１　人件費単価計算書【共同申請参加事業者】'!B20="","",'別添２－１　人件費単価計算書【共同申請参加事業者】'!B20)</f>
        <v/>
      </c>
    </row>
    <row r="7" spans="1:5">
      <c r="B7" s="274" t="str">
        <f>IF('別添２－１人件費単価計算書【幹事社、コンソーシアム参加事業者】'!B21="","",'別添２－１人件費単価計算書【幹事社、コンソーシアム参加事業者】'!B21)</f>
        <v/>
      </c>
      <c r="E7" s="274" t="str">
        <f>IF('別添２－１　人件費単価計算書【共同申請参加事業者】'!B21="","",'別添２－１　人件費単価計算書【共同申請参加事業者】'!B21)</f>
        <v/>
      </c>
    </row>
    <row r="8" spans="1:5">
      <c r="B8" s="274" t="str">
        <f>IF('別添２－１人件費単価計算書【幹事社、コンソーシアム参加事業者】'!B22="","",'別添２－１人件費単価計算書【幹事社、コンソーシアム参加事業者】'!B22)</f>
        <v/>
      </c>
      <c r="E8" s="274" t="str">
        <f>IF('別添２－１　人件費単価計算書【共同申請参加事業者】'!B22="","",'別添２－１　人件費単価計算書【共同申請参加事業者】'!B22)</f>
        <v/>
      </c>
    </row>
    <row r="9" spans="1:5">
      <c r="B9" s="274" t="str">
        <f>IF('別添２－１人件費単価計算書【幹事社、コンソーシアム参加事業者】'!B23="","",'別添２－１人件費単価計算書【幹事社、コンソーシアム参加事業者】'!B23)</f>
        <v/>
      </c>
      <c r="E9" s="274" t="str">
        <f>IF('別添２－１　人件費単価計算書【共同申請参加事業者】'!B23="","",'別添２－１　人件費単価計算書【共同申請参加事業者】'!B23)</f>
        <v/>
      </c>
    </row>
    <row r="10" spans="1:5">
      <c r="B10" s="274" t="str">
        <f>IF('別添２－１人件費単価計算書【幹事社、コンソーシアム参加事業者】'!B24="","",'別添２－１人件費単価計算書【幹事社、コンソーシアム参加事業者】'!B24)</f>
        <v/>
      </c>
      <c r="E10" s="274" t="str">
        <f>IF('別添２－１　人件費単価計算書【共同申請参加事業者】'!B24="","",'別添２－１　人件費単価計算書【共同申請参加事業者】'!B24)</f>
        <v/>
      </c>
    </row>
    <row r="11" spans="1:5">
      <c r="B11" s="274" t="str">
        <f>IF('別添２－１人件費単価計算書【幹事社、コンソーシアム参加事業者】'!B25="","",'別添２－１人件費単価計算書【幹事社、コンソーシアム参加事業者】'!B25)</f>
        <v/>
      </c>
      <c r="E11" s="274" t="str">
        <f>IF('別添２－１　人件費単価計算書【共同申請参加事業者】'!B25="","",'別添２－１　人件費単価計算書【共同申請参加事業者】'!B25)</f>
        <v/>
      </c>
    </row>
    <row r="12" spans="1:5">
      <c r="B12" s="274" t="str">
        <f>IF('別添２－１人件費単価計算書【幹事社、コンソーシアム参加事業者】'!B26="","",'別添２－１人件費単価計算書【幹事社、コンソーシアム参加事業者】'!B26)</f>
        <v/>
      </c>
      <c r="E12" s="274" t="str">
        <f>IF('別添２－１　人件費単価計算書【共同申請参加事業者】'!B26="","",'別添２－１　人件費単価計算書【共同申請参加事業者】'!B26)</f>
        <v/>
      </c>
    </row>
    <row r="13" spans="1:5">
      <c r="B13" s="274" t="str">
        <f>IF('別添２－１人件費単価計算書【幹事社、コンソーシアム参加事業者】'!B27="","",'別添２－１人件費単価計算書【幹事社、コンソーシアム参加事業者】'!B27)</f>
        <v/>
      </c>
      <c r="E13" s="274" t="str">
        <f>IF('別添２－１　人件費単価計算書【共同申請参加事業者】'!B27="","",'別添２－１　人件費単価計算書【共同申請参加事業者】'!B27)</f>
        <v/>
      </c>
    </row>
    <row r="14" spans="1:5">
      <c r="B14" s="274" t="str">
        <f>IF('別添２－１人件費単価計算書【幹事社、コンソーシアム参加事業者】'!B28="","",'別添２－１人件費単価計算書【幹事社、コンソーシアム参加事業者】'!B28)</f>
        <v/>
      </c>
      <c r="E14" s="274" t="str">
        <f>IF('別添２－１　人件費単価計算書【共同申請参加事業者】'!B28="","",'別添２－１　人件費単価計算書【共同申請参加事業者】'!B28)</f>
        <v/>
      </c>
    </row>
    <row r="15" spans="1:5">
      <c r="B15" s="274" t="str">
        <f>IF('別添２－１人件費単価計算書【幹事社、コンソーシアム参加事業者】'!B29="","",'別添２－１人件費単価計算書【幹事社、コンソーシアム参加事業者】'!B29)</f>
        <v/>
      </c>
      <c r="E15" s="274" t="str">
        <f>IF('別添２－１　人件費単価計算書【共同申請参加事業者】'!B29="","",'別添２－１　人件費単価計算書【共同申請参加事業者】'!B29)</f>
        <v/>
      </c>
    </row>
    <row r="16" spans="1:5">
      <c r="B16" s="274" t="str">
        <f>IF('別添２－１人件費単価計算書【幹事社、コンソーシアム参加事業者】'!B30="","",'別添２－１人件費単価計算書【幹事社、コンソーシアム参加事業者】'!B30)</f>
        <v/>
      </c>
      <c r="E16" s="274" t="str">
        <f>IF('別添２－１　人件費単価計算書【共同申請参加事業者】'!B30="","",'別添２－１　人件費単価計算書【共同申請参加事業者】'!B30)</f>
        <v/>
      </c>
    </row>
    <row r="17" spans="1:5">
      <c r="B17" s="274" t="str">
        <f>IF('別添２－１人件費単価計算書【幹事社、コンソーシアム参加事業者】'!B31="","",'別添２－１人件費単価計算書【幹事社、コンソーシアム参加事業者】'!B31)</f>
        <v/>
      </c>
      <c r="E17" s="274" t="str">
        <f>IF('別添２－１　人件費単価計算書【共同申請参加事業者】'!B31="","",'別添２－１　人件費単価計算書【共同申請参加事業者】'!B31)</f>
        <v/>
      </c>
    </row>
    <row r="18" spans="1:5">
      <c r="B18" s="274" t="str">
        <f>IF('別添２－１人件費単価計算書【幹事社、コンソーシアム参加事業者】'!B32="","",'別添２－１人件費単価計算書【幹事社、コンソーシアム参加事業者】'!B32)</f>
        <v/>
      </c>
      <c r="E18" s="274" t="str">
        <f>IF('別添２－１　人件費単価計算書【共同申請参加事業者】'!B32="","",'別添２－１　人件費単価計算書【共同申請参加事業者】'!B32)</f>
        <v/>
      </c>
    </row>
    <row r="19" spans="1:5">
      <c r="A19">
        <v>2</v>
      </c>
      <c r="B19" s="274" t="str">
        <f>IF('別添２－１人件費単価計算書【幹事社、コンソーシアム参加事業者】'!B41="","",'別添２－１人件費単価計算書【幹事社、コンソーシアム参加事業者】'!B41)</f>
        <v/>
      </c>
      <c r="D19">
        <v>2</v>
      </c>
      <c r="E19" s="274" t="str">
        <f>IF('別添２－１　人件費単価計算書【共同申請参加事業者】'!B41="","",'別添２－１　人件費単価計算書【共同申請参加事業者】'!B41)</f>
        <v/>
      </c>
    </row>
    <row r="20" spans="1:5">
      <c r="B20" s="274" t="str">
        <f>IF('別添２－１人件費単価計算書【幹事社、コンソーシアム参加事業者】'!B42="","",'別添２－１人件費単価計算書【幹事社、コンソーシアム参加事業者】'!B42)</f>
        <v/>
      </c>
      <c r="E20" s="274" t="str">
        <f>IF('別添２－１　人件費単価計算書【共同申請参加事業者】'!B42="","",'別添２－１　人件費単価計算書【共同申請参加事業者】'!B42)</f>
        <v/>
      </c>
    </row>
    <row r="21" spans="1:5">
      <c r="B21" s="274" t="str">
        <f>IF('別添２－１人件費単価計算書【幹事社、コンソーシアム参加事業者】'!B43="","",'別添２－１人件費単価計算書【幹事社、コンソーシアム参加事業者】'!B43)</f>
        <v/>
      </c>
      <c r="E21" s="274" t="str">
        <f>IF('別添２－１　人件費単価計算書【共同申請参加事業者】'!B43="","",'別添２－１　人件費単価計算書【共同申請参加事業者】'!B43)</f>
        <v/>
      </c>
    </row>
    <row r="22" spans="1:5">
      <c r="B22" s="274" t="str">
        <f>IF('別添２－１人件費単価計算書【幹事社、コンソーシアム参加事業者】'!B44="","",'別添２－１人件費単価計算書【幹事社、コンソーシアム参加事業者】'!B44)</f>
        <v/>
      </c>
      <c r="E22" s="274" t="str">
        <f>IF('別添２－１　人件費単価計算書【共同申請参加事業者】'!B44="","",'別添２－１　人件費単価計算書【共同申請参加事業者】'!B44)</f>
        <v/>
      </c>
    </row>
    <row r="23" spans="1:5">
      <c r="B23" s="274" t="str">
        <f>IF('別添２－１人件費単価計算書【幹事社、コンソーシアム参加事業者】'!B45="","",'別添２－１人件費単価計算書【幹事社、コンソーシアム参加事業者】'!B45)</f>
        <v/>
      </c>
      <c r="E23" s="274" t="str">
        <f>IF('別添２－１　人件費単価計算書【共同申請参加事業者】'!B45="","",'別添２－１　人件費単価計算書【共同申請参加事業者】'!B45)</f>
        <v/>
      </c>
    </row>
    <row r="24" spans="1:5">
      <c r="B24" s="274" t="str">
        <f>IF('別添２－１人件費単価計算書【幹事社、コンソーシアム参加事業者】'!B46="","",'別添２－１人件費単価計算書【幹事社、コンソーシアム参加事業者】'!B46)</f>
        <v/>
      </c>
      <c r="E24" s="274" t="str">
        <f>IF('別添２－１　人件費単価計算書【共同申請参加事業者】'!B46="","",'別添２－１　人件費単価計算書【共同申請参加事業者】'!B46)</f>
        <v/>
      </c>
    </row>
    <row r="25" spans="1:5">
      <c r="B25" s="274" t="str">
        <f>IF('別添２－１人件費単価計算書【幹事社、コンソーシアム参加事業者】'!B47="","",'別添２－１人件費単価計算書【幹事社、コンソーシアム参加事業者】'!B47)</f>
        <v/>
      </c>
      <c r="E25" s="274" t="str">
        <f>IF('別添２－１　人件費単価計算書【共同申請参加事業者】'!B47="","",'別添２－１　人件費単価計算書【共同申請参加事業者】'!B47)</f>
        <v/>
      </c>
    </row>
    <row r="26" spans="1:5">
      <c r="B26" s="274" t="str">
        <f>IF('別添２－１人件費単価計算書【幹事社、コンソーシアム参加事業者】'!B48="","",'別添２－１人件費単価計算書【幹事社、コンソーシアム参加事業者】'!B48)</f>
        <v/>
      </c>
      <c r="E26" s="274" t="str">
        <f>IF('別添２－１　人件費単価計算書【共同申請参加事業者】'!B48="","",'別添２－１　人件費単価計算書【共同申請参加事業者】'!B48)</f>
        <v/>
      </c>
    </row>
    <row r="27" spans="1:5">
      <c r="B27" s="274" t="str">
        <f>IF('別添２－１人件費単価計算書【幹事社、コンソーシアム参加事業者】'!B49="","",'別添２－１人件費単価計算書【幹事社、コンソーシアム参加事業者】'!B49)</f>
        <v/>
      </c>
      <c r="E27" s="274" t="str">
        <f>IF('別添２－１　人件費単価計算書【共同申請参加事業者】'!B49="","",'別添２－１　人件費単価計算書【共同申請参加事業者】'!B49)</f>
        <v/>
      </c>
    </row>
    <row r="28" spans="1:5">
      <c r="B28" s="274" t="str">
        <f>IF('別添２－１人件費単価計算書【幹事社、コンソーシアム参加事業者】'!B50="","",'別添２－１人件費単価計算書【幹事社、コンソーシアム参加事業者】'!B50)</f>
        <v/>
      </c>
      <c r="E28" s="274" t="str">
        <f>IF('別添２－１　人件費単価計算書【共同申請参加事業者】'!B50="","",'別添２－１　人件費単価計算書【共同申請参加事業者】'!B50)</f>
        <v/>
      </c>
    </row>
    <row r="29" spans="1:5">
      <c r="A29">
        <v>3</v>
      </c>
      <c r="B29" s="274" t="str">
        <f>IF('別添２－１人件費単価計算書【幹事社、コンソーシアム参加事業者】'!B58="","",'別添２－１人件費単価計算書【幹事社、コンソーシアム参加事業者】'!B58)</f>
        <v/>
      </c>
      <c r="D29">
        <v>3</v>
      </c>
      <c r="E29" s="274" t="str">
        <f>IF('別添２－１　人件費単価計算書【共同申請参加事業者】'!B58="","",'別添２－１　人件費単価計算書【共同申請参加事業者】'!B58)</f>
        <v/>
      </c>
    </row>
    <row r="30" spans="1:5">
      <c r="B30" s="274" t="str">
        <f>IF('別添２－１人件費単価計算書【幹事社、コンソーシアム参加事業者】'!B59="","",'別添２－１人件費単価計算書【幹事社、コンソーシアム参加事業者】'!B59)</f>
        <v/>
      </c>
      <c r="E30" s="274" t="str">
        <f>IF('別添２－１　人件費単価計算書【共同申請参加事業者】'!B59="","",'別添２－１　人件費単価計算書【共同申請参加事業者】'!B59)</f>
        <v/>
      </c>
    </row>
    <row r="31" spans="1:5">
      <c r="B31" s="274" t="str">
        <f>IF('別添２－１人件費単価計算書【幹事社、コンソーシアム参加事業者】'!B60="","",'別添２－１人件費単価計算書【幹事社、コンソーシアム参加事業者】'!B60)</f>
        <v/>
      </c>
      <c r="E31" s="274" t="str">
        <f>IF('別添２－１　人件費単価計算書【共同申請参加事業者】'!B60="","",'別添２－１　人件費単価計算書【共同申請参加事業者】'!B60)</f>
        <v/>
      </c>
    </row>
    <row r="32" spans="1:5">
      <c r="B32" s="274" t="str">
        <f>IF('別添２－１人件費単価計算書【幹事社、コンソーシアム参加事業者】'!B61="","",'別添２－１人件費単価計算書【幹事社、コンソーシアム参加事業者】'!B61)</f>
        <v/>
      </c>
      <c r="E32" s="274" t="str">
        <f>IF('別添２－１　人件費単価計算書【共同申請参加事業者】'!B61="","",'別添２－１　人件費単価計算書【共同申請参加事業者】'!B61)</f>
        <v/>
      </c>
    </row>
    <row r="33" spans="2:5">
      <c r="B33" s="274" t="str">
        <f>IF('別添２－１人件費単価計算書【幹事社、コンソーシアム参加事業者】'!B62="","",'別添２－１人件費単価計算書【幹事社、コンソーシアム参加事業者】'!B62)</f>
        <v/>
      </c>
      <c r="E33" s="274" t="str">
        <f>IF('別添２－１　人件費単価計算書【共同申請参加事業者】'!B62="","",'別添２－１　人件費単価計算書【共同申請参加事業者】'!B62)</f>
        <v/>
      </c>
    </row>
    <row r="34" spans="2:5">
      <c r="B34" s="274" t="str">
        <f>IF('別添２－１人件費単価計算書【幹事社、コンソーシアム参加事業者】'!B63="","",'別添２－１人件費単価計算書【幹事社、コンソーシアム参加事業者】'!B63)</f>
        <v/>
      </c>
      <c r="E34" s="274" t="str">
        <f>IF('別添２－１　人件費単価計算書【共同申請参加事業者】'!B63="","",'別添２－１　人件費単価計算書【共同申請参加事業者】'!B63)</f>
        <v/>
      </c>
    </row>
    <row r="35" spans="2:5">
      <c r="B35" s="274" t="str">
        <f>IF('別添２－１人件費単価計算書【幹事社、コンソーシアム参加事業者】'!B64="","",'別添２－１人件費単価計算書【幹事社、コンソーシアム参加事業者】'!B64)</f>
        <v/>
      </c>
      <c r="E35" s="274" t="str">
        <f>IF('別添２－１　人件費単価計算書【共同申請参加事業者】'!B64="","",'別添２－１　人件費単価計算書【共同申請参加事業者】'!B64)</f>
        <v/>
      </c>
    </row>
    <row r="36" spans="2:5">
      <c r="B36" s="274" t="str">
        <f>IF('別添２－１人件費単価計算書【幹事社、コンソーシアム参加事業者】'!B65="","",'別添２－１人件費単価計算書【幹事社、コンソーシアム参加事業者】'!B65)</f>
        <v/>
      </c>
      <c r="E36" s="274" t="str">
        <f>IF('別添２－１　人件費単価計算書【共同申請参加事業者】'!B65="","",'別添２－１　人件費単価計算書【共同申請参加事業者】'!B65)</f>
        <v/>
      </c>
    </row>
    <row r="37" spans="2:5">
      <c r="B37" s="274" t="str">
        <f>IF('別添２－１人件費単価計算書【幹事社、コンソーシアム参加事業者】'!B66="","",'別添２－１人件費単価計算書【幹事社、コンソーシアム参加事業者】'!B66)</f>
        <v/>
      </c>
      <c r="E37" s="274" t="str">
        <f>IF('別添２－１　人件費単価計算書【共同申請参加事業者】'!B66="","",'別添２－１　人件費単価計算書【共同申請参加事業者】'!B66)</f>
        <v/>
      </c>
    </row>
    <row r="38" spans="2:5">
      <c r="B38" s="274" t="str">
        <f>IF('別添２－１人件費単価計算書【幹事社、コンソーシアム参加事業者】'!B67="","",'別添２－１人件費単価計算書【幹事社、コンソーシアム参加事業者】'!B67)</f>
        <v/>
      </c>
      <c r="E38" s="274" t="str">
        <f>IF('別添２－１　人件費単価計算書【共同申請参加事業者】'!B67="","",'別添２－１　人件費単価計算書【共同申請参加事業者】'!B67)</f>
        <v/>
      </c>
    </row>
  </sheetData>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CCD-DCCF-4716-B84E-90B67E41890C}">
  <sheetPr>
    <pageSetUpPr fitToPage="1"/>
  </sheetPr>
  <dimension ref="A1:L31"/>
  <sheetViews>
    <sheetView view="pageBreakPreview" zoomScale="85" zoomScaleNormal="85" zoomScaleSheetLayoutView="85" workbookViewId="0">
      <selection activeCell="B14" sqref="B14"/>
    </sheetView>
  </sheetViews>
  <sheetFormatPr defaultColWidth="8.09765625" defaultRowHeight="18"/>
  <cols>
    <col min="1" max="1" width="35.8984375" style="142" customWidth="1"/>
    <col min="2" max="2" width="15.59765625" style="142" customWidth="1"/>
    <col min="3" max="3" width="17.59765625" style="142" customWidth="1"/>
    <col min="4" max="4" width="17.59765625" style="146" customWidth="1"/>
    <col min="5" max="5" width="17.59765625" style="142" customWidth="1"/>
    <col min="6" max="16384" width="8.09765625" style="142"/>
  </cols>
  <sheetData>
    <row r="1" spans="1:12" s="132" customFormat="1" ht="33.75" customHeight="1">
      <c r="A1" s="131" t="s">
        <v>193</v>
      </c>
      <c r="D1" s="133"/>
      <c r="E1" s="133"/>
    </row>
    <row r="2" spans="1:12" s="132" customFormat="1" ht="33.75" customHeight="1">
      <c r="A2" s="131" t="s">
        <v>194</v>
      </c>
      <c r="D2" s="133"/>
      <c r="E2" s="133"/>
    </row>
    <row r="3" spans="1:12" s="132" customFormat="1" ht="33.75" customHeight="1">
      <c r="A3" s="131"/>
      <c r="C3" s="134" t="s">
        <v>195</v>
      </c>
      <c r="D3" s="245">
        <f>'別添１　事業者基本情報【幹事社、コンソーシアム参加事業者】'!C3</f>
        <v>0</v>
      </c>
      <c r="E3" s="135"/>
      <c r="F3" s="136" t="s">
        <v>116</v>
      </c>
    </row>
    <row r="4" spans="1:12" s="132" customFormat="1" ht="33.75" customHeight="1">
      <c r="A4" s="131"/>
      <c r="D4" s="133"/>
      <c r="E4" s="133"/>
    </row>
    <row r="5" spans="1:12" s="132" customFormat="1" ht="33.75" customHeight="1">
      <c r="E5" s="133"/>
    </row>
    <row r="6" spans="1:12" s="132" customFormat="1" ht="33.75" customHeight="1">
      <c r="D6" s="137" t="s">
        <v>196</v>
      </c>
      <c r="E6" s="138">
        <f>SUM(E8:E31)</f>
        <v>0</v>
      </c>
    </row>
    <row r="7" spans="1:12" s="132" customFormat="1" ht="30" customHeight="1">
      <c r="A7" s="139" t="s">
        <v>197</v>
      </c>
      <c r="B7" s="139" t="s">
        <v>198</v>
      </c>
      <c r="C7" s="139" t="s">
        <v>199</v>
      </c>
      <c r="D7" s="140" t="s">
        <v>200</v>
      </c>
      <c r="E7" s="140" t="s">
        <v>201</v>
      </c>
    </row>
    <row r="8" spans="1:12" ht="39" customHeight="1">
      <c r="A8" s="246"/>
      <c r="B8" s="246"/>
      <c r="C8" s="141" t="str">
        <f>IFERROR(VLOOKUP(B8,'別添２－１人件費単価計算書【幹事社、コンソーシアム参加事業者】'!$B$16:$H$75,4,FALSE),"")</f>
        <v/>
      </c>
      <c r="D8" s="247"/>
      <c r="E8" s="141" t="str">
        <f>IFERROR(C8*D8,"")</f>
        <v/>
      </c>
      <c r="F8" s="371" t="s">
        <v>202</v>
      </c>
      <c r="G8" s="372"/>
      <c r="H8" s="372"/>
      <c r="I8" s="372"/>
      <c r="J8" s="372"/>
      <c r="K8" s="372"/>
      <c r="L8" s="372"/>
    </row>
    <row r="9" spans="1:12" ht="39" customHeight="1">
      <c r="A9" s="80"/>
      <c r="B9" s="80"/>
      <c r="C9" s="143" t="str">
        <f>IFERROR(VLOOKUP(B9,'別添２－１人件費単価計算書【幹事社、コンソーシアム参加事業者】'!$B$16:$H$75,4,FALSE),"")</f>
        <v/>
      </c>
      <c r="D9" s="248"/>
      <c r="E9" s="143" t="str">
        <f t="shared" ref="E9:E31" si="0">IFERROR(C9*D9,"")</f>
        <v/>
      </c>
      <c r="F9" s="371"/>
      <c r="G9" s="372"/>
      <c r="H9" s="372"/>
      <c r="I9" s="372"/>
      <c r="J9" s="372"/>
      <c r="K9" s="372"/>
      <c r="L9" s="372"/>
    </row>
    <row r="10" spans="1:12" ht="39" customHeight="1">
      <c r="A10" s="80"/>
      <c r="B10" s="80"/>
      <c r="C10" s="143" t="str">
        <f>IFERROR(VLOOKUP(B10,'別添２－１人件費単価計算書【幹事社、コンソーシアム参加事業者】'!$B$16:$H$75,4,FALSE),"")</f>
        <v/>
      </c>
      <c r="D10" s="248"/>
      <c r="E10" s="143" t="str">
        <f t="shared" si="0"/>
        <v/>
      </c>
    </row>
    <row r="11" spans="1:12" ht="39" customHeight="1">
      <c r="A11" s="80"/>
      <c r="B11" s="80"/>
      <c r="C11" s="143" t="str">
        <f>IFERROR(VLOOKUP(B11,'別添２－１人件費単価計算書【幹事社、コンソーシアム参加事業者】'!$B$16:$H$75,4,FALSE),"")</f>
        <v/>
      </c>
      <c r="D11" s="248"/>
      <c r="E11" s="143" t="str">
        <f t="shared" si="0"/>
        <v/>
      </c>
    </row>
    <row r="12" spans="1:12" ht="39" customHeight="1">
      <c r="A12" s="80"/>
      <c r="B12" s="80"/>
      <c r="C12" s="143" t="str">
        <f>IFERROR(VLOOKUP(B12,'別添２－１人件費単価計算書【幹事社、コンソーシアム参加事業者】'!$B$16:$H$75,4,FALSE),"")</f>
        <v/>
      </c>
      <c r="D12" s="248"/>
      <c r="E12" s="143" t="str">
        <f t="shared" si="0"/>
        <v/>
      </c>
    </row>
    <row r="13" spans="1:12" ht="39" customHeight="1">
      <c r="A13" s="80"/>
      <c r="B13" s="80"/>
      <c r="C13" s="143" t="str">
        <f>IFERROR(VLOOKUP(B13,'別添２－１人件費単価計算書【幹事社、コンソーシアム参加事業者】'!$B$16:$H$75,4,FALSE),"")</f>
        <v/>
      </c>
      <c r="D13" s="248"/>
      <c r="E13" s="143" t="str">
        <f t="shared" si="0"/>
        <v/>
      </c>
      <c r="G13" s="144"/>
    </row>
    <row r="14" spans="1:12" ht="39" customHeight="1">
      <c r="A14" s="80"/>
      <c r="B14" s="80"/>
      <c r="C14" s="143" t="str">
        <f>IFERROR(VLOOKUP(B14,'別添２－１人件費単価計算書【幹事社、コンソーシアム参加事業者】'!$B$16:$H$75,4,FALSE),"")</f>
        <v/>
      </c>
      <c r="D14" s="248"/>
      <c r="E14" s="143" t="str">
        <f t="shared" si="0"/>
        <v/>
      </c>
    </row>
    <row r="15" spans="1:12" ht="39" customHeight="1">
      <c r="A15" s="80"/>
      <c r="B15" s="80"/>
      <c r="C15" s="143" t="str">
        <f>IFERROR(VLOOKUP(B15,'別添２－１人件費単価計算書【幹事社、コンソーシアム参加事業者】'!$B$16:$H$75,4,FALSE),"")</f>
        <v/>
      </c>
      <c r="D15" s="248"/>
      <c r="E15" s="143" t="str">
        <f t="shared" si="0"/>
        <v/>
      </c>
    </row>
    <row r="16" spans="1:12" ht="39" customHeight="1">
      <c r="A16" s="80"/>
      <c r="B16" s="80"/>
      <c r="C16" s="143" t="str">
        <f>IFERROR(VLOOKUP(B16,'別添２－１人件費単価計算書【幹事社、コンソーシアム参加事業者】'!$B$16:$H$75,4,FALSE),"")</f>
        <v/>
      </c>
      <c r="D16" s="248"/>
      <c r="E16" s="143" t="str">
        <f t="shared" si="0"/>
        <v/>
      </c>
    </row>
    <row r="17" spans="1:5" ht="39" customHeight="1">
      <c r="A17" s="80"/>
      <c r="B17" s="80"/>
      <c r="C17" s="143" t="str">
        <f>IFERROR(VLOOKUP(B17,'別添２－１人件費単価計算書【幹事社、コンソーシアム参加事業者】'!$B$16:$H$75,4,FALSE),"")</f>
        <v/>
      </c>
      <c r="D17" s="248"/>
      <c r="E17" s="143" t="str">
        <f t="shared" si="0"/>
        <v/>
      </c>
    </row>
    <row r="18" spans="1:5" ht="39" customHeight="1">
      <c r="A18" s="80"/>
      <c r="B18" s="80"/>
      <c r="C18" s="143" t="str">
        <f>IFERROR(VLOOKUP(B18,'別添２－１人件費単価計算書【幹事社、コンソーシアム参加事業者】'!$B$16:$H$75,4,FALSE),"")</f>
        <v/>
      </c>
      <c r="D18" s="248"/>
      <c r="E18" s="143" t="str">
        <f t="shared" si="0"/>
        <v/>
      </c>
    </row>
    <row r="19" spans="1:5" ht="39" customHeight="1">
      <c r="A19" s="80"/>
      <c r="B19" s="80"/>
      <c r="C19" s="143" t="str">
        <f>IFERROR(VLOOKUP(B19,'別添２－１人件費単価計算書【幹事社、コンソーシアム参加事業者】'!$B$16:$H$75,4,FALSE),"")</f>
        <v/>
      </c>
      <c r="D19" s="248"/>
      <c r="E19" s="143" t="str">
        <f t="shared" si="0"/>
        <v/>
      </c>
    </row>
    <row r="20" spans="1:5" ht="39" customHeight="1">
      <c r="A20" s="80"/>
      <c r="B20" s="80"/>
      <c r="C20" s="143" t="str">
        <f>IFERROR(VLOOKUP(B20,'別添２－１人件費単価計算書【幹事社、コンソーシアム参加事業者】'!$B$16:$H$75,4,FALSE),"")</f>
        <v/>
      </c>
      <c r="D20" s="248"/>
      <c r="E20" s="143" t="str">
        <f t="shared" si="0"/>
        <v/>
      </c>
    </row>
    <row r="21" spans="1:5" ht="39" customHeight="1">
      <c r="A21" s="80"/>
      <c r="B21" s="80"/>
      <c r="C21" s="143" t="str">
        <f>IFERROR(VLOOKUP(B21,'別添２－１人件費単価計算書【幹事社、コンソーシアム参加事業者】'!$B$16:$H$75,4,FALSE),"")</f>
        <v/>
      </c>
      <c r="D21" s="248"/>
      <c r="E21" s="143" t="str">
        <f t="shared" si="0"/>
        <v/>
      </c>
    </row>
    <row r="22" spans="1:5" ht="39" customHeight="1">
      <c r="A22" s="80"/>
      <c r="B22" s="80"/>
      <c r="C22" s="143" t="str">
        <f>IFERROR(VLOOKUP(B22,'別添２－１人件費単価計算書【幹事社、コンソーシアム参加事業者】'!$B$16:$H$75,4,FALSE),"")</f>
        <v/>
      </c>
      <c r="D22" s="248"/>
      <c r="E22" s="143" t="str">
        <f t="shared" si="0"/>
        <v/>
      </c>
    </row>
    <row r="23" spans="1:5" ht="39" customHeight="1">
      <c r="A23" s="80"/>
      <c r="B23" s="80"/>
      <c r="C23" s="143" t="str">
        <f>IFERROR(VLOOKUP(B23,'別添２－１人件費単価計算書【幹事社、コンソーシアム参加事業者】'!$B$16:$H$75,4,FALSE),"")</f>
        <v/>
      </c>
      <c r="D23" s="248"/>
      <c r="E23" s="143" t="str">
        <f t="shared" si="0"/>
        <v/>
      </c>
    </row>
    <row r="24" spans="1:5" ht="39" customHeight="1">
      <c r="A24" s="80"/>
      <c r="B24" s="80"/>
      <c r="C24" s="143" t="str">
        <f>IFERROR(VLOOKUP(B24,'別添２－１人件費単価計算書【幹事社、コンソーシアム参加事業者】'!$B$16:$H$75,4,FALSE),"")</f>
        <v/>
      </c>
      <c r="D24" s="248"/>
      <c r="E24" s="143" t="str">
        <f t="shared" si="0"/>
        <v/>
      </c>
    </row>
    <row r="25" spans="1:5" ht="39" customHeight="1">
      <c r="A25" s="80"/>
      <c r="B25" s="80"/>
      <c r="C25" s="143" t="str">
        <f>IFERROR(VLOOKUP(B25,'別添２－１人件費単価計算書【幹事社、コンソーシアム参加事業者】'!$B$16:$H$75,4,FALSE),"")</f>
        <v/>
      </c>
      <c r="D25" s="248"/>
      <c r="E25" s="143" t="str">
        <f t="shared" si="0"/>
        <v/>
      </c>
    </row>
    <row r="26" spans="1:5" ht="39" customHeight="1">
      <c r="A26" s="80"/>
      <c r="B26" s="80"/>
      <c r="C26" s="143" t="str">
        <f>IFERROR(VLOOKUP(B26,'別添２－１人件費単価計算書【幹事社、コンソーシアム参加事業者】'!$B$16:$H$75,4,FALSE),"")</f>
        <v/>
      </c>
      <c r="D26" s="248"/>
      <c r="E26" s="143" t="str">
        <f t="shared" si="0"/>
        <v/>
      </c>
    </row>
    <row r="27" spans="1:5" ht="39" customHeight="1">
      <c r="A27" s="80"/>
      <c r="B27" s="80"/>
      <c r="C27" s="143" t="str">
        <f>IFERROR(VLOOKUP(B27,'別添２－１人件費単価計算書【幹事社、コンソーシアム参加事業者】'!$B$16:$H$75,4,FALSE),"")</f>
        <v/>
      </c>
      <c r="D27" s="248"/>
      <c r="E27" s="143" t="str">
        <f t="shared" si="0"/>
        <v/>
      </c>
    </row>
    <row r="28" spans="1:5" ht="39" customHeight="1">
      <c r="A28" s="80"/>
      <c r="B28" s="80"/>
      <c r="C28" s="143" t="str">
        <f>IFERROR(VLOOKUP(B28,'別添２－１人件費単価計算書【幹事社、コンソーシアム参加事業者】'!$B$16:$H$75,4,FALSE),"")</f>
        <v/>
      </c>
      <c r="D28" s="248"/>
      <c r="E28" s="143" t="str">
        <f t="shared" si="0"/>
        <v/>
      </c>
    </row>
    <row r="29" spans="1:5" ht="39" customHeight="1">
      <c r="A29" s="80"/>
      <c r="B29" s="80"/>
      <c r="C29" s="143" t="str">
        <f>IFERROR(VLOOKUP(B29,'別添２－１人件費単価計算書【幹事社、コンソーシアム参加事業者】'!$B$16:$H$75,4,FALSE),"")</f>
        <v/>
      </c>
      <c r="D29" s="248"/>
      <c r="E29" s="143" t="str">
        <f t="shared" si="0"/>
        <v/>
      </c>
    </row>
    <row r="30" spans="1:5" ht="39" customHeight="1">
      <c r="A30" s="80"/>
      <c r="B30" s="80"/>
      <c r="C30" s="143" t="str">
        <f>IFERROR(VLOOKUP(B30,'別添２－１人件費単価計算書【幹事社、コンソーシアム参加事業者】'!$B$16:$H$75,4,FALSE),"")</f>
        <v/>
      </c>
      <c r="D30" s="248"/>
      <c r="E30" s="143" t="str">
        <f t="shared" si="0"/>
        <v/>
      </c>
    </row>
    <row r="31" spans="1:5" ht="39" customHeight="1">
      <c r="A31" s="87"/>
      <c r="B31" s="80"/>
      <c r="C31" s="143" t="str">
        <f>IFERROR(VLOOKUP(B31,'別添２－１人件費単価計算書【幹事社、コンソーシアム参加事業者】'!$B$16:$H$75,4,FALSE),"")</f>
        <v/>
      </c>
      <c r="D31" s="249"/>
      <c r="E31" s="145" t="str">
        <f t="shared" si="0"/>
        <v/>
      </c>
    </row>
  </sheetData>
  <mergeCells count="1">
    <mergeCell ref="F8:L9"/>
  </mergeCells>
  <phoneticPr fontId="7"/>
  <conditionalFormatting sqref="D8:D31 A8:B31">
    <cfRule type="cellIs" dxfId="6" priority="1"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8B76A924-8ED4-4DA7-95CE-CA30FB49D47C}">
          <x14:formula1>
            <xm:f>Sheet1!$B$1:$B$38</xm:f>
          </x14:formula1>
          <xm:sqref>B8:B31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9D11-DC81-4CB3-8B73-D68BE665D7E1}">
  <sheetPr>
    <pageSetUpPr fitToPage="1"/>
  </sheetPr>
  <dimension ref="A1:L31"/>
  <sheetViews>
    <sheetView view="pageBreakPreview" zoomScale="85" zoomScaleNormal="85" zoomScaleSheetLayoutView="85" workbookViewId="0">
      <pane ySplit="7" topLeftCell="A8" activePane="bottomLeft" state="frozen"/>
      <selection pane="bottomLeft"/>
    </sheetView>
  </sheetViews>
  <sheetFormatPr defaultColWidth="8.09765625" defaultRowHeight="18"/>
  <cols>
    <col min="1" max="1" width="35.8984375" style="142" customWidth="1"/>
    <col min="2" max="2" width="15.59765625" style="142" customWidth="1"/>
    <col min="3" max="3" width="17.59765625" style="142" customWidth="1"/>
    <col min="4" max="4" width="17.59765625" style="146" customWidth="1"/>
    <col min="5" max="5" width="17.59765625" style="142" customWidth="1"/>
    <col min="6" max="16384" width="8.09765625" style="142"/>
  </cols>
  <sheetData>
    <row r="1" spans="1:12" s="132" customFormat="1" ht="33.75" customHeight="1">
      <c r="A1" s="260" t="s">
        <v>193</v>
      </c>
      <c r="B1" s="261"/>
      <c r="C1" s="261"/>
      <c r="D1" s="262"/>
      <c r="E1" s="263"/>
    </row>
    <row r="2" spans="1:12" s="132" customFormat="1" ht="33.75" customHeight="1">
      <c r="A2" s="264" t="s">
        <v>203</v>
      </c>
      <c r="D2" s="176"/>
      <c r="E2" s="265"/>
    </row>
    <row r="3" spans="1:12" s="132" customFormat="1" ht="33.75" customHeight="1">
      <c r="A3" s="264"/>
      <c r="C3" s="134" t="s">
        <v>195</v>
      </c>
      <c r="D3" s="245">
        <f>'別添１　事業者基本情報【共同申請参加事業者】'!C3</f>
        <v>0</v>
      </c>
      <c r="E3" s="266"/>
      <c r="F3" s="136" t="s">
        <v>116</v>
      </c>
    </row>
    <row r="4" spans="1:12" s="132" customFormat="1" ht="33.75" customHeight="1">
      <c r="A4" s="264"/>
      <c r="D4" s="176"/>
      <c r="E4" s="265"/>
    </row>
    <row r="5" spans="1:12" s="132" customFormat="1" ht="33.75" customHeight="1">
      <c r="A5" s="267"/>
      <c r="E5" s="265"/>
    </row>
    <row r="6" spans="1:12" s="132" customFormat="1" ht="33.75" customHeight="1">
      <c r="A6" s="267"/>
      <c r="D6" s="137" t="s">
        <v>196</v>
      </c>
      <c r="E6" s="138">
        <f>SUM(E8:E31)</f>
        <v>0</v>
      </c>
    </row>
    <row r="7" spans="1:12" s="132" customFormat="1" ht="30" customHeight="1">
      <c r="A7" s="258" t="s">
        <v>197</v>
      </c>
      <c r="B7" s="258" t="s">
        <v>198</v>
      </c>
      <c r="C7" s="258" t="s">
        <v>199</v>
      </c>
      <c r="D7" s="259" t="s">
        <v>200</v>
      </c>
      <c r="E7" s="259" t="s">
        <v>201</v>
      </c>
    </row>
    <row r="8" spans="1:12" ht="39" customHeight="1">
      <c r="A8" s="255"/>
      <c r="B8" s="255"/>
      <c r="C8" s="256" t="str">
        <f>IFERROR(VLOOKUP(B8,'別添２－１　人件費単価計算書【共同申請参加事業者】'!$B$16:$H$75,4,FALSE),"")</f>
        <v/>
      </c>
      <c r="D8" s="257"/>
      <c r="E8" s="256" t="str">
        <f>IFERROR(C8*D8,"")</f>
        <v/>
      </c>
      <c r="F8" s="372" t="s">
        <v>202</v>
      </c>
      <c r="G8" s="372"/>
      <c r="H8" s="372"/>
      <c r="I8" s="372"/>
      <c r="J8" s="372"/>
      <c r="K8" s="372"/>
      <c r="L8" s="372"/>
    </row>
    <row r="9" spans="1:12" ht="39" customHeight="1">
      <c r="A9" s="80"/>
      <c r="B9" s="80"/>
      <c r="C9" s="143" t="str">
        <f>IFERROR(VLOOKUP(B9,'別添２－１　人件費単価計算書【共同申請参加事業者】'!$B$16:$H$75,4,FALSE),"")</f>
        <v/>
      </c>
      <c r="D9" s="248"/>
      <c r="E9" s="143" t="str">
        <f t="shared" ref="E9:E31" si="0">IFERROR(C9*D9,"")</f>
        <v/>
      </c>
      <c r="F9" s="372"/>
      <c r="G9" s="372"/>
      <c r="H9" s="372"/>
      <c r="I9" s="372"/>
      <c r="J9" s="372"/>
      <c r="K9" s="372"/>
      <c r="L9" s="372"/>
    </row>
    <row r="10" spans="1:12" ht="39" customHeight="1">
      <c r="A10" s="80"/>
      <c r="B10" s="80"/>
      <c r="C10" s="143" t="str">
        <f>IFERROR(VLOOKUP(B10,'別添２－１　人件費単価計算書【共同申請参加事業者】'!$B$16:$H$75,4,FALSE),"")</f>
        <v/>
      </c>
      <c r="D10" s="248"/>
      <c r="E10" s="143" t="str">
        <f t="shared" si="0"/>
        <v/>
      </c>
    </row>
    <row r="11" spans="1:12" ht="39" customHeight="1">
      <c r="A11" s="80"/>
      <c r="B11" s="80"/>
      <c r="C11" s="143" t="str">
        <f>IFERROR(VLOOKUP(B11,'別添２－１　人件費単価計算書【共同申請参加事業者】'!$B$16:$H$75,4,FALSE),"")</f>
        <v/>
      </c>
      <c r="D11" s="248"/>
      <c r="E11" s="143" t="str">
        <f t="shared" si="0"/>
        <v/>
      </c>
    </row>
    <row r="12" spans="1:12" ht="39" customHeight="1">
      <c r="A12" s="80"/>
      <c r="B12" s="80"/>
      <c r="C12" s="143" t="str">
        <f>IFERROR(VLOOKUP(B12,'別添２－１　人件費単価計算書【共同申請参加事業者】'!$B$16:$H$75,4,FALSE),"")</f>
        <v/>
      </c>
      <c r="D12" s="248"/>
      <c r="E12" s="143" t="str">
        <f t="shared" si="0"/>
        <v/>
      </c>
    </row>
    <row r="13" spans="1:12" ht="39" customHeight="1">
      <c r="A13" s="80"/>
      <c r="B13" s="80"/>
      <c r="C13" s="143" t="str">
        <f>IFERROR(VLOOKUP(B13,'別添２－１　人件費単価計算書【共同申請参加事業者】'!$B$16:$H$75,4,FALSE),"")</f>
        <v/>
      </c>
      <c r="D13" s="248"/>
      <c r="E13" s="143" t="str">
        <f t="shared" si="0"/>
        <v/>
      </c>
    </row>
    <row r="14" spans="1:12" ht="39" customHeight="1">
      <c r="A14" s="80"/>
      <c r="B14" s="80"/>
      <c r="C14" s="143" t="str">
        <f>IFERROR(VLOOKUP(B14,'別添２－１　人件費単価計算書【共同申請参加事業者】'!$B$16:$H$75,4,FALSE),"")</f>
        <v/>
      </c>
      <c r="D14" s="248"/>
      <c r="E14" s="143" t="str">
        <f t="shared" si="0"/>
        <v/>
      </c>
    </row>
    <row r="15" spans="1:12" ht="39" customHeight="1">
      <c r="A15" s="80"/>
      <c r="B15" s="80"/>
      <c r="C15" s="143" t="str">
        <f>IFERROR(VLOOKUP(B15,'別添２－１　人件費単価計算書【共同申請参加事業者】'!$B$16:$H$75,4,FALSE),"")</f>
        <v/>
      </c>
      <c r="D15" s="248"/>
      <c r="E15" s="143" t="str">
        <f t="shared" si="0"/>
        <v/>
      </c>
    </row>
    <row r="16" spans="1:12" ht="39" customHeight="1">
      <c r="A16" s="80"/>
      <c r="B16" s="80"/>
      <c r="C16" s="143" t="str">
        <f>IFERROR(VLOOKUP(B16,'別添２－１　人件費単価計算書【共同申請参加事業者】'!$B$16:$H$75,4,FALSE),"")</f>
        <v/>
      </c>
      <c r="D16" s="248"/>
      <c r="E16" s="143" t="str">
        <f t="shared" si="0"/>
        <v/>
      </c>
    </row>
    <row r="17" spans="1:5" ht="39" customHeight="1">
      <c r="A17" s="80"/>
      <c r="B17" s="80"/>
      <c r="C17" s="143" t="str">
        <f>IFERROR(VLOOKUP(B17,'別添２－１　人件費単価計算書【共同申請参加事業者】'!$B$16:$H$75,4,FALSE),"")</f>
        <v/>
      </c>
      <c r="D17" s="248"/>
      <c r="E17" s="143" t="str">
        <f t="shared" si="0"/>
        <v/>
      </c>
    </row>
    <row r="18" spans="1:5" ht="39" customHeight="1">
      <c r="A18" s="80"/>
      <c r="B18" s="80"/>
      <c r="C18" s="143" t="str">
        <f>IFERROR(VLOOKUP(B18,'別添２－１　人件費単価計算書【共同申請参加事業者】'!$B$16:$H$75,4,FALSE),"")</f>
        <v/>
      </c>
      <c r="D18" s="248"/>
      <c r="E18" s="143" t="str">
        <f t="shared" si="0"/>
        <v/>
      </c>
    </row>
    <row r="19" spans="1:5" ht="39" customHeight="1">
      <c r="A19" s="80"/>
      <c r="B19" s="80"/>
      <c r="C19" s="143" t="str">
        <f>IFERROR(VLOOKUP(B19,'別添２－１　人件費単価計算書【共同申請参加事業者】'!$B$16:$H$75,4,FALSE),"")</f>
        <v/>
      </c>
      <c r="D19" s="248"/>
      <c r="E19" s="143" t="str">
        <f t="shared" si="0"/>
        <v/>
      </c>
    </row>
    <row r="20" spans="1:5" ht="39" customHeight="1">
      <c r="A20" s="80"/>
      <c r="B20" s="80"/>
      <c r="C20" s="143" t="str">
        <f>IFERROR(VLOOKUP(B20,'別添２－１　人件費単価計算書【共同申請参加事業者】'!$B$16:$H$75,4,FALSE),"")</f>
        <v/>
      </c>
      <c r="D20" s="248"/>
      <c r="E20" s="143" t="str">
        <f t="shared" si="0"/>
        <v/>
      </c>
    </row>
    <row r="21" spans="1:5" ht="39" customHeight="1">
      <c r="A21" s="80"/>
      <c r="B21" s="80"/>
      <c r="C21" s="143" t="str">
        <f>IFERROR(VLOOKUP(B21,'別添２－１　人件費単価計算書【共同申請参加事業者】'!$B$16:$H$75,4,FALSE),"")</f>
        <v/>
      </c>
      <c r="D21" s="248"/>
      <c r="E21" s="143" t="str">
        <f t="shared" si="0"/>
        <v/>
      </c>
    </row>
    <row r="22" spans="1:5" ht="39" customHeight="1">
      <c r="A22" s="80"/>
      <c r="B22" s="80"/>
      <c r="C22" s="143" t="str">
        <f>IFERROR(VLOOKUP(B22,'別添２－１　人件費単価計算書【共同申請参加事業者】'!$B$16:$H$75,4,FALSE),"")</f>
        <v/>
      </c>
      <c r="D22" s="248"/>
      <c r="E22" s="143" t="str">
        <f t="shared" si="0"/>
        <v/>
      </c>
    </row>
    <row r="23" spans="1:5" ht="39" customHeight="1">
      <c r="A23" s="80"/>
      <c r="B23" s="80"/>
      <c r="C23" s="143" t="str">
        <f>IFERROR(VLOOKUP(B23,'別添２－１　人件費単価計算書【共同申請参加事業者】'!$B$16:$H$75,4,FALSE),"")</f>
        <v/>
      </c>
      <c r="D23" s="248"/>
      <c r="E23" s="143" t="str">
        <f t="shared" si="0"/>
        <v/>
      </c>
    </row>
    <row r="24" spans="1:5" ht="39" customHeight="1">
      <c r="A24" s="80"/>
      <c r="B24" s="80"/>
      <c r="C24" s="143" t="str">
        <f>IFERROR(VLOOKUP(B24,'別添２－１　人件費単価計算書【共同申請参加事業者】'!$B$16:$H$75,4,FALSE),"")</f>
        <v/>
      </c>
      <c r="D24" s="248"/>
      <c r="E24" s="143" t="str">
        <f t="shared" si="0"/>
        <v/>
      </c>
    </row>
    <row r="25" spans="1:5" ht="39" customHeight="1">
      <c r="A25" s="80"/>
      <c r="B25" s="80"/>
      <c r="C25" s="143" t="str">
        <f>IFERROR(VLOOKUP(B25,'別添２－１　人件費単価計算書【共同申請参加事業者】'!$B$16:$H$75,4,FALSE),"")</f>
        <v/>
      </c>
      <c r="D25" s="248"/>
      <c r="E25" s="143" t="str">
        <f t="shared" si="0"/>
        <v/>
      </c>
    </row>
    <row r="26" spans="1:5" ht="39" customHeight="1">
      <c r="A26" s="80"/>
      <c r="B26" s="80"/>
      <c r="C26" s="143" t="str">
        <f>IFERROR(VLOOKUP(B26,'別添２－１　人件費単価計算書【共同申請参加事業者】'!$B$16:$H$75,4,FALSE),"")</f>
        <v/>
      </c>
      <c r="D26" s="248"/>
      <c r="E26" s="143" t="str">
        <f t="shared" si="0"/>
        <v/>
      </c>
    </row>
    <row r="27" spans="1:5" ht="39" customHeight="1">
      <c r="A27" s="80"/>
      <c r="B27" s="80"/>
      <c r="C27" s="143" t="str">
        <f>IFERROR(VLOOKUP(B27,'別添２－１　人件費単価計算書【共同申請参加事業者】'!$B$16:$H$75,4,FALSE),"")</f>
        <v/>
      </c>
      <c r="D27" s="248"/>
      <c r="E27" s="143" t="str">
        <f t="shared" si="0"/>
        <v/>
      </c>
    </row>
    <row r="28" spans="1:5" ht="39" customHeight="1">
      <c r="A28" s="80"/>
      <c r="B28" s="80"/>
      <c r="C28" s="143" t="str">
        <f>IFERROR(VLOOKUP(B28,'別添２－１　人件費単価計算書【共同申請参加事業者】'!$B$16:$H$75,4,FALSE),"")</f>
        <v/>
      </c>
      <c r="D28" s="248"/>
      <c r="E28" s="143" t="str">
        <f t="shared" si="0"/>
        <v/>
      </c>
    </row>
    <row r="29" spans="1:5" ht="39" customHeight="1">
      <c r="A29" s="80"/>
      <c r="B29" s="80"/>
      <c r="C29" s="143" t="str">
        <f>IFERROR(VLOOKUP(B29,'別添２－１　人件費単価計算書【共同申請参加事業者】'!$B$16:$H$75,4,FALSE),"")</f>
        <v/>
      </c>
      <c r="D29" s="248"/>
      <c r="E29" s="143" t="str">
        <f t="shared" si="0"/>
        <v/>
      </c>
    </row>
    <row r="30" spans="1:5" ht="39" customHeight="1">
      <c r="A30" s="80"/>
      <c r="B30" s="80"/>
      <c r="C30" s="143" t="str">
        <f>IFERROR(VLOOKUP(B30,'別添２－１　人件費単価計算書【共同申請参加事業者】'!$B$16:$H$75,4,FALSE),"")</f>
        <v/>
      </c>
      <c r="D30" s="248"/>
      <c r="E30" s="143" t="str">
        <f t="shared" si="0"/>
        <v/>
      </c>
    </row>
    <row r="31" spans="1:5" ht="39" customHeight="1">
      <c r="A31" s="87"/>
      <c r="B31" s="87"/>
      <c r="C31" s="145" t="str">
        <f>IFERROR(VLOOKUP(B31,'別添２－１　人件費単価計算書【共同申請参加事業者】'!$B$16:$H$75,4,FALSE),"")</f>
        <v/>
      </c>
      <c r="D31" s="249"/>
      <c r="E31" s="145" t="str">
        <f t="shared" si="0"/>
        <v/>
      </c>
    </row>
  </sheetData>
  <mergeCells count="1">
    <mergeCell ref="F8:L9"/>
  </mergeCells>
  <phoneticPr fontId="7"/>
  <conditionalFormatting sqref="D8:D31 A8:A31">
    <cfRule type="cellIs" dxfId="5" priority="3" operator="equal">
      <formula>""</formula>
    </cfRule>
  </conditionalFormatting>
  <conditionalFormatting sqref="B8">
    <cfRule type="cellIs" dxfId="4" priority="2" operator="equal">
      <formula>""</formula>
    </cfRule>
  </conditionalFormatting>
  <conditionalFormatting sqref="B9:B31">
    <cfRule type="cellIs" dxfId="3" priority="1"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CF9C2394-D394-4716-B95A-40CE8D98ADEE}">
          <x14:formula1>
            <xm:f>Sheet1!$E$1:$E$38</xm:f>
          </x14:formula1>
          <xm:sqref>B9:B31 B8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B236-CFEB-4F0E-9027-752F00B6D991}">
  <sheetPr>
    <pageSetUpPr fitToPage="1"/>
  </sheetPr>
  <dimension ref="A1:J38"/>
  <sheetViews>
    <sheetView showGridLines="0" view="pageBreakPreview" zoomScale="85" zoomScaleNormal="85" zoomScaleSheetLayoutView="85" workbookViewId="0">
      <selection activeCell="B1" sqref="B1"/>
    </sheetView>
  </sheetViews>
  <sheetFormatPr defaultColWidth="8.59765625" defaultRowHeight="19.8"/>
  <cols>
    <col min="1" max="1" width="2.09765625" style="169" customWidth="1"/>
    <col min="2" max="2" width="30.09765625" style="169" customWidth="1"/>
    <col min="3" max="3" width="29.3984375" style="169" customWidth="1"/>
    <col min="4" max="4" width="37.09765625" style="169" customWidth="1"/>
    <col min="5" max="16384" width="8.59765625" style="169"/>
  </cols>
  <sheetData>
    <row r="1" spans="1:10" ht="12.9" customHeight="1">
      <c r="A1" s="194" t="s">
        <v>204</v>
      </c>
      <c r="B1" s="194"/>
      <c r="C1" s="194"/>
      <c r="D1" s="197"/>
      <c r="E1" s="91"/>
    </row>
    <row r="2" spans="1:10" ht="14.4" customHeight="1">
      <c r="A2" s="194"/>
      <c r="B2" s="194"/>
      <c r="C2" s="194"/>
      <c r="D2" s="291" t="s">
        <v>284</v>
      </c>
      <c r="E2" s="170" t="s">
        <v>205</v>
      </c>
    </row>
    <row r="3" spans="1:10" ht="65.400000000000006" customHeight="1">
      <c r="A3" s="376" t="s">
        <v>285</v>
      </c>
      <c r="B3" s="376"/>
      <c r="C3" s="376"/>
      <c r="D3" s="376"/>
    </row>
    <row r="4" spans="1:10" ht="13.5" customHeight="1">
      <c r="A4" s="194" t="s">
        <v>252</v>
      </c>
      <c r="B4" s="269"/>
      <c r="C4" s="196"/>
      <c r="D4" s="195"/>
    </row>
    <row r="5" spans="1:10" ht="13.5" customHeight="1">
      <c r="A5" s="196"/>
      <c r="B5" s="374" t="s">
        <v>254</v>
      </c>
      <c r="C5" s="374"/>
      <c r="D5" s="195"/>
    </row>
    <row r="6" spans="1:10" ht="48" customHeight="1">
      <c r="A6" s="374"/>
      <c r="B6" s="374"/>
      <c r="C6" s="175" t="s">
        <v>51</v>
      </c>
      <c r="D6" s="250">
        <f>'別添１　事業者基本情報【幹事社、コンソーシアム参加事業者】'!C4</f>
        <v>0</v>
      </c>
      <c r="E6" s="171" t="s">
        <v>206</v>
      </c>
    </row>
    <row r="7" spans="1:10" ht="34.5" customHeight="1">
      <c r="A7" s="194"/>
      <c r="B7" s="194"/>
      <c r="C7" s="175" t="s">
        <v>207</v>
      </c>
      <c r="D7" s="250">
        <f>'別添１　事業者基本情報【幹事社、コンソーシアム参加事業者】'!C3</f>
        <v>0</v>
      </c>
      <c r="E7" s="172" t="s">
        <v>206</v>
      </c>
    </row>
    <row r="8" spans="1:10" ht="24.9" customHeight="1">
      <c r="A8" s="194"/>
      <c r="B8" s="194"/>
      <c r="C8" s="175" t="s">
        <v>208</v>
      </c>
      <c r="D8" s="377"/>
      <c r="E8" s="173" t="s">
        <v>209</v>
      </c>
    </row>
    <row r="9" spans="1:10" ht="24.9" customHeight="1">
      <c r="A9" s="194"/>
      <c r="B9" s="194"/>
      <c r="C9" s="175"/>
      <c r="D9" s="377"/>
    </row>
    <row r="10" spans="1:10" ht="13.5" customHeight="1">
      <c r="A10" s="194"/>
      <c r="B10" s="194"/>
      <c r="C10" s="194"/>
      <c r="D10" s="175"/>
      <c r="E10" s="375"/>
      <c r="F10" s="375"/>
      <c r="G10" s="375"/>
      <c r="H10" s="375"/>
      <c r="I10" s="375"/>
      <c r="J10" s="375"/>
    </row>
    <row r="11" spans="1:10" ht="12.6" customHeight="1">
      <c r="A11" s="194"/>
      <c r="B11" s="194"/>
      <c r="C11" s="194"/>
      <c r="D11" s="198"/>
      <c r="E11" s="375"/>
      <c r="F11" s="375"/>
      <c r="G11" s="375"/>
      <c r="H11" s="375"/>
      <c r="I11" s="375"/>
      <c r="J11" s="375"/>
    </row>
    <row r="12" spans="1:10" ht="92.1" customHeight="1">
      <c r="A12" s="373" t="s">
        <v>210</v>
      </c>
      <c r="B12" s="373"/>
      <c r="C12" s="373"/>
      <c r="D12" s="373"/>
    </row>
    <row r="13" spans="1:10" ht="13.5" customHeight="1">
      <c r="A13" s="194"/>
      <c r="B13" s="194"/>
      <c r="C13" s="194"/>
      <c r="D13" s="193"/>
    </row>
    <row r="14" spans="1:10" ht="13.5" customHeight="1">
      <c r="A14" s="194" t="s">
        <v>211</v>
      </c>
      <c r="B14" s="194"/>
      <c r="C14" s="194"/>
      <c r="D14" s="193"/>
    </row>
    <row r="15" spans="1:10" ht="12.6" customHeight="1">
      <c r="A15" s="194" t="s">
        <v>212</v>
      </c>
      <c r="B15" s="194"/>
      <c r="C15" s="194"/>
      <c r="D15" s="193"/>
    </row>
    <row r="16" spans="1:10" ht="32.4" customHeight="1">
      <c r="A16" s="194"/>
      <c r="B16" s="373" t="s">
        <v>213</v>
      </c>
      <c r="C16" s="373"/>
      <c r="D16" s="373"/>
    </row>
    <row r="17" spans="1:4" ht="12" customHeight="1">
      <c r="A17" s="194" t="s">
        <v>214</v>
      </c>
      <c r="B17" s="194"/>
      <c r="C17" s="194"/>
      <c r="D17" s="193"/>
    </row>
    <row r="18" spans="1:4" ht="26.1" customHeight="1">
      <c r="A18" s="194"/>
      <c r="B18" s="373" t="s">
        <v>215</v>
      </c>
      <c r="C18" s="373"/>
      <c r="D18" s="373"/>
    </row>
    <row r="19" spans="1:4" ht="12.9" customHeight="1">
      <c r="A19" s="194" t="s">
        <v>216</v>
      </c>
      <c r="B19" s="194"/>
      <c r="C19" s="194"/>
      <c r="D19" s="193"/>
    </row>
    <row r="20" spans="1:4" ht="12.6" customHeight="1">
      <c r="A20" s="194"/>
      <c r="B20" s="373" t="s">
        <v>217</v>
      </c>
      <c r="C20" s="373"/>
      <c r="D20" s="373"/>
    </row>
    <row r="21" spans="1:4" ht="12.9" customHeight="1">
      <c r="A21" s="194" t="s">
        <v>218</v>
      </c>
      <c r="B21" s="194"/>
      <c r="C21" s="194"/>
      <c r="D21" s="193"/>
    </row>
    <row r="22" spans="1:4" ht="12.6" customHeight="1">
      <c r="A22" s="194"/>
      <c r="B22" s="373" t="s">
        <v>219</v>
      </c>
      <c r="C22" s="373"/>
      <c r="D22" s="373"/>
    </row>
    <row r="23" spans="1:4" ht="12.9" customHeight="1">
      <c r="A23" s="194" t="s">
        <v>220</v>
      </c>
      <c r="B23" s="194"/>
      <c r="C23" s="194"/>
      <c r="D23" s="193"/>
    </row>
    <row r="24" spans="1:4" ht="34.5" customHeight="1">
      <c r="A24" s="194"/>
      <c r="B24" s="373" t="s">
        <v>221</v>
      </c>
      <c r="C24" s="373"/>
      <c r="D24" s="373"/>
    </row>
    <row r="25" spans="1:4" ht="11.4" customHeight="1">
      <c r="A25" s="194"/>
      <c r="B25" s="194"/>
      <c r="C25" s="194"/>
      <c r="D25" s="193"/>
    </row>
    <row r="26" spans="1:4" ht="14.1" customHeight="1">
      <c r="A26" s="194" t="s">
        <v>222</v>
      </c>
      <c r="B26" s="194"/>
      <c r="C26" s="194"/>
      <c r="D26" s="193"/>
    </row>
    <row r="27" spans="1:4" ht="12.9" customHeight="1">
      <c r="A27" s="194" t="s">
        <v>223</v>
      </c>
      <c r="B27" s="194"/>
      <c r="C27" s="194"/>
      <c r="D27" s="193"/>
    </row>
    <row r="28" spans="1:4" ht="32.4" customHeight="1">
      <c r="A28" s="194"/>
      <c r="B28" s="373" t="s">
        <v>286</v>
      </c>
      <c r="C28" s="374"/>
      <c r="D28" s="374"/>
    </row>
    <row r="29" spans="1:4" ht="13.5" customHeight="1">
      <c r="A29" s="194" t="s">
        <v>224</v>
      </c>
      <c r="B29" s="194"/>
      <c r="C29" s="194"/>
      <c r="D29" s="194"/>
    </row>
    <row r="30" spans="1:4" ht="12.9" customHeight="1">
      <c r="A30" s="194"/>
      <c r="B30" s="374" t="s">
        <v>225</v>
      </c>
      <c r="C30" s="374"/>
      <c r="D30" s="374"/>
    </row>
    <row r="31" spans="1:4" ht="12.6" customHeight="1">
      <c r="A31" s="194"/>
      <c r="B31" s="194"/>
      <c r="C31" s="194"/>
      <c r="D31" s="194"/>
    </row>
    <row r="32" spans="1:4" ht="19.5" customHeight="1">
      <c r="A32" s="194" t="s">
        <v>226</v>
      </c>
      <c r="B32" s="194"/>
      <c r="C32" s="194"/>
      <c r="D32" s="194"/>
    </row>
    <row r="33" spans="1:4" ht="33.75" customHeight="1">
      <c r="A33" s="194"/>
      <c r="B33" s="174" t="s">
        <v>115</v>
      </c>
      <c r="C33" s="174" t="s">
        <v>227</v>
      </c>
      <c r="D33" s="174" t="s">
        <v>164</v>
      </c>
    </row>
    <row r="34" spans="1:4" ht="33" customHeight="1">
      <c r="A34" s="194"/>
      <c r="B34" s="251"/>
      <c r="C34" s="251"/>
      <c r="D34" s="251"/>
    </row>
    <row r="35" spans="1:4" ht="33" customHeight="1">
      <c r="A35" s="194"/>
      <c r="B35" s="251"/>
      <c r="C35" s="251"/>
      <c r="D35" s="251"/>
    </row>
    <row r="36" spans="1:4" ht="33" customHeight="1">
      <c r="A36" s="194"/>
      <c r="B36" s="251"/>
      <c r="C36" s="251"/>
      <c r="D36" s="251"/>
    </row>
    <row r="37" spans="1:4" ht="33" customHeight="1">
      <c r="A37" s="194"/>
      <c r="B37" s="251"/>
      <c r="C37" s="251"/>
      <c r="D37" s="251"/>
    </row>
    <row r="38" spans="1:4" ht="33" customHeight="1">
      <c r="A38" s="194"/>
      <c r="B38" s="251"/>
      <c r="C38" s="251"/>
      <c r="D38" s="251"/>
    </row>
  </sheetData>
  <mergeCells count="13">
    <mergeCell ref="E10:J11"/>
    <mergeCell ref="A3:D3"/>
    <mergeCell ref="B5:C5"/>
    <mergeCell ref="A6:B6"/>
    <mergeCell ref="D8:D9"/>
    <mergeCell ref="B28:D28"/>
    <mergeCell ref="B30:D30"/>
    <mergeCell ref="A12:D12"/>
    <mergeCell ref="B16:D16"/>
    <mergeCell ref="B18:D18"/>
    <mergeCell ref="B20:D20"/>
    <mergeCell ref="B22:D22"/>
    <mergeCell ref="B24:D24"/>
  </mergeCells>
  <phoneticPr fontId="7"/>
  <conditionalFormatting sqref="D8">
    <cfRule type="cellIs" dxfId="2" priority="1" operator="equal">
      <formula>""</formula>
    </cfRule>
  </conditionalFormatting>
  <pageMargins left="0.7" right="0.7" top="0.75" bottom="0.75" header="0.3" footer="0.3"/>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E5A6-3244-44B4-968F-090F19E7964D}">
  <dimension ref="A1:G19"/>
  <sheetViews>
    <sheetView showGridLines="0" view="pageBreakPreview" zoomScale="85" zoomScaleNormal="87" zoomScaleSheetLayoutView="85" workbookViewId="0">
      <selection activeCell="M13" sqref="M13"/>
    </sheetView>
  </sheetViews>
  <sheetFormatPr defaultColWidth="8.09765625" defaultRowHeight="15.6" customHeight="1"/>
  <cols>
    <col min="1" max="1" width="2.09765625" style="148" customWidth="1"/>
    <col min="2" max="2" width="29.09765625" style="148" customWidth="1"/>
    <col min="3" max="3" width="28.59765625" style="148" customWidth="1"/>
    <col min="4" max="4" width="29.3984375" style="148" customWidth="1"/>
    <col min="5" max="5" width="3.09765625" style="167" customWidth="1"/>
    <col min="6" max="6" width="32.3984375" style="167" customWidth="1"/>
    <col min="7" max="7" width="16.3984375" style="148" customWidth="1"/>
    <col min="8" max="16384" width="8.09765625" style="148"/>
  </cols>
  <sheetData>
    <row r="1" spans="1:7" ht="15" customHeight="1">
      <c r="A1" s="149" t="s">
        <v>228</v>
      </c>
      <c r="B1" s="149"/>
      <c r="C1" s="149"/>
      <c r="D1" s="90" t="s">
        <v>284</v>
      </c>
      <c r="E1" s="150"/>
      <c r="F1" s="147" t="s">
        <v>205</v>
      </c>
    </row>
    <row r="2" spans="1:7" ht="90.6" customHeight="1">
      <c r="A2" s="378" t="s">
        <v>287</v>
      </c>
      <c r="B2" s="378"/>
      <c r="C2" s="378"/>
      <c r="D2" s="378"/>
      <c r="E2" s="150"/>
      <c r="F2" s="151"/>
    </row>
    <row r="3" spans="1:7" ht="27.9" customHeight="1">
      <c r="A3" s="152"/>
      <c r="B3" s="152"/>
      <c r="C3" s="153" t="s">
        <v>229</v>
      </c>
      <c r="D3" s="252"/>
      <c r="E3" s="150"/>
      <c r="F3" s="151" t="s">
        <v>230</v>
      </c>
    </row>
    <row r="4" spans="1:7" ht="42.6" customHeight="1">
      <c r="A4" s="149"/>
      <c r="B4" s="149"/>
      <c r="C4" s="154" t="s">
        <v>231</v>
      </c>
      <c r="D4" s="99" t="str">
        <f>IF('別添１　事業者基本情報【幹事社、コンソーシアム参加事業者】'!C4="","",'別添１　事業者基本情報【幹事社、コンソーシアム参加事業者】'!C4)</f>
        <v/>
      </c>
      <c r="E4" s="150"/>
      <c r="F4" s="156" t="s">
        <v>232</v>
      </c>
    </row>
    <row r="5" spans="1:7" ht="26.4" customHeight="1">
      <c r="A5" s="149"/>
      <c r="B5" s="149"/>
      <c r="C5" s="154" t="s">
        <v>207</v>
      </c>
      <c r="D5" s="99" t="str">
        <f>IF('別添１　事業者基本情報【幹事社、コンソーシアム参加事業者】'!C3="","",'別添１　事業者基本情報【幹事社、コンソーシアム参加事業者】'!C3)</f>
        <v/>
      </c>
      <c r="E5" s="150"/>
      <c r="F5" s="156" t="s">
        <v>232</v>
      </c>
    </row>
    <row r="6" spans="1:7" ht="47.1" customHeight="1">
      <c r="A6" s="149"/>
      <c r="B6" s="149"/>
      <c r="C6" s="154" t="s">
        <v>233</v>
      </c>
      <c r="D6" s="377"/>
      <c r="E6" s="157"/>
      <c r="F6" s="379" t="s">
        <v>234</v>
      </c>
      <c r="G6" s="379"/>
    </row>
    <row r="7" spans="1:7" ht="14.1" customHeight="1">
      <c r="A7" s="149"/>
      <c r="B7" s="149"/>
      <c r="C7" s="149"/>
      <c r="D7" s="377"/>
      <c r="E7" s="150"/>
      <c r="F7" s="158"/>
    </row>
    <row r="8" spans="1:7" ht="75.900000000000006" customHeight="1">
      <c r="A8" s="149"/>
      <c r="B8" s="149"/>
      <c r="C8" s="159" t="s">
        <v>235</v>
      </c>
      <c r="D8" s="160"/>
      <c r="E8" s="150"/>
      <c r="F8" s="151"/>
    </row>
    <row r="9" spans="1:7" ht="97.5" customHeight="1">
      <c r="A9" s="380" t="str">
        <f>IF(D3="","　標題に掲げる補助金事業について、交付規程第４条および交付申請書、公募要領にて定める事業要件、JMACが掲げる条件等を確認し、■■■■を幹事社とするコンソーシアムに参加することを本書を以て確認します。
※■■■■に上記へご記入頂いた幹事社名が入ります","　標題に掲げる補助金事業について、交付規程第４条および交付申請書、公募要領にて定める事業要件、JMACが掲げる条件等を確認し、"&amp;D3&amp;"を幹事会社とするコンソーシアムに参加することを本書を以て確認します。")</f>
        <v>　標題に掲げる補助金事業について、交付規程第４条および交付申請書、公募要領にて定める事業要件、JMACが掲げる条件等を確認し、■■■■を幹事社とするコンソーシアムに参加することを本書を以て確認します。
※■■■■に上記へご記入頂いた幹事社名が入ります</v>
      </c>
      <c r="B9" s="380"/>
      <c r="C9" s="380"/>
      <c r="D9" s="380"/>
      <c r="E9" s="150"/>
      <c r="F9" s="151"/>
    </row>
    <row r="10" spans="1:7" ht="12.9" customHeight="1">
      <c r="A10" s="149"/>
      <c r="B10" s="149"/>
      <c r="C10" s="149"/>
      <c r="D10" s="149"/>
      <c r="E10" s="150"/>
      <c r="F10" s="151"/>
    </row>
    <row r="11" spans="1:7" s="163" customFormat="1" ht="13.5" customHeight="1">
      <c r="A11" s="149"/>
      <c r="B11" s="149"/>
      <c r="C11" s="149"/>
      <c r="D11" s="149"/>
      <c r="E11" s="161"/>
      <c r="F11" s="162"/>
    </row>
    <row r="12" spans="1:7" s="163" customFormat="1" ht="12" customHeight="1">
      <c r="A12" s="149"/>
      <c r="B12" s="164"/>
      <c r="C12" s="164"/>
      <c r="D12" s="164"/>
      <c r="E12" s="155"/>
      <c r="F12" s="165"/>
    </row>
    <row r="13" spans="1:7" s="163" customFormat="1" ht="12" customHeight="1">
      <c r="A13" s="149"/>
      <c r="B13" s="164"/>
      <c r="C13" s="155"/>
      <c r="D13" s="155"/>
      <c r="E13" s="155"/>
      <c r="F13" s="166"/>
    </row>
    <row r="14" spans="1:7" s="163" customFormat="1" ht="14.1" customHeight="1">
      <c r="A14" s="149"/>
      <c r="B14" s="164"/>
      <c r="C14" s="164"/>
      <c r="D14" s="164"/>
      <c r="E14" s="155"/>
      <c r="F14" s="165"/>
    </row>
    <row r="15" spans="1:7" s="163" customFormat="1" ht="12" customHeight="1">
      <c r="A15" s="149"/>
      <c r="B15" s="164"/>
      <c r="C15" s="155"/>
      <c r="D15" s="155"/>
      <c r="E15" s="155"/>
      <c r="F15" s="166"/>
    </row>
    <row r="16" spans="1:7" s="163" customFormat="1" ht="12.6" customHeight="1">
      <c r="A16" s="149"/>
      <c r="B16" s="164"/>
      <c r="C16" s="164"/>
      <c r="D16" s="164"/>
      <c r="E16" s="155"/>
      <c r="F16" s="165"/>
    </row>
    <row r="17" spans="1:5" ht="12.6" customHeight="1">
      <c r="A17" s="149"/>
      <c r="B17" s="149"/>
      <c r="C17" s="149"/>
      <c r="D17" s="149"/>
      <c r="E17" s="150"/>
    </row>
    <row r="18" spans="1:5" ht="12" customHeight="1">
      <c r="A18" s="149"/>
      <c r="B18" s="149"/>
      <c r="C18" s="149"/>
      <c r="D18" s="153" t="s">
        <v>236</v>
      </c>
      <c r="E18" s="150"/>
    </row>
    <row r="19" spans="1:5" ht="15.6" customHeight="1">
      <c r="A19" s="149"/>
      <c r="B19" s="149"/>
      <c r="C19" s="149"/>
      <c r="D19" s="149"/>
      <c r="E19" s="150"/>
    </row>
  </sheetData>
  <mergeCells count="4">
    <mergeCell ref="A2:D2"/>
    <mergeCell ref="F6:G6"/>
    <mergeCell ref="A9:D9"/>
    <mergeCell ref="D6:D7"/>
  </mergeCells>
  <phoneticPr fontId="11"/>
  <conditionalFormatting sqref="D3">
    <cfRule type="cellIs" dxfId="1" priority="2" operator="equal">
      <formula>""</formula>
    </cfRule>
  </conditionalFormatting>
  <conditionalFormatting sqref="D6">
    <cfRule type="cellIs" dxfId="0"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0DED-EB0D-4711-A67F-320EC8DCA0F4}">
  <sheetPr>
    <tabColor rgb="FFFFFF00"/>
  </sheetPr>
  <dimension ref="A1:L55"/>
  <sheetViews>
    <sheetView zoomScale="130" zoomScaleNormal="130" workbookViewId="0">
      <selection activeCell="A3" sqref="A3:E3"/>
    </sheetView>
  </sheetViews>
  <sheetFormatPr defaultColWidth="8.8984375" defaultRowHeight="13.2"/>
  <cols>
    <col min="1" max="1" width="7.59765625" style="205" customWidth="1"/>
    <col min="2" max="2" width="7.3984375" style="205" customWidth="1"/>
    <col min="3" max="3" width="9.09765625" style="205" customWidth="1"/>
    <col min="4" max="4" width="6" style="205" customWidth="1"/>
    <col min="5" max="5" width="7.8984375" style="205" customWidth="1"/>
    <col min="6" max="7" width="7.59765625" style="205" customWidth="1"/>
    <col min="8" max="8" width="9" style="205" customWidth="1"/>
    <col min="9" max="9" width="5.3984375" style="205" customWidth="1"/>
    <col min="10" max="10" width="8.8984375" style="205" customWidth="1"/>
    <col min="11" max="11" width="7.59765625" style="205" customWidth="1"/>
    <col min="12" max="12" width="0" style="205" hidden="1" customWidth="1"/>
    <col min="13" max="16384" width="8.8984375" style="205"/>
  </cols>
  <sheetData>
    <row r="1" spans="1:12" ht="15" customHeight="1">
      <c r="A1" s="221"/>
      <c r="B1" s="221"/>
      <c r="C1" s="221"/>
      <c r="D1" s="221"/>
      <c r="E1" s="221"/>
      <c r="F1" s="221"/>
      <c r="G1" s="221"/>
      <c r="H1" s="221"/>
      <c r="I1" s="221"/>
      <c r="J1" s="221"/>
      <c r="K1" s="220" t="s">
        <v>248</v>
      </c>
    </row>
    <row r="2" spans="1:12" ht="28.5" customHeight="1">
      <c r="A2" s="384" t="s">
        <v>277</v>
      </c>
      <c r="B2" s="385"/>
      <c r="C2" s="385"/>
      <c r="D2" s="385"/>
      <c r="E2" s="385"/>
      <c r="F2" s="385"/>
      <c r="G2" s="385"/>
      <c r="H2" s="385"/>
      <c r="I2" s="385"/>
      <c r="J2" s="385"/>
      <c r="K2" s="385"/>
    </row>
    <row r="3" spans="1:12" ht="20.399999999999999" customHeight="1">
      <c r="A3" s="386" t="s">
        <v>253</v>
      </c>
      <c r="B3" s="387"/>
      <c r="C3" s="387"/>
      <c r="D3" s="387"/>
      <c r="E3" s="388"/>
      <c r="F3" s="389" t="s">
        <v>247</v>
      </c>
      <c r="G3" s="390"/>
      <c r="H3" s="391" t="s">
        <v>246</v>
      </c>
      <c r="I3" s="392"/>
      <c r="J3" s="393"/>
      <c r="K3" s="394" t="s">
        <v>245</v>
      </c>
    </row>
    <row r="4" spans="1:12" ht="13.65" customHeight="1">
      <c r="A4" s="397" t="s">
        <v>244</v>
      </c>
      <c r="B4" s="219" t="s">
        <v>243</v>
      </c>
      <c r="C4" s="399" t="s">
        <v>243</v>
      </c>
      <c r="D4" s="387"/>
      <c r="E4" s="388"/>
      <c r="F4" s="394" t="s">
        <v>242</v>
      </c>
      <c r="G4" s="400" t="s">
        <v>241</v>
      </c>
      <c r="H4" s="399" t="s">
        <v>240</v>
      </c>
      <c r="I4" s="387"/>
      <c r="J4" s="388"/>
      <c r="K4" s="395"/>
    </row>
    <row r="5" spans="1:12" ht="13.5" customHeight="1">
      <c r="A5" s="398"/>
      <c r="B5" s="218"/>
      <c r="C5" s="381" t="s">
        <v>239</v>
      </c>
      <c r="D5" s="382"/>
      <c r="E5" s="383"/>
      <c r="F5" s="396"/>
      <c r="G5" s="401"/>
      <c r="H5" s="381" t="s">
        <v>239</v>
      </c>
      <c r="I5" s="382"/>
      <c r="J5" s="383"/>
      <c r="K5" s="396"/>
    </row>
    <row r="6" spans="1:12" ht="13.65" customHeight="1">
      <c r="A6" s="213">
        <v>1</v>
      </c>
      <c r="B6" s="212">
        <v>58000</v>
      </c>
      <c r="C6" s="211"/>
      <c r="D6" s="210" t="s">
        <v>276</v>
      </c>
      <c r="E6" s="215">
        <v>63000</v>
      </c>
      <c r="F6" s="216">
        <v>350</v>
      </c>
      <c r="G6" s="216">
        <v>470</v>
      </c>
      <c r="H6" s="217"/>
      <c r="I6" s="208" t="s">
        <v>276</v>
      </c>
      <c r="J6" s="214">
        <v>83790</v>
      </c>
      <c r="K6" s="216">
        <v>470</v>
      </c>
      <c r="L6" s="205">
        <v>1</v>
      </c>
    </row>
    <row r="7" spans="1:12" ht="13.65" customHeight="1">
      <c r="A7" s="213">
        <v>2</v>
      </c>
      <c r="B7" s="212">
        <v>68000</v>
      </c>
      <c r="C7" s="211">
        <v>63000</v>
      </c>
      <c r="D7" s="210" t="s">
        <v>276</v>
      </c>
      <c r="E7" s="215">
        <v>73000</v>
      </c>
      <c r="F7" s="216">
        <v>410</v>
      </c>
      <c r="G7" s="216">
        <v>550</v>
      </c>
      <c r="H7" s="209">
        <v>83790</v>
      </c>
      <c r="I7" s="208" t="s">
        <v>276</v>
      </c>
      <c r="J7" s="214">
        <v>97090</v>
      </c>
      <c r="K7" s="216">
        <v>550</v>
      </c>
      <c r="L7" s="205">
        <v>2</v>
      </c>
    </row>
    <row r="8" spans="1:12" ht="13.65" customHeight="1">
      <c r="A8" s="213">
        <v>3</v>
      </c>
      <c r="B8" s="212">
        <v>78000</v>
      </c>
      <c r="C8" s="211">
        <v>73000</v>
      </c>
      <c r="D8" s="210" t="s">
        <v>276</v>
      </c>
      <c r="E8" s="215">
        <v>83000</v>
      </c>
      <c r="F8" s="216">
        <v>480</v>
      </c>
      <c r="G8" s="216">
        <v>630</v>
      </c>
      <c r="H8" s="209">
        <v>97090</v>
      </c>
      <c r="I8" s="208" t="s">
        <v>276</v>
      </c>
      <c r="J8" s="214">
        <v>110390</v>
      </c>
      <c r="K8" s="216">
        <v>630</v>
      </c>
      <c r="L8" s="205">
        <v>3</v>
      </c>
    </row>
    <row r="9" spans="1:12" ht="13.65" customHeight="1">
      <c r="A9" s="213">
        <v>4</v>
      </c>
      <c r="B9" s="212">
        <v>88000</v>
      </c>
      <c r="C9" s="211">
        <v>83000</v>
      </c>
      <c r="D9" s="210" t="s">
        <v>276</v>
      </c>
      <c r="E9" s="215">
        <v>93000</v>
      </c>
      <c r="F9" s="216">
        <v>540</v>
      </c>
      <c r="G9" s="216">
        <v>720</v>
      </c>
      <c r="H9" s="209">
        <v>110390</v>
      </c>
      <c r="I9" s="208" t="s">
        <v>276</v>
      </c>
      <c r="J9" s="214">
        <v>123690</v>
      </c>
      <c r="K9" s="216">
        <v>720</v>
      </c>
      <c r="L9" s="205">
        <v>4</v>
      </c>
    </row>
    <row r="10" spans="1:12" ht="13.65" customHeight="1">
      <c r="A10" s="213">
        <v>5</v>
      </c>
      <c r="B10" s="212">
        <v>98000</v>
      </c>
      <c r="C10" s="211">
        <v>93000</v>
      </c>
      <c r="D10" s="210" t="s">
        <v>276</v>
      </c>
      <c r="E10" s="215">
        <v>101000</v>
      </c>
      <c r="F10" s="216">
        <v>600</v>
      </c>
      <c r="G10" s="216">
        <v>800</v>
      </c>
      <c r="H10" s="209">
        <v>123690</v>
      </c>
      <c r="I10" s="208" t="s">
        <v>276</v>
      </c>
      <c r="J10" s="214">
        <v>134330</v>
      </c>
      <c r="K10" s="216">
        <v>800</v>
      </c>
      <c r="L10" s="205">
        <v>5</v>
      </c>
    </row>
    <row r="11" spans="1:12" ht="13.65" customHeight="1">
      <c r="A11" s="213">
        <v>6</v>
      </c>
      <c r="B11" s="212">
        <v>104000</v>
      </c>
      <c r="C11" s="211">
        <v>101000</v>
      </c>
      <c r="D11" s="210" t="s">
        <v>276</v>
      </c>
      <c r="E11" s="215">
        <v>107000</v>
      </c>
      <c r="F11" s="216">
        <v>640</v>
      </c>
      <c r="G11" s="216">
        <v>850</v>
      </c>
      <c r="H11" s="209">
        <v>134330</v>
      </c>
      <c r="I11" s="208" t="s">
        <v>276</v>
      </c>
      <c r="J11" s="214">
        <v>142310</v>
      </c>
      <c r="K11" s="216">
        <v>850</v>
      </c>
      <c r="L11" s="205">
        <v>6</v>
      </c>
    </row>
    <row r="12" spans="1:12" ht="13.65" customHeight="1">
      <c r="A12" s="213">
        <v>7</v>
      </c>
      <c r="B12" s="212">
        <v>110000</v>
      </c>
      <c r="C12" s="211">
        <v>107000</v>
      </c>
      <c r="D12" s="210" t="s">
        <v>276</v>
      </c>
      <c r="E12" s="215">
        <v>114000</v>
      </c>
      <c r="F12" s="216">
        <v>670</v>
      </c>
      <c r="G12" s="216">
        <v>900</v>
      </c>
      <c r="H12" s="209">
        <v>142310</v>
      </c>
      <c r="I12" s="208" t="s">
        <v>276</v>
      </c>
      <c r="J12" s="214">
        <v>151620</v>
      </c>
      <c r="K12" s="216">
        <v>900</v>
      </c>
      <c r="L12" s="205">
        <v>7</v>
      </c>
    </row>
    <row r="13" spans="1:12" ht="13.65" customHeight="1">
      <c r="A13" s="213">
        <v>8</v>
      </c>
      <c r="B13" s="212">
        <v>118000</v>
      </c>
      <c r="C13" s="211">
        <v>114000</v>
      </c>
      <c r="D13" s="210" t="s">
        <v>276</v>
      </c>
      <c r="E13" s="215">
        <v>122000</v>
      </c>
      <c r="F13" s="216">
        <v>720</v>
      </c>
      <c r="G13" s="216">
        <v>960</v>
      </c>
      <c r="H13" s="209">
        <v>151620</v>
      </c>
      <c r="I13" s="208" t="s">
        <v>276</v>
      </c>
      <c r="J13" s="214">
        <v>162260</v>
      </c>
      <c r="K13" s="216">
        <v>960</v>
      </c>
      <c r="L13" s="205">
        <v>8</v>
      </c>
    </row>
    <row r="14" spans="1:12" ht="13.65" customHeight="1">
      <c r="A14" s="213">
        <v>9</v>
      </c>
      <c r="B14" s="212">
        <v>126000</v>
      </c>
      <c r="C14" s="211">
        <v>122000</v>
      </c>
      <c r="D14" s="210" t="s">
        <v>276</v>
      </c>
      <c r="E14" s="215">
        <v>130000</v>
      </c>
      <c r="F14" s="216">
        <v>770</v>
      </c>
      <c r="G14" s="206">
        <v>1030</v>
      </c>
      <c r="H14" s="209">
        <v>162260</v>
      </c>
      <c r="I14" s="208" t="s">
        <v>276</v>
      </c>
      <c r="J14" s="214">
        <v>172900</v>
      </c>
      <c r="K14" s="206">
        <v>1030</v>
      </c>
      <c r="L14" s="205">
        <v>9</v>
      </c>
    </row>
    <row r="15" spans="1:12" ht="13.65" customHeight="1">
      <c r="A15" s="213">
        <v>10</v>
      </c>
      <c r="B15" s="212">
        <v>134000</v>
      </c>
      <c r="C15" s="211">
        <v>130000</v>
      </c>
      <c r="D15" s="210" t="s">
        <v>276</v>
      </c>
      <c r="E15" s="215">
        <v>138000</v>
      </c>
      <c r="F15" s="216">
        <v>820</v>
      </c>
      <c r="G15" s="206">
        <v>1090</v>
      </c>
      <c r="H15" s="209">
        <v>172900</v>
      </c>
      <c r="I15" s="208" t="s">
        <v>276</v>
      </c>
      <c r="J15" s="214">
        <v>183540</v>
      </c>
      <c r="K15" s="206">
        <v>1090</v>
      </c>
      <c r="L15" s="205">
        <v>10</v>
      </c>
    </row>
    <row r="16" spans="1:12" ht="13.65" customHeight="1">
      <c r="A16" s="213">
        <v>11</v>
      </c>
      <c r="B16" s="212">
        <v>142000</v>
      </c>
      <c r="C16" s="211">
        <v>138000</v>
      </c>
      <c r="D16" s="210" t="s">
        <v>276</v>
      </c>
      <c r="E16" s="215">
        <v>146000</v>
      </c>
      <c r="F16" s="216">
        <v>870</v>
      </c>
      <c r="G16" s="206">
        <v>1160</v>
      </c>
      <c r="H16" s="209">
        <v>183540</v>
      </c>
      <c r="I16" s="208" t="s">
        <v>276</v>
      </c>
      <c r="J16" s="214">
        <v>194180</v>
      </c>
      <c r="K16" s="206">
        <v>1160</v>
      </c>
      <c r="L16" s="205">
        <v>11</v>
      </c>
    </row>
    <row r="17" spans="1:12" ht="13.65" customHeight="1">
      <c r="A17" s="213">
        <v>12</v>
      </c>
      <c r="B17" s="212">
        <v>150000</v>
      </c>
      <c r="C17" s="211">
        <v>146000</v>
      </c>
      <c r="D17" s="210" t="s">
        <v>276</v>
      </c>
      <c r="E17" s="215">
        <v>155000</v>
      </c>
      <c r="F17" s="216">
        <v>920</v>
      </c>
      <c r="G17" s="206">
        <v>1220</v>
      </c>
      <c r="H17" s="209">
        <v>194180</v>
      </c>
      <c r="I17" s="208" t="s">
        <v>276</v>
      </c>
      <c r="J17" s="214">
        <v>206150</v>
      </c>
      <c r="K17" s="206">
        <v>1220</v>
      </c>
      <c r="L17" s="205">
        <v>12</v>
      </c>
    </row>
    <row r="18" spans="1:12" ht="13.65" customHeight="1">
      <c r="A18" s="213">
        <v>13</v>
      </c>
      <c r="B18" s="212">
        <v>160000</v>
      </c>
      <c r="C18" s="211">
        <v>155000</v>
      </c>
      <c r="D18" s="210" t="s">
        <v>276</v>
      </c>
      <c r="E18" s="215">
        <v>165000</v>
      </c>
      <c r="F18" s="216">
        <v>980</v>
      </c>
      <c r="G18" s="206">
        <v>1310</v>
      </c>
      <c r="H18" s="209">
        <v>206150</v>
      </c>
      <c r="I18" s="208" t="s">
        <v>276</v>
      </c>
      <c r="J18" s="214">
        <v>219450</v>
      </c>
      <c r="K18" s="206">
        <v>1310</v>
      </c>
      <c r="L18" s="205">
        <v>13</v>
      </c>
    </row>
    <row r="19" spans="1:12" ht="13.65" customHeight="1">
      <c r="A19" s="213">
        <v>14</v>
      </c>
      <c r="B19" s="212">
        <v>170000</v>
      </c>
      <c r="C19" s="211">
        <v>165000</v>
      </c>
      <c r="D19" s="210" t="s">
        <v>276</v>
      </c>
      <c r="E19" s="215">
        <v>175000</v>
      </c>
      <c r="F19" s="206">
        <v>1040</v>
      </c>
      <c r="G19" s="206">
        <v>1390</v>
      </c>
      <c r="H19" s="209">
        <v>219450</v>
      </c>
      <c r="I19" s="208" t="s">
        <v>276</v>
      </c>
      <c r="J19" s="214">
        <v>232750</v>
      </c>
      <c r="K19" s="206">
        <v>1390</v>
      </c>
      <c r="L19" s="205">
        <v>14</v>
      </c>
    </row>
    <row r="20" spans="1:12" ht="13.65" customHeight="1">
      <c r="A20" s="213">
        <v>15</v>
      </c>
      <c r="B20" s="212">
        <v>180000</v>
      </c>
      <c r="C20" s="211">
        <v>175000</v>
      </c>
      <c r="D20" s="210" t="s">
        <v>276</v>
      </c>
      <c r="E20" s="215">
        <v>185000</v>
      </c>
      <c r="F20" s="206">
        <v>1100</v>
      </c>
      <c r="G20" s="206">
        <v>1470</v>
      </c>
      <c r="H20" s="209">
        <v>232750</v>
      </c>
      <c r="I20" s="208" t="s">
        <v>276</v>
      </c>
      <c r="J20" s="214">
        <v>246050</v>
      </c>
      <c r="K20" s="206">
        <v>1470</v>
      </c>
      <c r="L20" s="205">
        <v>15</v>
      </c>
    </row>
    <row r="21" spans="1:12" ht="13.65" customHeight="1">
      <c r="A21" s="213">
        <v>16</v>
      </c>
      <c r="B21" s="212">
        <v>190000</v>
      </c>
      <c r="C21" s="211">
        <v>185000</v>
      </c>
      <c r="D21" s="210" t="s">
        <v>276</v>
      </c>
      <c r="E21" s="215">
        <v>195000</v>
      </c>
      <c r="F21" s="206">
        <v>1170</v>
      </c>
      <c r="G21" s="206">
        <v>1550</v>
      </c>
      <c r="H21" s="209">
        <v>246050</v>
      </c>
      <c r="I21" s="208" t="s">
        <v>276</v>
      </c>
      <c r="J21" s="214">
        <v>259350</v>
      </c>
      <c r="K21" s="206">
        <v>1550</v>
      </c>
      <c r="L21" s="205">
        <v>16</v>
      </c>
    </row>
    <row r="22" spans="1:12" ht="13.65" customHeight="1">
      <c r="A22" s="213">
        <v>17</v>
      </c>
      <c r="B22" s="212">
        <v>200000</v>
      </c>
      <c r="C22" s="211">
        <v>195000</v>
      </c>
      <c r="D22" s="210" t="s">
        <v>276</v>
      </c>
      <c r="E22" s="215">
        <v>210000</v>
      </c>
      <c r="F22" s="206">
        <v>1230</v>
      </c>
      <c r="G22" s="206">
        <v>1630</v>
      </c>
      <c r="H22" s="209">
        <v>259350</v>
      </c>
      <c r="I22" s="208" t="s">
        <v>276</v>
      </c>
      <c r="J22" s="214">
        <v>279300</v>
      </c>
      <c r="K22" s="206">
        <v>1630</v>
      </c>
      <c r="L22" s="205">
        <v>17</v>
      </c>
    </row>
    <row r="23" spans="1:12" ht="13.65" customHeight="1">
      <c r="A23" s="213">
        <v>18</v>
      </c>
      <c r="B23" s="212">
        <v>220000</v>
      </c>
      <c r="C23" s="211">
        <v>210000</v>
      </c>
      <c r="D23" s="210" t="s">
        <v>276</v>
      </c>
      <c r="E23" s="215">
        <v>230000</v>
      </c>
      <c r="F23" s="206">
        <v>1350</v>
      </c>
      <c r="G23" s="206">
        <v>1800</v>
      </c>
      <c r="H23" s="209">
        <v>279300</v>
      </c>
      <c r="I23" s="208" t="s">
        <v>276</v>
      </c>
      <c r="J23" s="214">
        <v>305900</v>
      </c>
      <c r="K23" s="206">
        <v>1800</v>
      </c>
      <c r="L23" s="205">
        <v>18</v>
      </c>
    </row>
    <row r="24" spans="1:12" ht="13.65" customHeight="1">
      <c r="A24" s="213">
        <v>19</v>
      </c>
      <c r="B24" s="212">
        <v>240000</v>
      </c>
      <c r="C24" s="211">
        <v>230000</v>
      </c>
      <c r="D24" s="210" t="s">
        <v>276</v>
      </c>
      <c r="E24" s="215">
        <v>250000</v>
      </c>
      <c r="F24" s="206">
        <v>1470</v>
      </c>
      <c r="G24" s="206">
        <v>1960</v>
      </c>
      <c r="H24" s="209">
        <v>305900</v>
      </c>
      <c r="I24" s="208" t="s">
        <v>276</v>
      </c>
      <c r="J24" s="214">
        <v>332500</v>
      </c>
      <c r="K24" s="206">
        <v>1960</v>
      </c>
      <c r="L24" s="205">
        <v>19</v>
      </c>
    </row>
    <row r="25" spans="1:12" ht="13.65" customHeight="1">
      <c r="A25" s="213">
        <v>20</v>
      </c>
      <c r="B25" s="212">
        <v>260000</v>
      </c>
      <c r="C25" s="211">
        <v>250000</v>
      </c>
      <c r="D25" s="210" t="s">
        <v>276</v>
      </c>
      <c r="E25" s="215">
        <v>270000</v>
      </c>
      <c r="F25" s="206">
        <v>1600</v>
      </c>
      <c r="G25" s="206">
        <v>2130</v>
      </c>
      <c r="H25" s="209">
        <v>332500</v>
      </c>
      <c r="I25" s="208" t="s">
        <v>276</v>
      </c>
      <c r="J25" s="214">
        <v>359100</v>
      </c>
      <c r="K25" s="206">
        <v>2130</v>
      </c>
      <c r="L25" s="205">
        <v>20</v>
      </c>
    </row>
    <row r="26" spans="1:12" ht="13.65" customHeight="1">
      <c r="A26" s="213">
        <v>21</v>
      </c>
      <c r="B26" s="212">
        <v>280000</v>
      </c>
      <c r="C26" s="211">
        <v>270000</v>
      </c>
      <c r="D26" s="210" t="s">
        <v>276</v>
      </c>
      <c r="E26" s="215">
        <v>290000</v>
      </c>
      <c r="F26" s="206">
        <v>1720</v>
      </c>
      <c r="G26" s="206">
        <v>2290</v>
      </c>
      <c r="H26" s="209">
        <v>359100</v>
      </c>
      <c r="I26" s="208" t="s">
        <v>276</v>
      </c>
      <c r="J26" s="214">
        <v>385700</v>
      </c>
      <c r="K26" s="206">
        <v>2290</v>
      </c>
      <c r="L26" s="205">
        <v>21</v>
      </c>
    </row>
    <row r="27" spans="1:12" ht="13.65" customHeight="1">
      <c r="A27" s="213">
        <v>22</v>
      </c>
      <c r="B27" s="212">
        <v>300000</v>
      </c>
      <c r="C27" s="211">
        <v>290000</v>
      </c>
      <c r="D27" s="210" t="s">
        <v>276</v>
      </c>
      <c r="E27" s="215">
        <v>310000</v>
      </c>
      <c r="F27" s="206">
        <v>1840</v>
      </c>
      <c r="G27" s="206">
        <v>2450</v>
      </c>
      <c r="H27" s="209">
        <v>385700</v>
      </c>
      <c r="I27" s="208" t="s">
        <v>276</v>
      </c>
      <c r="J27" s="214">
        <v>412300</v>
      </c>
      <c r="K27" s="206">
        <v>2450</v>
      </c>
      <c r="L27" s="205">
        <v>22</v>
      </c>
    </row>
    <row r="28" spans="1:12" ht="13.65" customHeight="1">
      <c r="A28" s="213">
        <v>23</v>
      </c>
      <c r="B28" s="212">
        <v>320000</v>
      </c>
      <c r="C28" s="211">
        <v>310000</v>
      </c>
      <c r="D28" s="210" t="s">
        <v>276</v>
      </c>
      <c r="E28" s="215">
        <v>330000</v>
      </c>
      <c r="F28" s="206">
        <v>1970</v>
      </c>
      <c r="G28" s="206">
        <v>2620</v>
      </c>
      <c r="H28" s="209">
        <v>412300</v>
      </c>
      <c r="I28" s="208" t="s">
        <v>276</v>
      </c>
      <c r="J28" s="214">
        <v>438900</v>
      </c>
      <c r="K28" s="206">
        <v>2620</v>
      </c>
      <c r="L28" s="205">
        <v>23</v>
      </c>
    </row>
    <row r="29" spans="1:12" ht="13.65" customHeight="1">
      <c r="A29" s="213">
        <v>24</v>
      </c>
      <c r="B29" s="212">
        <v>340000</v>
      </c>
      <c r="C29" s="211">
        <v>330000</v>
      </c>
      <c r="D29" s="210" t="s">
        <v>276</v>
      </c>
      <c r="E29" s="215">
        <v>350000</v>
      </c>
      <c r="F29" s="206">
        <v>2090</v>
      </c>
      <c r="G29" s="206">
        <v>2780</v>
      </c>
      <c r="H29" s="209">
        <v>438900</v>
      </c>
      <c r="I29" s="208" t="s">
        <v>276</v>
      </c>
      <c r="J29" s="214">
        <v>465500</v>
      </c>
      <c r="K29" s="206">
        <v>2780</v>
      </c>
      <c r="L29" s="205">
        <v>24</v>
      </c>
    </row>
    <row r="30" spans="1:12" ht="13.65" customHeight="1">
      <c r="A30" s="213">
        <v>25</v>
      </c>
      <c r="B30" s="212">
        <v>360000</v>
      </c>
      <c r="C30" s="211">
        <v>350000</v>
      </c>
      <c r="D30" s="210" t="s">
        <v>276</v>
      </c>
      <c r="E30" s="215">
        <v>370000</v>
      </c>
      <c r="F30" s="206">
        <v>2210</v>
      </c>
      <c r="G30" s="206">
        <v>2950</v>
      </c>
      <c r="H30" s="209">
        <v>465500</v>
      </c>
      <c r="I30" s="208" t="s">
        <v>276</v>
      </c>
      <c r="J30" s="214">
        <v>492100</v>
      </c>
      <c r="K30" s="206">
        <v>2950</v>
      </c>
      <c r="L30" s="205">
        <v>25</v>
      </c>
    </row>
    <row r="31" spans="1:12" ht="13.65" customHeight="1">
      <c r="A31" s="213">
        <v>26</v>
      </c>
      <c r="B31" s="212">
        <v>380000</v>
      </c>
      <c r="C31" s="211">
        <v>370000</v>
      </c>
      <c r="D31" s="210" t="s">
        <v>276</v>
      </c>
      <c r="E31" s="215">
        <v>395000</v>
      </c>
      <c r="F31" s="206">
        <v>2340</v>
      </c>
      <c r="G31" s="206">
        <v>3110</v>
      </c>
      <c r="H31" s="209">
        <v>492100</v>
      </c>
      <c r="I31" s="208" t="s">
        <v>276</v>
      </c>
      <c r="J31" s="214">
        <v>525350</v>
      </c>
      <c r="K31" s="206">
        <v>3110</v>
      </c>
      <c r="L31" s="205">
        <v>26</v>
      </c>
    </row>
    <row r="32" spans="1:12" ht="13.65" customHeight="1">
      <c r="A32" s="213">
        <v>27</v>
      </c>
      <c r="B32" s="212">
        <v>410000</v>
      </c>
      <c r="C32" s="211">
        <v>395000</v>
      </c>
      <c r="D32" s="210" t="s">
        <v>276</v>
      </c>
      <c r="E32" s="215">
        <v>425000</v>
      </c>
      <c r="F32" s="206">
        <v>2520</v>
      </c>
      <c r="G32" s="206">
        <v>3350</v>
      </c>
      <c r="H32" s="209">
        <v>525350</v>
      </c>
      <c r="I32" s="208" t="s">
        <v>276</v>
      </c>
      <c r="J32" s="214">
        <v>565250</v>
      </c>
      <c r="K32" s="206">
        <v>3350</v>
      </c>
      <c r="L32" s="205">
        <v>27</v>
      </c>
    </row>
    <row r="33" spans="1:12" ht="13.65" customHeight="1">
      <c r="A33" s="213">
        <v>28</v>
      </c>
      <c r="B33" s="212">
        <v>440000</v>
      </c>
      <c r="C33" s="211">
        <v>425000</v>
      </c>
      <c r="D33" s="210" t="s">
        <v>276</v>
      </c>
      <c r="E33" s="215">
        <v>455000</v>
      </c>
      <c r="F33" s="206">
        <v>2710</v>
      </c>
      <c r="G33" s="206">
        <v>3600</v>
      </c>
      <c r="H33" s="209">
        <v>565250</v>
      </c>
      <c r="I33" s="208" t="s">
        <v>276</v>
      </c>
      <c r="J33" s="214">
        <v>605150</v>
      </c>
      <c r="K33" s="206">
        <v>3600</v>
      </c>
      <c r="L33" s="205">
        <v>28</v>
      </c>
    </row>
    <row r="34" spans="1:12" ht="13.65" customHeight="1">
      <c r="A34" s="213">
        <v>29</v>
      </c>
      <c r="B34" s="212">
        <v>470000</v>
      </c>
      <c r="C34" s="211">
        <v>455000</v>
      </c>
      <c r="D34" s="210" t="s">
        <v>276</v>
      </c>
      <c r="E34" s="215">
        <v>485000</v>
      </c>
      <c r="F34" s="206">
        <v>2890</v>
      </c>
      <c r="G34" s="206">
        <v>3850</v>
      </c>
      <c r="H34" s="209">
        <v>605150</v>
      </c>
      <c r="I34" s="208" t="s">
        <v>276</v>
      </c>
      <c r="J34" s="214">
        <v>645050</v>
      </c>
      <c r="K34" s="206">
        <v>3850</v>
      </c>
      <c r="L34" s="205">
        <v>29</v>
      </c>
    </row>
    <row r="35" spans="1:12" ht="13.65" customHeight="1">
      <c r="A35" s="213">
        <v>30</v>
      </c>
      <c r="B35" s="212">
        <v>500000</v>
      </c>
      <c r="C35" s="211">
        <v>485000</v>
      </c>
      <c r="D35" s="210" t="s">
        <v>276</v>
      </c>
      <c r="E35" s="215">
        <v>515000</v>
      </c>
      <c r="F35" s="206">
        <v>3080</v>
      </c>
      <c r="G35" s="206">
        <v>4090</v>
      </c>
      <c r="H35" s="209">
        <v>645050</v>
      </c>
      <c r="I35" s="208" t="s">
        <v>276</v>
      </c>
      <c r="J35" s="214">
        <v>684950</v>
      </c>
      <c r="K35" s="206">
        <v>4090</v>
      </c>
      <c r="L35" s="205">
        <v>30</v>
      </c>
    </row>
    <row r="36" spans="1:12" ht="13.65" customHeight="1">
      <c r="A36" s="213">
        <v>31</v>
      </c>
      <c r="B36" s="212">
        <v>530000</v>
      </c>
      <c r="C36" s="211">
        <v>515000</v>
      </c>
      <c r="D36" s="210" t="s">
        <v>276</v>
      </c>
      <c r="E36" s="215">
        <v>545000</v>
      </c>
      <c r="F36" s="206">
        <v>3260</v>
      </c>
      <c r="G36" s="206">
        <v>4340</v>
      </c>
      <c r="H36" s="209">
        <v>684950</v>
      </c>
      <c r="I36" s="208" t="s">
        <v>276</v>
      </c>
      <c r="J36" s="214">
        <v>724850</v>
      </c>
      <c r="K36" s="206">
        <v>4340</v>
      </c>
      <c r="L36" s="205">
        <v>31</v>
      </c>
    </row>
    <row r="37" spans="1:12" ht="13.65" customHeight="1">
      <c r="A37" s="213">
        <v>32</v>
      </c>
      <c r="B37" s="212">
        <v>560000</v>
      </c>
      <c r="C37" s="211">
        <v>545000</v>
      </c>
      <c r="D37" s="210" t="s">
        <v>276</v>
      </c>
      <c r="E37" s="215">
        <v>575000</v>
      </c>
      <c r="F37" s="206">
        <v>3450</v>
      </c>
      <c r="G37" s="206">
        <v>4580</v>
      </c>
      <c r="H37" s="209">
        <v>724850</v>
      </c>
      <c r="I37" s="208" t="s">
        <v>276</v>
      </c>
      <c r="J37" s="214">
        <v>764750</v>
      </c>
      <c r="K37" s="206">
        <v>4580</v>
      </c>
      <c r="L37" s="205">
        <v>32</v>
      </c>
    </row>
    <row r="38" spans="1:12" ht="13.65" customHeight="1">
      <c r="A38" s="213">
        <v>33</v>
      </c>
      <c r="B38" s="212">
        <v>590000</v>
      </c>
      <c r="C38" s="211">
        <v>575000</v>
      </c>
      <c r="D38" s="210" t="s">
        <v>276</v>
      </c>
      <c r="E38" s="215">
        <v>605000</v>
      </c>
      <c r="F38" s="206">
        <v>3630</v>
      </c>
      <c r="G38" s="206">
        <v>4830</v>
      </c>
      <c r="H38" s="209">
        <v>764750</v>
      </c>
      <c r="I38" s="208" t="s">
        <v>276</v>
      </c>
      <c r="J38" s="214">
        <v>804650</v>
      </c>
      <c r="K38" s="206">
        <v>4830</v>
      </c>
      <c r="L38" s="205">
        <v>33</v>
      </c>
    </row>
    <row r="39" spans="1:12" ht="13.65" customHeight="1">
      <c r="A39" s="213">
        <v>34</v>
      </c>
      <c r="B39" s="212">
        <v>620000</v>
      </c>
      <c r="C39" s="211">
        <v>605000</v>
      </c>
      <c r="D39" s="210" t="s">
        <v>276</v>
      </c>
      <c r="E39" s="215">
        <v>635000</v>
      </c>
      <c r="F39" s="206">
        <v>3820</v>
      </c>
      <c r="G39" s="206">
        <v>5080</v>
      </c>
      <c r="H39" s="209">
        <v>804650</v>
      </c>
      <c r="I39" s="208" t="s">
        <v>276</v>
      </c>
      <c r="J39" s="214">
        <v>844550</v>
      </c>
      <c r="K39" s="206">
        <v>5080</v>
      </c>
      <c r="L39" s="205">
        <v>34</v>
      </c>
    </row>
    <row r="40" spans="1:12" ht="13.65" customHeight="1">
      <c r="A40" s="213">
        <v>35</v>
      </c>
      <c r="B40" s="212">
        <v>650000</v>
      </c>
      <c r="C40" s="211">
        <v>635000</v>
      </c>
      <c r="D40" s="210" t="s">
        <v>276</v>
      </c>
      <c r="E40" s="215">
        <v>665000</v>
      </c>
      <c r="F40" s="206">
        <v>4000</v>
      </c>
      <c r="G40" s="206">
        <v>5320</v>
      </c>
      <c r="H40" s="209">
        <v>844550</v>
      </c>
      <c r="I40" s="208" t="s">
        <v>276</v>
      </c>
      <c r="J40" s="214">
        <v>884450</v>
      </c>
      <c r="K40" s="206">
        <v>5320</v>
      </c>
      <c r="L40" s="205">
        <v>35</v>
      </c>
    </row>
    <row r="41" spans="1:12" ht="13.65" customHeight="1">
      <c r="A41" s="213">
        <v>36</v>
      </c>
      <c r="B41" s="212">
        <v>680000</v>
      </c>
      <c r="C41" s="211">
        <v>665000</v>
      </c>
      <c r="D41" s="210" t="s">
        <v>276</v>
      </c>
      <c r="E41" s="215">
        <v>695000</v>
      </c>
      <c r="F41" s="206">
        <v>4180</v>
      </c>
      <c r="G41" s="206">
        <v>5570</v>
      </c>
      <c r="H41" s="209">
        <v>884450</v>
      </c>
      <c r="I41" s="208" t="s">
        <v>276</v>
      </c>
      <c r="J41" s="214">
        <v>924350</v>
      </c>
      <c r="K41" s="206">
        <v>5570</v>
      </c>
      <c r="L41" s="205">
        <v>36</v>
      </c>
    </row>
    <row r="42" spans="1:12" ht="13.65" customHeight="1">
      <c r="A42" s="213">
        <v>37</v>
      </c>
      <c r="B42" s="212">
        <v>710000</v>
      </c>
      <c r="C42" s="211">
        <v>695000</v>
      </c>
      <c r="D42" s="210" t="s">
        <v>276</v>
      </c>
      <c r="E42" s="215">
        <v>730000</v>
      </c>
      <c r="F42" s="206">
        <v>4370</v>
      </c>
      <c r="G42" s="206">
        <v>5810</v>
      </c>
      <c r="H42" s="209">
        <v>924350</v>
      </c>
      <c r="I42" s="208" t="s">
        <v>276</v>
      </c>
      <c r="J42" s="214">
        <v>970900</v>
      </c>
      <c r="K42" s="206">
        <v>5810</v>
      </c>
      <c r="L42" s="205">
        <v>37</v>
      </c>
    </row>
    <row r="43" spans="1:12" ht="13.65" customHeight="1">
      <c r="A43" s="213">
        <v>38</v>
      </c>
      <c r="B43" s="212">
        <v>750000</v>
      </c>
      <c r="C43" s="211">
        <v>730000</v>
      </c>
      <c r="D43" s="210" t="s">
        <v>276</v>
      </c>
      <c r="E43" s="215">
        <v>770000</v>
      </c>
      <c r="F43" s="206">
        <v>4620</v>
      </c>
      <c r="G43" s="206">
        <v>6140</v>
      </c>
      <c r="H43" s="209">
        <v>970900</v>
      </c>
      <c r="I43" s="208" t="s">
        <v>276</v>
      </c>
      <c r="J43" s="214">
        <v>1024100</v>
      </c>
      <c r="K43" s="206">
        <v>6140</v>
      </c>
      <c r="L43" s="205">
        <v>38</v>
      </c>
    </row>
    <row r="44" spans="1:12" ht="13.65" customHeight="1">
      <c r="A44" s="213">
        <v>39</v>
      </c>
      <c r="B44" s="212">
        <v>790000</v>
      </c>
      <c r="C44" s="211">
        <v>770000</v>
      </c>
      <c r="D44" s="210" t="s">
        <v>276</v>
      </c>
      <c r="E44" s="215">
        <v>810000</v>
      </c>
      <c r="F44" s="206">
        <v>4860</v>
      </c>
      <c r="G44" s="206">
        <v>6470</v>
      </c>
      <c r="H44" s="209">
        <v>1024100</v>
      </c>
      <c r="I44" s="208" t="s">
        <v>276</v>
      </c>
      <c r="J44" s="214">
        <v>1077300</v>
      </c>
      <c r="K44" s="206">
        <v>6470</v>
      </c>
      <c r="L44" s="205">
        <v>39</v>
      </c>
    </row>
    <row r="45" spans="1:12" ht="13.65" customHeight="1">
      <c r="A45" s="213">
        <v>40</v>
      </c>
      <c r="B45" s="212">
        <v>830000</v>
      </c>
      <c r="C45" s="211">
        <v>810000</v>
      </c>
      <c r="D45" s="210" t="s">
        <v>276</v>
      </c>
      <c r="E45" s="215">
        <v>855000</v>
      </c>
      <c r="F45" s="206">
        <v>5110</v>
      </c>
      <c r="G45" s="206">
        <v>6800</v>
      </c>
      <c r="H45" s="209">
        <v>1077300</v>
      </c>
      <c r="I45" s="208" t="s">
        <v>276</v>
      </c>
      <c r="J45" s="214">
        <v>1137150</v>
      </c>
      <c r="K45" s="206">
        <v>6800</v>
      </c>
      <c r="L45" s="205">
        <v>40</v>
      </c>
    </row>
    <row r="46" spans="1:12" ht="13.65" customHeight="1">
      <c r="A46" s="213">
        <v>41</v>
      </c>
      <c r="B46" s="212">
        <v>880000</v>
      </c>
      <c r="C46" s="211">
        <v>855000</v>
      </c>
      <c r="D46" s="210" t="s">
        <v>276</v>
      </c>
      <c r="E46" s="215">
        <v>905000</v>
      </c>
      <c r="F46" s="206">
        <v>5420</v>
      </c>
      <c r="G46" s="206">
        <v>7210</v>
      </c>
      <c r="H46" s="209">
        <v>1137150</v>
      </c>
      <c r="I46" s="208" t="s">
        <v>276</v>
      </c>
      <c r="J46" s="214">
        <v>1203650</v>
      </c>
      <c r="K46" s="206">
        <v>7210</v>
      </c>
      <c r="L46" s="205">
        <v>41</v>
      </c>
    </row>
    <row r="47" spans="1:12" ht="13.65" customHeight="1">
      <c r="A47" s="213">
        <v>42</v>
      </c>
      <c r="B47" s="212">
        <v>930000</v>
      </c>
      <c r="C47" s="211">
        <v>905000</v>
      </c>
      <c r="D47" s="210" t="s">
        <v>276</v>
      </c>
      <c r="E47" s="215">
        <v>955000</v>
      </c>
      <c r="F47" s="206">
        <v>5730</v>
      </c>
      <c r="G47" s="206">
        <v>7620</v>
      </c>
      <c r="H47" s="209">
        <v>1203650</v>
      </c>
      <c r="I47" s="208" t="s">
        <v>276</v>
      </c>
      <c r="J47" s="214">
        <v>1270150</v>
      </c>
      <c r="K47" s="206">
        <v>7620</v>
      </c>
      <c r="L47" s="205">
        <v>42</v>
      </c>
    </row>
    <row r="48" spans="1:12" ht="13.65" customHeight="1">
      <c r="A48" s="213">
        <v>43</v>
      </c>
      <c r="B48" s="212">
        <v>980000</v>
      </c>
      <c r="C48" s="211">
        <v>955000</v>
      </c>
      <c r="D48" s="210" t="s">
        <v>276</v>
      </c>
      <c r="E48" s="215">
        <v>1005000</v>
      </c>
      <c r="F48" s="206">
        <v>6030</v>
      </c>
      <c r="G48" s="206">
        <v>8030</v>
      </c>
      <c r="H48" s="209">
        <v>1270150</v>
      </c>
      <c r="I48" s="208" t="s">
        <v>276</v>
      </c>
      <c r="J48" s="214">
        <v>1336650</v>
      </c>
      <c r="K48" s="206">
        <v>8030</v>
      </c>
      <c r="L48" s="205">
        <v>43</v>
      </c>
    </row>
    <row r="49" spans="1:12" ht="13.65" customHeight="1">
      <c r="A49" s="213">
        <v>44</v>
      </c>
      <c r="B49" s="212">
        <v>1030000</v>
      </c>
      <c r="C49" s="211">
        <v>1005000</v>
      </c>
      <c r="D49" s="210" t="s">
        <v>276</v>
      </c>
      <c r="E49" s="215">
        <v>1055000</v>
      </c>
      <c r="F49" s="206">
        <v>6340</v>
      </c>
      <c r="G49" s="206">
        <v>8440</v>
      </c>
      <c r="H49" s="209">
        <v>1336650</v>
      </c>
      <c r="I49" s="208" t="s">
        <v>276</v>
      </c>
      <c r="J49" s="214">
        <v>1403150</v>
      </c>
      <c r="K49" s="206">
        <v>8440</v>
      </c>
      <c r="L49" s="205">
        <v>44</v>
      </c>
    </row>
    <row r="50" spans="1:12" ht="13.65" customHeight="1">
      <c r="A50" s="213">
        <v>45</v>
      </c>
      <c r="B50" s="212">
        <v>1090000</v>
      </c>
      <c r="C50" s="211">
        <v>1055000</v>
      </c>
      <c r="D50" s="210" t="s">
        <v>276</v>
      </c>
      <c r="E50" s="215">
        <v>1115000</v>
      </c>
      <c r="F50" s="206">
        <v>6710</v>
      </c>
      <c r="G50" s="206">
        <v>8930</v>
      </c>
      <c r="H50" s="209">
        <v>1403150</v>
      </c>
      <c r="I50" s="208" t="s">
        <v>276</v>
      </c>
      <c r="J50" s="214">
        <v>1482950</v>
      </c>
      <c r="K50" s="206">
        <v>8930</v>
      </c>
      <c r="L50" s="205">
        <v>45</v>
      </c>
    </row>
    <row r="51" spans="1:12" ht="13.65" customHeight="1">
      <c r="A51" s="213">
        <v>46</v>
      </c>
      <c r="B51" s="212">
        <v>1150000</v>
      </c>
      <c r="C51" s="211">
        <v>1115000</v>
      </c>
      <c r="D51" s="210" t="s">
        <v>276</v>
      </c>
      <c r="E51" s="215">
        <v>1175000</v>
      </c>
      <c r="F51" s="206">
        <v>7080</v>
      </c>
      <c r="G51" s="206">
        <v>9420</v>
      </c>
      <c r="H51" s="209">
        <v>1482950</v>
      </c>
      <c r="I51" s="208" t="s">
        <v>276</v>
      </c>
      <c r="J51" s="214">
        <v>1562750</v>
      </c>
      <c r="K51" s="206">
        <v>9420</v>
      </c>
      <c r="L51" s="205">
        <v>46</v>
      </c>
    </row>
    <row r="52" spans="1:12" ht="13.65" customHeight="1">
      <c r="A52" s="213">
        <v>47</v>
      </c>
      <c r="B52" s="212">
        <v>1210000</v>
      </c>
      <c r="C52" s="211">
        <v>1175000</v>
      </c>
      <c r="D52" s="210" t="s">
        <v>276</v>
      </c>
      <c r="E52" s="215">
        <v>1235000</v>
      </c>
      <c r="F52" s="206">
        <v>7450</v>
      </c>
      <c r="G52" s="206">
        <v>9910</v>
      </c>
      <c r="H52" s="209">
        <v>1562750</v>
      </c>
      <c r="I52" s="208" t="s">
        <v>276</v>
      </c>
      <c r="J52" s="214">
        <v>1642550</v>
      </c>
      <c r="K52" s="206">
        <v>9910</v>
      </c>
      <c r="L52" s="205">
        <v>47</v>
      </c>
    </row>
    <row r="53" spans="1:12" ht="13.65" customHeight="1">
      <c r="A53" s="213">
        <v>48</v>
      </c>
      <c r="B53" s="212">
        <v>1270000</v>
      </c>
      <c r="C53" s="211">
        <v>1235000</v>
      </c>
      <c r="D53" s="210" t="s">
        <v>276</v>
      </c>
      <c r="E53" s="215">
        <v>1295000</v>
      </c>
      <c r="F53" s="206">
        <v>7820</v>
      </c>
      <c r="G53" s="206">
        <v>10400</v>
      </c>
      <c r="H53" s="209">
        <v>1642550</v>
      </c>
      <c r="I53" s="208" t="s">
        <v>276</v>
      </c>
      <c r="J53" s="214">
        <v>1722350</v>
      </c>
      <c r="K53" s="206">
        <v>10400</v>
      </c>
      <c r="L53" s="205">
        <v>48</v>
      </c>
    </row>
    <row r="54" spans="1:12" ht="13.65" customHeight="1">
      <c r="A54" s="213">
        <v>49</v>
      </c>
      <c r="B54" s="212">
        <v>1330000</v>
      </c>
      <c r="C54" s="211">
        <v>1295000</v>
      </c>
      <c r="D54" s="210" t="s">
        <v>276</v>
      </c>
      <c r="E54" s="215">
        <v>1355000</v>
      </c>
      <c r="F54" s="206">
        <v>8190</v>
      </c>
      <c r="G54" s="206">
        <v>10890</v>
      </c>
      <c r="H54" s="209">
        <v>1722350</v>
      </c>
      <c r="I54" s="208" t="s">
        <v>276</v>
      </c>
      <c r="J54" s="214">
        <v>1802150</v>
      </c>
      <c r="K54" s="206">
        <v>10890</v>
      </c>
      <c r="L54" s="205">
        <v>49</v>
      </c>
    </row>
    <row r="55" spans="1:12" ht="13.5" customHeight="1">
      <c r="A55" s="213">
        <v>50</v>
      </c>
      <c r="B55" s="212">
        <v>1390000</v>
      </c>
      <c r="C55" s="211">
        <v>1355000</v>
      </c>
      <c r="D55" s="210" t="s">
        <v>276</v>
      </c>
      <c r="E55" s="207"/>
      <c r="F55" s="206">
        <v>8560</v>
      </c>
      <c r="G55" s="206">
        <v>11390</v>
      </c>
      <c r="H55" s="209">
        <v>1802150</v>
      </c>
      <c r="I55" s="208" t="s">
        <v>276</v>
      </c>
      <c r="J55" s="207"/>
      <c r="K55" s="206">
        <v>11390</v>
      </c>
      <c r="L55" s="205">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7"/>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42ED-076E-4714-971D-6995E4A3A944}">
  <sheetPr>
    <pageSetUpPr fitToPage="1"/>
  </sheetPr>
  <dimension ref="A1:D37"/>
  <sheetViews>
    <sheetView showGridLines="0" view="pageBreakPreview" topLeftCell="A24" zoomScale="85" zoomScaleNormal="86" zoomScaleSheetLayoutView="85" workbookViewId="0">
      <selection activeCell="E36" sqref="E36"/>
    </sheetView>
  </sheetViews>
  <sheetFormatPr defaultColWidth="8.09765625" defaultRowHeight="24" customHeight="1"/>
  <cols>
    <col min="1" max="1" width="9.09765625" style="2" customWidth="1"/>
    <col min="2" max="2" width="38.09765625" style="2" customWidth="1"/>
    <col min="3" max="3" width="50.09765625" style="2" customWidth="1"/>
    <col min="4" max="16384" width="8.09765625" style="2"/>
  </cols>
  <sheetData>
    <row r="1" spans="1:4" ht="13.5" customHeight="1">
      <c r="A1" s="40" t="s">
        <v>46</v>
      </c>
    </row>
    <row r="2" spans="1:4" ht="22.2" customHeight="1">
      <c r="A2" s="297" t="s">
        <v>47</v>
      </c>
      <c r="B2" s="298"/>
      <c r="C2" s="299"/>
    </row>
    <row r="3" spans="1:4" ht="21" customHeight="1">
      <c r="A3" s="300" t="s">
        <v>48</v>
      </c>
      <c r="B3" s="41" t="s">
        <v>49</v>
      </c>
      <c r="C3" s="222"/>
      <c r="D3" s="2" t="s">
        <v>50</v>
      </c>
    </row>
    <row r="4" spans="1:4" ht="37.200000000000003" customHeight="1">
      <c r="A4" s="301"/>
      <c r="B4" s="42" t="s">
        <v>51</v>
      </c>
      <c r="C4" s="223"/>
      <c r="D4" s="2" t="s">
        <v>50</v>
      </c>
    </row>
    <row r="5" spans="1:4" ht="24" customHeight="1">
      <c r="A5" s="301"/>
      <c r="B5" s="41" t="s">
        <v>52</v>
      </c>
      <c r="C5" s="222"/>
      <c r="D5" s="2" t="s">
        <v>53</v>
      </c>
    </row>
    <row r="6" spans="1:4" ht="22.5" customHeight="1">
      <c r="A6" s="301"/>
      <c r="B6" s="41" t="s">
        <v>54</v>
      </c>
      <c r="C6" s="222"/>
      <c r="D6" s="2" t="s">
        <v>53</v>
      </c>
    </row>
    <row r="7" spans="1:4" ht="22.5" customHeight="1">
      <c r="A7" s="301"/>
      <c r="B7" s="41" t="s">
        <v>55</v>
      </c>
      <c r="C7" s="224"/>
      <c r="D7" s="2" t="s">
        <v>56</v>
      </c>
    </row>
    <row r="8" spans="1:4" ht="23.1" customHeight="1">
      <c r="A8" s="302"/>
      <c r="B8" s="41" t="s">
        <v>57</v>
      </c>
      <c r="C8" s="225"/>
      <c r="D8" s="2" t="s">
        <v>58</v>
      </c>
    </row>
    <row r="9" spans="1:4" ht="7.5" customHeight="1">
      <c r="A9" s="43"/>
      <c r="C9" s="43"/>
    </row>
    <row r="10" spans="1:4" ht="23.4" customHeight="1">
      <c r="A10" s="297" t="s">
        <v>59</v>
      </c>
      <c r="B10" s="298"/>
      <c r="C10" s="299"/>
    </row>
    <row r="11" spans="1:4" ht="21.6" customHeight="1">
      <c r="A11" s="300" t="s">
        <v>60</v>
      </c>
      <c r="B11" s="41" t="s">
        <v>61</v>
      </c>
      <c r="C11" s="222"/>
    </row>
    <row r="12" spans="1:4" ht="23.1" customHeight="1">
      <c r="A12" s="301"/>
      <c r="B12" s="44" t="s">
        <v>62</v>
      </c>
      <c r="C12" s="226"/>
      <c r="D12" s="2" t="s">
        <v>63</v>
      </c>
    </row>
    <row r="13" spans="1:4" ht="22.5" customHeight="1">
      <c r="A13" s="301"/>
      <c r="B13" s="45" t="s">
        <v>64</v>
      </c>
      <c r="C13" s="227"/>
    </row>
    <row r="14" spans="1:4" ht="22.5" customHeight="1">
      <c r="A14" s="301"/>
      <c r="B14" s="45" t="s">
        <v>65</v>
      </c>
      <c r="C14" s="227"/>
      <c r="D14" s="2" t="s">
        <v>66</v>
      </c>
    </row>
    <row r="15" spans="1:4" ht="23.1" customHeight="1">
      <c r="A15" s="301"/>
      <c r="B15" s="46" t="s">
        <v>67</v>
      </c>
      <c r="C15" s="228"/>
    </row>
    <row r="16" spans="1:4" ht="22.5" customHeight="1">
      <c r="A16" s="301"/>
      <c r="B16" s="44" t="s">
        <v>68</v>
      </c>
      <c r="C16" s="226"/>
    </row>
    <row r="17" spans="1:4" ht="21.6" customHeight="1">
      <c r="A17" s="301"/>
      <c r="B17" s="45" t="s">
        <v>69</v>
      </c>
      <c r="C17" s="227"/>
    </row>
    <row r="18" spans="1:4" ht="23.1" customHeight="1">
      <c r="A18" s="301"/>
      <c r="B18" s="45" t="s">
        <v>70</v>
      </c>
      <c r="C18" s="227"/>
      <c r="D18" s="2" t="s">
        <v>66</v>
      </c>
    </row>
    <row r="19" spans="1:4" ht="22.5" customHeight="1">
      <c r="A19" s="301"/>
      <c r="B19" s="46" t="s">
        <v>71</v>
      </c>
      <c r="C19" s="228"/>
    </row>
    <row r="20" spans="1:4" ht="22.5" customHeight="1">
      <c r="A20" s="301"/>
      <c r="B20" s="44" t="s">
        <v>72</v>
      </c>
      <c r="C20" s="226"/>
    </row>
    <row r="21" spans="1:4" ht="22.5" customHeight="1">
      <c r="A21" s="301"/>
      <c r="B21" s="45" t="s">
        <v>73</v>
      </c>
      <c r="C21" s="227"/>
    </row>
    <row r="22" spans="1:4" ht="22.5" customHeight="1">
      <c r="A22" s="301"/>
      <c r="B22" s="45" t="s">
        <v>74</v>
      </c>
      <c r="C22" s="227"/>
      <c r="D22" s="2" t="s">
        <v>66</v>
      </c>
    </row>
    <row r="23" spans="1:4" ht="22.5" customHeight="1">
      <c r="A23" s="301"/>
      <c r="B23" s="46" t="s">
        <v>75</v>
      </c>
      <c r="C23" s="228"/>
    </row>
    <row r="24" spans="1:4" ht="22.5" customHeight="1">
      <c r="A24" s="301"/>
      <c r="B24" s="303" t="s">
        <v>76</v>
      </c>
      <c r="C24" s="229" t="s">
        <v>77</v>
      </c>
    </row>
    <row r="25" spans="1:4" ht="23.1" customHeight="1">
      <c r="A25" s="301"/>
      <c r="B25" s="304"/>
      <c r="C25" s="230"/>
      <c r="D25" s="2" t="s">
        <v>78</v>
      </c>
    </row>
    <row r="26" spans="1:4" ht="34.200000000000003" customHeight="1">
      <c r="A26" s="302"/>
      <c r="B26" s="305"/>
      <c r="C26" s="231"/>
    </row>
    <row r="27" spans="1:4" ht="7.5" customHeight="1">
      <c r="A27" s="47"/>
    </row>
    <row r="28" spans="1:4" ht="4.8" customHeight="1">
      <c r="A28" s="40"/>
    </row>
    <row r="29" spans="1:4" ht="30.6" customHeight="1">
      <c r="A29" s="300" t="s">
        <v>79</v>
      </c>
      <c r="B29" s="294" t="s">
        <v>80</v>
      </c>
      <c r="C29" s="295"/>
    </row>
    <row r="30" spans="1:4" ht="30.6" customHeight="1">
      <c r="A30" s="301"/>
      <c r="B30" s="283" t="s">
        <v>81</v>
      </c>
      <c r="C30" s="48"/>
    </row>
    <row r="31" spans="1:4" ht="30.6" customHeight="1">
      <c r="A31" s="301"/>
      <c r="B31" s="284" t="s">
        <v>82</v>
      </c>
      <c r="C31" s="49"/>
    </row>
    <row r="32" spans="1:4" ht="55.95" customHeight="1">
      <c r="A32" s="301"/>
      <c r="B32" s="296" t="s">
        <v>83</v>
      </c>
      <c r="C32" s="295"/>
    </row>
    <row r="33" spans="1:3" ht="30.6" customHeight="1">
      <c r="A33" s="301"/>
      <c r="B33" s="285" t="s">
        <v>84</v>
      </c>
      <c r="C33" s="50"/>
    </row>
    <row r="34" spans="1:3" ht="30.6" customHeight="1">
      <c r="A34" s="301"/>
      <c r="B34" s="285" t="s">
        <v>85</v>
      </c>
      <c r="C34" s="50"/>
    </row>
    <row r="35" spans="1:3" ht="102.6" customHeight="1">
      <c r="A35" s="301"/>
      <c r="B35" s="306" t="s">
        <v>269</v>
      </c>
      <c r="C35" s="307"/>
    </row>
    <row r="36" spans="1:3" ht="51.6" customHeight="1">
      <c r="A36" s="301"/>
      <c r="B36" s="308" t="s">
        <v>288</v>
      </c>
      <c r="C36" s="309"/>
    </row>
    <row r="37" spans="1:3" ht="30.6" customHeight="1">
      <c r="A37" s="302"/>
      <c r="B37" s="287" t="s">
        <v>270</v>
      </c>
      <c r="C37" s="288"/>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93" priority="2" operator="equal">
      <formula>""</formula>
    </cfRule>
  </conditionalFormatting>
  <conditionalFormatting sqref="C11:C23">
    <cfRule type="cellIs" dxfId="92" priority="1" operator="equal">
      <formula>""</formula>
    </cfRule>
  </conditionalFormatting>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198120</xdr:colOff>
                    <xdr:row>28</xdr:row>
                    <xdr:rowOff>342900</xdr:rowOff>
                  </from>
                  <to>
                    <xdr:col>1</xdr:col>
                    <xdr:colOff>579120</xdr:colOff>
                    <xdr:row>30</xdr:row>
                    <xdr:rowOff>45720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220980</xdr:colOff>
                    <xdr:row>29</xdr:row>
                    <xdr:rowOff>365760</xdr:rowOff>
                  </from>
                  <to>
                    <xdr:col>1</xdr:col>
                    <xdr:colOff>601980</xdr:colOff>
                    <xdr:row>31</xdr:row>
                    <xdr:rowOff>60960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121920</xdr:colOff>
                    <xdr:row>23</xdr:row>
                    <xdr:rowOff>30480</xdr:rowOff>
                  </from>
                  <to>
                    <xdr:col>2</xdr:col>
                    <xdr:colOff>541020</xdr:colOff>
                    <xdr:row>24</xdr:row>
                    <xdr:rowOff>7620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228600</xdr:colOff>
                    <xdr:row>32</xdr:row>
                    <xdr:rowOff>342900</xdr:rowOff>
                  </from>
                  <to>
                    <xdr:col>1</xdr:col>
                    <xdr:colOff>518160</xdr:colOff>
                    <xdr:row>34</xdr:row>
                    <xdr:rowOff>60960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220980</xdr:colOff>
                    <xdr:row>31</xdr:row>
                    <xdr:rowOff>670560</xdr:rowOff>
                  </from>
                  <to>
                    <xdr:col>1</xdr:col>
                    <xdr:colOff>609600</xdr:colOff>
                    <xdr:row>33</xdr:row>
                    <xdr:rowOff>60960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xdr:col>
                    <xdr:colOff>266700</xdr:colOff>
                    <xdr:row>36</xdr:row>
                    <xdr:rowOff>22860</xdr:rowOff>
                  </from>
                  <to>
                    <xdr:col>1</xdr:col>
                    <xdr:colOff>601980</xdr:colOff>
                    <xdr:row>36</xdr:row>
                    <xdr:rowOff>266700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266700</xdr:colOff>
                    <xdr:row>35</xdr:row>
                    <xdr:rowOff>38100</xdr:rowOff>
                  </from>
                  <to>
                    <xdr:col>1</xdr:col>
                    <xdr:colOff>601980</xdr:colOff>
                    <xdr:row>35</xdr:row>
                    <xdr:rowOff>289560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556260</xdr:colOff>
                    <xdr:row>35</xdr:row>
                    <xdr:rowOff>373380</xdr:rowOff>
                  </from>
                  <to>
                    <xdr:col>1</xdr:col>
                    <xdr:colOff>891540</xdr:colOff>
                    <xdr:row>35</xdr:row>
                    <xdr:rowOff>624840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1790700</xdr:colOff>
                    <xdr:row>35</xdr:row>
                    <xdr:rowOff>373380</xdr:rowOff>
                  </from>
                  <to>
                    <xdr:col>1</xdr:col>
                    <xdr:colOff>2125980</xdr:colOff>
                    <xdr:row>35</xdr:row>
                    <xdr:rowOff>624840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2</xdr:col>
                    <xdr:colOff>388620</xdr:colOff>
                    <xdr:row>35</xdr:row>
                    <xdr:rowOff>358140</xdr:rowOff>
                  </from>
                  <to>
                    <xdr:col>2</xdr:col>
                    <xdr:colOff>723900</xdr:colOff>
                    <xdr:row>35</xdr:row>
                    <xdr:rowOff>609600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9A0B-4111-4480-B3B7-C633560A37C2}">
  <sheetPr>
    <pageSetUpPr fitToPage="1"/>
  </sheetPr>
  <dimension ref="A1:D38"/>
  <sheetViews>
    <sheetView view="pageBreakPreview" zoomScale="90" zoomScaleNormal="100" zoomScaleSheetLayoutView="90" workbookViewId="0">
      <selection activeCell="D35" sqref="D35"/>
    </sheetView>
  </sheetViews>
  <sheetFormatPr defaultColWidth="8.09765625" defaultRowHeight="13.2"/>
  <cols>
    <col min="1" max="1" width="9.19921875" style="2" customWidth="1"/>
    <col min="2" max="2" width="38.19921875" style="2" customWidth="1"/>
    <col min="3" max="3" width="50.69921875" style="2" customWidth="1"/>
    <col min="4" max="16384" width="8.09765625" style="2"/>
  </cols>
  <sheetData>
    <row r="1" spans="1:4" ht="9.9" customHeight="1">
      <c r="A1" s="2" t="s">
        <v>86</v>
      </c>
    </row>
    <row r="2" spans="1:4" ht="20.100000000000001" customHeight="1">
      <c r="A2" s="312" t="s">
        <v>87</v>
      </c>
      <c r="B2" s="312"/>
      <c r="C2" s="312"/>
    </row>
    <row r="3" spans="1:4" ht="20.399999999999999" customHeight="1">
      <c r="A3" s="313" t="s">
        <v>48</v>
      </c>
      <c r="B3" s="41" t="s">
        <v>49</v>
      </c>
      <c r="C3" s="222"/>
      <c r="D3" s="2" t="s">
        <v>50</v>
      </c>
    </row>
    <row r="4" spans="1:4" ht="30" customHeight="1">
      <c r="A4" s="313"/>
      <c r="B4" s="42" t="s">
        <v>51</v>
      </c>
      <c r="C4" s="223"/>
      <c r="D4" s="2" t="s">
        <v>50</v>
      </c>
    </row>
    <row r="5" spans="1:4" ht="19.5" customHeight="1">
      <c r="A5" s="313"/>
      <c r="B5" s="41" t="s">
        <v>52</v>
      </c>
      <c r="C5" s="222"/>
      <c r="D5" s="2" t="s">
        <v>53</v>
      </c>
    </row>
    <row r="6" spans="1:4" ht="18.899999999999999" customHeight="1">
      <c r="A6" s="313"/>
      <c r="B6" s="41" t="s">
        <v>54</v>
      </c>
      <c r="C6" s="222"/>
      <c r="D6" s="2" t="s">
        <v>53</v>
      </c>
    </row>
    <row r="7" spans="1:4" ht="20.100000000000001" customHeight="1">
      <c r="A7" s="313"/>
      <c r="B7" s="41" t="s">
        <v>55</v>
      </c>
      <c r="C7" s="224"/>
      <c r="D7" s="2" t="s">
        <v>88</v>
      </c>
    </row>
    <row r="8" spans="1:4" ht="19.5" customHeight="1">
      <c r="A8" s="313"/>
      <c r="B8" s="41" t="s">
        <v>57</v>
      </c>
      <c r="C8" s="225"/>
      <c r="D8" s="2" t="s">
        <v>58</v>
      </c>
    </row>
    <row r="9" spans="1:4" ht="7.5" customHeight="1"/>
    <row r="10" spans="1:4" ht="20.100000000000001" customHeight="1">
      <c r="A10" s="312" t="s">
        <v>89</v>
      </c>
      <c r="B10" s="312"/>
      <c r="C10" s="312"/>
    </row>
    <row r="11" spans="1:4" ht="20.100000000000001" customHeight="1">
      <c r="A11" s="313" t="s">
        <v>60</v>
      </c>
      <c r="B11" s="41" t="s">
        <v>61</v>
      </c>
      <c r="C11" s="222"/>
    </row>
    <row r="12" spans="1:4" ht="18.899999999999999" customHeight="1">
      <c r="A12" s="313"/>
      <c r="B12" s="44" t="s">
        <v>62</v>
      </c>
      <c r="C12" s="226"/>
      <c r="D12" s="2" t="s">
        <v>90</v>
      </c>
    </row>
    <row r="13" spans="1:4" ht="20.100000000000001" customHeight="1">
      <c r="A13" s="313"/>
      <c r="B13" s="45" t="s">
        <v>64</v>
      </c>
      <c r="C13" s="227"/>
    </row>
    <row r="14" spans="1:4" ht="18.899999999999999" customHeight="1">
      <c r="A14" s="313"/>
      <c r="B14" s="45" t="s">
        <v>65</v>
      </c>
      <c r="C14" s="227"/>
      <c r="D14" s="2" t="s">
        <v>66</v>
      </c>
    </row>
    <row r="15" spans="1:4" ht="20.100000000000001" customHeight="1">
      <c r="A15" s="313"/>
      <c r="B15" s="46" t="s">
        <v>67</v>
      </c>
      <c r="C15" s="228"/>
    </row>
    <row r="16" spans="1:4" ht="18.899999999999999" customHeight="1">
      <c r="A16" s="313"/>
      <c r="B16" s="44" t="s">
        <v>68</v>
      </c>
      <c r="C16" s="226"/>
    </row>
    <row r="17" spans="1:4" ht="19.5" customHeight="1">
      <c r="A17" s="313"/>
      <c r="B17" s="45" t="s">
        <v>69</v>
      </c>
      <c r="C17" s="227"/>
    </row>
    <row r="18" spans="1:4" ht="19.5" customHeight="1">
      <c r="A18" s="313"/>
      <c r="B18" s="45" t="s">
        <v>70</v>
      </c>
      <c r="C18" s="227"/>
      <c r="D18" s="2" t="s">
        <v>66</v>
      </c>
    </row>
    <row r="19" spans="1:4" ht="20.100000000000001" customHeight="1">
      <c r="A19" s="313"/>
      <c r="B19" s="46" t="s">
        <v>71</v>
      </c>
      <c r="C19" s="228"/>
    </row>
    <row r="20" spans="1:4" ht="18.899999999999999" customHeight="1">
      <c r="A20" s="313"/>
      <c r="B20" s="44" t="s">
        <v>72</v>
      </c>
      <c r="C20" s="226"/>
    </row>
    <row r="21" spans="1:4" ht="19.5" customHeight="1">
      <c r="A21" s="313"/>
      <c r="B21" s="45" t="s">
        <v>73</v>
      </c>
      <c r="C21" s="227"/>
    </row>
    <row r="22" spans="1:4" ht="19.5" customHeight="1">
      <c r="A22" s="313"/>
      <c r="B22" s="45" t="s">
        <v>74</v>
      </c>
      <c r="C22" s="227"/>
      <c r="D22" s="2" t="s">
        <v>66</v>
      </c>
    </row>
    <row r="23" spans="1:4" ht="20.100000000000001" customHeight="1">
      <c r="A23" s="313"/>
      <c r="B23" s="46" t="s">
        <v>75</v>
      </c>
      <c r="C23" s="228"/>
    </row>
    <row r="24" spans="1:4" ht="19.5" customHeight="1">
      <c r="A24" s="313"/>
      <c r="B24" s="314" t="s">
        <v>76</v>
      </c>
      <c r="C24" s="229" t="s">
        <v>77</v>
      </c>
    </row>
    <row r="25" spans="1:4" ht="20.399999999999999" customHeight="1">
      <c r="A25" s="313"/>
      <c r="B25" s="314"/>
      <c r="C25" s="230"/>
      <c r="D25" s="2" t="s">
        <v>78</v>
      </c>
    </row>
    <row r="26" spans="1:4" ht="33" customHeight="1">
      <c r="A26" s="313"/>
      <c r="B26" s="314"/>
      <c r="C26" s="231"/>
    </row>
    <row r="27" spans="1:4" ht="6.9" customHeight="1"/>
    <row r="28" spans="1:4" ht="4.2" customHeight="1"/>
    <row r="29" spans="1:4" ht="30.6" customHeight="1">
      <c r="A29" s="300" t="s">
        <v>79</v>
      </c>
      <c r="B29" s="295" t="s">
        <v>80</v>
      </c>
      <c r="C29" s="310"/>
    </row>
    <row r="30" spans="1:4" ht="30.6" customHeight="1">
      <c r="A30" s="301"/>
      <c r="B30" s="283" t="s">
        <v>81</v>
      </c>
      <c r="C30" s="48"/>
    </row>
    <row r="31" spans="1:4" ht="30.6" customHeight="1">
      <c r="A31" s="301"/>
      <c r="B31" s="284" t="s">
        <v>82</v>
      </c>
      <c r="C31" s="49"/>
    </row>
    <row r="32" spans="1:4" ht="55.95" customHeight="1">
      <c r="A32" s="301"/>
      <c r="B32" s="311" t="s">
        <v>83</v>
      </c>
      <c r="C32" s="310"/>
    </row>
    <row r="33" spans="1:3" ht="33.6" customHeight="1">
      <c r="A33" s="301"/>
      <c r="B33" s="285" t="s">
        <v>84</v>
      </c>
      <c r="C33" s="50"/>
    </row>
    <row r="34" spans="1:3" ht="30.9" customHeight="1">
      <c r="A34" s="301"/>
      <c r="B34" s="285" t="s">
        <v>85</v>
      </c>
      <c r="C34" s="50"/>
    </row>
    <row r="35" spans="1:3" ht="102.6" customHeight="1">
      <c r="A35" s="301"/>
      <c r="B35" s="306" t="s">
        <v>269</v>
      </c>
      <c r="C35" s="307"/>
    </row>
    <row r="36" spans="1:3" ht="51" customHeight="1">
      <c r="A36" s="301"/>
      <c r="B36" s="308" t="s">
        <v>288</v>
      </c>
      <c r="C36" s="309"/>
    </row>
    <row r="37" spans="1:3" ht="30.6" customHeight="1">
      <c r="A37" s="302"/>
      <c r="B37" s="289" t="s">
        <v>270</v>
      </c>
      <c r="C37" s="286"/>
    </row>
    <row r="38" spans="1:3">
      <c r="A38" s="47"/>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91" priority="2" operator="equal">
      <formula>""</formula>
    </cfRule>
  </conditionalFormatting>
  <conditionalFormatting sqref="C11:C23">
    <cfRule type="cellIs" dxfId="90" priority="1" operator="equal">
      <formula>""</formula>
    </cfRule>
  </conditionalFormatting>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xdr:col>
                    <xdr:colOff>190500</xdr:colOff>
                    <xdr:row>28</xdr:row>
                    <xdr:rowOff>350520</xdr:rowOff>
                  </from>
                  <to>
                    <xdr:col>1</xdr:col>
                    <xdr:colOff>579120</xdr:colOff>
                    <xdr:row>30</xdr:row>
                    <xdr:rowOff>30480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xdr:col>
                    <xdr:colOff>198120</xdr:colOff>
                    <xdr:row>29</xdr:row>
                    <xdr:rowOff>335280</xdr:rowOff>
                  </from>
                  <to>
                    <xdr:col>1</xdr:col>
                    <xdr:colOff>609600</xdr:colOff>
                    <xdr:row>31</xdr:row>
                    <xdr:rowOff>45720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xdr:col>
                    <xdr:colOff>83820</xdr:colOff>
                    <xdr:row>22</xdr:row>
                    <xdr:rowOff>259080</xdr:rowOff>
                  </from>
                  <to>
                    <xdr:col>2</xdr:col>
                    <xdr:colOff>525780</xdr:colOff>
                    <xdr:row>24</xdr:row>
                    <xdr:rowOff>30480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220980</xdr:colOff>
                    <xdr:row>32</xdr:row>
                    <xdr:rowOff>388620</xdr:rowOff>
                  </from>
                  <to>
                    <xdr:col>1</xdr:col>
                    <xdr:colOff>609600</xdr:colOff>
                    <xdr:row>34</xdr:row>
                    <xdr:rowOff>45720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xdr:col>
                    <xdr:colOff>220980</xdr:colOff>
                    <xdr:row>31</xdr:row>
                    <xdr:rowOff>754380</xdr:rowOff>
                  </from>
                  <to>
                    <xdr:col>1</xdr:col>
                    <xdr:colOff>609600</xdr:colOff>
                    <xdr:row>33</xdr:row>
                    <xdr:rowOff>45720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1</xdr:col>
                    <xdr:colOff>266700</xdr:colOff>
                    <xdr:row>36</xdr:row>
                    <xdr:rowOff>68580</xdr:rowOff>
                  </from>
                  <to>
                    <xdr:col>1</xdr:col>
                    <xdr:colOff>601980</xdr:colOff>
                    <xdr:row>36</xdr:row>
                    <xdr:rowOff>312420</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1</xdr:col>
                    <xdr:colOff>266700</xdr:colOff>
                    <xdr:row>35</xdr:row>
                    <xdr:rowOff>38100</xdr:rowOff>
                  </from>
                  <to>
                    <xdr:col>1</xdr:col>
                    <xdr:colOff>601980</xdr:colOff>
                    <xdr:row>35</xdr:row>
                    <xdr:rowOff>289560</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1</xdr:col>
                    <xdr:colOff>556260</xdr:colOff>
                    <xdr:row>35</xdr:row>
                    <xdr:rowOff>373380</xdr:rowOff>
                  </from>
                  <to>
                    <xdr:col>1</xdr:col>
                    <xdr:colOff>891540</xdr:colOff>
                    <xdr:row>35</xdr:row>
                    <xdr:rowOff>624840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1</xdr:col>
                    <xdr:colOff>1790700</xdr:colOff>
                    <xdr:row>35</xdr:row>
                    <xdr:rowOff>373380</xdr:rowOff>
                  </from>
                  <to>
                    <xdr:col>1</xdr:col>
                    <xdr:colOff>2125980</xdr:colOff>
                    <xdr:row>35</xdr:row>
                    <xdr:rowOff>624840</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2</xdr:col>
                    <xdr:colOff>297180</xdr:colOff>
                    <xdr:row>35</xdr:row>
                    <xdr:rowOff>358140</xdr:rowOff>
                  </from>
                  <to>
                    <xdr:col>2</xdr:col>
                    <xdr:colOff>632460</xdr:colOff>
                    <xdr:row>35</xdr:row>
                    <xdr:rowOff>609600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AD-CC9B-4539-B779-DC1D99E8D02A}">
  <sheetPr>
    <pageSetUpPr fitToPage="1"/>
  </sheetPr>
  <dimension ref="A1:S65"/>
  <sheetViews>
    <sheetView view="pageBreakPreview" zoomScale="70" zoomScaleNormal="65" zoomScaleSheetLayoutView="70" workbookViewId="0">
      <selection activeCell="F4" sqref="F4"/>
    </sheetView>
  </sheetViews>
  <sheetFormatPr defaultColWidth="8.09765625" defaultRowHeight="13.2"/>
  <cols>
    <col min="1" max="1" width="6.59765625" style="64" customWidth="1"/>
    <col min="2" max="2" width="28.59765625" style="64" customWidth="1"/>
    <col min="3" max="3" width="41.09765625" style="64" customWidth="1"/>
    <col min="4" max="4" width="45.8984375" style="64" customWidth="1"/>
    <col min="5" max="5" width="18.8984375" style="88" customWidth="1"/>
    <col min="6" max="15" width="8.09765625" style="64"/>
    <col min="16" max="16" width="7.8984375" style="64" hidden="1" customWidth="1"/>
    <col min="17" max="17" width="11" style="64" hidden="1" customWidth="1"/>
    <col min="18" max="18" width="12.59765625" style="64" hidden="1" customWidth="1"/>
    <col min="19" max="19" width="14" style="64" hidden="1" customWidth="1"/>
    <col min="20" max="16384" width="8.09765625" style="64"/>
  </cols>
  <sheetData>
    <row r="1" spans="1:19" s="54" customFormat="1" ht="27" customHeight="1">
      <c r="A1" s="51" t="s">
        <v>91</v>
      </c>
      <c r="B1" s="52"/>
      <c r="C1" s="52"/>
      <c r="D1" s="52"/>
      <c r="E1" s="53"/>
    </row>
    <row r="2" spans="1:19" s="54" customFormat="1" ht="6.75" customHeight="1">
      <c r="A2" s="51"/>
      <c r="B2" s="52"/>
      <c r="C2" s="52"/>
      <c r="D2" s="52"/>
      <c r="E2" s="53"/>
    </row>
    <row r="3" spans="1:19" s="54" customFormat="1" ht="22.5" customHeight="1">
      <c r="A3" s="320" t="s">
        <v>92</v>
      </c>
      <c r="B3" s="321"/>
      <c r="C3" s="315" t="s">
        <v>93</v>
      </c>
      <c r="D3" s="316"/>
      <c r="E3" s="53"/>
      <c r="F3" s="55" t="s">
        <v>289</v>
      </c>
    </row>
    <row r="4" spans="1:19" s="54" customFormat="1" ht="36.9" customHeight="1">
      <c r="A4" s="322" t="s">
        <v>271</v>
      </c>
      <c r="B4" s="323"/>
      <c r="C4" s="317">
        <f>'別添１　事業者基本情報【幹事社、コンソーシアム参加事業者】'!C3</f>
        <v>0</v>
      </c>
      <c r="D4" s="318"/>
      <c r="E4" s="53"/>
      <c r="F4" s="56" t="s">
        <v>94</v>
      </c>
    </row>
    <row r="5" spans="1:19" s="54" customFormat="1" ht="8.1" customHeight="1">
      <c r="A5" s="51"/>
      <c r="B5" s="52"/>
      <c r="C5" s="52"/>
      <c r="D5" s="52"/>
      <c r="E5" s="53"/>
    </row>
    <row r="6" spans="1:19" s="54" customFormat="1" ht="24" customHeight="1">
      <c r="A6" s="57" t="s">
        <v>95</v>
      </c>
      <c r="B6" s="57" t="s">
        <v>96</v>
      </c>
      <c r="C6" s="52"/>
      <c r="D6" s="52"/>
      <c r="E6" s="53"/>
    </row>
    <row r="7" spans="1:19" s="54" customFormat="1" ht="39.9" customHeight="1">
      <c r="A7" s="58">
        <f>IFERROR(VLOOKUP(A4,P10:R12,2,0),"")</f>
        <v>0.5</v>
      </c>
      <c r="B7" s="59">
        <f>IFERROR(VLOOKUP(A4,P10:R12,3,0),"")</f>
        <v>50000000</v>
      </c>
      <c r="C7" s="52"/>
      <c r="D7" s="52"/>
      <c r="E7" s="53"/>
    </row>
    <row r="8" spans="1:19" s="54" customFormat="1" ht="13.35" customHeight="1">
      <c r="A8" s="51"/>
      <c r="B8" s="52"/>
      <c r="C8" s="52"/>
      <c r="D8" s="52"/>
      <c r="E8" s="53"/>
    </row>
    <row r="9" spans="1:19" ht="36.6" customHeight="1">
      <c r="A9" s="60"/>
      <c r="B9" s="60"/>
      <c r="C9" s="61"/>
      <c r="D9" s="62" t="s">
        <v>97</v>
      </c>
      <c r="E9" s="63">
        <f>SUMIF($B$16:$B$65,D9,$E$16:$E$65)</f>
        <v>0</v>
      </c>
      <c r="G9" s="65"/>
      <c r="H9" s="65"/>
      <c r="I9" s="65"/>
      <c r="P9" s="66" t="s">
        <v>98</v>
      </c>
      <c r="Q9" s="66" t="s">
        <v>95</v>
      </c>
      <c r="R9" s="66" t="s">
        <v>99</v>
      </c>
      <c r="S9" s="66"/>
    </row>
    <row r="10" spans="1:19" ht="35.1" customHeight="1">
      <c r="A10" s="60"/>
      <c r="B10" s="60"/>
      <c r="C10" s="61"/>
      <c r="D10" s="67" t="s">
        <v>100</v>
      </c>
      <c r="E10" s="63">
        <f>SUMIF($B$16:$B$65,D10,$E$16:$E$65)</f>
        <v>0</v>
      </c>
      <c r="G10" s="65"/>
      <c r="H10" s="65"/>
      <c r="I10" s="65"/>
      <c r="P10" s="66" t="s">
        <v>101</v>
      </c>
      <c r="Q10" s="68">
        <v>0.66666666666666663</v>
      </c>
      <c r="R10" s="69">
        <v>50000000</v>
      </c>
      <c r="S10" s="66"/>
    </row>
    <row r="11" spans="1:19" ht="36.6" customHeight="1">
      <c r="A11" s="60"/>
      <c r="B11" s="60"/>
      <c r="C11" s="61"/>
      <c r="D11" s="62" t="s">
        <v>102</v>
      </c>
      <c r="E11" s="63">
        <f>SUMIF($B$16:$B$65,D11,$E$16:$E$65)</f>
        <v>0</v>
      </c>
      <c r="P11" s="66" t="s">
        <v>255</v>
      </c>
      <c r="Q11" s="68">
        <v>0.66666666666666663</v>
      </c>
      <c r="R11" s="69">
        <v>50000000</v>
      </c>
      <c r="S11" s="66"/>
    </row>
    <row r="12" spans="1:19" ht="36" customHeight="1" thickBot="1">
      <c r="A12" s="60"/>
      <c r="B12" s="60"/>
      <c r="C12" s="61"/>
      <c r="D12" s="70" t="s">
        <v>103</v>
      </c>
      <c r="E12" s="71">
        <f>SUMIF($B$16:$B$65,D12,$E$16:$E$65)</f>
        <v>0</v>
      </c>
      <c r="P12" s="66" t="s">
        <v>272</v>
      </c>
      <c r="Q12" s="68">
        <v>0.5</v>
      </c>
      <c r="R12" s="69">
        <v>50000000</v>
      </c>
      <c r="S12" s="66" t="s">
        <v>101</v>
      </c>
    </row>
    <row r="13" spans="1:19" ht="37.5" customHeight="1" thickTop="1">
      <c r="A13" s="60"/>
      <c r="B13" s="60"/>
      <c r="C13" s="72"/>
      <c r="D13" s="73" t="s">
        <v>104</v>
      </c>
      <c r="E13" s="74">
        <f>SUM(E9:E12)</f>
        <v>0</v>
      </c>
      <c r="P13" s="66"/>
      <c r="Q13" s="68"/>
      <c r="R13" s="69"/>
      <c r="S13" s="66" t="s">
        <v>255</v>
      </c>
    </row>
    <row r="14" spans="1:19">
      <c r="A14" s="60"/>
      <c r="B14" s="60"/>
      <c r="C14" s="60"/>
      <c r="D14" s="60"/>
      <c r="E14" s="75"/>
      <c r="P14" s="66"/>
      <c r="Q14" s="68"/>
      <c r="R14" s="69"/>
      <c r="S14" s="66" t="s">
        <v>271</v>
      </c>
    </row>
    <row r="15" spans="1:19" ht="42.9" customHeight="1">
      <c r="A15" s="76" t="s">
        <v>105</v>
      </c>
      <c r="B15" s="77" t="s">
        <v>106</v>
      </c>
      <c r="C15" s="77" t="s">
        <v>107</v>
      </c>
      <c r="D15" s="77" t="s">
        <v>108</v>
      </c>
      <c r="E15" s="78" t="s">
        <v>109</v>
      </c>
      <c r="P15" s="66"/>
      <c r="Q15" s="68"/>
      <c r="R15" s="69"/>
      <c r="S15" s="66"/>
    </row>
    <row r="16" spans="1:19" ht="40.5" customHeight="1">
      <c r="A16" s="79">
        <v>1</v>
      </c>
      <c r="B16" s="80"/>
      <c r="C16" s="232"/>
      <c r="D16" s="232"/>
      <c r="E16" s="232"/>
      <c r="F16" s="81" t="s">
        <v>110</v>
      </c>
      <c r="P16" s="66"/>
      <c r="Q16" s="68"/>
      <c r="R16" s="69"/>
      <c r="S16" s="66"/>
    </row>
    <row r="17" spans="1:19" ht="39.9" customHeight="1">
      <c r="A17" s="82">
        <v>2</v>
      </c>
      <c r="B17" s="80"/>
      <c r="C17" s="232"/>
      <c r="D17" s="232"/>
      <c r="E17" s="232"/>
      <c r="F17" s="83" t="s">
        <v>111</v>
      </c>
      <c r="P17" s="66"/>
      <c r="Q17" s="68"/>
      <c r="R17" s="69"/>
      <c r="S17" s="66"/>
    </row>
    <row r="18" spans="1:19" ht="41.4" customHeight="1">
      <c r="A18" s="82">
        <v>3</v>
      </c>
      <c r="B18" s="80"/>
      <c r="C18" s="232"/>
      <c r="D18" s="232"/>
      <c r="E18" s="232"/>
      <c r="F18" s="319" t="s">
        <v>112</v>
      </c>
      <c r="G18" s="319"/>
      <c r="H18" s="319"/>
      <c r="I18" s="319"/>
      <c r="J18" s="319"/>
      <c r="K18" s="319"/>
    </row>
    <row r="19" spans="1:19" ht="40.5" customHeight="1">
      <c r="A19" s="82">
        <v>4</v>
      </c>
      <c r="B19" s="80"/>
      <c r="C19" s="232"/>
      <c r="D19" s="232"/>
      <c r="E19" s="232"/>
      <c r="F19" s="319"/>
      <c r="G19" s="319"/>
      <c r="H19" s="319"/>
      <c r="I19" s="319"/>
      <c r="J19" s="319"/>
      <c r="K19" s="319"/>
    </row>
    <row r="20" spans="1:19" ht="41.4" customHeight="1">
      <c r="A20" s="84">
        <v>5</v>
      </c>
      <c r="B20" s="80"/>
      <c r="C20" s="233"/>
      <c r="D20" s="233"/>
      <c r="E20" s="232"/>
    </row>
    <row r="21" spans="1:19" ht="39.9" customHeight="1">
      <c r="A21" s="82">
        <v>6</v>
      </c>
      <c r="B21" s="80"/>
      <c r="C21" s="232"/>
      <c r="D21" s="232"/>
      <c r="E21" s="232"/>
    </row>
    <row r="22" spans="1:19" ht="40.5" customHeight="1">
      <c r="A22" s="82">
        <v>7</v>
      </c>
      <c r="B22" s="80"/>
      <c r="C22" s="232"/>
      <c r="D22" s="232"/>
      <c r="E22" s="232"/>
    </row>
    <row r="23" spans="1:19" ht="40.5" customHeight="1">
      <c r="A23" s="82">
        <v>8</v>
      </c>
      <c r="B23" s="80"/>
      <c r="C23" s="232"/>
      <c r="D23" s="232"/>
      <c r="E23" s="232"/>
    </row>
    <row r="24" spans="1:19" ht="42" customHeight="1">
      <c r="A24" s="82">
        <v>9</v>
      </c>
      <c r="B24" s="80"/>
      <c r="C24" s="80"/>
      <c r="D24" s="80"/>
      <c r="E24" s="80"/>
    </row>
    <row r="25" spans="1:19" ht="39.9" customHeight="1">
      <c r="A25" s="84">
        <v>10</v>
      </c>
      <c r="B25" s="80"/>
      <c r="C25" s="80"/>
      <c r="D25" s="80"/>
      <c r="E25" s="80"/>
    </row>
    <row r="26" spans="1:19" ht="39.9" customHeight="1">
      <c r="A26" s="82">
        <v>11</v>
      </c>
      <c r="B26" s="80"/>
      <c r="C26" s="80"/>
      <c r="D26" s="80"/>
      <c r="E26" s="80"/>
    </row>
    <row r="27" spans="1:19" ht="41.4" customHeight="1">
      <c r="A27" s="82">
        <v>12</v>
      </c>
      <c r="B27" s="80"/>
      <c r="C27" s="80"/>
      <c r="D27" s="80"/>
      <c r="E27" s="80"/>
    </row>
    <row r="28" spans="1:19" ht="39.9" customHeight="1">
      <c r="A28" s="82">
        <v>13</v>
      </c>
      <c r="B28" s="80"/>
      <c r="C28" s="80"/>
      <c r="D28" s="80"/>
      <c r="E28" s="80"/>
    </row>
    <row r="29" spans="1:19" ht="39.9" customHeight="1">
      <c r="A29" s="82">
        <v>14</v>
      </c>
      <c r="B29" s="80"/>
      <c r="C29" s="80"/>
      <c r="D29" s="80"/>
      <c r="E29" s="80"/>
    </row>
    <row r="30" spans="1:19" ht="41.4" customHeight="1">
      <c r="A30" s="82">
        <v>15</v>
      </c>
      <c r="B30" s="80"/>
      <c r="C30" s="80"/>
      <c r="D30" s="80"/>
      <c r="E30" s="80"/>
    </row>
    <row r="31" spans="1:19" ht="40.5" customHeight="1">
      <c r="A31" s="82">
        <v>16</v>
      </c>
      <c r="B31" s="80"/>
      <c r="C31" s="80"/>
      <c r="D31" s="80"/>
      <c r="E31" s="80"/>
    </row>
    <row r="32" spans="1:19" ht="41.4" customHeight="1">
      <c r="A32" s="82">
        <v>17</v>
      </c>
      <c r="B32" s="80"/>
      <c r="C32" s="80"/>
      <c r="D32" s="80"/>
      <c r="E32" s="80"/>
    </row>
    <row r="33" spans="1:5" ht="41.4" customHeight="1">
      <c r="A33" s="82">
        <v>18</v>
      </c>
      <c r="B33" s="80"/>
      <c r="C33" s="80"/>
      <c r="D33" s="80"/>
      <c r="E33" s="80"/>
    </row>
    <row r="34" spans="1:5" ht="39.9" customHeight="1">
      <c r="A34" s="82">
        <v>19</v>
      </c>
      <c r="B34" s="80"/>
      <c r="C34" s="80"/>
      <c r="D34" s="80"/>
      <c r="E34" s="80"/>
    </row>
    <row r="35" spans="1:5" ht="41.1" customHeight="1">
      <c r="A35" s="82">
        <v>20</v>
      </c>
      <c r="B35" s="80"/>
      <c r="C35" s="80"/>
      <c r="D35" s="80"/>
      <c r="E35" s="80"/>
    </row>
    <row r="36" spans="1:5" ht="37.5" customHeight="1">
      <c r="A36" s="82">
        <v>21</v>
      </c>
      <c r="B36" s="80"/>
      <c r="C36" s="80"/>
      <c r="D36" s="80"/>
      <c r="E36" s="80"/>
    </row>
    <row r="37" spans="1:5" ht="37.5" customHeight="1">
      <c r="A37" s="82">
        <v>22</v>
      </c>
      <c r="B37" s="80"/>
      <c r="C37" s="80"/>
      <c r="D37" s="80"/>
      <c r="E37" s="80"/>
    </row>
    <row r="38" spans="1:5" ht="37.5" customHeight="1">
      <c r="A38" s="82">
        <v>23</v>
      </c>
      <c r="B38" s="80"/>
      <c r="C38" s="80"/>
      <c r="D38" s="80"/>
      <c r="E38" s="80"/>
    </row>
    <row r="39" spans="1:5" ht="37.5" customHeight="1">
      <c r="A39" s="82">
        <v>24</v>
      </c>
      <c r="B39" s="80"/>
      <c r="C39" s="80"/>
      <c r="D39" s="80"/>
      <c r="E39" s="80"/>
    </row>
    <row r="40" spans="1:5" ht="37.5" customHeight="1">
      <c r="A40" s="82">
        <v>25</v>
      </c>
      <c r="B40" s="80"/>
      <c r="C40" s="80"/>
      <c r="D40" s="80"/>
      <c r="E40" s="80"/>
    </row>
    <row r="41" spans="1:5" ht="37.5" customHeight="1">
      <c r="A41" s="82">
        <v>26</v>
      </c>
      <c r="B41" s="80"/>
      <c r="C41" s="80"/>
      <c r="D41" s="80"/>
      <c r="E41" s="80"/>
    </row>
    <row r="42" spans="1:5" ht="37.5" customHeight="1">
      <c r="A42" s="82">
        <v>27</v>
      </c>
      <c r="B42" s="80"/>
      <c r="C42" s="80"/>
      <c r="D42" s="80"/>
      <c r="E42" s="80"/>
    </row>
    <row r="43" spans="1:5" ht="37.5" customHeight="1">
      <c r="A43" s="82">
        <v>28</v>
      </c>
      <c r="B43" s="80"/>
      <c r="C43" s="80"/>
      <c r="D43" s="80"/>
      <c r="E43" s="80"/>
    </row>
    <row r="44" spans="1:5" ht="37.5" customHeight="1">
      <c r="A44" s="82">
        <v>29</v>
      </c>
      <c r="B44" s="80"/>
      <c r="C44" s="80"/>
      <c r="D44" s="80"/>
      <c r="E44" s="80"/>
    </row>
    <row r="45" spans="1:5" ht="37.5" customHeight="1">
      <c r="A45" s="82">
        <v>30</v>
      </c>
      <c r="B45" s="80"/>
      <c r="C45" s="80"/>
      <c r="D45" s="80"/>
      <c r="E45" s="80"/>
    </row>
    <row r="46" spans="1:5" ht="37.5" customHeight="1">
      <c r="A46" s="82">
        <v>31</v>
      </c>
      <c r="B46" s="80"/>
      <c r="C46" s="80"/>
      <c r="D46" s="80"/>
      <c r="E46" s="80"/>
    </row>
    <row r="47" spans="1:5" ht="37.5" customHeight="1">
      <c r="A47" s="82">
        <v>32</v>
      </c>
      <c r="B47" s="80"/>
      <c r="C47" s="80"/>
      <c r="D47" s="80"/>
      <c r="E47" s="80"/>
    </row>
    <row r="48" spans="1:5" ht="37.5" customHeight="1">
      <c r="A48" s="82">
        <v>33</v>
      </c>
      <c r="B48" s="80"/>
      <c r="C48" s="80"/>
      <c r="D48" s="80"/>
      <c r="E48" s="80"/>
    </row>
    <row r="49" spans="1:5" ht="37.5" customHeight="1">
      <c r="A49" s="82">
        <v>34</v>
      </c>
      <c r="B49" s="80"/>
      <c r="C49" s="80"/>
      <c r="D49" s="80"/>
      <c r="E49" s="80"/>
    </row>
    <row r="50" spans="1:5" ht="37.5" customHeight="1">
      <c r="A50" s="82">
        <v>35</v>
      </c>
      <c r="B50" s="80"/>
      <c r="C50" s="80"/>
      <c r="D50" s="80"/>
      <c r="E50" s="80"/>
    </row>
    <row r="51" spans="1:5" ht="37.5" customHeight="1">
      <c r="A51" s="82">
        <v>36</v>
      </c>
      <c r="B51" s="80"/>
      <c r="C51" s="80"/>
      <c r="D51" s="80"/>
      <c r="E51" s="80"/>
    </row>
    <row r="52" spans="1:5" ht="37.5" customHeight="1">
      <c r="A52" s="82">
        <v>37</v>
      </c>
      <c r="B52" s="80"/>
      <c r="C52" s="80"/>
      <c r="D52" s="80"/>
      <c r="E52" s="80"/>
    </row>
    <row r="53" spans="1:5" ht="37.5" customHeight="1">
      <c r="A53" s="82">
        <v>38</v>
      </c>
      <c r="B53" s="80"/>
      <c r="C53" s="80"/>
      <c r="D53" s="80"/>
      <c r="E53" s="80"/>
    </row>
    <row r="54" spans="1:5" ht="37.5" customHeight="1">
      <c r="A54" s="82">
        <v>39</v>
      </c>
      <c r="B54" s="80"/>
      <c r="C54" s="80"/>
      <c r="D54" s="80"/>
      <c r="E54" s="80"/>
    </row>
    <row r="55" spans="1:5" ht="37.5" customHeight="1">
      <c r="A55" s="82">
        <v>40</v>
      </c>
      <c r="B55" s="80"/>
      <c r="C55" s="80"/>
      <c r="D55" s="80"/>
      <c r="E55" s="80"/>
    </row>
    <row r="56" spans="1:5" ht="37.5" customHeight="1">
      <c r="A56" s="82">
        <v>41</v>
      </c>
      <c r="B56" s="80"/>
      <c r="C56" s="80"/>
      <c r="D56" s="80"/>
      <c r="E56" s="80"/>
    </row>
    <row r="57" spans="1:5" ht="37.5" customHeight="1">
      <c r="A57" s="82">
        <v>42</v>
      </c>
      <c r="B57" s="80"/>
      <c r="C57" s="80"/>
      <c r="D57" s="80"/>
      <c r="E57" s="80"/>
    </row>
    <row r="58" spans="1:5" ht="37.5" customHeight="1">
      <c r="A58" s="82">
        <v>43</v>
      </c>
      <c r="B58" s="80"/>
      <c r="C58" s="80"/>
      <c r="D58" s="80"/>
      <c r="E58" s="80"/>
    </row>
    <row r="59" spans="1:5" ht="37.5" customHeight="1">
      <c r="A59" s="82">
        <v>44</v>
      </c>
      <c r="B59" s="80"/>
      <c r="C59" s="80"/>
      <c r="D59" s="80"/>
      <c r="E59" s="80"/>
    </row>
    <row r="60" spans="1:5" ht="37.5" customHeight="1">
      <c r="A60" s="82">
        <v>45</v>
      </c>
      <c r="B60" s="80"/>
      <c r="C60" s="80"/>
      <c r="D60" s="80"/>
      <c r="E60" s="80"/>
    </row>
    <row r="61" spans="1:5" ht="37.5" customHeight="1">
      <c r="A61" s="85">
        <v>46</v>
      </c>
      <c r="B61" s="80"/>
      <c r="C61" s="80"/>
      <c r="D61" s="80"/>
      <c r="E61" s="80"/>
    </row>
    <row r="62" spans="1:5" ht="37.5" customHeight="1">
      <c r="A62" s="82">
        <v>47</v>
      </c>
      <c r="B62" s="80"/>
      <c r="C62" s="80"/>
      <c r="D62" s="80"/>
      <c r="E62" s="80"/>
    </row>
    <row r="63" spans="1:5" ht="37.5" customHeight="1">
      <c r="A63" s="82">
        <v>48</v>
      </c>
      <c r="B63" s="80"/>
      <c r="C63" s="80"/>
      <c r="D63" s="80"/>
      <c r="E63" s="80"/>
    </row>
    <row r="64" spans="1:5" ht="37.5" customHeight="1">
      <c r="A64" s="82">
        <v>49</v>
      </c>
      <c r="B64" s="80"/>
      <c r="C64" s="80"/>
      <c r="D64" s="80"/>
      <c r="E64" s="80"/>
    </row>
    <row r="65" spans="1:5" ht="37.5" customHeight="1">
      <c r="A65" s="86">
        <v>50</v>
      </c>
      <c r="B65" s="87"/>
      <c r="C65" s="87"/>
      <c r="D65" s="87"/>
      <c r="E65" s="87"/>
    </row>
  </sheetData>
  <mergeCells count="5">
    <mergeCell ref="C3:D3"/>
    <mergeCell ref="C4:D4"/>
    <mergeCell ref="F18:K19"/>
    <mergeCell ref="A3:B3"/>
    <mergeCell ref="A4:B4"/>
  </mergeCells>
  <phoneticPr fontId="7"/>
  <conditionalFormatting sqref="B61 D61:E61">
    <cfRule type="cellIs" dxfId="89" priority="75" operator="equal">
      <formula>""</formula>
    </cfRule>
  </conditionalFormatting>
  <conditionalFormatting sqref="B62:B65 D62:E65">
    <cfRule type="cellIs" dxfId="88" priority="74" operator="equal">
      <formula>""</formula>
    </cfRule>
  </conditionalFormatting>
  <conditionalFormatting sqref="B42:B45 D42:E45">
    <cfRule type="cellIs" dxfId="87" priority="72" operator="equal">
      <formula>""</formula>
    </cfRule>
  </conditionalFormatting>
  <conditionalFormatting sqref="B41 D41:E41">
    <cfRule type="cellIs" dxfId="86" priority="73" operator="equal">
      <formula>""</formula>
    </cfRule>
  </conditionalFormatting>
  <conditionalFormatting sqref="B37:B40 D37:E40">
    <cfRule type="cellIs" dxfId="85" priority="70" operator="equal">
      <formula>""</formula>
    </cfRule>
  </conditionalFormatting>
  <conditionalFormatting sqref="B36 D36:E36">
    <cfRule type="cellIs" dxfId="84" priority="71" operator="equal">
      <formula>""</formula>
    </cfRule>
  </conditionalFormatting>
  <conditionalFormatting sqref="B47:B50 D47:E50">
    <cfRule type="cellIs" dxfId="83" priority="62" operator="equal">
      <formula>""</formula>
    </cfRule>
  </conditionalFormatting>
  <conditionalFormatting sqref="B46 D46:E46">
    <cfRule type="cellIs" dxfId="82" priority="63" operator="equal">
      <formula>""</formula>
    </cfRule>
  </conditionalFormatting>
  <conditionalFormatting sqref="B52:B55 D52:E55">
    <cfRule type="cellIs" dxfId="81" priority="60" operator="equal">
      <formula>""</formula>
    </cfRule>
  </conditionalFormatting>
  <conditionalFormatting sqref="B51 D51:E51">
    <cfRule type="cellIs" dxfId="80" priority="61" operator="equal">
      <formula>""</formula>
    </cfRule>
  </conditionalFormatting>
  <conditionalFormatting sqref="C52:C55">
    <cfRule type="cellIs" dxfId="79" priority="42" operator="equal">
      <formula>""</formula>
    </cfRule>
  </conditionalFormatting>
  <conditionalFormatting sqref="C46">
    <cfRule type="cellIs" dxfId="78" priority="45" operator="equal">
      <formula>""</formula>
    </cfRule>
  </conditionalFormatting>
  <conditionalFormatting sqref="C47:C50">
    <cfRule type="cellIs" dxfId="77" priority="44" operator="equal">
      <formula>""</formula>
    </cfRule>
  </conditionalFormatting>
  <conditionalFormatting sqref="B57:B60 D57:E60">
    <cfRule type="cellIs" dxfId="76" priority="58" operator="equal">
      <formula>""</formula>
    </cfRule>
  </conditionalFormatting>
  <conditionalFormatting sqref="B56 D56:E56">
    <cfRule type="cellIs" dxfId="75" priority="59" operator="equal">
      <formula>""</formula>
    </cfRule>
  </conditionalFormatting>
  <conditionalFormatting sqref="C51">
    <cfRule type="cellIs" dxfId="74" priority="43" operator="equal">
      <formula>""</formula>
    </cfRule>
  </conditionalFormatting>
  <conditionalFormatting sqref="C56">
    <cfRule type="cellIs" dxfId="73" priority="41" operator="equal">
      <formula>""</formula>
    </cfRule>
  </conditionalFormatting>
  <conditionalFormatting sqref="C57:C60">
    <cfRule type="cellIs" dxfId="72" priority="40" operator="equal">
      <formula>""</formula>
    </cfRule>
  </conditionalFormatting>
  <conditionalFormatting sqref="C61">
    <cfRule type="cellIs" dxfId="71" priority="57" operator="equal">
      <formula>""</formula>
    </cfRule>
  </conditionalFormatting>
  <conditionalFormatting sqref="C62:C65">
    <cfRule type="cellIs" dxfId="70" priority="56" operator="equal">
      <formula>""</formula>
    </cfRule>
  </conditionalFormatting>
  <conditionalFormatting sqref="C42:C45">
    <cfRule type="cellIs" dxfId="69" priority="54" operator="equal">
      <formula>""</formula>
    </cfRule>
  </conditionalFormatting>
  <conditionalFormatting sqref="C41">
    <cfRule type="cellIs" dxfId="68" priority="55" operator="equal">
      <formula>""</formula>
    </cfRule>
  </conditionalFormatting>
  <conditionalFormatting sqref="C37:C40">
    <cfRule type="cellIs" dxfId="67" priority="52" operator="equal">
      <formula>""</formula>
    </cfRule>
  </conditionalFormatting>
  <conditionalFormatting sqref="C36">
    <cfRule type="cellIs" dxfId="66" priority="53" operator="equal">
      <formula>""</formula>
    </cfRule>
  </conditionalFormatting>
  <conditionalFormatting sqref="A4">
    <cfRule type="cellIs" dxfId="65" priority="38" operator="equal">
      <formula>""</formula>
    </cfRule>
  </conditionalFormatting>
  <conditionalFormatting sqref="E24:E35">
    <cfRule type="cellIs" dxfId="64" priority="28" operator="equal">
      <formula>""</formula>
    </cfRule>
  </conditionalFormatting>
  <conditionalFormatting sqref="D32:D35">
    <cfRule type="cellIs" dxfId="63" priority="26" operator="equal">
      <formula>""</formula>
    </cfRule>
  </conditionalFormatting>
  <conditionalFormatting sqref="D31">
    <cfRule type="cellIs" dxfId="62" priority="27" operator="equal">
      <formula>""</formula>
    </cfRule>
  </conditionalFormatting>
  <conditionalFormatting sqref="D27:D30">
    <cfRule type="cellIs" dxfId="61" priority="24" operator="equal">
      <formula>""</formula>
    </cfRule>
  </conditionalFormatting>
  <conditionalFormatting sqref="D26">
    <cfRule type="cellIs" dxfId="60" priority="25" operator="equal">
      <formula>""</formula>
    </cfRule>
  </conditionalFormatting>
  <conditionalFormatting sqref="D24:D25">
    <cfRule type="cellIs" dxfId="59" priority="23" operator="equal">
      <formula>""</formula>
    </cfRule>
  </conditionalFormatting>
  <conditionalFormatting sqref="C32:C35">
    <cfRule type="cellIs" dxfId="58" priority="21" operator="equal">
      <formula>""</formula>
    </cfRule>
  </conditionalFormatting>
  <conditionalFormatting sqref="C31">
    <cfRule type="cellIs" dxfId="57" priority="22" operator="equal">
      <formula>""</formula>
    </cfRule>
  </conditionalFormatting>
  <conditionalFormatting sqref="C27:C30">
    <cfRule type="cellIs" dxfId="56" priority="19" operator="equal">
      <formula>""</formula>
    </cfRule>
  </conditionalFormatting>
  <conditionalFormatting sqref="C26">
    <cfRule type="cellIs" dxfId="55" priority="20" operator="equal">
      <formula>""</formula>
    </cfRule>
  </conditionalFormatting>
  <conditionalFormatting sqref="C24:C25">
    <cfRule type="cellIs" dxfId="54" priority="18" operator="equal">
      <formula>""</formula>
    </cfRule>
  </conditionalFormatting>
  <conditionalFormatting sqref="C23">
    <cfRule type="cellIs" dxfId="53" priority="17" operator="equal">
      <formula>""</formula>
    </cfRule>
  </conditionalFormatting>
  <conditionalFormatting sqref="C16:C20">
    <cfRule type="cellIs" dxfId="52" priority="16" operator="equal">
      <formula>""</formula>
    </cfRule>
  </conditionalFormatting>
  <conditionalFormatting sqref="C22">
    <cfRule type="cellIs" dxfId="51" priority="14" operator="equal">
      <formula>""</formula>
    </cfRule>
  </conditionalFormatting>
  <conditionalFormatting sqref="C21">
    <cfRule type="cellIs" dxfId="50" priority="15" operator="equal">
      <formula>""</formula>
    </cfRule>
  </conditionalFormatting>
  <conditionalFormatting sqref="D23">
    <cfRule type="cellIs" dxfId="49" priority="13" operator="equal">
      <formula>""</formula>
    </cfRule>
  </conditionalFormatting>
  <conditionalFormatting sqref="D16:D20">
    <cfRule type="cellIs" dxfId="48" priority="12" operator="equal">
      <formula>""</formula>
    </cfRule>
  </conditionalFormatting>
  <conditionalFormatting sqref="D22">
    <cfRule type="cellIs" dxfId="47" priority="10" operator="equal">
      <formula>""</formula>
    </cfRule>
  </conditionalFormatting>
  <conditionalFormatting sqref="D21">
    <cfRule type="cellIs" dxfId="46" priority="11" operator="equal">
      <formula>""</formula>
    </cfRule>
  </conditionalFormatting>
  <conditionalFormatting sqref="E23">
    <cfRule type="cellIs" dxfId="45" priority="9" operator="equal">
      <formula>""</formula>
    </cfRule>
  </conditionalFormatting>
  <conditionalFormatting sqref="E16:E20">
    <cfRule type="cellIs" dxfId="44" priority="8" operator="equal">
      <formula>""</formula>
    </cfRule>
  </conditionalFormatting>
  <conditionalFormatting sqref="E22">
    <cfRule type="cellIs" dxfId="43" priority="6" operator="equal">
      <formula>""</formula>
    </cfRule>
  </conditionalFormatting>
  <conditionalFormatting sqref="E21">
    <cfRule type="cellIs" dxfId="42" priority="7" operator="equal">
      <formula>""</formula>
    </cfRule>
  </conditionalFormatting>
  <conditionalFormatting sqref="B16">
    <cfRule type="cellIs" dxfId="41" priority="4" operator="equal">
      <formula>""</formula>
    </cfRule>
  </conditionalFormatting>
  <conditionalFormatting sqref="B17">
    <cfRule type="cellIs" dxfId="40" priority="3" operator="equal">
      <formula>""</formula>
    </cfRule>
  </conditionalFormatting>
  <conditionalFormatting sqref="B18:B23">
    <cfRule type="cellIs" dxfId="39" priority="2" operator="equal">
      <formula>""</formula>
    </cfRule>
  </conditionalFormatting>
  <conditionalFormatting sqref="B24:B35">
    <cfRule type="cellIs" dxfId="38" priority="1" operator="equal">
      <formula>""</formula>
    </cfRule>
  </conditionalFormatting>
  <dataValidations count="5">
    <dataValidation type="custom" allowBlank="1" showInputMessage="1" sqref="E36:E65" xr:uid="{1E915202-DC4E-4048-A0D7-559E411837C8}">
      <formula1>AND(#REF!="●",E36=#REF!)</formula1>
    </dataValidation>
    <dataValidation type="custom" allowBlank="1" showInputMessage="1" sqref="E16:E23" xr:uid="{60A97E22-4C76-410A-A98D-AE2C889F7433}">
      <formula1>AND(#REF!="●",E16=F16)</formula1>
    </dataValidation>
    <dataValidation type="custom" allowBlank="1" showInputMessage="1" sqref="E24:E35" xr:uid="{D892CDB5-55DA-4937-8092-A7B5848F05ED}">
      <formula1>AND(#REF!="●",E24=#REF!)</formula1>
    </dataValidation>
    <dataValidation type="list" showInputMessage="1" showErrorMessage="1" sqref="B16:B35" xr:uid="{9B73357C-AEA8-4ECE-99AF-A508438A8B58}">
      <formula1>"1.外注費・委託費, 2.機材・部品・材料調達費及び、据え付け工事費, 3.人件費, 4.その他諸経費"</formula1>
    </dataValidation>
    <dataValidation type="list" allowBlank="1" showInputMessage="1" showErrorMessage="1" sqref="A4:B4" xr:uid="{84C921FB-8BAA-4134-9C0A-699B613CC65A}">
      <formula1>$S$12:$S$14</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27CD-82CE-4A39-803B-01327C002621}">
  <sheetPr>
    <pageSetUpPr fitToPage="1"/>
  </sheetPr>
  <dimension ref="A1:M36"/>
  <sheetViews>
    <sheetView showGridLines="0" view="pageBreakPreview" zoomScaleNormal="96" zoomScaleSheetLayoutView="100" workbookViewId="0"/>
  </sheetViews>
  <sheetFormatPr defaultColWidth="13.8984375" defaultRowHeight="14.4"/>
  <cols>
    <col min="1" max="1" width="6.09765625" style="91" customWidth="1"/>
    <col min="2" max="2" width="14.59765625" style="91" customWidth="1"/>
    <col min="3" max="3" width="14.5" style="91" customWidth="1"/>
    <col min="4" max="4" width="14.59765625" style="91" customWidth="1"/>
    <col min="5" max="5" width="8.3984375" style="91" customWidth="1"/>
    <col min="6" max="6" width="14.59765625" style="91" customWidth="1"/>
    <col min="7" max="7" width="16.09765625" style="91" customWidth="1"/>
    <col min="8" max="16384" width="13.8984375" style="91"/>
  </cols>
  <sheetData>
    <row r="1" spans="1:13">
      <c r="A1" s="89" t="s">
        <v>113</v>
      </c>
      <c r="B1" s="89"/>
      <c r="C1" s="89"/>
      <c r="D1" s="89"/>
      <c r="E1" s="89"/>
      <c r="F1" s="330"/>
      <c r="G1" s="330"/>
      <c r="H1" s="90"/>
    </row>
    <row r="2" spans="1:13" ht="14.4" customHeight="1">
      <c r="A2" s="89"/>
      <c r="B2" s="89"/>
      <c r="C2" s="89"/>
      <c r="D2" s="89"/>
      <c r="E2" s="89"/>
      <c r="F2" s="331" t="s">
        <v>280</v>
      </c>
      <c r="G2" s="331"/>
      <c r="H2" s="92"/>
    </row>
    <row r="3" spans="1:13">
      <c r="A3" s="89"/>
      <c r="B3" s="89"/>
      <c r="C3" s="89"/>
      <c r="D3" s="89"/>
      <c r="E3" s="89"/>
      <c r="F3" s="93"/>
      <c r="G3" s="93"/>
      <c r="H3" s="92"/>
    </row>
    <row r="4" spans="1:13" ht="15" customHeight="1">
      <c r="A4" s="149" t="s">
        <v>249</v>
      </c>
      <c r="B4" s="199"/>
      <c r="C4" s="199"/>
      <c r="D4" s="89"/>
      <c r="E4" s="89"/>
      <c r="F4" s="89"/>
      <c r="G4" s="93"/>
      <c r="H4" s="92"/>
    </row>
    <row r="5" spans="1:13" ht="14.4" customHeight="1">
      <c r="A5" s="149" t="s">
        <v>254</v>
      </c>
      <c r="B5" s="199"/>
      <c r="C5" s="199"/>
      <c r="D5" s="89"/>
      <c r="E5" s="89"/>
      <c r="F5" s="89"/>
      <c r="G5" s="93"/>
      <c r="H5" s="93"/>
    </row>
    <row r="6" spans="1:13" ht="14.4" customHeight="1">
      <c r="A6" s="89"/>
      <c r="B6" s="89"/>
      <c r="C6" s="89"/>
      <c r="D6" s="89"/>
      <c r="E6" s="89"/>
      <c r="F6" s="89"/>
      <c r="G6" s="93"/>
      <c r="H6" s="93"/>
    </row>
    <row r="7" spans="1:13" ht="52.5" customHeight="1">
      <c r="A7" s="89"/>
      <c r="B7" s="89"/>
      <c r="C7" s="332"/>
      <c r="D7" s="332"/>
      <c r="E7" s="94" t="s">
        <v>114</v>
      </c>
      <c r="F7" s="333">
        <f>'別添１　事業者基本情報【幹事社、コンソーシアム参加事業者】'!C4</f>
        <v>0</v>
      </c>
      <c r="G7" s="333"/>
      <c r="H7" s="95"/>
    </row>
    <row r="8" spans="1:13" ht="14.4" customHeight="1">
      <c r="A8" s="89"/>
      <c r="B8" s="89"/>
      <c r="C8" s="89"/>
      <c r="D8" s="89"/>
      <c r="E8" s="93" t="s">
        <v>115</v>
      </c>
      <c r="F8" s="96">
        <f>'別添１　事業者基本情報【幹事社、コンソーシアム参加事業者】'!C3</f>
        <v>0</v>
      </c>
      <c r="G8" s="96"/>
      <c r="H8" s="96"/>
      <c r="I8" s="91" t="s">
        <v>116</v>
      </c>
    </row>
    <row r="9" spans="1:13" ht="14.4" customHeight="1">
      <c r="A9" s="89"/>
      <c r="B9" s="89"/>
      <c r="C9" s="89"/>
      <c r="D9" s="89"/>
      <c r="E9" s="93" t="s">
        <v>117</v>
      </c>
      <c r="F9" s="96">
        <f>'別添１　事業者基本情報【幹事社、コンソーシアム参加事業者】'!C5</f>
        <v>0</v>
      </c>
      <c r="G9" s="96"/>
      <c r="H9" s="96"/>
    </row>
    <row r="10" spans="1:13">
      <c r="A10" s="89"/>
      <c r="B10" s="89"/>
      <c r="C10" s="89"/>
      <c r="D10" s="89"/>
      <c r="E10" s="93" t="s">
        <v>118</v>
      </c>
      <c r="F10" s="96">
        <f>'別添１　事業者基本情報【幹事社、コンソーシアム参加事業者】'!C6</f>
        <v>0</v>
      </c>
      <c r="G10" s="97"/>
      <c r="H10" s="97"/>
      <c r="I10" s="91" t="s">
        <v>119</v>
      </c>
    </row>
    <row r="11" spans="1:13" ht="14.4" customHeight="1">
      <c r="A11" s="89"/>
      <c r="B11" s="89"/>
      <c r="C11" s="89"/>
      <c r="D11" s="89"/>
      <c r="E11" s="89"/>
      <c r="F11" s="89"/>
      <c r="G11" s="97"/>
      <c r="H11" s="97"/>
      <c r="I11" s="324"/>
      <c r="J11" s="325"/>
      <c r="K11" s="325"/>
      <c r="L11" s="325"/>
      <c r="M11" s="325"/>
    </row>
    <row r="12" spans="1:13" ht="15.6" customHeight="1">
      <c r="A12" s="89"/>
      <c r="B12" s="89"/>
      <c r="C12" s="89"/>
      <c r="D12" s="89"/>
      <c r="E12" s="89"/>
      <c r="F12" s="89"/>
      <c r="G12" s="97"/>
      <c r="H12" s="97"/>
      <c r="I12" s="325"/>
      <c r="J12" s="325"/>
      <c r="K12" s="325"/>
      <c r="L12" s="325"/>
      <c r="M12" s="325"/>
    </row>
    <row r="13" spans="1:13" ht="14.4" customHeight="1">
      <c r="A13" s="89"/>
      <c r="B13" s="89"/>
      <c r="C13" s="89"/>
      <c r="D13" s="89"/>
      <c r="E13" s="89"/>
      <c r="F13" s="89"/>
      <c r="G13" s="93"/>
      <c r="H13" s="93"/>
    </row>
    <row r="14" spans="1:13" ht="30.9" customHeight="1">
      <c r="A14" s="326" t="s">
        <v>281</v>
      </c>
      <c r="B14" s="326"/>
      <c r="C14" s="326"/>
      <c r="D14" s="326"/>
      <c r="E14" s="326"/>
      <c r="F14" s="326"/>
      <c r="G14" s="326"/>
      <c r="H14" s="98"/>
    </row>
    <row r="15" spans="1:13" ht="91.5" customHeight="1">
      <c r="A15" s="327" t="s">
        <v>282</v>
      </c>
      <c r="B15" s="327"/>
      <c r="C15" s="327"/>
      <c r="D15" s="327"/>
      <c r="E15" s="327"/>
      <c r="F15" s="327"/>
      <c r="G15" s="327"/>
      <c r="H15" s="99"/>
    </row>
    <row r="16" spans="1:13" ht="15.6" customHeight="1">
      <c r="A16" s="89"/>
      <c r="B16" s="89"/>
      <c r="C16" s="89"/>
      <c r="D16" s="89"/>
      <c r="E16" s="89"/>
      <c r="F16" s="89"/>
      <c r="G16" s="89"/>
      <c r="H16" s="89"/>
    </row>
    <row r="17" spans="1:10" ht="15.6" customHeight="1">
      <c r="A17" s="328"/>
      <c r="B17" s="328"/>
      <c r="C17" s="328"/>
      <c r="D17" s="328"/>
      <c r="E17" s="328"/>
      <c r="F17" s="328"/>
      <c r="G17" s="328"/>
      <c r="H17" s="97"/>
    </row>
    <row r="18" spans="1:10" ht="13.5" customHeight="1">
      <c r="A18" s="89"/>
      <c r="B18" s="89"/>
      <c r="C18" s="89"/>
      <c r="D18" s="89"/>
      <c r="E18" s="89"/>
      <c r="F18" s="89"/>
      <c r="G18" s="89"/>
      <c r="H18" s="89"/>
    </row>
    <row r="19" spans="1:10" ht="14.1" customHeight="1">
      <c r="A19" s="89"/>
      <c r="B19" s="89"/>
      <c r="C19" s="89"/>
      <c r="D19" s="89"/>
      <c r="E19" s="89"/>
      <c r="F19" s="89"/>
      <c r="G19" s="89"/>
      <c r="H19" s="89"/>
    </row>
    <row r="20" spans="1:10" ht="14.1" customHeight="1">
      <c r="A20" s="89" t="s">
        <v>121</v>
      </c>
      <c r="B20" s="89"/>
      <c r="C20" s="89"/>
      <c r="D20" s="89"/>
      <c r="E20" s="89"/>
      <c r="F20" s="89"/>
      <c r="G20" s="89"/>
      <c r="H20" s="89"/>
    </row>
    <row r="21" spans="1:10" ht="42.9" customHeight="1">
      <c r="A21" s="89"/>
      <c r="B21" s="329"/>
      <c r="C21" s="329"/>
      <c r="D21" s="329"/>
      <c r="E21" s="329"/>
      <c r="F21" s="329"/>
      <c r="G21" s="89"/>
      <c r="H21" s="89"/>
    </row>
    <row r="22" spans="1:10" ht="13.5" customHeight="1">
      <c r="A22" s="89" t="s">
        <v>122</v>
      </c>
      <c r="B22" s="89"/>
      <c r="C22" s="89"/>
      <c r="D22" s="89"/>
      <c r="E22" s="89"/>
      <c r="F22" s="89"/>
      <c r="G22" s="89"/>
      <c r="H22" s="89"/>
    </row>
    <row r="23" spans="1:10" ht="41.4" customHeight="1">
      <c r="A23" s="89"/>
      <c r="B23" s="89" t="s">
        <v>123</v>
      </c>
      <c r="C23" s="89"/>
      <c r="D23" s="89"/>
      <c r="E23" s="89"/>
      <c r="F23" s="89"/>
      <c r="G23" s="89"/>
      <c r="H23" s="89"/>
    </row>
    <row r="24" spans="1:10">
      <c r="A24" s="89" t="s">
        <v>124</v>
      </c>
      <c r="B24" s="89"/>
      <c r="C24" s="89"/>
      <c r="D24" s="89"/>
      <c r="E24" s="89"/>
      <c r="F24" s="89"/>
      <c r="G24" s="89"/>
      <c r="H24" s="89"/>
    </row>
    <row r="25" spans="1:10" ht="42" customHeight="1">
      <c r="A25" s="89"/>
      <c r="B25" s="89" t="s">
        <v>125</v>
      </c>
      <c r="C25" s="234"/>
      <c r="D25" s="89"/>
      <c r="E25" s="89"/>
      <c r="F25" s="89"/>
      <c r="G25" s="89"/>
      <c r="H25" s="89"/>
      <c r="I25" s="91" t="s">
        <v>274</v>
      </c>
    </row>
    <row r="26" spans="1:10" ht="13.5" customHeight="1">
      <c r="A26" s="89" t="s">
        <v>126</v>
      </c>
      <c r="B26" s="89"/>
      <c r="C26" s="89"/>
      <c r="D26" s="89"/>
      <c r="E26" s="89"/>
      <c r="F26" s="89"/>
      <c r="G26" s="89"/>
      <c r="H26" s="89"/>
    </row>
    <row r="27" spans="1:10" ht="15.9" customHeight="1">
      <c r="A27" s="89"/>
      <c r="B27" s="89"/>
      <c r="C27" s="89"/>
      <c r="D27" s="89"/>
      <c r="E27" s="89"/>
      <c r="F27" s="89"/>
      <c r="G27" s="89"/>
      <c r="H27" s="89"/>
      <c r="I27" s="100"/>
      <c r="J27" s="100" t="s">
        <v>127</v>
      </c>
    </row>
    <row r="28" spans="1:10" ht="13.5" customHeight="1">
      <c r="A28" s="89"/>
      <c r="B28" s="89"/>
      <c r="C28" s="89"/>
      <c r="D28" s="89"/>
      <c r="E28" s="89"/>
      <c r="F28" s="93" t="s">
        <v>128</v>
      </c>
      <c r="G28" s="93"/>
      <c r="H28" s="93"/>
      <c r="I28" s="101">
        <f>IFERROR(ROUNDDOWN(D30*E30,0),"")</f>
        <v>0</v>
      </c>
      <c r="J28" s="102" t="str">
        <f>'[1]別添２　支出計画書'!B7</f>
        <v/>
      </c>
    </row>
    <row r="29" spans="1:10" ht="48.9" customHeight="1">
      <c r="A29" s="103"/>
      <c r="B29" s="104" t="s">
        <v>129</v>
      </c>
      <c r="C29" s="105" t="s">
        <v>130</v>
      </c>
      <c r="D29" s="105" t="s">
        <v>131</v>
      </c>
      <c r="E29" s="105" t="s">
        <v>132</v>
      </c>
      <c r="F29" s="105" t="s">
        <v>133</v>
      </c>
      <c r="G29" s="103"/>
      <c r="H29" s="103"/>
      <c r="I29" s="106"/>
    </row>
    <row r="30" spans="1:10" ht="74.400000000000006" customHeight="1">
      <c r="A30" s="103"/>
      <c r="B30" s="104" t="s">
        <v>275</v>
      </c>
      <c r="C30" s="107">
        <f>$D$30</f>
        <v>0</v>
      </c>
      <c r="D30" s="200">
        <f>'別添２　支出計画書'!$E$13</f>
        <v>0</v>
      </c>
      <c r="E30" s="108">
        <f>'別添２　支出計画書'!A7</f>
        <v>0.5</v>
      </c>
      <c r="F30" s="107">
        <f>IFERROR(IF(I28&lt;J28,I28,J28),"")</f>
        <v>0</v>
      </c>
      <c r="G30" s="103"/>
      <c r="H30" s="103"/>
      <c r="I30" s="91" t="s">
        <v>134</v>
      </c>
    </row>
    <row r="31" spans="1:10" ht="50.4" customHeight="1">
      <c r="A31" s="103"/>
      <c r="B31" s="104" t="s">
        <v>135</v>
      </c>
      <c r="C31" s="107">
        <f>$C$30</f>
        <v>0</v>
      </c>
      <c r="D31" s="107">
        <f>$D$30</f>
        <v>0</v>
      </c>
      <c r="E31" s="108">
        <f>$E$30</f>
        <v>0.5</v>
      </c>
      <c r="F31" s="107">
        <f>$F$30</f>
        <v>0</v>
      </c>
      <c r="G31" s="103"/>
      <c r="H31" s="103"/>
    </row>
    <row r="32" spans="1:10" ht="15.6" customHeight="1">
      <c r="A32" s="89" t="s">
        <v>136</v>
      </c>
      <c r="B32" s="89"/>
      <c r="C32" s="89"/>
      <c r="D32" s="89"/>
      <c r="E32" s="89"/>
      <c r="F32" s="89"/>
      <c r="G32" s="89"/>
      <c r="H32" s="89"/>
    </row>
    <row r="33" spans="1:8">
      <c r="A33" s="109" t="s">
        <v>137</v>
      </c>
      <c r="B33" s="89"/>
      <c r="C33" s="89"/>
      <c r="D33" s="89"/>
      <c r="E33" s="89"/>
      <c r="F33" s="89"/>
      <c r="G33" s="89"/>
      <c r="H33" s="89"/>
    </row>
    <row r="34" spans="1:8" ht="13.5" customHeight="1">
      <c r="A34" s="268" t="s">
        <v>250</v>
      </c>
      <c r="B34" s="89"/>
      <c r="C34" s="89"/>
      <c r="D34" s="89"/>
      <c r="E34" s="89"/>
      <c r="F34" s="89"/>
      <c r="G34" s="89"/>
      <c r="H34" s="89"/>
    </row>
    <row r="35" spans="1:8" ht="13.5" customHeight="1">
      <c r="A35" s="89" t="s">
        <v>257</v>
      </c>
      <c r="B35" s="89"/>
      <c r="C35" s="89"/>
      <c r="D35" s="89"/>
      <c r="E35" s="89"/>
      <c r="F35" s="89"/>
      <c r="G35" s="89"/>
      <c r="H35" s="89"/>
    </row>
    <row r="36" spans="1:8" ht="15.9" customHeight="1">
      <c r="A36" s="109" t="s">
        <v>258</v>
      </c>
      <c r="B36" s="89"/>
      <c r="C36" s="89"/>
      <c r="D36" s="89"/>
      <c r="E36" s="89"/>
      <c r="F36" s="89"/>
      <c r="G36" s="89"/>
      <c r="H36" s="89"/>
    </row>
  </sheetData>
  <mergeCells count="9">
    <mergeCell ref="F1:G1"/>
    <mergeCell ref="F2:G2"/>
    <mergeCell ref="C7:D7"/>
    <mergeCell ref="F7:G7"/>
    <mergeCell ref="I11:M12"/>
    <mergeCell ref="A14:G14"/>
    <mergeCell ref="A15:G15"/>
    <mergeCell ref="A17:G17"/>
    <mergeCell ref="B21:F21"/>
  </mergeCells>
  <phoneticPr fontId="7"/>
  <conditionalFormatting sqref="F2">
    <cfRule type="cellIs" dxfId="37" priority="5" operator="equal">
      <formula>""</formula>
    </cfRule>
  </conditionalFormatting>
  <conditionalFormatting sqref="B21">
    <cfRule type="cellIs" dxfId="36" priority="4" operator="equal">
      <formula>""</formula>
    </cfRule>
  </conditionalFormatting>
  <conditionalFormatting sqref="B23">
    <cfRule type="cellIs" dxfId="35" priority="3" operator="equal">
      <formula>""</formula>
    </cfRule>
  </conditionalFormatting>
  <conditionalFormatting sqref="C25">
    <cfRule type="cellIs" dxfId="34" priority="2" operator="equal">
      <formula>""</formula>
    </cfRule>
  </conditionalFormatting>
  <conditionalFormatting sqref="F8">
    <cfRule type="cellIs" dxfId="33" priority="1" operator="equal">
      <formula>""</formula>
    </cfRule>
  </conditionalFormatting>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8AE8-10D6-4027-B60C-FA2F15182446}">
  <sheetPr>
    <pageSetUpPr fitToPage="1"/>
  </sheetPr>
  <dimension ref="A1:M39"/>
  <sheetViews>
    <sheetView showGridLines="0" view="pageBreakPreview" zoomScaleNormal="100" zoomScaleSheetLayoutView="100" workbookViewId="0">
      <selection activeCell="B33" sqref="B33"/>
    </sheetView>
  </sheetViews>
  <sheetFormatPr defaultColWidth="8.09765625" defaultRowHeight="14.4"/>
  <cols>
    <col min="1" max="1" width="5.8984375" style="91" customWidth="1"/>
    <col min="2" max="4" width="14.09765625" style="91" customWidth="1"/>
    <col min="5" max="5" width="7.3984375" style="91" customWidth="1"/>
    <col min="6" max="6" width="14.09765625" style="91" customWidth="1"/>
    <col min="7" max="7" width="15.59765625" style="91" customWidth="1"/>
    <col min="8" max="8" width="5.59765625" style="91" customWidth="1"/>
    <col min="9" max="9" width="11" style="91" customWidth="1"/>
    <col min="10" max="10" width="12.3984375" style="91" customWidth="1"/>
    <col min="11" max="16384" width="8.09765625" style="91"/>
  </cols>
  <sheetData>
    <row r="1" spans="1:13">
      <c r="A1" s="89" t="s">
        <v>113</v>
      </c>
      <c r="B1" s="89"/>
      <c r="C1" s="89"/>
      <c r="D1" s="89"/>
      <c r="E1" s="89"/>
      <c r="F1" s="330"/>
      <c r="G1" s="330"/>
      <c r="H1" s="90"/>
    </row>
    <row r="2" spans="1:13">
      <c r="A2" s="89"/>
      <c r="B2" s="89"/>
      <c r="C2" s="89"/>
      <c r="D2" s="89"/>
      <c r="E2" s="89"/>
      <c r="F2" s="331" t="s">
        <v>280</v>
      </c>
      <c r="G2" s="331"/>
      <c r="H2" s="92"/>
    </row>
    <row r="3" spans="1:13">
      <c r="A3" s="89"/>
      <c r="B3" s="89"/>
      <c r="C3" s="89"/>
      <c r="D3" s="89"/>
      <c r="E3" s="89"/>
      <c r="F3" s="93"/>
      <c r="G3" s="93"/>
      <c r="H3" s="92"/>
    </row>
    <row r="4" spans="1:13">
      <c r="A4" s="149" t="s">
        <v>251</v>
      </c>
      <c r="B4" s="199"/>
      <c r="C4" s="199"/>
      <c r="D4" s="89"/>
      <c r="E4" s="89"/>
      <c r="F4" s="89"/>
      <c r="G4" s="93"/>
      <c r="H4" s="92"/>
    </row>
    <row r="5" spans="1:13">
      <c r="A5" s="149" t="s">
        <v>254</v>
      </c>
      <c r="B5" s="199"/>
      <c r="C5" s="199"/>
      <c r="D5" s="89"/>
      <c r="E5" s="89"/>
      <c r="F5" s="89"/>
      <c r="G5" s="93"/>
      <c r="H5" s="93"/>
    </row>
    <row r="6" spans="1:13">
      <c r="A6" s="89"/>
      <c r="B6" s="89"/>
      <c r="C6" s="89"/>
      <c r="D6" s="89"/>
      <c r="E6" s="89"/>
      <c r="F6" s="89"/>
      <c r="G6" s="93"/>
      <c r="H6" s="93"/>
    </row>
    <row r="7" spans="1:13" ht="39.75" customHeight="1">
      <c r="A7" s="89"/>
      <c r="B7" s="89"/>
      <c r="C7" s="332"/>
      <c r="D7" s="332"/>
      <c r="E7" s="94" t="s">
        <v>114</v>
      </c>
      <c r="F7" s="333">
        <f>'別添１　事業者基本情報【幹事社、コンソーシアム参加事業者】'!C4</f>
        <v>0</v>
      </c>
      <c r="G7" s="333"/>
      <c r="H7" s="95"/>
      <c r="I7" s="91" t="s">
        <v>116</v>
      </c>
    </row>
    <row r="8" spans="1:13">
      <c r="A8" s="89"/>
      <c r="B8" s="89"/>
      <c r="C8" s="89"/>
      <c r="D8" s="89"/>
      <c r="E8" s="93" t="s">
        <v>115</v>
      </c>
      <c r="F8" s="96">
        <f>'別添１　事業者基本情報【幹事社、コンソーシアム参加事業者】'!C3</f>
        <v>0</v>
      </c>
      <c r="G8" s="96"/>
      <c r="H8" s="96"/>
    </row>
    <row r="9" spans="1:13">
      <c r="A9" s="89"/>
      <c r="B9" s="89"/>
      <c r="C9" s="89"/>
      <c r="D9" s="89"/>
      <c r="E9" s="93" t="s">
        <v>117</v>
      </c>
      <c r="F9" s="96">
        <f>'別添１　事業者基本情報【幹事社、コンソーシアム参加事業者】'!C5</f>
        <v>0</v>
      </c>
      <c r="G9" s="96"/>
      <c r="H9" s="96"/>
    </row>
    <row r="10" spans="1:13">
      <c r="A10" s="89"/>
      <c r="B10" s="89"/>
      <c r="C10" s="89"/>
      <c r="D10" s="89"/>
      <c r="E10" s="93" t="s">
        <v>118</v>
      </c>
      <c r="F10" s="96">
        <f>'別添１　事業者基本情報【幹事社、コンソーシアム参加事業者】'!C6</f>
        <v>0</v>
      </c>
      <c r="G10" s="97"/>
      <c r="H10" s="97"/>
    </row>
    <row r="11" spans="1:13">
      <c r="A11" s="89"/>
      <c r="B11" s="89"/>
      <c r="C11" s="89"/>
      <c r="D11" s="89"/>
      <c r="E11" s="89"/>
      <c r="F11" s="89"/>
      <c r="G11" s="97"/>
      <c r="H11" s="97"/>
    </row>
    <row r="12" spans="1:13">
      <c r="A12" s="89"/>
      <c r="B12" s="89"/>
      <c r="C12" s="89"/>
      <c r="D12" s="89"/>
      <c r="E12" s="89"/>
      <c r="F12" s="89"/>
      <c r="G12" s="97"/>
      <c r="H12" s="97"/>
    </row>
    <row r="13" spans="1:13" ht="34.5" customHeight="1">
      <c r="A13" s="89"/>
      <c r="B13" s="89"/>
      <c r="C13" s="89"/>
      <c r="D13" s="110"/>
      <c r="E13" s="94" t="s">
        <v>114</v>
      </c>
      <c r="F13" s="333">
        <f>'別添１　事業者基本情報【共同申請参加事業者】'!C4</f>
        <v>0</v>
      </c>
      <c r="G13" s="333"/>
      <c r="H13" s="95"/>
      <c r="I13" s="335"/>
      <c r="J13" s="335"/>
      <c r="K13" s="335"/>
      <c r="L13" s="335"/>
      <c r="M13" s="335"/>
    </row>
    <row r="14" spans="1:13">
      <c r="A14" s="89"/>
      <c r="B14" s="89"/>
      <c r="C14" s="89"/>
      <c r="D14" s="89"/>
      <c r="E14" s="93" t="s">
        <v>49</v>
      </c>
      <c r="F14" s="334">
        <f>'別添１　事業者基本情報【共同申請参加事業者】'!C3</f>
        <v>0</v>
      </c>
      <c r="G14" s="334"/>
      <c r="H14" s="96"/>
    </row>
    <row r="15" spans="1:13" ht="14.25" customHeight="1">
      <c r="A15" s="89"/>
      <c r="B15" s="89"/>
      <c r="C15" s="89"/>
      <c r="D15" s="89"/>
      <c r="E15" s="93" t="s">
        <v>117</v>
      </c>
      <c r="F15" s="334">
        <f>'別添１　事業者基本情報【共同申請参加事業者】'!C5</f>
        <v>0</v>
      </c>
      <c r="G15" s="334"/>
      <c r="H15" s="96"/>
      <c r="I15" s="335"/>
      <c r="J15" s="335"/>
      <c r="K15" s="335"/>
      <c r="L15" s="335"/>
      <c r="M15" s="335"/>
    </row>
    <row r="16" spans="1:13">
      <c r="A16" s="89"/>
      <c r="B16" s="89"/>
      <c r="C16" s="89"/>
      <c r="D16" s="89"/>
      <c r="E16" s="93" t="s">
        <v>118</v>
      </c>
      <c r="F16" s="334">
        <f>'別添１　事業者基本情報【共同申請参加事業者】'!C6</f>
        <v>0</v>
      </c>
      <c r="G16" s="334"/>
      <c r="H16" s="96"/>
      <c r="I16" s="335"/>
      <c r="J16" s="335"/>
      <c r="K16" s="335"/>
      <c r="L16" s="335"/>
      <c r="M16" s="335"/>
    </row>
    <row r="17" spans="1:13">
      <c r="A17" s="89"/>
      <c r="B17" s="89"/>
      <c r="C17" s="89"/>
      <c r="D17" s="89"/>
      <c r="E17" s="89"/>
      <c r="F17" s="89"/>
      <c r="G17" s="97"/>
      <c r="H17" s="97"/>
      <c r="I17" s="335"/>
      <c r="J17" s="335"/>
      <c r="K17" s="335"/>
      <c r="L17" s="335"/>
      <c r="M17" s="335"/>
    </row>
    <row r="18" spans="1:13">
      <c r="A18" s="89"/>
      <c r="B18" s="89"/>
      <c r="C18" s="89"/>
      <c r="D18" s="89"/>
      <c r="E18" s="89"/>
      <c r="F18" s="89"/>
      <c r="G18" s="93"/>
      <c r="H18" s="93"/>
    </row>
    <row r="19" spans="1:13" ht="30" customHeight="1">
      <c r="A19" s="326" t="s">
        <v>283</v>
      </c>
      <c r="B19" s="326"/>
      <c r="C19" s="326"/>
      <c r="D19" s="326"/>
      <c r="E19" s="326"/>
      <c r="F19" s="326"/>
      <c r="G19" s="326"/>
      <c r="H19" s="98"/>
    </row>
    <row r="20" spans="1:13" ht="89.25" customHeight="1">
      <c r="A20" s="327" t="s">
        <v>282</v>
      </c>
      <c r="B20" s="327"/>
      <c r="C20" s="327"/>
      <c r="D20" s="327"/>
      <c r="E20" s="327"/>
      <c r="F20" s="327"/>
      <c r="G20" s="327"/>
      <c r="H20" s="99"/>
    </row>
    <row r="21" spans="1:13">
      <c r="A21" s="328" t="s">
        <v>120</v>
      </c>
      <c r="B21" s="328"/>
      <c r="C21" s="328"/>
      <c r="D21" s="328"/>
      <c r="E21" s="328"/>
      <c r="F21" s="328"/>
      <c r="G21" s="328"/>
      <c r="H21" s="97"/>
    </row>
    <row r="22" spans="1:13">
      <c r="A22" s="89"/>
      <c r="B22" s="89"/>
      <c r="C22" s="89"/>
      <c r="D22" s="89"/>
      <c r="E22" s="89"/>
      <c r="F22" s="89"/>
      <c r="G22" s="89"/>
      <c r="H22" s="89"/>
    </row>
    <row r="23" spans="1:13">
      <c r="A23" s="89" t="s">
        <v>121</v>
      </c>
      <c r="B23" s="89"/>
      <c r="C23" s="89"/>
      <c r="D23" s="89"/>
      <c r="E23" s="89"/>
      <c r="F23" s="89"/>
      <c r="G23" s="89"/>
      <c r="H23" s="89"/>
    </row>
    <row r="24" spans="1:13" ht="39.9" customHeight="1">
      <c r="A24" s="89"/>
      <c r="B24" s="329"/>
      <c r="C24" s="329"/>
      <c r="D24" s="329"/>
      <c r="E24" s="329"/>
      <c r="F24" s="329"/>
      <c r="G24" s="89"/>
      <c r="H24" s="89"/>
    </row>
    <row r="25" spans="1:13">
      <c r="A25" s="89" t="s">
        <v>122</v>
      </c>
      <c r="B25" s="89"/>
      <c r="C25" s="89"/>
      <c r="D25" s="89"/>
      <c r="E25" s="89"/>
      <c r="F25" s="89"/>
      <c r="G25" s="89"/>
      <c r="H25" s="89"/>
    </row>
    <row r="26" spans="1:13" ht="39.9" customHeight="1">
      <c r="A26" s="89"/>
      <c r="B26" s="89" t="s">
        <v>123</v>
      </c>
      <c r="C26" s="89"/>
      <c r="D26" s="89"/>
      <c r="E26" s="89"/>
      <c r="F26" s="89"/>
      <c r="G26" s="89"/>
      <c r="H26" s="89"/>
    </row>
    <row r="27" spans="1:13">
      <c r="A27" s="89" t="s">
        <v>124</v>
      </c>
      <c r="B27" s="89"/>
      <c r="C27" s="89"/>
      <c r="D27" s="89"/>
      <c r="E27" s="89"/>
      <c r="F27" s="89"/>
      <c r="G27" s="89"/>
      <c r="H27" s="89"/>
    </row>
    <row r="28" spans="1:13" ht="39.9" customHeight="1">
      <c r="A28" s="89"/>
      <c r="B28" s="89" t="s">
        <v>125</v>
      </c>
      <c r="C28" s="234"/>
      <c r="D28" s="89"/>
      <c r="E28" s="89"/>
      <c r="F28" s="89"/>
      <c r="G28" s="89"/>
      <c r="H28" s="89"/>
      <c r="I28" s="91" t="s">
        <v>274</v>
      </c>
    </row>
    <row r="29" spans="1:13">
      <c r="A29" s="89" t="s">
        <v>126</v>
      </c>
      <c r="B29" s="89"/>
      <c r="C29" s="89"/>
      <c r="D29" s="89"/>
      <c r="E29" s="89"/>
      <c r="F29" s="89"/>
      <c r="G29" s="89"/>
      <c r="H29" s="89"/>
    </row>
    <row r="30" spans="1:13">
      <c r="A30" s="89"/>
      <c r="B30" s="89"/>
      <c r="C30" s="89"/>
      <c r="D30" s="89"/>
      <c r="E30" s="89"/>
      <c r="F30" s="89"/>
      <c r="G30" s="89"/>
      <c r="H30" s="89"/>
      <c r="I30" s="100"/>
      <c r="J30" s="100" t="s">
        <v>127</v>
      </c>
    </row>
    <row r="31" spans="1:13" ht="13.5" customHeight="1">
      <c r="A31" s="89"/>
      <c r="B31" s="89"/>
      <c r="C31" s="89"/>
      <c r="D31" s="89"/>
      <c r="E31" s="89"/>
      <c r="F31" s="93" t="s">
        <v>128</v>
      </c>
      <c r="G31" s="93"/>
      <c r="H31" s="93"/>
      <c r="I31" s="101">
        <f>IFERROR(ROUNDDOWN(D33*E33,0),"")</f>
        <v>0</v>
      </c>
      <c r="J31" s="102" t="str">
        <f>'[1]別添２　支出計画書'!B7</f>
        <v/>
      </c>
    </row>
    <row r="32" spans="1:13" ht="47.25" customHeight="1">
      <c r="A32" s="103"/>
      <c r="B32" s="104" t="s">
        <v>129</v>
      </c>
      <c r="C32" s="105" t="s">
        <v>130</v>
      </c>
      <c r="D32" s="105" t="s">
        <v>131</v>
      </c>
      <c r="E32" s="105" t="s">
        <v>132</v>
      </c>
      <c r="F32" s="105" t="s">
        <v>133</v>
      </c>
      <c r="G32" s="103"/>
      <c r="H32" s="103"/>
      <c r="I32" s="106"/>
    </row>
    <row r="33" spans="1:9" ht="57.6" customHeight="1">
      <c r="A33" s="103"/>
      <c r="B33" s="104" t="s">
        <v>275</v>
      </c>
      <c r="C33" s="107">
        <f>$D$33</f>
        <v>0</v>
      </c>
      <c r="D33" s="107">
        <f>'別添２　支出計画書'!$E$13</f>
        <v>0</v>
      </c>
      <c r="E33" s="108">
        <f>'別添２　支出計画書'!A7</f>
        <v>0.5</v>
      </c>
      <c r="F33" s="107">
        <f>IFERROR(IF(I31&lt;J31,I31,J31),"")</f>
        <v>0</v>
      </c>
      <c r="G33" s="103"/>
      <c r="H33" s="103"/>
      <c r="I33" s="91" t="s">
        <v>138</v>
      </c>
    </row>
    <row r="34" spans="1:9" ht="48.75" customHeight="1">
      <c r="A34" s="103"/>
      <c r="B34" s="104" t="s">
        <v>135</v>
      </c>
      <c r="C34" s="107">
        <f>$C$33</f>
        <v>0</v>
      </c>
      <c r="D34" s="107">
        <f>$D$33</f>
        <v>0</v>
      </c>
      <c r="E34" s="108">
        <f>$E$33</f>
        <v>0.5</v>
      </c>
      <c r="F34" s="107">
        <f>$F$33</f>
        <v>0</v>
      </c>
      <c r="G34" s="103"/>
      <c r="H34" s="103"/>
    </row>
    <row r="35" spans="1:9">
      <c r="A35" s="89" t="s">
        <v>136</v>
      </c>
      <c r="B35" s="89"/>
      <c r="C35" s="89"/>
      <c r="D35" s="89"/>
      <c r="E35" s="89"/>
      <c r="F35" s="89"/>
      <c r="G35" s="89"/>
      <c r="H35" s="89"/>
    </row>
    <row r="36" spans="1:9">
      <c r="A36" s="109" t="s">
        <v>137</v>
      </c>
      <c r="B36" s="89"/>
      <c r="C36" s="89"/>
      <c r="D36" s="89"/>
      <c r="E36" s="89"/>
      <c r="F36" s="89"/>
      <c r="G36" s="89"/>
      <c r="H36" s="89"/>
    </row>
    <row r="37" spans="1:9">
      <c r="A37" s="268" t="s">
        <v>250</v>
      </c>
      <c r="B37" s="89"/>
      <c r="C37" s="89"/>
      <c r="D37" s="89"/>
      <c r="E37" s="89"/>
      <c r="F37" s="89"/>
      <c r="G37" s="89"/>
      <c r="H37" s="89"/>
    </row>
    <row r="38" spans="1:9">
      <c r="A38" s="89" t="s">
        <v>257</v>
      </c>
      <c r="B38" s="89"/>
      <c r="C38" s="89"/>
      <c r="D38" s="89"/>
      <c r="E38" s="89"/>
      <c r="F38" s="89"/>
      <c r="G38" s="89"/>
      <c r="H38" s="89"/>
    </row>
    <row r="39" spans="1:9">
      <c r="A39" s="109" t="s">
        <v>259</v>
      </c>
      <c r="B39" s="89"/>
      <c r="C39" s="89"/>
      <c r="D39" s="89"/>
      <c r="E39" s="89"/>
      <c r="F39" s="89"/>
      <c r="G39" s="89"/>
      <c r="H39" s="89"/>
    </row>
  </sheetData>
  <mergeCells count="14">
    <mergeCell ref="I13:M13"/>
    <mergeCell ref="F1:G1"/>
    <mergeCell ref="F2:G2"/>
    <mergeCell ref="C7:D7"/>
    <mergeCell ref="F7:G7"/>
    <mergeCell ref="F13:G13"/>
    <mergeCell ref="A21:G21"/>
    <mergeCell ref="B24:F24"/>
    <mergeCell ref="F14:G14"/>
    <mergeCell ref="F15:G15"/>
    <mergeCell ref="I15:M17"/>
    <mergeCell ref="F16:G16"/>
    <mergeCell ref="A19:G19"/>
    <mergeCell ref="A20:G20"/>
  </mergeCells>
  <phoneticPr fontId="7"/>
  <conditionalFormatting sqref="F2 F8">
    <cfRule type="cellIs" dxfId="32" priority="8" operator="equal">
      <formula>""</formula>
    </cfRule>
  </conditionalFormatting>
  <conditionalFormatting sqref="B24">
    <cfRule type="cellIs" dxfId="31" priority="7" operator="equal">
      <formula>""</formula>
    </cfRule>
  </conditionalFormatting>
  <conditionalFormatting sqref="B26">
    <cfRule type="cellIs" dxfId="30" priority="6" operator="equal">
      <formula>""</formula>
    </cfRule>
  </conditionalFormatting>
  <conditionalFormatting sqref="C28">
    <cfRule type="cellIs" dxfId="29" priority="5" operator="equal">
      <formula>""</formula>
    </cfRule>
  </conditionalFormatting>
  <conditionalFormatting sqref="F13:H13">
    <cfRule type="cellIs" dxfId="28" priority="2" operator="equal">
      <formula>""</formula>
    </cfRule>
  </conditionalFormatting>
  <conditionalFormatting sqref="F14">
    <cfRule type="cellIs" dxfId="27" priority="4" operator="equal">
      <formula>""</formula>
    </cfRule>
  </conditionalFormatting>
  <conditionalFormatting sqref="F15">
    <cfRule type="cellIs" dxfId="26" priority="3" operator="equal">
      <formula>""</formula>
    </cfRule>
  </conditionalFormatting>
  <conditionalFormatting sqref="F16">
    <cfRule type="cellIs" dxfId="25" priority="1" operator="equal">
      <formula>""</formula>
    </cfRule>
  </conditionalFormatting>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202-6813-4C6D-97A4-3D782F9CC737}">
  <sheetPr>
    <pageSetUpPr fitToPage="1"/>
  </sheetPr>
  <dimension ref="A1:M39"/>
  <sheetViews>
    <sheetView view="pageBreakPreview" zoomScaleNormal="100" zoomScaleSheetLayoutView="100" workbookViewId="0"/>
  </sheetViews>
  <sheetFormatPr defaultColWidth="8.09765625" defaultRowHeight="13.2"/>
  <cols>
    <col min="1" max="2" width="15.5" style="2" customWidth="1"/>
    <col min="3" max="7" width="4.59765625" style="2" customWidth="1"/>
    <col min="8" max="9" width="15.5" style="2" customWidth="1"/>
    <col min="10" max="16384" width="8.09765625" style="2"/>
  </cols>
  <sheetData>
    <row r="1" spans="1:13">
      <c r="A1" s="2" t="s">
        <v>139</v>
      </c>
    </row>
    <row r="3" spans="1:13">
      <c r="A3" s="2" t="s">
        <v>140</v>
      </c>
    </row>
    <row r="4" spans="1:13">
      <c r="A4" s="340" t="s">
        <v>141</v>
      </c>
      <c r="B4" s="340" t="s">
        <v>142</v>
      </c>
      <c r="C4" s="340" t="s">
        <v>143</v>
      </c>
      <c r="D4" s="340"/>
      <c r="E4" s="340"/>
      <c r="F4" s="340"/>
      <c r="G4" s="340" t="s">
        <v>144</v>
      </c>
      <c r="H4" s="340" t="s">
        <v>49</v>
      </c>
      <c r="I4" s="340" t="s">
        <v>145</v>
      </c>
    </row>
    <row r="5" spans="1:13">
      <c r="A5" s="340"/>
      <c r="B5" s="340"/>
      <c r="C5" s="111" t="s">
        <v>146</v>
      </c>
      <c r="D5" s="111" t="s">
        <v>147</v>
      </c>
      <c r="E5" s="111" t="s">
        <v>148</v>
      </c>
      <c r="F5" s="111" t="s">
        <v>149</v>
      </c>
      <c r="G5" s="340"/>
      <c r="H5" s="340"/>
      <c r="I5" s="340"/>
    </row>
    <row r="6" spans="1:13" ht="22.5" customHeight="1">
      <c r="A6" s="201"/>
      <c r="B6" s="235"/>
      <c r="C6" s="203"/>
      <c r="D6" s="203"/>
      <c r="E6" s="203"/>
      <c r="F6" s="203"/>
      <c r="G6" s="203"/>
      <c r="H6" s="235"/>
      <c r="I6" s="235"/>
      <c r="J6" s="336" t="s">
        <v>150</v>
      </c>
      <c r="K6" s="337"/>
      <c r="L6" s="337"/>
      <c r="M6" s="337"/>
    </row>
    <row r="7" spans="1:13" ht="22.5" customHeight="1">
      <c r="A7" s="201"/>
      <c r="B7" s="235"/>
      <c r="C7" s="203"/>
      <c r="D7" s="203"/>
      <c r="E7" s="203"/>
      <c r="F7" s="203"/>
      <c r="G7" s="203"/>
      <c r="H7" s="235"/>
      <c r="I7" s="235"/>
      <c r="J7" s="338"/>
      <c r="K7" s="337"/>
      <c r="L7" s="337"/>
      <c r="M7" s="337"/>
    </row>
    <row r="8" spans="1:13" ht="22.5" customHeight="1">
      <c r="A8" s="201"/>
      <c r="B8" s="235"/>
      <c r="C8" s="203"/>
      <c r="D8" s="203"/>
      <c r="E8" s="203"/>
      <c r="F8" s="203"/>
      <c r="G8" s="203"/>
      <c r="H8" s="235"/>
      <c r="I8" s="235"/>
    </row>
    <row r="9" spans="1:13" ht="22.5" customHeight="1">
      <c r="A9" s="201"/>
      <c r="B9" s="201"/>
      <c r="C9" s="202"/>
      <c r="D9" s="203"/>
      <c r="E9" s="203"/>
      <c r="F9" s="203"/>
      <c r="G9" s="202"/>
      <c r="H9" s="201"/>
      <c r="I9" s="201"/>
    </row>
    <row r="10" spans="1:13" ht="22.5" customHeight="1">
      <c r="A10" s="201"/>
      <c r="B10" s="201"/>
      <c r="C10" s="202"/>
      <c r="D10" s="203"/>
      <c r="E10" s="203"/>
      <c r="F10" s="203"/>
      <c r="G10" s="202"/>
      <c r="H10" s="201"/>
      <c r="I10" s="201"/>
    </row>
    <row r="11" spans="1:13" ht="22.5" customHeight="1">
      <c r="A11" s="201"/>
      <c r="B11" s="201"/>
      <c r="C11" s="202"/>
      <c r="D11" s="203"/>
      <c r="E11" s="203"/>
      <c r="F11" s="203"/>
      <c r="G11" s="202"/>
      <c r="H11" s="201"/>
      <c r="I11" s="201"/>
    </row>
    <row r="12" spans="1:13" ht="22.5" customHeight="1">
      <c r="A12" s="201"/>
      <c r="B12" s="201"/>
      <c r="C12" s="202"/>
      <c r="D12" s="203"/>
      <c r="E12" s="203"/>
      <c r="F12" s="203"/>
      <c r="G12" s="202"/>
      <c r="H12" s="201"/>
      <c r="I12" s="201"/>
    </row>
    <row r="13" spans="1:13" ht="22.5" customHeight="1">
      <c r="A13" s="201"/>
      <c r="B13" s="201"/>
      <c r="C13" s="202"/>
      <c r="D13" s="203"/>
      <c r="E13" s="203"/>
      <c r="F13" s="203"/>
      <c r="G13" s="202"/>
      <c r="H13" s="201"/>
      <c r="I13" s="201"/>
    </row>
    <row r="14" spans="1:13" ht="22.5" customHeight="1">
      <c r="A14" s="201"/>
      <c r="B14" s="201"/>
      <c r="C14" s="202"/>
      <c r="D14" s="203"/>
      <c r="E14" s="203"/>
      <c r="F14" s="203"/>
      <c r="G14" s="202"/>
      <c r="H14" s="201"/>
      <c r="I14" s="201"/>
    </row>
    <row r="15" spans="1:13" ht="22.5" customHeight="1">
      <c r="A15" s="201"/>
      <c r="B15" s="201"/>
      <c r="C15" s="202"/>
      <c r="D15" s="203"/>
      <c r="E15" s="203"/>
      <c r="F15" s="203"/>
      <c r="G15" s="202"/>
      <c r="H15" s="201"/>
      <c r="I15" s="201"/>
    </row>
    <row r="16" spans="1:13" ht="22.5" customHeight="1">
      <c r="A16" s="201"/>
      <c r="B16" s="201"/>
      <c r="C16" s="202"/>
      <c r="D16" s="203"/>
      <c r="E16" s="203"/>
      <c r="F16" s="203"/>
      <c r="G16" s="202"/>
      <c r="H16" s="201"/>
      <c r="I16" s="201"/>
    </row>
    <row r="17" spans="1:9" ht="22.5" customHeight="1">
      <c r="A17" s="201"/>
      <c r="B17" s="201"/>
      <c r="C17" s="202"/>
      <c r="D17" s="203"/>
      <c r="E17" s="203"/>
      <c r="F17" s="203"/>
      <c r="G17" s="202"/>
      <c r="H17" s="201"/>
      <c r="I17" s="201"/>
    </row>
    <row r="18" spans="1:9" ht="22.5" customHeight="1">
      <c r="A18" s="201"/>
      <c r="B18" s="201"/>
      <c r="C18" s="202"/>
      <c r="D18" s="203"/>
      <c r="E18" s="203"/>
      <c r="F18" s="203"/>
      <c r="G18" s="202"/>
      <c r="H18" s="201"/>
      <c r="I18" s="201"/>
    </row>
    <row r="19" spans="1:9" ht="22.5" customHeight="1">
      <c r="A19" s="201"/>
      <c r="B19" s="201"/>
      <c r="C19" s="202"/>
      <c r="D19" s="203"/>
      <c r="E19" s="203"/>
      <c r="F19" s="203"/>
      <c r="G19" s="202"/>
      <c r="H19" s="201"/>
      <c r="I19" s="201"/>
    </row>
    <row r="20" spans="1:9" ht="22.5" customHeight="1">
      <c r="A20" s="201"/>
      <c r="B20" s="201"/>
      <c r="C20" s="202"/>
      <c r="D20" s="203"/>
      <c r="E20" s="203"/>
      <c r="F20" s="203"/>
      <c r="G20" s="202"/>
      <c r="H20" s="201"/>
      <c r="I20" s="201"/>
    </row>
    <row r="21" spans="1:9" ht="22.5" customHeight="1">
      <c r="A21" s="201"/>
      <c r="B21" s="201"/>
      <c r="C21" s="202"/>
      <c r="D21" s="203"/>
      <c r="E21" s="203"/>
      <c r="F21" s="203"/>
      <c r="G21" s="202"/>
      <c r="H21" s="201"/>
      <c r="I21" s="201"/>
    </row>
    <row r="22" spans="1:9" ht="22.5" customHeight="1">
      <c r="A22" s="201"/>
      <c r="B22" s="201"/>
      <c r="C22" s="202"/>
      <c r="D22" s="203"/>
      <c r="E22" s="203"/>
      <c r="F22" s="203"/>
      <c r="G22" s="202"/>
      <c r="H22" s="201"/>
      <c r="I22" s="201"/>
    </row>
    <row r="23" spans="1:9" ht="22.5" customHeight="1">
      <c r="A23" s="201"/>
      <c r="B23" s="201"/>
      <c r="C23" s="202"/>
      <c r="D23" s="203"/>
      <c r="E23" s="203"/>
      <c r="F23" s="203"/>
      <c r="G23" s="202"/>
      <c r="H23" s="201"/>
      <c r="I23" s="201"/>
    </row>
    <row r="24" spans="1:9" ht="22.5" customHeight="1">
      <c r="A24" s="201"/>
      <c r="B24" s="201"/>
      <c r="C24" s="202"/>
      <c r="D24" s="203"/>
      <c r="E24" s="203"/>
      <c r="F24" s="203"/>
      <c r="G24" s="202"/>
      <c r="H24" s="201"/>
      <c r="I24" s="201"/>
    </row>
    <row r="25" spans="1:9" ht="22.5" customHeight="1">
      <c r="A25" s="201"/>
      <c r="B25" s="201"/>
      <c r="C25" s="202"/>
      <c r="D25" s="203"/>
      <c r="E25" s="203"/>
      <c r="F25" s="203"/>
      <c r="G25" s="202"/>
      <c r="H25" s="201"/>
      <c r="I25" s="201"/>
    </row>
    <row r="26" spans="1:9" ht="22.5" customHeight="1">
      <c r="A26" s="201"/>
      <c r="B26" s="201"/>
      <c r="C26" s="202"/>
      <c r="D26" s="203"/>
      <c r="E26" s="203"/>
      <c r="F26" s="203"/>
      <c r="G26" s="202"/>
      <c r="H26" s="201"/>
      <c r="I26" s="201"/>
    </row>
    <row r="27" spans="1:9" ht="22.5" customHeight="1">
      <c r="A27" s="201"/>
      <c r="B27" s="201"/>
      <c r="C27" s="202"/>
      <c r="D27" s="203"/>
      <c r="E27" s="203"/>
      <c r="F27" s="203"/>
      <c r="G27" s="202"/>
      <c r="H27" s="201"/>
      <c r="I27" s="201"/>
    </row>
    <row r="28" spans="1:9" ht="22.5" customHeight="1">
      <c r="A28" s="201"/>
      <c r="B28" s="201"/>
      <c r="C28" s="202"/>
      <c r="D28" s="203"/>
      <c r="E28" s="203"/>
      <c r="F28" s="203"/>
      <c r="G28" s="202"/>
      <c r="H28" s="201"/>
      <c r="I28" s="201"/>
    </row>
    <row r="29" spans="1:9" ht="22.5" customHeight="1">
      <c r="A29" s="201"/>
      <c r="B29" s="201"/>
      <c r="C29" s="202"/>
      <c r="D29" s="203"/>
      <c r="E29" s="203"/>
      <c r="F29" s="203"/>
      <c r="G29" s="202"/>
      <c r="H29" s="201"/>
      <c r="I29" s="201"/>
    </row>
    <row r="30" spans="1:9" ht="22.5" customHeight="1">
      <c r="A30" s="201"/>
      <c r="B30" s="201"/>
      <c r="C30" s="202"/>
      <c r="D30" s="203"/>
      <c r="E30" s="203"/>
      <c r="F30" s="203"/>
      <c r="G30" s="202"/>
      <c r="H30" s="201"/>
      <c r="I30" s="201"/>
    </row>
    <row r="31" spans="1:9" ht="22.5" customHeight="1">
      <c r="A31" s="201"/>
      <c r="B31" s="201"/>
      <c r="C31" s="202"/>
      <c r="D31" s="203"/>
      <c r="E31" s="203"/>
      <c r="F31" s="203"/>
      <c r="G31" s="202"/>
      <c r="H31" s="201"/>
      <c r="I31" s="201"/>
    </row>
    <row r="33" spans="1:9">
      <c r="A33" s="2" t="s">
        <v>151</v>
      </c>
    </row>
    <row r="34" spans="1:9" ht="13.5" customHeight="1">
      <c r="A34" s="339" t="s">
        <v>152</v>
      </c>
      <c r="B34" s="339"/>
      <c r="C34" s="339"/>
      <c r="D34" s="339"/>
      <c r="E34" s="339"/>
      <c r="F34" s="339"/>
      <c r="G34" s="339"/>
      <c r="H34" s="339"/>
      <c r="I34" s="339"/>
    </row>
    <row r="35" spans="1:9">
      <c r="A35" s="339"/>
      <c r="B35" s="339"/>
      <c r="C35" s="339"/>
      <c r="D35" s="339"/>
      <c r="E35" s="339"/>
      <c r="F35" s="339"/>
      <c r="G35" s="339"/>
      <c r="H35" s="339"/>
      <c r="I35" s="339"/>
    </row>
    <row r="36" spans="1:9">
      <c r="A36" s="339"/>
      <c r="B36" s="339"/>
      <c r="C36" s="339"/>
      <c r="D36" s="339"/>
      <c r="E36" s="339"/>
      <c r="F36" s="339"/>
      <c r="G36" s="339"/>
      <c r="H36" s="339"/>
      <c r="I36" s="339"/>
    </row>
    <row r="37" spans="1:9">
      <c r="A37" s="339"/>
      <c r="B37" s="339"/>
      <c r="C37" s="339"/>
      <c r="D37" s="339"/>
      <c r="E37" s="339"/>
      <c r="F37" s="339"/>
      <c r="G37" s="339"/>
      <c r="H37" s="339"/>
      <c r="I37" s="339"/>
    </row>
    <row r="38" spans="1:9">
      <c r="A38" s="339"/>
      <c r="B38" s="339"/>
      <c r="C38" s="339"/>
      <c r="D38" s="339"/>
      <c r="E38" s="339"/>
      <c r="F38" s="339"/>
      <c r="G38" s="339"/>
      <c r="H38" s="339"/>
      <c r="I38" s="339"/>
    </row>
    <row r="39" spans="1:9">
      <c r="A39" s="339"/>
      <c r="B39" s="339"/>
      <c r="C39" s="339"/>
      <c r="D39" s="339"/>
      <c r="E39" s="339"/>
      <c r="F39" s="339"/>
      <c r="G39" s="339"/>
      <c r="H39" s="339"/>
      <c r="I39" s="339"/>
    </row>
  </sheetData>
  <mergeCells count="8">
    <mergeCell ref="J6:M7"/>
    <mergeCell ref="A34:I39"/>
    <mergeCell ref="A4:A5"/>
    <mergeCell ref="B4:B5"/>
    <mergeCell ref="C4:F4"/>
    <mergeCell ref="G4:G5"/>
    <mergeCell ref="H4:H5"/>
    <mergeCell ref="I4:I5"/>
  </mergeCells>
  <phoneticPr fontId="7"/>
  <dataValidations count="4">
    <dataValidation imeMode="hiragana" allowBlank="1" showInputMessage="1" showErrorMessage="1" sqref="B6:B31 H6:I31" xr:uid="{FBA52265-A9CE-4BC6-A57F-6B3EAB0FEC8C}"/>
    <dataValidation imeMode="halfKatakana" allowBlank="1" showInputMessage="1" showErrorMessage="1" sqref="A6:A31" xr:uid="{75DAAFE3-D8A6-4780-9462-05EB20DD5C8B}"/>
    <dataValidation type="list" allowBlank="1" showInputMessage="1" showErrorMessage="1" sqref="G6:G31" xr:uid="{1FE8962C-46EC-4C74-84BB-BA09075BEF6E}">
      <formula1>"M,F"</formula1>
    </dataValidation>
    <dataValidation type="list" allowBlank="1" showInputMessage="1" showErrorMessage="1" sqref="C6:C31" xr:uid="{1A2D9A9C-3440-4B29-B291-6C7B92837D67}">
      <formula1>"T,S,H"</formula1>
    </dataValidation>
  </dataValidations>
  <pageMargins left="0.7"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D1405-C1C8-41D2-A0D0-F1A91442DD55}">
  <sheetPr>
    <pageSetUpPr fitToPage="1"/>
  </sheetPr>
  <dimension ref="A1:M39"/>
  <sheetViews>
    <sheetView view="pageBreakPreview" zoomScaleNormal="100" zoomScaleSheetLayoutView="100" workbookViewId="0">
      <selection activeCell="Q21" sqref="Q21"/>
    </sheetView>
  </sheetViews>
  <sheetFormatPr defaultColWidth="8.09765625" defaultRowHeight="13.2"/>
  <cols>
    <col min="1" max="2" width="15.5" style="2" customWidth="1"/>
    <col min="3" max="7" width="4.59765625" style="2" customWidth="1"/>
    <col min="8" max="9" width="15.5" style="2" customWidth="1"/>
    <col min="10" max="16384" width="8.09765625" style="2"/>
  </cols>
  <sheetData>
    <row r="1" spans="1:13">
      <c r="A1" s="2" t="s">
        <v>139</v>
      </c>
    </row>
    <row r="3" spans="1:13">
      <c r="A3" s="2" t="s">
        <v>140</v>
      </c>
    </row>
    <row r="4" spans="1:13">
      <c r="A4" s="340" t="s">
        <v>141</v>
      </c>
      <c r="B4" s="340" t="s">
        <v>142</v>
      </c>
      <c r="C4" s="340" t="s">
        <v>143</v>
      </c>
      <c r="D4" s="340"/>
      <c r="E4" s="340"/>
      <c r="F4" s="340"/>
      <c r="G4" s="340" t="s">
        <v>144</v>
      </c>
      <c r="H4" s="340" t="s">
        <v>49</v>
      </c>
      <c r="I4" s="340" t="s">
        <v>145</v>
      </c>
    </row>
    <row r="5" spans="1:13">
      <c r="A5" s="340"/>
      <c r="B5" s="340"/>
      <c r="C5" s="111" t="s">
        <v>146</v>
      </c>
      <c r="D5" s="111" t="s">
        <v>147</v>
      </c>
      <c r="E5" s="111" t="s">
        <v>148</v>
      </c>
      <c r="F5" s="111" t="s">
        <v>149</v>
      </c>
      <c r="G5" s="340"/>
      <c r="H5" s="340"/>
      <c r="I5" s="340"/>
    </row>
    <row r="6" spans="1:13" ht="22.5" customHeight="1">
      <c r="A6" s="201"/>
      <c r="B6" s="201"/>
      <c r="C6" s="202"/>
      <c r="D6" s="202"/>
      <c r="E6" s="202"/>
      <c r="F6" s="202"/>
      <c r="G6" s="202"/>
      <c r="H6" s="201"/>
      <c r="I6" s="201"/>
      <c r="J6" s="336" t="s">
        <v>150</v>
      </c>
      <c r="K6" s="339"/>
      <c r="L6" s="339"/>
      <c r="M6" s="339"/>
    </row>
    <row r="7" spans="1:13" ht="22.5" customHeight="1">
      <c r="A7" s="201"/>
      <c r="B7" s="201"/>
      <c r="C7" s="202"/>
      <c r="D7" s="202"/>
      <c r="E7" s="202"/>
      <c r="F7" s="202"/>
      <c r="G7" s="202"/>
      <c r="H7" s="201"/>
      <c r="I7" s="201"/>
      <c r="J7" s="336"/>
      <c r="K7" s="339"/>
      <c r="L7" s="339"/>
      <c r="M7" s="339"/>
    </row>
    <row r="8" spans="1:13" ht="22.5" customHeight="1">
      <c r="A8" s="201"/>
      <c r="B8" s="201"/>
      <c r="C8" s="202"/>
      <c r="D8" s="202"/>
      <c r="E8" s="202"/>
      <c r="F8" s="202"/>
      <c r="G8" s="202"/>
      <c r="H8" s="201"/>
      <c r="I8" s="201"/>
    </row>
    <row r="9" spans="1:13" ht="22.5" customHeight="1">
      <c r="A9" s="201"/>
      <c r="B9" s="201"/>
      <c r="C9" s="202"/>
      <c r="D9" s="202"/>
      <c r="E9" s="202"/>
      <c r="F9" s="202"/>
      <c r="G9" s="202"/>
      <c r="H9" s="201"/>
      <c r="I9" s="201"/>
    </row>
    <row r="10" spans="1:13" ht="22.5" customHeight="1">
      <c r="A10" s="201"/>
      <c r="B10" s="201"/>
      <c r="C10" s="202"/>
      <c r="D10" s="202"/>
      <c r="E10" s="202"/>
      <c r="F10" s="202"/>
      <c r="G10" s="202"/>
      <c r="H10" s="201"/>
      <c r="I10" s="201"/>
    </row>
    <row r="11" spans="1:13" ht="22.5" customHeight="1">
      <c r="A11" s="201"/>
      <c r="B11" s="201"/>
      <c r="C11" s="202"/>
      <c r="D11" s="202"/>
      <c r="E11" s="202"/>
      <c r="F11" s="202"/>
      <c r="G11" s="202"/>
      <c r="H11" s="201"/>
      <c r="I11" s="201"/>
    </row>
    <row r="12" spans="1:13" ht="22.5" customHeight="1">
      <c r="A12" s="201"/>
      <c r="B12" s="201"/>
      <c r="C12" s="202"/>
      <c r="D12" s="202"/>
      <c r="E12" s="202"/>
      <c r="F12" s="202"/>
      <c r="G12" s="202"/>
      <c r="H12" s="201"/>
      <c r="I12" s="201"/>
    </row>
    <row r="13" spans="1:13" ht="22.5" customHeight="1">
      <c r="A13" s="201"/>
      <c r="B13" s="201"/>
      <c r="C13" s="202"/>
      <c r="D13" s="202"/>
      <c r="E13" s="202"/>
      <c r="F13" s="202"/>
      <c r="G13" s="202"/>
      <c r="H13" s="201"/>
      <c r="I13" s="201"/>
    </row>
    <row r="14" spans="1:13" ht="22.5" customHeight="1">
      <c r="A14" s="201"/>
      <c r="B14" s="201"/>
      <c r="C14" s="202"/>
      <c r="D14" s="202"/>
      <c r="E14" s="202"/>
      <c r="F14" s="202"/>
      <c r="G14" s="202"/>
      <c r="H14" s="201"/>
      <c r="I14" s="201"/>
    </row>
    <row r="15" spans="1:13" ht="22.5" customHeight="1">
      <c r="A15" s="201"/>
      <c r="B15" s="201"/>
      <c r="C15" s="202"/>
      <c r="D15" s="202"/>
      <c r="E15" s="202"/>
      <c r="F15" s="202"/>
      <c r="G15" s="202"/>
      <c r="H15" s="201"/>
      <c r="I15" s="201"/>
    </row>
    <row r="16" spans="1:13" ht="22.5" customHeight="1">
      <c r="A16" s="201"/>
      <c r="B16" s="201"/>
      <c r="C16" s="202"/>
      <c r="D16" s="202"/>
      <c r="E16" s="202"/>
      <c r="F16" s="202"/>
      <c r="G16" s="202"/>
      <c r="H16" s="201"/>
      <c r="I16" s="201"/>
    </row>
    <row r="17" spans="1:9" ht="22.5" customHeight="1">
      <c r="A17" s="201"/>
      <c r="B17" s="201"/>
      <c r="C17" s="202"/>
      <c r="D17" s="202"/>
      <c r="E17" s="202"/>
      <c r="F17" s="202"/>
      <c r="G17" s="202"/>
      <c r="H17" s="201"/>
      <c r="I17" s="201"/>
    </row>
    <row r="18" spans="1:9" ht="22.5" customHeight="1">
      <c r="A18" s="201"/>
      <c r="B18" s="201"/>
      <c r="C18" s="202"/>
      <c r="D18" s="202"/>
      <c r="E18" s="202"/>
      <c r="F18" s="202"/>
      <c r="G18" s="202"/>
      <c r="H18" s="201"/>
      <c r="I18" s="201"/>
    </row>
    <row r="19" spans="1:9" ht="22.5" customHeight="1">
      <c r="A19" s="201"/>
      <c r="B19" s="201"/>
      <c r="C19" s="202"/>
      <c r="D19" s="202"/>
      <c r="E19" s="202"/>
      <c r="F19" s="202"/>
      <c r="G19" s="202"/>
      <c r="H19" s="201"/>
      <c r="I19" s="201"/>
    </row>
    <row r="20" spans="1:9" ht="22.5" customHeight="1">
      <c r="A20" s="201"/>
      <c r="B20" s="201"/>
      <c r="C20" s="202"/>
      <c r="D20" s="202"/>
      <c r="E20" s="202"/>
      <c r="F20" s="202"/>
      <c r="G20" s="202"/>
      <c r="H20" s="201"/>
      <c r="I20" s="201"/>
    </row>
    <row r="21" spans="1:9" ht="22.5" customHeight="1">
      <c r="A21" s="201"/>
      <c r="B21" s="201"/>
      <c r="C21" s="202"/>
      <c r="D21" s="202"/>
      <c r="E21" s="202"/>
      <c r="F21" s="202"/>
      <c r="G21" s="202"/>
      <c r="H21" s="201"/>
      <c r="I21" s="201"/>
    </row>
    <row r="22" spans="1:9" ht="22.5" customHeight="1">
      <c r="A22" s="201"/>
      <c r="B22" s="201"/>
      <c r="C22" s="202"/>
      <c r="D22" s="202"/>
      <c r="E22" s="202"/>
      <c r="F22" s="202"/>
      <c r="G22" s="202"/>
      <c r="H22" s="201"/>
      <c r="I22" s="201"/>
    </row>
    <row r="23" spans="1:9" ht="22.5" customHeight="1">
      <c r="A23" s="201"/>
      <c r="B23" s="201"/>
      <c r="C23" s="202"/>
      <c r="D23" s="202"/>
      <c r="E23" s="202"/>
      <c r="F23" s="202"/>
      <c r="G23" s="202"/>
      <c r="H23" s="201"/>
      <c r="I23" s="201"/>
    </row>
    <row r="24" spans="1:9" ht="22.5" customHeight="1">
      <c r="A24" s="201"/>
      <c r="B24" s="201"/>
      <c r="C24" s="202"/>
      <c r="D24" s="202"/>
      <c r="E24" s="202"/>
      <c r="F24" s="202"/>
      <c r="G24" s="202"/>
      <c r="H24" s="201"/>
      <c r="I24" s="201"/>
    </row>
    <row r="25" spans="1:9" ht="22.5" customHeight="1">
      <c r="A25" s="201"/>
      <c r="B25" s="201"/>
      <c r="C25" s="202"/>
      <c r="D25" s="202"/>
      <c r="E25" s="202"/>
      <c r="F25" s="202"/>
      <c r="G25" s="202"/>
      <c r="H25" s="201"/>
      <c r="I25" s="201"/>
    </row>
    <row r="26" spans="1:9" ht="22.5" customHeight="1">
      <c r="A26" s="201"/>
      <c r="B26" s="201"/>
      <c r="C26" s="202"/>
      <c r="D26" s="202"/>
      <c r="E26" s="202"/>
      <c r="F26" s="202"/>
      <c r="G26" s="202"/>
      <c r="H26" s="201"/>
      <c r="I26" s="201"/>
    </row>
    <row r="27" spans="1:9" ht="22.5" customHeight="1">
      <c r="A27" s="201"/>
      <c r="B27" s="201"/>
      <c r="C27" s="202"/>
      <c r="D27" s="202"/>
      <c r="E27" s="202"/>
      <c r="F27" s="202"/>
      <c r="G27" s="202"/>
      <c r="H27" s="201"/>
      <c r="I27" s="201"/>
    </row>
    <row r="28" spans="1:9" ht="22.5" customHeight="1">
      <c r="A28" s="201"/>
      <c r="B28" s="201"/>
      <c r="C28" s="202"/>
      <c r="D28" s="202"/>
      <c r="E28" s="202"/>
      <c r="F28" s="202"/>
      <c r="G28" s="202"/>
      <c r="H28" s="201"/>
      <c r="I28" s="201"/>
    </row>
    <row r="29" spans="1:9" ht="22.5" customHeight="1">
      <c r="A29" s="201"/>
      <c r="B29" s="201"/>
      <c r="C29" s="202"/>
      <c r="D29" s="202"/>
      <c r="E29" s="202"/>
      <c r="F29" s="202"/>
      <c r="G29" s="202"/>
      <c r="H29" s="201"/>
      <c r="I29" s="201"/>
    </row>
    <row r="30" spans="1:9" ht="22.5" customHeight="1">
      <c r="A30" s="201"/>
      <c r="B30" s="201"/>
      <c r="C30" s="202"/>
      <c r="D30" s="202"/>
      <c r="E30" s="202"/>
      <c r="F30" s="202"/>
      <c r="G30" s="202"/>
      <c r="H30" s="201"/>
      <c r="I30" s="201"/>
    </row>
    <row r="31" spans="1:9" ht="22.5" customHeight="1">
      <c r="A31" s="201"/>
      <c r="B31" s="201"/>
      <c r="C31" s="202"/>
      <c r="D31" s="202"/>
      <c r="E31" s="202"/>
      <c r="F31" s="202"/>
      <c r="G31" s="202"/>
      <c r="H31" s="201"/>
      <c r="I31" s="201"/>
    </row>
    <row r="33" spans="1:9">
      <c r="A33" s="2" t="s">
        <v>151</v>
      </c>
    </row>
    <row r="34" spans="1:9" ht="13.5" customHeight="1">
      <c r="A34" s="339" t="s">
        <v>152</v>
      </c>
      <c r="B34" s="339"/>
      <c r="C34" s="339"/>
      <c r="D34" s="339"/>
      <c r="E34" s="339"/>
      <c r="F34" s="339"/>
      <c r="G34" s="339"/>
      <c r="H34" s="339"/>
      <c r="I34" s="339"/>
    </row>
    <row r="35" spans="1:9">
      <c r="A35" s="339"/>
      <c r="B35" s="339"/>
      <c r="C35" s="339"/>
      <c r="D35" s="339"/>
      <c r="E35" s="339"/>
      <c r="F35" s="339"/>
      <c r="G35" s="339"/>
      <c r="H35" s="339"/>
      <c r="I35" s="339"/>
    </row>
    <row r="36" spans="1:9">
      <c r="A36" s="339"/>
      <c r="B36" s="339"/>
      <c r="C36" s="339"/>
      <c r="D36" s="339"/>
      <c r="E36" s="339"/>
      <c r="F36" s="339"/>
      <c r="G36" s="339"/>
      <c r="H36" s="339"/>
      <c r="I36" s="339"/>
    </row>
    <row r="37" spans="1:9">
      <c r="A37" s="339"/>
      <c r="B37" s="339"/>
      <c r="C37" s="339"/>
      <c r="D37" s="339"/>
      <c r="E37" s="339"/>
      <c r="F37" s="339"/>
      <c r="G37" s="339"/>
      <c r="H37" s="339"/>
      <c r="I37" s="339"/>
    </row>
    <row r="38" spans="1:9">
      <c r="A38" s="339"/>
      <c r="B38" s="339"/>
      <c r="C38" s="339"/>
      <c r="D38" s="339"/>
      <c r="E38" s="339"/>
      <c r="F38" s="339"/>
      <c r="G38" s="339"/>
      <c r="H38" s="339"/>
      <c r="I38" s="339"/>
    </row>
    <row r="39" spans="1:9">
      <c r="A39" s="339"/>
      <c r="B39" s="339"/>
      <c r="C39" s="339"/>
      <c r="D39" s="339"/>
      <c r="E39" s="339"/>
      <c r="F39" s="339"/>
      <c r="G39" s="339"/>
      <c r="H39" s="339"/>
      <c r="I39" s="339"/>
    </row>
  </sheetData>
  <mergeCells count="8">
    <mergeCell ref="J6:M7"/>
    <mergeCell ref="A34:I39"/>
    <mergeCell ref="A4:A5"/>
    <mergeCell ref="B4:B5"/>
    <mergeCell ref="C4:F4"/>
    <mergeCell ref="G4:G5"/>
    <mergeCell ref="H4:H5"/>
    <mergeCell ref="I4:I5"/>
  </mergeCells>
  <phoneticPr fontId="7"/>
  <dataValidations count="4">
    <dataValidation type="list" allowBlank="1" showInputMessage="1" showErrorMessage="1" sqref="C6:C31" xr:uid="{10BBEA78-FA92-4E78-A43F-2E6D80D80519}">
      <formula1>"T,S,H"</formula1>
    </dataValidation>
    <dataValidation type="list" allowBlank="1" showInputMessage="1" showErrorMessage="1" sqref="G6:G31" xr:uid="{B69F09C4-1182-4A29-8FEA-A31FB2B00407}">
      <formula1>"M,F"</formula1>
    </dataValidation>
    <dataValidation imeMode="halfKatakana" allowBlank="1" showInputMessage="1" showErrorMessage="1" sqref="A6:A31" xr:uid="{94B3B9FB-76A0-4028-98D6-796861B1A983}"/>
    <dataValidation imeMode="hiragana" allowBlank="1" showInputMessage="1" showErrorMessage="1" sqref="B6:B31 H6:I31" xr:uid="{4500D2BC-418E-445A-A587-432AAFAB4B31}"/>
  </dataValidation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BAB9-FD4C-4F99-9122-9F1E71071E41}">
  <sheetPr>
    <pageSetUpPr fitToPage="1"/>
  </sheetPr>
  <dimension ref="A1:K84"/>
  <sheetViews>
    <sheetView showGridLines="0" view="pageBreakPreview" zoomScale="70" zoomScaleNormal="70" zoomScaleSheetLayoutView="70" workbookViewId="0">
      <selection activeCell="C42" sqref="C42"/>
    </sheetView>
  </sheetViews>
  <sheetFormatPr defaultColWidth="8.09765625" defaultRowHeight="12"/>
  <cols>
    <col min="1" max="1" width="3.3984375" style="112" customWidth="1"/>
    <col min="2" max="2" width="23.5" style="112" customWidth="1"/>
    <col min="3" max="3" width="15.09765625" style="112" customWidth="1"/>
    <col min="4" max="4" width="14.09765625" style="112" customWidth="1"/>
    <col min="5" max="5" width="15.5" style="112" customWidth="1"/>
    <col min="6" max="6" width="21.5" style="112" customWidth="1"/>
    <col min="7" max="7" width="18.09765625" style="112" customWidth="1"/>
    <col min="8" max="8" width="31.09765625" style="112" customWidth="1"/>
    <col min="9" max="9" width="2.8984375" style="112" customWidth="1"/>
    <col min="10" max="10" width="8.09765625" style="113"/>
    <col min="11" max="16384" width="8.09765625" style="112"/>
  </cols>
  <sheetData>
    <row r="1" spans="1:11" ht="45" customHeight="1"/>
    <row r="2" spans="1:11" ht="19.5" customHeight="1">
      <c r="B2" s="187" t="s">
        <v>153</v>
      </c>
      <c r="C2" s="177"/>
      <c r="D2" s="177"/>
      <c r="E2" s="177"/>
      <c r="F2" s="177"/>
      <c r="G2" s="177"/>
      <c r="H2" s="188" t="s">
        <v>154</v>
      </c>
    </row>
    <row r="3" spans="1:11" ht="7.5" customHeight="1">
      <c r="B3" s="177"/>
      <c r="C3" s="177"/>
      <c r="D3" s="177"/>
      <c r="E3" s="177"/>
      <c r="F3" s="177"/>
      <c r="G3" s="177"/>
      <c r="H3" s="189"/>
    </row>
    <row r="4" spans="1:11" ht="25.8">
      <c r="B4" s="353" t="s">
        <v>155</v>
      </c>
      <c r="C4" s="353"/>
      <c r="D4" s="353"/>
      <c r="E4" s="353"/>
      <c r="F4" s="353"/>
      <c r="G4" s="353"/>
      <c r="H4" s="353"/>
    </row>
    <row r="5" spans="1:11" ht="17.25" customHeight="1">
      <c r="B5" s="178"/>
      <c r="C5" s="354" t="s">
        <v>156</v>
      </c>
      <c r="D5" s="354"/>
      <c r="E5" s="354"/>
      <c r="F5" s="354"/>
      <c r="G5" s="354"/>
      <c r="H5" s="178"/>
    </row>
    <row r="6" spans="1:11" ht="33" customHeight="1">
      <c r="B6" s="190" t="s">
        <v>157</v>
      </c>
      <c r="C6" s="178"/>
      <c r="D6" s="178"/>
      <c r="E6" s="178"/>
      <c r="F6" s="178"/>
      <c r="G6" s="178"/>
      <c r="H6" s="178"/>
    </row>
    <row r="7" spans="1:11" ht="42.75" customHeight="1">
      <c r="E7" s="113"/>
      <c r="F7" s="179" t="s">
        <v>158</v>
      </c>
      <c r="G7" s="355">
        <f>'別添１　事業者基本情報【幹事社、コンソーシアム参加事業者】'!C4</f>
        <v>0</v>
      </c>
      <c r="H7" s="355"/>
      <c r="J7" s="114" t="s">
        <v>116</v>
      </c>
      <c r="K7" s="115"/>
    </row>
    <row r="8" spans="1:11" ht="35.25" customHeight="1">
      <c r="C8" s="180"/>
      <c r="E8" s="113"/>
      <c r="F8" s="181" t="s">
        <v>159</v>
      </c>
      <c r="G8" s="356">
        <f>'別添１　事業者基本情報【幹事社、コンソーシアム参加事業者】'!C3</f>
        <v>0</v>
      </c>
      <c r="H8" s="356"/>
      <c r="J8" s="114" t="s">
        <v>160</v>
      </c>
      <c r="K8" s="115"/>
    </row>
    <row r="9" spans="1:11" ht="35.25" customHeight="1">
      <c r="C9" s="180"/>
      <c r="E9" s="113"/>
      <c r="F9" s="181" t="s">
        <v>161</v>
      </c>
      <c r="G9" s="357" t="s">
        <v>237</v>
      </c>
      <c r="H9" s="357"/>
      <c r="K9" s="115"/>
    </row>
    <row r="10" spans="1:11" ht="48" customHeight="1">
      <c r="C10" s="180"/>
      <c r="F10" s="182"/>
      <c r="G10" s="183"/>
      <c r="H10" s="191"/>
      <c r="J10" s="114"/>
      <c r="K10" s="115"/>
    </row>
    <row r="11" spans="1:11" ht="23.4">
      <c r="B11" s="358" t="s">
        <v>120</v>
      </c>
      <c r="C11" s="358"/>
      <c r="D11" s="358"/>
      <c r="E11" s="358"/>
      <c r="F11" s="358"/>
      <c r="G11" s="358"/>
      <c r="H11" s="358"/>
      <c r="J11" s="114"/>
      <c r="K11" s="115"/>
    </row>
    <row r="12" spans="1:11" ht="19.2">
      <c r="C12" s="180"/>
      <c r="F12" s="182"/>
      <c r="G12" s="184"/>
      <c r="H12" s="183"/>
      <c r="J12" s="114" t="s">
        <v>162</v>
      </c>
      <c r="K12" s="115"/>
    </row>
    <row r="13" spans="1:11" ht="19.5" customHeight="1">
      <c r="B13" s="192" t="s">
        <v>163</v>
      </c>
      <c r="E13" s="185"/>
      <c r="J13" s="114"/>
      <c r="K13" s="115"/>
    </row>
    <row r="14" spans="1:11" ht="9.75" customHeight="1">
      <c r="J14" s="114"/>
      <c r="K14" s="115"/>
    </row>
    <row r="15" spans="1:11" ht="19.5" customHeight="1" thickBot="1">
      <c r="B15" s="253" t="s">
        <v>164</v>
      </c>
      <c r="C15" s="116" t="s">
        <v>165</v>
      </c>
      <c r="D15" s="116" t="s">
        <v>166</v>
      </c>
      <c r="E15" s="116" t="s">
        <v>167</v>
      </c>
      <c r="F15" s="359" t="s">
        <v>5</v>
      </c>
      <c r="G15" s="360"/>
      <c r="H15" s="360"/>
      <c r="J15" s="114"/>
      <c r="K15" s="115"/>
    </row>
    <row r="16" spans="1:11" s="120" customFormat="1" ht="19.5" customHeight="1" thickTop="1">
      <c r="A16" s="117" t="str">
        <f>IF(COUNTA(B16)&lt;1,"",COUNTA($B$16:B16))</f>
        <v/>
      </c>
      <c r="B16" s="238"/>
      <c r="C16" s="237"/>
      <c r="D16" s="237"/>
      <c r="E16" s="118" t="str">
        <f>IF(OR(C16="",D16=""),"",IF(AND(D16&lt;4,0&lt;D16),VLOOKUP($C16,等級単価一覧表!$A:$K,7,FALSE),(VLOOKUP($C16,等級単価一覧表!$A:$K,6,FALSE))))</f>
        <v/>
      </c>
      <c r="F16" s="361"/>
      <c r="G16" s="362"/>
      <c r="H16" s="363"/>
      <c r="I16" s="112"/>
      <c r="J16" s="114" t="s">
        <v>168</v>
      </c>
      <c r="K16" s="119"/>
    </row>
    <row r="17" spans="1:11" s="120" customFormat="1" ht="19.5" customHeight="1">
      <c r="A17" s="117" t="str">
        <f>IF(COUNTA(B17)&lt;1,"",COUNTA($B$16:B17))</f>
        <v/>
      </c>
      <c r="B17" s="254"/>
      <c r="C17" s="239"/>
      <c r="D17" s="239"/>
      <c r="E17" s="118" t="str">
        <f>IF(OR(C17="",D17=""),"",IF(AND(D17&lt;4,0&lt;D17),VLOOKUP($C17,等級単価一覧表!$A:$K,7,FALSE),(VLOOKUP($C17,等級単価一覧表!$A:$K,6,FALSE))))</f>
        <v/>
      </c>
      <c r="F17" s="364"/>
      <c r="G17" s="365"/>
      <c r="H17" s="366"/>
      <c r="J17" s="121" t="s">
        <v>169</v>
      </c>
      <c r="K17" s="119"/>
    </row>
    <row r="18" spans="1:11" s="120" customFormat="1" ht="19.5" customHeight="1">
      <c r="A18" s="117" t="str">
        <f>IF(COUNTA(B18)&lt;1,"",COUNTA($B$16:B18))</f>
        <v/>
      </c>
      <c r="B18" s="238"/>
      <c r="C18" s="239"/>
      <c r="D18" s="239"/>
      <c r="E18" s="118" t="str">
        <f>IF(OR(C18="",D18=""),"",IF(AND(D18&lt;4,0&lt;D18),VLOOKUP($C18,等級単価一覧表!$A:$K,7,FALSE),(VLOOKUP($C18,等級単価一覧表!$A:$K,6,FALSE))))</f>
        <v/>
      </c>
      <c r="F18" s="350"/>
      <c r="G18" s="351"/>
      <c r="H18" s="352"/>
      <c r="J18" s="122"/>
      <c r="K18" s="119"/>
    </row>
    <row r="19" spans="1:11" s="120" customFormat="1" ht="19.5" customHeight="1">
      <c r="A19" s="117" t="str">
        <f>IF(COUNTA(B19)&lt;1,"",COUNTA($B$16:B19))</f>
        <v/>
      </c>
      <c r="B19" s="240"/>
      <c r="C19" s="241"/>
      <c r="D19" s="241"/>
      <c r="E19" s="118" t="str">
        <f>IF(OR(C19="",D19=""),"",IF(AND(D19&lt;4,0&lt;D19),VLOOKUP($C19,等級単価一覧表!$A:$K,7,FALSE),(VLOOKUP($C19,等級単価一覧表!$A:$K,6,FALSE))))</f>
        <v/>
      </c>
      <c r="F19" s="350"/>
      <c r="G19" s="351"/>
      <c r="H19" s="352"/>
      <c r="J19" s="123" t="s">
        <v>170</v>
      </c>
      <c r="K19" s="119"/>
    </row>
    <row r="20" spans="1:11" s="120" customFormat="1" ht="19.5" customHeight="1">
      <c r="A20" s="117" t="str">
        <f>IF(COUNTA(B20)&lt;1,"",COUNTA($B$16:B20))</f>
        <v/>
      </c>
      <c r="B20" s="240"/>
      <c r="C20" s="241"/>
      <c r="D20" s="241"/>
      <c r="E20" s="118" t="str">
        <f>IF(OR(C20="",D20=""),"",IF(AND(D20&lt;4,0&lt;D20),VLOOKUP($C20,等級単価一覧表!$A:$K,7,FALSE),(VLOOKUP($C20,等級単価一覧表!$A:$K,6,FALSE))))</f>
        <v/>
      </c>
      <c r="F20" s="350"/>
      <c r="G20" s="351"/>
      <c r="H20" s="352"/>
      <c r="J20" s="122"/>
      <c r="K20" s="119"/>
    </row>
    <row r="21" spans="1:11" s="120" customFormat="1" ht="19.5" customHeight="1">
      <c r="A21" s="117" t="str">
        <f>IF(COUNTA(B21)&lt;1,"",COUNTA($B$16:B21))</f>
        <v/>
      </c>
      <c r="B21" s="240"/>
      <c r="C21" s="241"/>
      <c r="D21" s="241"/>
      <c r="E21" s="118" t="str">
        <f>IF(OR(C21="",D21=""),"",IF(AND(D21&lt;4,0&lt;D21),VLOOKUP($C21,等級単価一覧表!$A:$K,7,FALSE),(VLOOKUP($C21,等級単価一覧表!$A:$K,6,FALSE))))</f>
        <v/>
      </c>
      <c r="F21" s="350"/>
      <c r="G21" s="351"/>
      <c r="H21" s="352"/>
      <c r="J21" s="122"/>
      <c r="K21" s="119"/>
    </row>
    <row r="22" spans="1:11" s="120" customFormat="1" ht="19.5" customHeight="1">
      <c r="A22" s="117" t="str">
        <f>IF(COUNTA(B22)&lt;1,"",COUNTA($B$16:B22))</f>
        <v/>
      </c>
      <c r="B22" s="240"/>
      <c r="C22" s="241"/>
      <c r="D22" s="241"/>
      <c r="E22" s="118" t="str">
        <f>IF(OR(C22="",D22=""),"",IF(AND(D22&lt;4,0&lt;D22),VLOOKUP($C22,等級単価一覧表!$A:$K,7,FALSE),(VLOOKUP($C22,等級単価一覧表!$A:$K,6,FALSE))))</f>
        <v/>
      </c>
      <c r="F22" s="346"/>
      <c r="G22" s="346"/>
      <c r="H22" s="346"/>
      <c r="J22" s="122"/>
      <c r="K22" s="119"/>
    </row>
    <row r="23" spans="1:11" s="120" customFormat="1" ht="19.5" customHeight="1">
      <c r="A23" s="117" t="str">
        <f>IF(COUNTA(B23)&lt;1,"",COUNTA($B$16:B23))</f>
        <v/>
      </c>
      <c r="B23" s="240"/>
      <c r="C23" s="241"/>
      <c r="D23" s="241"/>
      <c r="E23" s="118" t="str">
        <f>IF(OR(C23="",D23=""),"",IF(AND(D23&lt;4,0&lt;D23),VLOOKUP($C23,等級単価一覧表!$A:$K,7,FALSE),(VLOOKUP($C23,等級単価一覧表!$A:$K,6,FALSE))))</f>
        <v/>
      </c>
      <c r="F23" s="346"/>
      <c r="G23" s="346"/>
      <c r="H23" s="346"/>
      <c r="J23" s="122"/>
      <c r="K23" s="119"/>
    </row>
    <row r="24" spans="1:11" s="120" customFormat="1" ht="19.5" customHeight="1">
      <c r="A24" s="117" t="str">
        <f>IF(COUNTA(B24)&lt;1,"",COUNTA($B$16:B24))</f>
        <v/>
      </c>
      <c r="B24" s="240"/>
      <c r="C24" s="241"/>
      <c r="D24" s="241"/>
      <c r="E24" s="118" t="str">
        <f>IF(OR(C24="",D24=""),"",IF(AND(D24&lt;4,0&lt;D24),VLOOKUP($C24,等級単価一覧表!$A:$K,7,FALSE),(VLOOKUP($C24,等級単価一覧表!$A:$K,6,FALSE))))</f>
        <v/>
      </c>
      <c r="F24" s="346"/>
      <c r="G24" s="346"/>
      <c r="H24" s="346"/>
      <c r="J24" s="122"/>
      <c r="K24" s="119"/>
    </row>
    <row r="25" spans="1:11" s="120" customFormat="1" ht="19.5" customHeight="1">
      <c r="A25" s="117" t="str">
        <f>IF(COUNTA(B25)&lt;1,"",COUNTA($B$16:B25))</f>
        <v/>
      </c>
      <c r="B25" s="240"/>
      <c r="C25" s="241"/>
      <c r="D25" s="241"/>
      <c r="E25" s="118" t="str">
        <f>IF(OR(C25="",D25=""),"",IF(AND(D25&lt;4,0&lt;D25),VLOOKUP($C25,等級単価一覧表!$A:$K,7,FALSE),(VLOOKUP($C25,等級単価一覧表!$A:$K,6,FALSE))))</f>
        <v/>
      </c>
      <c r="F25" s="346"/>
      <c r="G25" s="346"/>
      <c r="H25" s="346"/>
      <c r="J25" s="122"/>
      <c r="K25" s="119"/>
    </row>
    <row r="26" spans="1:11" s="120" customFormat="1" ht="19.5" customHeight="1">
      <c r="A26" s="117" t="str">
        <f>IF(COUNTA(B26)&lt;1,"",COUNTA($B$16:B26))</f>
        <v/>
      </c>
      <c r="B26" s="240"/>
      <c r="C26" s="241"/>
      <c r="D26" s="241"/>
      <c r="E26" s="118" t="str">
        <f>IF(OR(C26="",D26=""),"",IF(AND(D26&lt;4,0&lt;D26),VLOOKUP($C26,等級単価一覧表!$A:$K,7,FALSE),(VLOOKUP($C26,等級単価一覧表!$A:$K,6,FALSE))))</f>
        <v/>
      </c>
      <c r="F26" s="346"/>
      <c r="G26" s="346"/>
      <c r="H26" s="346"/>
      <c r="J26" s="122"/>
      <c r="K26" s="119"/>
    </row>
    <row r="27" spans="1:11" s="120" customFormat="1" ht="19.5" customHeight="1">
      <c r="A27" s="117" t="str">
        <f>IF(COUNTA(B27)&lt;1,"",COUNTA($B$16:B27))</f>
        <v/>
      </c>
      <c r="B27" s="240"/>
      <c r="C27" s="241"/>
      <c r="D27" s="241"/>
      <c r="E27" s="118" t="str">
        <f>IF(OR(C27="",D27=""),"",IF(AND(D27&lt;4,0&lt;D27),VLOOKUP($C27,等級単価一覧表!$A:$K,7,FALSE),(VLOOKUP($C27,等級単価一覧表!$A:$K,6,FALSE))))</f>
        <v/>
      </c>
      <c r="F27" s="346"/>
      <c r="G27" s="346"/>
      <c r="H27" s="346"/>
      <c r="J27" s="122"/>
      <c r="K27" s="119"/>
    </row>
    <row r="28" spans="1:11" s="120" customFormat="1" ht="19.5" customHeight="1">
      <c r="A28" s="117" t="str">
        <f>IF(COUNTA(B28)&lt;1,"",COUNTA($B$16:B28))</f>
        <v/>
      </c>
      <c r="B28" s="240"/>
      <c r="C28" s="241"/>
      <c r="D28" s="241"/>
      <c r="E28" s="118" t="str">
        <f>IF(OR(C28="",D28=""),"",IF(AND(D28&lt;4,0&lt;D28),VLOOKUP($C28,等級単価一覧表!$A:$K,7,FALSE),(VLOOKUP($C28,等級単価一覧表!$A:$K,6,FALSE))))</f>
        <v/>
      </c>
      <c r="F28" s="346"/>
      <c r="G28" s="346"/>
      <c r="H28" s="346"/>
      <c r="J28" s="122"/>
      <c r="K28" s="119"/>
    </row>
    <row r="29" spans="1:11" s="120" customFormat="1" ht="19.5" customHeight="1">
      <c r="A29" s="117" t="str">
        <f>IF(COUNTA(B29)&lt;1,"",COUNTA($B$16:B29))</f>
        <v/>
      </c>
      <c r="B29" s="240"/>
      <c r="C29" s="241"/>
      <c r="D29" s="241"/>
      <c r="E29" s="118" t="str">
        <f>IF(OR(C29="",D29=""),"",IF(AND(D29&lt;4,0&lt;D29),VLOOKUP($C29,等級単価一覧表!$A:$K,11,FALSE)))</f>
        <v/>
      </c>
      <c r="F29" s="346"/>
      <c r="G29" s="346"/>
      <c r="H29" s="346"/>
      <c r="J29" s="122"/>
      <c r="K29" s="119"/>
    </row>
    <row r="30" spans="1:11" s="120" customFormat="1" ht="19.5" customHeight="1">
      <c r="A30" s="117" t="str">
        <f>IF(COUNTA(B30)&lt;1,"",COUNTA($B$16:B30))</f>
        <v/>
      </c>
      <c r="B30" s="240"/>
      <c r="C30" s="241"/>
      <c r="D30" s="241"/>
      <c r="E30" s="118" t="str">
        <f>IF(OR(C30="",D30=""),"",IF(AND(D30&lt;4,0&lt;D30),VLOOKUP($C30,等級単価一覧表!$A:$K,11,FALSE)))</f>
        <v/>
      </c>
      <c r="F30" s="350"/>
      <c r="G30" s="351"/>
      <c r="H30" s="352"/>
      <c r="J30" s="122"/>
      <c r="K30" s="119"/>
    </row>
    <row r="31" spans="1:11" s="120" customFormat="1" ht="19.5" customHeight="1">
      <c r="A31" s="117" t="str">
        <f>IF(COUNTA(B31)&lt;1,"",COUNTA($B$16:B31))</f>
        <v/>
      </c>
      <c r="B31" s="240"/>
      <c r="C31" s="241"/>
      <c r="D31" s="241"/>
      <c r="E31" s="118" t="str">
        <f>IF(OR(C31="",D31=""),"",IF(AND(D31&lt;4,0&lt;D31),VLOOKUP($C31,等級単価一覧表!$A:$K,11,FALSE)))</f>
        <v/>
      </c>
      <c r="F31" s="350"/>
      <c r="G31" s="351"/>
      <c r="H31" s="352"/>
      <c r="J31" s="122"/>
      <c r="K31" s="119"/>
    </row>
    <row r="32" spans="1:11" s="120" customFormat="1" ht="19.5" customHeight="1">
      <c r="A32" s="117" t="str">
        <f>IF(COUNTA(B32)&lt;1,"",COUNTA($B$16:B32))</f>
        <v/>
      </c>
      <c r="B32" s="240"/>
      <c r="C32" s="241"/>
      <c r="D32" s="241"/>
      <c r="E32" s="118" t="str">
        <f>IF(OR(C32="",D32=""),"",IF(AND(D32&lt;4,0&lt;D32),VLOOKUP($C32,等級単価一覧表!$A:$K,7,FALSE),(VLOOKUP($C32,等級単価一覧表!$A:$K,6,FALSE))))</f>
        <v/>
      </c>
      <c r="F32" s="350"/>
      <c r="G32" s="351"/>
      <c r="H32" s="352"/>
      <c r="J32" s="122"/>
      <c r="K32" s="119"/>
    </row>
    <row r="33" spans="1:11" ht="7.5" customHeight="1">
      <c r="J33" s="114"/>
      <c r="K33" s="115"/>
    </row>
    <row r="34" spans="1:11" ht="19.5" customHeight="1">
      <c r="B34" s="114" t="s">
        <v>171</v>
      </c>
      <c r="C34" s="114"/>
      <c r="D34" s="114"/>
      <c r="E34" s="114"/>
      <c r="F34" s="114"/>
      <c r="G34" s="186"/>
      <c r="H34" s="113"/>
      <c r="J34" s="114"/>
      <c r="K34" s="115"/>
    </row>
    <row r="35" spans="1:11" ht="14.4">
      <c r="B35" s="347" t="s">
        <v>172</v>
      </c>
      <c r="C35" s="347"/>
      <c r="D35" s="347"/>
      <c r="E35" s="347"/>
      <c r="F35" s="347"/>
      <c r="G35" s="113"/>
      <c r="H35" s="113"/>
      <c r="J35" s="114"/>
      <c r="K35" s="115"/>
    </row>
    <row r="36" spans="1:11" ht="14.4">
      <c r="B36" s="114" t="s">
        <v>273</v>
      </c>
      <c r="C36" s="114"/>
      <c r="D36" s="114"/>
      <c r="E36" s="114"/>
      <c r="F36" s="114"/>
      <c r="G36" s="113"/>
      <c r="H36" s="113"/>
      <c r="J36" s="114"/>
      <c r="K36" s="115"/>
    </row>
    <row r="37" spans="1:11" ht="19.5" customHeight="1">
      <c r="B37" s="113"/>
      <c r="C37" s="113"/>
      <c r="D37" s="113"/>
      <c r="E37" s="113"/>
      <c r="F37" s="113"/>
      <c r="G37" s="113"/>
      <c r="H37" s="113"/>
      <c r="J37" s="114"/>
      <c r="K37" s="115"/>
    </row>
    <row r="38" spans="1:11" ht="19.5" customHeight="1">
      <c r="B38" s="192" t="s">
        <v>173</v>
      </c>
      <c r="C38" s="113"/>
      <c r="D38" s="113"/>
      <c r="E38" s="113"/>
      <c r="F38" s="113"/>
      <c r="G38" s="113"/>
      <c r="H38" s="113"/>
      <c r="J38" s="114"/>
      <c r="K38" s="115"/>
    </row>
    <row r="39" spans="1:11" ht="9.75" customHeight="1">
      <c r="B39" s="114"/>
      <c r="C39" s="113"/>
      <c r="D39" s="113"/>
      <c r="E39" s="113"/>
      <c r="F39" s="113"/>
      <c r="G39" s="113"/>
      <c r="H39" s="113"/>
      <c r="J39" s="114"/>
      <c r="K39" s="115"/>
    </row>
    <row r="40" spans="1:11" ht="19.5" customHeight="1" thickBot="1">
      <c r="B40" s="168" t="s">
        <v>164</v>
      </c>
      <c r="C40" s="116" t="s">
        <v>174</v>
      </c>
      <c r="D40" s="124" t="s">
        <v>165</v>
      </c>
      <c r="E40" s="116" t="s">
        <v>167</v>
      </c>
      <c r="F40" s="348" t="s">
        <v>175</v>
      </c>
      <c r="G40" s="348"/>
      <c r="H40" s="349"/>
      <c r="J40" s="121" t="s">
        <v>176</v>
      </c>
      <c r="K40" s="115"/>
    </row>
    <row r="41" spans="1:11" s="120" customFormat="1" ht="19.5" customHeight="1" thickTop="1">
      <c r="A41" s="117" t="str">
        <f>IF(COUNTA(B41)&lt;1,"",COUNTA($B$16:$B$32)+COUNTA($B$41:B41))</f>
        <v/>
      </c>
      <c r="B41" s="236"/>
      <c r="C41" s="237"/>
      <c r="D41" s="272" t="str">
        <f>IF(C41="","",VLOOKUP(C41,等級単価一覧表!$H$6:$L$55,5))</f>
        <v/>
      </c>
      <c r="E41" s="118" t="str">
        <f>IF(D41="","",VLOOKUP(D41,等級単価一覧表!$A:$K,11,TRUE))</f>
        <v/>
      </c>
      <c r="F41" s="344"/>
      <c r="G41" s="344"/>
      <c r="H41" s="344"/>
      <c r="I41" s="112"/>
      <c r="J41" s="114" t="s">
        <v>177</v>
      </c>
      <c r="K41" s="119"/>
    </row>
    <row r="42" spans="1:11" s="120" customFormat="1" ht="19.5" customHeight="1">
      <c r="A42" s="117" t="str">
        <f>IF(COUNTA(B42)&lt;1,"",COUNTA($B$16:$B$32)+COUNTA($B$41:B42))</f>
        <v/>
      </c>
      <c r="B42" s="238"/>
      <c r="C42" s="239"/>
      <c r="D42" s="273" t="str">
        <f>IF(C42="","",VLOOKUP(C42,等級単価一覧表!$H$6:$L$55,5))</f>
        <v/>
      </c>
      <c r="E42" s="118" t="str">
        <f>IF(D42="","",VLOOKUP(D42,等級単価一覧表!$A:$K,11,FALSE))</f>
        <v/>
      </c>
      <c r="F42" s="345"/>
      <c r="G42" s="345"/>
      <c r="H42" s="345"/>
      <c r="J42" s="114"/>
      <c r="K42" s="119"/>
    </row>
    <row r="43" spans="1:11" s="120" customFormat="1" ht="19.5" customHeight="1">
      <c r="A43" s="117" t="str">
        <f>IF(COUNTA(B43)&lt;1,"",COUNTA($B$16:$B$32)+COUNTA($B$41:B43))</f>
        <v/>
      </c>
      <c r="B43" s="240"/>
      <c r="C43" s="241"/>
      <c r="D43" s="273" t="str">
        <f>IF(C43="","",VLOOKUP(C43,等級単価一覧表!$H$6:$L$55,5))</f>
        <v/>
      </c>
      <c r="E43" s="118" t="str">
        <f>IF(D43="","",VLOOKUP(D43,等級単価一覧表!$A:$K,11,FALSE))</f>
        <v/>
      </c>
      <c r="F43" s="346"/>
      <c r="G43" s="346"/>
      <c r="H43" s="346"/>
      <c r="J43" s="122"/>
      <c r="K43" s="119"/>
    </row>
    <row r="44" spans="1:11" s="120" customFormat="1" ht="19.5" customHeight="1">
      <c r="A44" s="117" t="str">
        <f>IF(COUNTA(B44)&lt;1,"",COUNTA($B$16:$B$32)+COUNTA($B$41:B44))</f>
        <v/>
      </c>
      <c r="B44" s="240"/>
      <c r="C44" s="241"/>
      <c r="D44" s="273" t="str">
        <f>IF(C44="","",VLOOKUP(C44,等級単価一覧表!$H$6:$L$55,5))</f>
        <v/>
      </c>
      <c r="E44" s="118" t="str">
        <f>IF(D44="","",VLOOKUP(D44,等級単価一覧表!$A:$K,11,FALSE))</f>
        <v/>
      </c>
      <c r="F44" s="346"/>
      <c r="G44" s="346"/>
      <c r="H44" s="346"/>
      <c r="J44" s="122"/>
      <c r="K44" s="119"/>
    </row>
    <row r="45" spans="1:11" s="120" customFormat="1" ht="19.5" customHeight="1">
      <c r="A45" s="117" t="str">
        <f>IF(COUNTA(B45)&lt;1,"",COUNTA($B$16:$B$32)+COUNTA($B$41:B45))</f>
        <v/>
      </c>
      <c r="B45" s="240"/>
      <c r="C45" s="241"/>
      <c r="D45" s="273" t="str">
        <f>IF(C45="","",VLOOKUP(C45,等級単価一覧表!$H$6:$L$55,5))</f>
        <v/>
      </c>
      <c r="E45" s="118" t="str">
        <f>IF(D45="","",VLOOKUP(D45,等級単価一覧表!$A:$K,11,FALSE))</f>
        <v/>
      </c>
      <c r="F45" s="346"/>
      <c r="G45" s="346"/>
      <c r="H45" s="346"/>
      <c r="J45" s="122"/>
      <c r="K45" s="119"/>
    </row>
    <row r="46" spans="1:11" s="120" customFormat="1" ht="19.5" customHeight="1">
      <c r="A46" s="117" t="str">
        <f>IF(COUNTA(B46)&lt;1,"",COUNTA($B$16:$B$32)+COUNTA($B$41:B46))</f>
        <v/>
      </c>
      <c r="B46" s="240"/>
      <c r="C46" s="241"/>
      <c r="D46" s="273" t="str">
        <f>IF(C46="","",VLOOKUP(C46,等級単価一覧表!$H$6:$L$55,5))</f>
        <v/>
      </c>
      <c r="E46" s="118" t="str">
        <f>IF(D46="","",VLOOKUP(D46,等級単価一覧表!$A:$K,11,FALSE))</f>
        <v/>
      </c>
      <c r="F46" s="346"/>
      <c r="G46" s="346"/>
      <c r="H46" s="346"/>
      <c r="J46" s="122"/>
      <c r="K46" s="119"/>
    </row>
    <row r="47" spans="1:11" s="120" customFormat="1" ht="19.5" customHeight="1">
      <c r="A47" s="117" t="str">
        <f>IF(COUNTA(B47)&lt;1,"",COUNTA($B$16:$B$32)+COUNTA($B$41:B47))</f>
        <v/>
      </c>
      <c r="B47" s="240"/>
      <c r="C47" s="241"/>
      <c r="D47" s="273" t="str">
        <f>IF(C47="","",VLOOKUP(C47,等級単価一覧表!$H$6:$L$55,5))</f>
        <v/>
      </c>
      <c r="E47" s="118" t="str">
        <f>IF(D47="","",VLOOKUP(D47,等級単価一覧表!$A:$K,11,FALSE))</f>
        <v/>
      </c>
      <c r="F47" s="346"/>
      <c r="G47" s="346"/>
      <c r="H47" s="346"/>
      <c r="J47" s="122"/>
      <c r="K47" s="119"/>
    </row>
    <row r="48" spans="1:11" s="120" customFormat="1" ht="19.5" customHeight="1">
      <c r="A48" s="117" t="str">
        <f>IF(COUNTA(B48)&lt;1,"",COUNTA($B$16:$B$32)+COUNTA($B$41:B48))</f>
        <v/>
      </c>
      <c r="B48" s="240"/>
      <c r="C48" s="241"/>
      <c r="D48" s="273" t="str">
        <f>IF(C48="","",VLOOKUP(C48,等級単価一覧表!$H$6:$L$55,5))</f>
        <v/>
      </c>
      <c r="E48" s="118" t="str">
        <f>IF(D48="","",VLOOKUP(D48,等級単価一覧表!$A:$K,11,FALSE))</f>
        <v/>
      </c>
      <c r="F48" s="346"/>
      <c r="G48" s="346"/>
      <c r="H48" s="346"/>
      <c r="J48" s="122"/>
      <c r="K48" s="119"/>
    </row>
    <row r="49" spans="1:11" s="120" customFormat="1" ht="19.5" customHeight="1">
      <c r="A49" s="117" t="str">
        <f>IF(COUNTA(B49)&lt;1,"",COUNTA($B$16:$B$32)+COUNTA($B$41:B49))</f>
        <v/>
      </c>
      <c r="B49" s="240"/>
      <c r="C49" s="241"/>
      <c r="D49" s="273" t="str">
        <f>IF(C49="","",VLOOKUP(C49,等級単価一覧表!$H$6:$L$55,5))</f>
        <v/>
      </c>
      <c r="E49" s="118" t="str">
        <f>IF(D49="","",VLOOKUP(D49,等級単価一覧表!$A:$K,11,FALSE))</f>
        <v/>
      </c>
      <c r="F49" s="346"/>
      <c r="G49" s="346"/>
      <c r="H49" s="346"/>
      <c r="J49" s="122"/>
      <c r="K49" s="119"/>
    </row>
    <row r="50" spans="1:11" s="120" customFormat="1" ht="19.5" customHeight="1">
      <c r="A50" s="117" t="str">
        <f>IF(COUNTA(B50)&lt;1,"",COUNTA($B$16:$B$32)+COUNTA($B$41:B50))</f>
        <v/>
      </c>
      <c r="B50" s="240"/>
      <c r="C50" s="241"/>
      <c r="D50" s="273" t="str">
        <f>IF(C50="","",VLOOKUP(C50,等級単価一覧表!$H$6:$L$55,5))</f>
        <v/>
      </c>
      <c r="E50" s="118" t="str">
        <f>IF(D50="","",VLOOKUP(D50,等級単価一覧表!$A:$K,11,FALSE))</f>
        <v/>
      </c>
      <c r="F50" s="346"/>
      <c r="G50" s="346"/>
      <c r="H50" s="346"/>
      <c r="J50" s="122"/>
      <c r="K50" s="119"/>
    </row>
    <row r="51" spans="1:11" ht="19.5" customHeight="1">
      <c r="J51" s="114"/>
      <c r="K51" s="115"/>
    </row>
    <row r="52" spans="1:11" ht="14.4">
      <c r="B52" s="114" t="s">
        <v>178</v>
      </c>
      <c r="C52" s="113"/>
      <c r="D52" s="113"/>
      <c r="E52" s="113"/>
      <c r="F52" s="113"/>
      <c r="G52" s="113"/>
      <c r="H52" s="113"/>
      <c r="J52" s="114"/>
      <c r="K52" s="115"/>
    </row>
    <row r="53" spans="1:11" ht="14.4">
      <c r="B53" s="114" t="s">
        <v>179</v>
      </c>
      <c r="C53" s="113"/>
      <c r="D53" s="113"/>
      <c r="E53" s="113"/>
      <c r="F53" s="113"/>
      <c r="G53" s="113"/>
      <c r="H53" s="113"/>
      <c r="J53" s="114"/>
      <c r="K53" s="115"/>
    </row>
    <row r="54" spans="1:11" ht="19.5" customHeight="1">
      <c r="J54" s="114"/>
      <c r="K54" s="115"/>
    </row>
    <row r="55" spans="1:11" ht="19.5" customHeight="1">
      <c r="B55" s="192" t="s">
        <v>180</v>
      </c>
      <c r="C55" s="113"/>
      <c r="D55" s="113"/>
      <c r="E55" s="113"/>
      <c r="F55" s="113"/>
      <c r="G55" s="113"/>
      <c r="H55" s="113"/>
      <c r="J55" s="114"/>
      <c r="K55" s="115"/>
    </row>
    <row r="56" spans="1:11" ht="9.75" customHeight="1">
      <c r="B56" s="114"/>
      <c r="C56" s="113"/>
      <c r="D56" s="113"/>
      <c r="E56" s="113"/>
      <c r="F56" s="113"/>
      <c r="G56" s="113"/>
      <c r="H56" s="113"/>
      <c r="J56" s="114"/>
      <c r="K56" s="115"/>
    </row>
    <row r="57" spans="1:11" ht="19.5" customHeight="1" thickBot="1">
      <c r="B57" s="168" t="s">
        <v>164</v>
      </c>
      <c r="C57" s="116" t="s">
        <v>181</v>
      </c>
      <c r="D57" s="116" t="s">
        <v>182</v>
      </c>
      <c r="E57" s="116" t="s">
        <v>183</v>
      </c>
      <c r="F57" s="342" t="s">
        <v>5</v>
      </c>
      <c r="G57" s="342"/>
      <c r="H57" s="343"/>
      <c r="J57" s="121" t="s">
        <v>176</v>
      </c>
      <c r="K57" s="115"/>
    </row>
    <row r="58" spans="1:11" ht="19.5" customHeight="1" thickTop="1">
      <c r="A58" s="117" t="str">
        <f>IF(COUNTA(B58)&lt;1,"",COUNTA($B$16:$B$32)+COUNTA($B$41:$B$50)+COUNTA($B$58:B58))</f>
        <v/>
      </c>
      <c r="B58" s="238"/>
      <c r="C58" s="242"/>
      <c r="D58" s="242"/>
      <c r="E58" s="118" t="str">
        <f>IF(D58="","",INT(C58/D58))</f>
        <v/>
      </c>
      <c r="F58" s="344"/>
      <c r="G58" s="344"/>
      <c r="H58" s="344"/>
      <c r="J58" s="114" t="s">
        <v>184</v>
      </c>
      <c r="K58" s="115"/>
    </row>
    <row r="59" spans="1:11" ht="19.5" customHeight="1">
      <c r="A59" s="117" t="str">
        <f>IF(COUNTA(B59)&lt;1,"",COUNTA($B$16:$B$32)+COUNTA($B$41:$B$50)+COUNTA($B$58:B59))</f>
        <v/>
      </c>
      <c r="B59" s="238"/>
      <c r="C59" s="242"/>
      <c r="D59" s="242"/>
      <c r="E59" s="118" t="str">
        <f t="shared" ref="E59:E67" si="0">IF(D59="","",INT(C59/D59))</f>
        <v/>
      </c>
      <c r="F59" s="345"/>
      <c r="G59" s="345"/>
      <c r="H59" s="345"/>
      <c r="J59" s="114"/>
      <c r="K59" s="115"/>
    </row>
    <row r="60" spans="1:11" ht="19.5" customHeight="1">
      <c r="A60" s="117" t="str">
        <f>IF(COUNTA(B60)&lt;1,"",COUNTA($B$16:$B$32)+COUNTA($B$41:$B$50)+COUNTA($B$58:B60))</f>
        <v/>
      </c>
      <c r="B60" s="240"/>
      <c r="C60" s="241"/>
      <c r="D60" s="241"/>
      <c r="E60" s="118" t="str">
        <f t="shared" si="0"/>
        <v/>
      </c>
      <c r="F60" s="346"/>
      <c r="G60" s="346"/>
      <c r="H60" s="346"/>
      <c r="J60" s="114"/>
      <c r="K60" s="115"/>
    </row>
    <row r="61" spans="1:11" ht="19.5" customHeight="1">
      <c r="A61" s="117" t="str">
        <f>IF(COUNTA(B61)&lt;1,"",COUNTA($B$16:$B$32)+COUNTA($B$41:$B$50)+COUNTA($B$58:B61))</f>
        <v/>
      </c>
      <c r="B61" s="240"/>
      <c r="C61" s="241"/>
      <c r="D61" s="241"/>
      <c r="E61" s="118" t="str">
        <f t="shared" si="0"/>
        <v/>
      </c>
      <c r="F61" s="346"/>
      <c r="G61" s="346"/>
      <c r="H61" s="346"/>
      <c r="J61" s="114"/>
      <c r="K61" s="115"/>
    </row>
    <row r="62" spans="1:11" ht="19.5" customHeight="1">
      <c r="A62" s="117" t="str">
        <f>IF(COUNTA(B62)&lt;1,"",COUNTA($B$16:$B$32)+COUNTA($B$41:$B$50)+COUNTA($B$58:B62))</f>
        <v/>
      </c>
      <c r="B62" s="240"/>
      <c r="C62" s="241"/>
      <c r="D62" s="241"/>
      <c r="E62" s="118" t="str">
        <f t="shared" si="0"/>
        <v/>
      </c>
      <c r="F62" s="346"/>
      <c r="G62" s="346"/>
      <c r="H62" s="346"/>
      <c r="J62" s="114"/>
      <c r="K62" s="115"/>
    </row>
    <row r="63" spans="1:11" ht="19.5" customHeight="1">
      <c r="A63" s="117" t="str">
        <f>IF(COUNTA(B63)&lt;1,"",COUNTA($B$16:$B$32)+COUNTA($B$41:$B$50)+COUNTA($B$58:B63))</f>
        <v/>
      </c>
      <c r="B63" s="240"/>
      <c r="C63" s="241"/>
      <c r="D63" s="241"/>
      <c r="E63" s="118" t="str">
        <f t="shared" si="0"/>
        <v/>
      </c>
      <c r="F63" s="346"/>
      <c r="G63" s="346"/>
      <c r="H63" s="346"/>
      <c r="J63" s="114"/>
      <c r="K63" s="115"/>
    </row>
    <row r="64" spans="1:11" ht="19.5" customHeight="1">
      <c r="A64" s="117" t="str">
        <f>IF(COUNTA(B64)&lt;1,"",COUNTA($B$16:$B$32)+COUNTA($B$41:$B$50)+COUNTA($B$58:B64))</f>
        <v/>
      </c>
      <c r="B64" s="240"/>
      <c r="C64" s="241"/>
      <c r="D64" s="241"/>
      <c r="E64" s="118" t="str">
        <f t="shared" si="0"/>
        <v/>
      </c>
      <c r="F64" s="346"/>
      <c r="G64" s="346"/>
      <c r="H64" s="346"/>
      <c r="J64" s="114"/>
      <c r="K64" s="115"/>
    </row>
    <row r="65" spans="1:11" ht="19.5" customHeight="1">
      <c r="A65" s="117" t="str">
        <f>IF(COUNTA(B65)&lt;1,"",COUNTA($B$16:$B$32)+COUNTA($B$41:$B$50)+COUNTA($B$58:B65))</f>
        <v/>
      </c>
      <c r="B65" s="240"/>
      <c r="C65" s="241"/>
      <c r="D65" s="241"/>
      <c r="E65" s="118" t="str">
        <f t="shared" si="0"/>
        <v/>
      </c>
      <c r="F65" s="346"/>
      <c r="G65" s="346"/>
      <c r="H65" s="346"/>
      <c r="J65" s="114"/>
      <c r="K65" s="115"/>
    </row>
    <row r="66" spans="1:11" ht="19.5" customHeight="1">
      <c r="A66" s="117" t="str">
        <f>IF(COUNTA(B66)&lt;1,"",COUNTA($B$16:$B$32)+COUNTA($B$41:$B$50)+COUNTA($B$58:B66))</f>
        <v/>
      </c>
      <c r="B66" s="240"/>
      <c r="C66" s="241"/>
      <c r="D66" s="241"/>
      <c r="E66" s="118" t="str">
        <f t="shared" si="0"/>
        <v/>
      </c>
      <c r="F66" s="346"/>
      <c r="G66" s="346"/>
      <c r="H66" s="346"/>
      <c r="J66" s="114"/>
      <c r="K66" s="115"/>
    </row>
    <row r="67" spans="1:11" ht="19.5" customHeight="1">
      <c r="A67" s="117" t="str">
        <f>IF(COUNTA(B67)&lt;1,"",COUNTA($B$16:$B$32)+COUNTA($B$41:$B$50)+COUNTA($B$58:B67))</f>
        <v/>
      </c>
      <c r="B67" s="240"/>
      <c r="C67" s="241"/>
      <c r="D67" s="241"/>
      <c r="E67" s="118" t="str">
        <f t="shared" si="0"/>
        <v/>
      </c>
      <c r="F67" s="346"/>
      <c r="G67" s="346"/>
      <c r="H67" s="346"/>
      <c r="J67" s="114"/>
      <c r="K67" s="115"/>
    </row>
    <row r="68" spans="1:11" ht="14.4">
      <c r="J68" s="114"/>
      <c r="K68" s="115"/>
    </row>
    <row r="69" spans="1:11" ht="50.4" customHeight="1">
      <c r="B69" s="341" t="s">
        <v>185</v>
      </c>
      <c r="C69" s="341"/>
      <c r="D69" s="341"/>
      <c r="E69" s="341"/>
      <c r="F69" s="341"/>
      <c r="G69" s="341"/>
      <c r="H69" s="341"/>
      <c r="J69" s="114"/>
      <c r="K69" s="115"/>
    </row>
    <row r="70" spans="1:11" ht="19.5" customHeight="1">
      <c r="B70" s="114" t="s">
        <v>186</v>
      </c>
      <c r="C70" s="114"/>
      <c r="D70" s="114"/>
      <c r="E70" s="114"/>
      <c r="F70" s="114"/>
      <c r="G70" s="114"/>
      <c r="H70" s="114"/>
      <c r="J70" s="114"/>
      <c r="K70" s="115"/>
    </row>
    <row r="71" spans="1:11" ht="19.5" customHeight="1">
      <c r="A71" s="125"/>
      <c r="B71" s="114" t="s">
        <v>187</v>
      </c>
      <c r="C71" s="114"/>
      <c r="D71" s="114"/>
      <c r="E71" s="114"/>
      <c r="F71" s="114"/>
      <c r="G71" s="114"/>
      <c r="H71" s="114"/>
      <c r="J71" s="114"/>
      <c r="K71" s="115"/>
    </row>
    <row r="72" spans="1:11" ht="14.4">
      <c r="A72" s="125"/>
      <c r="B72" s="114" t="s">
        <v>188</v>
      </c>
      <c r="C72" s="114"/>
      <c r="D72" s="114"/>
      <c r="E72" s="114"/>
      <c r="F72" s="114"/>
      <c r="G72" s="114"/>
      <c r="H72" s="114"/>
      <c r="J72" s="114"/>
      <c r="K72" s="115"/>
    </row>
    <row r="73" spans="1:11" ht="14.4">
      <c r="A73" s="125"/>
      <c r="B73" s="114"/>
      <c r="C73" s="114"/>
      <c r="D73" s="114"/>
      <c r="E73" s="114"/>
      <c r="F73" s="114"/>
      <c r="G73" s="114"/>
      <c r="H73" s="114"/>
      <c r="J73" s="114"/>
      <c r="K73" s="115"/>
    </row>
    <row r="74" spans="1:11" ht="14.4">
      <c r="A74" s="125"/>
      <c r="B74" s="114" t="s">
        <v>189</v>
      </c>
      <c r="C74" s="114"/>
      <c r="D74" s="114"/>
      <c r="E74" s="114"/>
      <c r="F74" s="114"/>
      <c r="G74" s="114"/>
      <c r="H74" s="114"/>
      <c r="J74" s="114"/>
      <c r="K74" s="115"/>
    </row>
    <row r="75" spans="1:11" ht="14.4">
      <c r="A75" s="125"/>
      <c r="B75" s="115"/>
      <c r="C75" s="115"/>
      <c r="D75" s="115"/>
      <c r="E75" s="115"/>
      <c r="F75" s="115"/>
      <c r="G75" s="115"/>
      <c r="H75" s="115"/>
      <c r="J75" s="114"/>
      <c r="K75" s="115"/>
    </row>
    <row r="76" spans="1:11" ht="16.2">
      <c r="B76" s="126"/>
      <c r="C76" s="126"/>
      <c r="D76" s="126"/>
      <c r="E76" s="126"/>
      <c r="F76" s="126"/>
      <c r="G76" s="126"/>
      <c r="H76" s="126"/>
    </row>
    <row r="77" spans="1:11" ht="16.2">
      <c r="B77" s="126"/>
      <c r="C77" s="127"/>
      <c r="D77" s="127"/>
      <c r="E77" s="127"/>
      <c r="F77" s="128"/>
      <c r="G77" s="128"/>
      <c r="H77" s="126"/>
    </row>
    <row r="78" spans="1:11" ht="32.25" customHeight="1">
      <c r="C78" s="125"/>
      <c r="D78" s="125"/>
    </row>
    <row r="79" spans="1:11" ht="3" customHeight="1">
      <c r="C79" s="125"/>
      <c r="D79" s="125"/>
    </row>
    <row r="80" spans="1:11" ht="32.25" customHeight="1"/>
    <row r="81" spans="2:2" ht="3" customHeight="1"/>
    <row r="82" spans="2:2" ht="32.25" customHeight="1"/>
    <row r="84" spans="2:2" ht="16.2">
      <c r="B84" s="129"/>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G9:H9">
    <cfRule type="cellIs" dxfId="24" priority="17" operator="equal">
      <formula>""</formula>
    </cfRule>
  </conditionalFormatting>
  <conditionalFormatting sqref="B19:D32">
    <cfRule type="cellIs" dxfId="23" priority="16" operator="equal">
      <formula>""</formula>
    </cfRule>
  </conditionalFormatting>
  <conditionalFormatting sqref="B16:B17">
    <cfRule type="cellIs" dxfId="22" priority="15" operator="equal">
      <formula>""</formula>
    </cfRule>
  </conditionalFormatting>
  <conditionalFormatting sqref="C16:D17">
    <cfRule type="cellIs" dxfId="21" priority="14" operator="equal">
      <formula>""</formula>
    </cfRule>
  </conditionalFormatting>
  <conditionalFormatting sqref="F18:H32">
    <cfRule type="cellIs" dxfId="20" priority="13" operator="equal">
      <formula>""</formula>
    </cfRule>
  </conditionalFormatting>
  <conditionalFormatting sqref="F16:H17">
    <cfRule type="cellIs" dxfId="19" priority="12" operator="equal">
      <formula>""</formula>
    </cfRule>
  </conditionalFormatting>
  <conditionalFormatting sqref="B43:C50">
    <cfRule type="cellIs" dxfId="18" priority="11" operator="equal">
      <formula>""</formula>
    </cfRule>
  </conditionalFormatting>
  <conditionalFormatting sqref="B41:C42">
    <cfRule type="cellIs" dxfId="17" priority="10" operator="equal">
      <formula>""</formula>
    </cfRule>
  </conditionalFormatting>
  <conditionalFormatting sqref="F43:H50">
    <cfRule type="cellIs" dxfId="16" priority="9" operator="equal">
      <formula>""</formula>
    </cfRule>
  </conditionalFormatting>
  <conditionalFormatting sqref="F41:H42">
    <cfRule type="cellIs" dxfId="15" priority="8" operator="equal">
      <formula>""</formula>
    </cfRule>
  </conditionalFormatting>
  <conditionalFormatting sqref="B60:D67">
    <cfRule type="cellIs" dxfId="14" priority="7" operator="equal">
      <formula>""</formula>
    </cfRule>
  </conditionalFormatting>
  <conditionalFormatting sqref="B58:D59">
    <cfRule type="cellIs" dxfId="13" priority="6" operator="equal">
      <formula>""</formula>
    </cfRule>
  </conditionalFormatting>
  <conditionalFormatting sqref="F60:H67">
    <cfRule type="cellIs" dxfId="12" priority="5" operator="equal">
      <formula>""</formula>
    </cfRule>
  </conditionalFormatting>
  <conditionalFormatting sqref="F58:H59">
    <cfRule type="cellIs" dxfId="11" priority="4" operator="equal">
      <formula>""</formula>
    </cfRule>
  </conditionalFormatting>
  <conditionalFormatting sqref="B18">
    <cfRule type="cellIs" dxfId="10" priority="2" operator="equal">
      <formula>""</formula>
    </cfRule>
  </conditionalFormatting>
  <conditionalFormatting sqref="C18:D18">
    <cfRule type="cellIs" dxfId="9" priority="1" operator="equal">
      <formula>""</formula>
    </cfRule>
  </conditionalFormatting>
  <dataValidations count="1">
    <dataValidation type="whole" imeMode="off" operator="greaterThanOrEqual" allowBlank="1" showInputMessage="1" showErrorMessage="1" sqref="C41:C50 C58:D67 C16:D32" xr:uid="{696C68C5-8E75-4EAA-BF51-ADE59D758FED}">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提出書類一覧</vt:lpstr>
      <vt:lpstr>別添１　事業者基本情報【幹事社、コンソーシアム参加事業者】</vt:lpstr>
      <vt:lpstr>別添１　事業者基本情報【共同申請参加事業者】</vt:lpstr>
      <vt:lpstr>別添２　支出計画書</vt:lpstr>
      <vt:lpstr>様式第１　交付申請書【コンソーシアム申請用】</vt:lpstr>
      <vt:lpstr>様式第１　交付申請書【共同申請用】</vt:lpstr>
      <vt:lpstr>別添　役員名簿【幹事社、コンソーシアム参加事業者】</vt:lpstr>
      <vt:lpstr>別添　役員名簿【共同申請参加事業者】</vt:lpstr>
      <vt:lpstr>別添２－１人件費単価計算書【幹事社、コンソーシアム参加事業者】</vt:lpstr>
      <vt:lpstr>別添２－１　人件費単価計算書【共同申請参加事業者】</vt:lpstr>
      <vt:lpstr>Sheet1</vt:lpstr>
      <vt:lpstr>別添２－２　人件費計算根拠【幹事社、コンソーシアム参加事業者】</vt:lpstr>
      <vt:lpstr>別添２－２　人件費計算根拠【共同申請参加事業者】</vt:lpstr>
      <vt:lpstr>別添3-1　コンソーシアム登録申請書</vt:lpstr>
      <vt:lpstr>別添3-2　コンソーシアム参加確認書</vt:lpstr>
      <vt:lpstr>等級単価一覧表</vt:lpstr>
      <vt:lpstr>提出書類一覧!Print_Area</vt:lpstr>
      <vt:lpstr>'別添　役員名簿【幹事社、コンソーシアム参加事業者】'!Print_Area</vt:lpstr>
      <vt:lpstr>'別添　役員名簿【共同申請参加事業者】'!Print_Area</vt:lpstr>
      <vt:lpstr>'別添１　事業者基本情報【幹事社、コンソーシアム参加事業者】'!Print_Area</vt:lpstr>
      <vt:lpstr>'別添１　事業者基本情報【共同申請参加事業者】'!Print_Area</vt:lpstr>
      <vt:lpstr>'別添２　支出計画書'!Print_Area</vt:lpstr>
      <vt:lpstr>'別添２－１　人件費単価計算書【共同申請参加事業者】'!Print_Area</vt:lpstr>
      <vt:lpstr>'別添２－１人件費単価計算書【幹事社、コンソーシアム参加事業者】'!Print_Area</vt:lpstr>
      <vt:lpstr>'別添２－２　人件費計算根拠【幹事社、コンソーシアム参加事業者】'!Print_Area</vt:lpstr>
      <vt:lpstr>'別添２－２　人件費計算根拠【共同申請参加事業者】'!Print_Area</vt:lpstr>
      <vt:lpstr>'別添3-1　コンソーシアム登録申請書'!Print_Area</vt:lpstr>
      <vt:lpstr>'別添3-2　コンソーシアム参加確認書'!Print_Area</vt:lpstr>
      <vt:lpstr>'様式第１　交付申請書【コンソーシアム申請用】'!Print_Area</vt:lpstr>
      <vt:lpstr>'様式第１　交付申請書【共同申請用】'!Print_Area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伊藤 紫乃</cp:lastModifiedBy>
  <cp:lastPrinted>2022-04-08T04:47:07Z</cp:lastPrinted>
  <dcterms:created xsi:type="dcterms:W3CDTF">2022-04-04T06:16:26Z</dcterms:created>
  <dcterms:modified xsi:type="dcterms:W3CDTF">2023-03-16T00:21:14Z</dcterms:modified>
</cp:coreProperties>
</file>