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令和5年度事業準備フォルダー\公募説明会\hpダウンロード用データ\"/>
    </mc:Choice>
  </mc:AlternateContent>
  <bookViews>
    <workbookView xWindow="0" yWindow="0" windowWidth="28800" windowHeight="11520"/>
  </bookViews>
  <sheets>
    <sheet name="データシート" sheetId="1" r:id="rId1"/>
    <sheet name="様式第１" sheetId="2" r:id="rId2"/>
    <sheet name="様式第１の２" sheetId="3" r:id="rId3"/>
    <sheet name="様式第６" sheetId="4" r:id="rId4"/>
    <sheet name="別紙２" sheetId="11" r:id="rId5"/>
    <sheet name="導入車両" sheetId="5" r:id="rId6"/>
    <sheet name="廃車" sheetId="6" r:id="rId7"/>
    <sheet name="雛形＿リース料金均等" sheetId="8" r:id="rId8"/>
    <sheet name="雛形＿リース料金変動あり" sheetId="9" r:id="rId9"/>
    <sheet name="雛形＿前払い金あり" sheetId="10" r:id="rId10"/>
    <sheet name="委任状フォーマット_R５年度版" sheetId="7" r:id="rId11"/>
    <sheet name="2025年重量車燃費基準達成証明書" sheetId="13" r:id="rId12"/>
    <sheet name="Sheet1" sheetId="12" r:id="rId13"/>
  </sheets>
  <externalReferences>
    <externalReference r:id="rId14"/>
  </externalReferences>
  <definedNames>
    <definedName name="_xlnm.Print_Area" localSheetId="0">データシート!$A$1:$L$132</definedName>
    <definedName name="_xlnm.Print_Area" localSheetId="10">委任状フォーマット_R５年度版!$A$1:$AA$28</definedName>
    <definedName name="_xlnm.Print_Area" localSheetId="7">雛形＿リース料金均等!$A$1:$AH$32</definedName>
    <definedName name="_xlnm.Print_Area" localSheetId="8">雛形＿リース料金変動あり!$A$1:$AH$33</definedName>
    <definedName name="_xlnm.Print_Area" localSheetId="9">雛形＿前払い金あり!$A$1:$AH$33</definedName>
    <definedName name="_xlnm.Print_Area" localSheetId="6">廃車!$A$1:$CG$46</definedName>
    <definedName name="_xlnm.Print_Area" localSheetId="4">別紙２!$A$1:$I$41</definedName>
    <definedName name="_xlnm.Print_Area" localSheetId="1">様式第１!$B$1:$T$50</definedName>
    <definedName name="_xlnm.Print_Area" localSheetId="2">様式第１の２!$A$1:$K$18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2" l="1"/>
  <c r="C14" i="11" l="1"/>
  <c r="D105" i="1"/>
  <c r="H2" i="11" l="1"/>
  <c r="B21" i="11" l="1"/>
  <c r="D122" i="1"/>
  <c r="B32" i="11" s="1"/>
  <c r="D117" i="1"/>
  <c r="B29" i="11" s="1"/>
  <c r="D111" i="1"/>
  <c r="B25" i="11" s="1"/>
  <c r="C97" i="1"/>
  <c r="F34" i="11"/>
  <c r="F33" i="11"/>
  <c r="F32" i="11"/>
  <c r="F31" i="11"/>
  <c r="F30" i="11"/>
  <c r="F29" i="11"/>
  <c r="F28" i="11"/>
  <c r="F27" i="11"/>
  <c r="F26" i="11"/>
  <c r="F25" i="11"/>
  <c r="F24" i="11"/>
  <c r="F23" i="11"/>
  <c r="F22" i="11"/>
  <c r="F21" i="11"/>
  <c r="G17" i="11"/>
  <c r="I34" i="11"/>
  <c r="I33" i="11"/>
  <c r="I31" i="11"/>
  <c r="I30" i="11"/>
  <c r="I28" i="11"/>
  <c r="I27" i="11"/>
  <c r="I26" i="11"/>
  <c r="I32" i="11"/>
  <c r="I29" i="11"/>
  <c r="I25" i="11"/>
  <c r="I24" i="11"/>
  <c r="I23" i="11"/>
  <c r="I22" i="11"/>
  <c r="I21" i="11"/>
  <c r="D17" i="11"/>
  <c r="B16" i="11" l="1"/>
  <c r="B13" i="11"/>
  <c r="F7" i="11" l="1"/>
  <c r="E8" i="11"/>
  <c r="E7" i="11"/>
  <c r="E6" i="11"/>
  <c r="P72" i="1" l="1"/>
  <c r="P63" i="1" l="1"/>
  <c r="P64" i="1"/>
  <c r="D67" i="1" l="1"/>
  <c r="M8" i="6" l="1"/>
  <c r="O3" i="2" l="1"/>
  <c r="T35" i="9" l="1"/>
  <c r="J21" i="8"/>
  <c r="J21" i="9"/>
  <c r="P52" i="1" l="1"/>
  <c r="D55" i="1" l="1"/>
  <c r="R59" i="1"/>
  <c r="R58" i="1"/>
  <c r="G15" i="10" l="1"/>
  <c r="G9" i="10"/>
  <c r="G15" i="9"/>
  <c r="G9" i="9"/>
  <c r="J21" i="10"/>
  <c r="R21" i="10" s="1"/>
  <c r="R23" i="10" s="1"/>
  <c r="R28" i="10" s="1"/>
  <c r="S7" i="10"/>
  <c r="S7" i="9"/>
  <c r="J23" i="8"/>
  <c r="G15" i="8"/>
  <c r="G9" i="8"/>
  <c r="S7" i="8"/>
  <c r="T35" i="10"/>
  <c r="L35" i="10"/>
  <c r="R26" i="10"/>
  <c r="J26" i="10"/>
  <c r="R26" i="9"/>
  <c r="J26" i="9"/>
  <c r="S34" i="8"/>
  <c r="K34" i="8"/>
  <c r="R26" i="8"/>
  <c r="J26" i="8"/>
  <c r="J28" i="8" l="1"/>
  <c r="J23" i="10"/>
  <c r="J28" i="10" s="1"/>
  <c r="Z28" i="10" s="1"/>
  <c r="J23" i="9"/>
  <c r="J28" i="9" s="1"/>
  <c r="R21" i="9"/>
  <c r="R21" i="8"/>
  <c r="R23" i="8" s="1"/>
  <c r="R28" i="8" s="1"/>
  <c r="Z28" i="8" l="1"/>
  <c r="L35" i="9"/>
  <c r="R23" i="9"/>
  <c r="R28" i="9" s="1"/>
  <c r="Z28" i="9" s="1"/>
  <c r="G41" i="2" l="1"/>
  <c r="D84" i="1"/>
  <c r="D62" i="1"/>
  <c r="C9" i="1" s="1"/>
  <c r="P69" i="1" s="1"/>
  <c r="D65" i="1" s="1"/>
  <c r="L13" i="2" l="1"/>
  <c r="D15" i="3"/>
  <c r="D89" i="1" l="1"/>
  <c r="D87" i="1"/>
  <c r="D70" i="1"/>
  <c r="M14" i="6" l="1"/>
  <c r="D16" i="3"/>
  <c r="C9" i="5" l="1"/>
  <c r="M20" i="6"/>
  <c r="M17" i="6"/>
  <c r="M11" i="6" l="1"/>
  <c r="BI3" i="6"/>
  <c r="BI2" i="6"/>
  <c r="C11" i="5"/>
  <c r="C8" i="5"/>
  <c r="C7" i="5"/>
  <c r="I3" i="5"/>
  <c r="I2" i="5"/>
  <c r="D25" i="4"/>
  <c r="D24" i="4"/>
  <c r="I23" i="4"/>
  <c r="D23" i="4"/>
  <c r="J22" i="4"/>
  <c r="D22" i="4"/>
  <c r="J21" i="4"/>
  <c r="D21" i="4"/>
  <c r="D14" i="3"/>
  <c r="D13" i="3"/>
  <c r="B9" i="3"/>
  <c r="D8" i="3" l="1"/>
  <c r="F7" i="3"/>
  <c r="D7" i="3"/>
  <c r="D6" i="3"/>
  <c r="D5" i="3"/>
  <c r="D42" i="2"/>
  <c r="E41" i="2"/>
  <c r="N40" i="2"/>
  <c r="F40" i="2"/>
  <c r="N39" i="2"/>
  <c r="H39" i="2"/>
  <c r="J38" i="2"/>
  <c r="J37" i="2"/>
  <c r="B35" i="2"/>
  <c r="B34" i="2"/>
  <c r="L34" i="2"/>
  <c r="L35" i="2"/>
  <c r="I28" i="2"/>
  <c r="N26" i="2"/>
  <c r="J26" i="2"/>
  <c r="AK10" i="2"/>
  <c r="J9" i="2" s="1"/>
  <c r="G9" i="4" s="1"/>
  <c r="J8" i="2"/>
  <c r="G8" i="4" s="1"/>
  <c r="J7" i="2"/>
  <c r="G7" i="4" s="1"/>
  <c r="L6" i="2"/>
  <c r="J6" i="2"/>
  <c r="R1" i="2"/>
  <c r="Q2" i="2"/>
  <c r="AM32" i="6"/>
  <c r="Z32" i="6"/>
  <c r="AM29" i="6"/>
  <c r="Z29" i="6"/>
  <c r="M29" i="6"/>
  <c r="AM23" i="6"/>
  <c r="Z23" i="6"/>
  <c r="M23" i="6"/>
  <c r="H10" i="4"/>
  <c r="AM35" i="6" l="1"/>
  <c r="AM41" i="6" s="1"/>
  <c r="Z38" i="6"/>
  <c r="Z35" i="6"/>
  <c r="Z41" i="6" s="1"/>
  <c r="AM38" i="6"/>
  <c r="C10" i="5"/>
  <c r="C12" i="5" l="1"/>
  <c r="C13" i="5"/>
  <c r="P78" i="1" l="1"/>
  <c r="P54" i="1"/>
  <c r="C6" i="5" l="1"/>
  <c r="G11" i="9"/>
  <c r="G11" i="8"/>
  <c r="G11" i="10"/>
  <c r="P18" i="1"/>
  <c r="P74" i="1" l="1"/>
  <c r="D12" i="3" s="1"/>
  <c r="P49" i="1"/>
  <c r="G13" i="10" l="1"/>
  <c r="G13" i="9"/>
  <c r="G13" i="8"/>
  <c r="L3" i="1"/>
  <c r="D4" i="3" s="1"/>
  <c r="F20" i="4" l="1"/>
  <c r="H26" i="2"/>
  <c r="C10" i="3"/>
</calcChain>
</file>

<file path=xl/sharedStrings.xml><?xml version="1.0" encoding="utf-8"?>
<sst xmlns="http://schemas.openxmlformats.org/spreadsheetml/2006/main" count="684" uniqueCount="516">
  <si>
    <t>郵便番号</t>
    <rPh sb="0" eb="2">
      <t>ユウビン</t>
    </rPh>
    <rPh sb="2" eb="4">
      <t>バンゴウ</t>
    </rPh>
    <phoneticPr fontId="1"/>
  </si>
  <si>
    <t>申請者住所</t>
    <rPh sb="0" eb="3">
      <t>シンセイシャ</t>
    </rPh>
    <rPh sb="3" eb="5">
      <t>ジュウショ</t>
    </rPh>
    <phoneticPr fontId="1"/>
  </si>
  <si>
    <t>代表者役職</t>
    <rPh sb="0" eb="3">
      <t>ダイヒョウシャ</t>
    </rPh>
    <rPh sb="3" eb="5">
      <t>ヤクショク</t>
    </rPh>
    <phoneticPr fontId="1"/>
  </si>
  <si>
    <t>代表者氏名</t>
    <rPh sb="0" eb="3">
      <t>ダイヒョウシャ</t>
    </rPh>
    <rPh sb="3" eb="5">
      <t>シメイ</t>
    </rPh>
    <phoneticPr fontId="1"/>
  </si>
  <si>
    <t>＠</t>
    <phoneticPr fontId="1"/>
  </si>
  <si>
    <t>郵便番号</t>
    <rPh sb="0" eb="4">
      <t>ユウビンバンゴウ</t>
    </rPh>
    <phoneticPr fontId="1"/>
  </si>
  <si>
    <t>担当者連絡先</t>
    <rPh sb="0" eb="3">
      <t>タントウシャ</t>
    </rPh>
    <rPh sb="3" eb="6">
      <t>レンラクサキ</t>
    </rPh>
    <phoneticPr fontId="1"/>
  </si>
  <si>
    <t>送付先住所</t>
    <rPh sb="0" eb="3">
      <t>ソウフサキ</t>
    </rPh>
    <rPh sb="3" eb="5">
      <t>ジュウショ</t>
    </rPh>
    <phoneticPr fontId="1"/>
  </si>
  <si>
    <t>事業者名</t>
    <rPh sb="0" eb="3">
      <t>ジギョウシャ</t>
    </rPh>
    <rPh sb="3" eb="4">
      <t>メイ</t>
    </rPh>
    <phoneticPr fontId="1"/>
  </si>
  <si>
    <t>事業者住所</t>
    <rPh sb="0" eb="3">
      <t>ジギョウシャ</t>
    </rPh>
    <rPh sb="3" eb="5">
      <t>ジュウショ</t>
    </rPh>
    <phoneticPr fontId="1"/>
  </si>
  <si>
    <t>-</t>
    <phoneticPr fontId="1"/>
  </si>
  <si>
    <t>09</t>
    <phoneticPr fontId="1"/>
  </si>
  <si>
    <t>〒</t>
    <phoneticPr fontId="1"/>
  </si>
  <si>
    <t>振込先情報</t>
    <rPh sb="0" eb="3">
      <t>フリコミサキ</t>
    </rPh>
    <rPh sb="3" eb="5">
      <t>ジョウホウ</t>
    </rPh>
    <phoneticPr fontId="1"/>
  </si>
  <si>
    <t>支店名</t>
    <rPh sb="0" eb="3">
      <t>シテンメイ</t>
    </rPh>
    <phoneticPr fontId="1"/>
  </si>
  <si>
    <t>金融機関名</t>
    <rPh sb="0" eb="4">
      <t>キンユウキカン</t>
    </rPh>
    <rPh sb="4" eb="5">
      <t>メイ</t>
    </rPh>
    <phoneticPr fontId="1"/>
  </si>
  <si>
    <t>金融機関コード</t>
    <rPh sb="0" eb="4">
      <t>キンユウキカン</t>
    </rPh>
    <phoneticPr fontId="1"/>
  </si>
  <si>
    <t>支店コード</t>
    <rPh sb="0" eb="2">
      <t>シテン</t>
    </rPh>
    <phoneticPr fontId="1"/>
  </si>
  <si>
    <t>預金種別</t>
    <rPh sb="0" eb="4">
      <t>ヨキンシュベツ</t>
    </rPh>
    <phoneticPr fontId="1"/>
  </si>
  <si>
    <t>普通</t>
    <rPh sb="0" eb="2">
      <t>フツウ</t>
    </rPh>
    <phoneticPr fontId="1"/>
  </si>
  <si>
    <t>口座番号</t>
    <rPh sb="0" eb="4">
      <t>コウザバンゴウ</t>
    </rPh>
    <phoneticPr fontId="1"/>
  </si>
  <si>
    <t>千円</t>
    <rPh sb="0" eb="1">
      <t>センエン</t>
    </rPh>
    <phoneticPr fontId="1"/>
  </si>
  <si>
    <t>名</t>
    <rPh sb="0" eb="1">
      <t>メイ</t>
    </rPh>
    <phoneticPr fontId="1"/>
  </si>
  <si>
    <t>※資本金</t>
    <rPh sb="1" eb="4">
      <t>シホンキン</t>
    </rPh>
    <phoneticPr fontId="1"/>
  </si>
  <si>
    <t>※従業員数</t>
    <rPh sb="1" eb="5">
      <t>ジュウギョウインスウ</t>
    </rPh>
    <phoneticPr fontId="1"/>
  </si>
  <si>
    <t>貸渡先情報（※リースの場合のみ）</t>
    <rPh sb="0" eb="3">
      <t>カシワタシサキ</t>
    </rPh>
    <rPh sb="3" eb="5">
      <t>ジョウホウ</t>
    </rPh>
    <rPh sb="11" eb="13">
      <t>バアイ</t>
    </rPh>
    <phoneticPr fontId="1"/>
  </si>
  <si>
    <t>申請区分</t>
    <rPh sb="0" eb="2">
      <t>シンセイ</t>
    </rPh>
    <rPh sb="2" eb="4">
      <t>クブン</t>
    </rPh>
    <phoneticPr fontId="1"/>
  </si>
  <si>
    <t>申請者情報（※リースの場合はリース会社が申請者となります）</t>
    <rPh sb="0" eb="3">
      <t>シンセイシャ</t>
    </rPh>
    <rPh sb="3" eb="5">
      <t>ジョウホウ</t>
    </rPh>
    <rPh sb="11" eb="13">
      <t>バアイ</t>
    </rPh>
    <rPh sb="17" eb="19">
      <t>ガイシャ</t>
    </rPh>
    <rPh sb="20" eb="22">
      <t>シンセイ</t>
    </rPh>
    <rPh sb="22" eb="23">
      <t>シャ</t>
    </rPh>
    <phoneticPr fontId="1"/>
  </si>
  <si>
    <t>リース</t>
    <phoneticPr fontId="1"/>
  </si>
  <si>
    <t>買取</t>
    <rPh sb="0" eb="2">
      <t>カイトリ</t>
    </rPh>
    <phoneticPr fontId="1"/>
  </si>
  <si>
    <t>当座</t>
    <phoneticPr fontId="1"/>
  </si>
  <si>
    <t>貯蓄預金</t>
    <phoneticPr fontId="1"/>
  </si>
  <si>
    <t>その他</t>
    <phoneticPr fontId="1"/>
  </si>
  <si>
    <t>責任者の所属部署・職名・氏名</t>
    <rPh sb="0" eb="3">
      <t>セキニンシャ</t>
    </rPh>
    <rPh sb="4" eb="6">
      <t>ショゾク</t>
    </rPh>
    <rPh sb="6" eb="8">
      <t>ブショ</t>
    </rPh>
    <rPh sb="9" eb="11">
      <t>ショクメイ</t>
    </rPh>
    <rPh sb="12" eb="14">
      <t>シメイ</t>
    </rPh>
    <phoneticPr fontId="1"/>
  </si>
  <si>
    <t>担当者の所属部署・職名・氏名</t>
    <rPh sb="0" eb="3">
      <t>タントウシャ</t>
    </rPh>
    <rPh sb="4" eb="6">
      <t>ショゾク</t>
    </rPh>
    <rPh sb="6" eb="8">
      <t>ブショ</t>
    </rPh>
    <rPh sb="9" eb="11">
      <t>ショクメイ</t>
    </rPh>
    <rPh sb="12" eb="14">
      <t>シメイ</t>
    </rPh>
    <phoneticPr fontId="1"/>
  </si>
  <si>
    <t>社名又は名称</t>
    <rPh sb="0" eb="2">
      <t>シャメイ</t>
    </rPh>
    <rPh sb="1" eb="2">
      <t>メイ</t>
    </rPh>
    <rPh sb="2" eb="3">
      <t>マタ</t>
    </rPh>
    <rPh sb="4" eb="6">
      <t>メイショウ</t>
    </rPh>
    <phoneticPr fontId="1"/>
  </si>
  <si>
    <t>導入車両情報</t>
    <rPh sb="0" eb="2">
      <t>ドウニュウ</t>
    </rPh>
    <rPh sb="2" eb="4">
      <t>シャリョウ</t>
    </rPh>
    <rPh sb="4" eb="6">
      <t>ジョウホウ</t>
    </rPh>
    <phoneticPr fontId="1"/>
  </si>
  <si>
    <t>車両登録番号</t>
    <rPh sb="0" eb="2">
      <t>シャリョウ</t>
    </rPh>
    <rPh sb="2" eb="4">
      <t>トウロク</t>
    </rPh>
    <rPh sb="4" eb="6">
      <t>バンゴウ</t>
    </rPh>
    <phoneticPr fontId="1"/>
  </si>
  <si>
    <t>車名</t>
    <rPh sb="0" eb="2">
      <t>シャメイ</t>
    </rPh>
    <phoneticPr fontId="1"/>
  </si>
  <si>
    <t>日野</t>
    <rPh sb="0" eb="2">
      <t>ヒノ</t>
    </rPh>
    <phoneticPr fontId="1"/>
  </si>
  <si>
    <t>いすゞ</t>
    <phoneticPr fontId="1"/>
  </si>
  <si>
    <t>トヨタ</t>
    <phoneticPr fontId="1"/>
  </si>
  <si>
    <t>日産</t>
    <rPh sb="0" eb="2">
      <t>ニッサン</t>
    </rPh>
    <phoneticPr fontId="1"/>
  </si>
  <si>
    <t>マツダ</t>
    <phoneticPr fontId="1"/>
  </si>
  <si>
    <t>SCANIA</t>
    <phoneticPr fontId="1"/>
  </si>
  <si>
    <t>車台番号</t>
    <rPh sb="0" eb="4">
      <t>シャダイバンゴウ</t>
    </rPh>
    <phoneticPr fontId="1"/>
  </si>
  <si>
    <t>型式</t>
    <rPh sb="0" eb="2">
      <t>カタシキ</t>
    </rPh>
    <phoneticPr fontId="1"/>
  </si>
  <si>
    <t>３桁</t>
    <rPh sb="1" eb="2">
      <t>ケタ</t>
    </rPh>
    <phoneticPr fontId="1"/>
  </si>
  <si>
    <t>かな</t>
    <phoneticPr fontId="1"/>
  </si>
  <si>
    <t>４桁</t>
    <rPh sb="1" eb="2">
      <t>ケタ</t>
    </rPh>
    <phoneticPr fontId="1"/>
  </si>
  <si>
    <t>-</t>
    <phoneticPr fontId="1"/>
  </si>
  <si>
    <t>所有者名称</t>
    <rPh sb="0" eb="3">
      <t>ショユウシャ</t>
    </rPh>
    <rPh sb="3" eb="5">
      <t>メイショウ</t>
    </rPh>
    <phoneticPr fontId="1"/>
  </si>
  <si>
    <t>使用者名称</t>
    <rPh sb="0" eb="3">
      <t>シヨウシャ</t>
    </rPh>
    <rPh sb="3" eb="5">
      <t>メイショウ</t>
    </rPh>
    <phoneticPr fontId="1"/>
  </si>
  <si>
    <t>使用の本拠の位置</t>
    <rPh sb="0" eb="2">
      <t>シヨウ</t>
    </rPh>
    <rPh sb="3" eb="5">
      <t>ホンキョ</t>
    </rPh>
    <rPh sb="6" eb="8">
      <t>イチ</t>
    </rPh>
    <phoneticPr fontId="1"/>
  </si>
  <si>
    <t>車両総重量</t>
    <rPh sb="0" eb="2">
      <t>シャリョウ</t>
    </rPh>
    <rPh sb="2" eb="5">
      <t>ソウジュウリョウ</t>
    </rPh>
    <phoneticPr fontId="1"/>
  </si>
  <si>
    <t>ｋg</t>
    <phoneticPr fontId="1"/>
  </si>
  <si>
    <t>最大積載量</t>
    <rPh sb="0" eb="2">
      <t>サイダイ</t>
    </rPh>
    <rPh sb="2" eb="5">
      <t>セキサイリョウ</t>
    </rPh>
    <phoneticPr fontId="1"/>
  </si>
  <si>
    <t>補助対象経費</t>
    <rPh sb="0" eb="4">
      <t>ホジョタイショウ</t>
    </rPh>
    <rPh sb="4" eb="6">
      <t>ケイヒ</t>
    </rPh>
    <phoneticPr fontId="1"/>
  </si>
  <si>
    <t>円</t>
    <rPh sb="0" eb="1">
      <t>エン</t>
    </rPh>
    <phoneticPr fontId="1"/>
  </si>
  <si>
    <t>補助金額</t>
    <rPh sb="0" eb="4">
      <t>ホジョキンガク</t>
    </rPh>
    <phoneticPr fontId="1"/>
  </si>
  <si>
    <t>区分</t>
    <rPh sb="0" eb="2">
      <t>クブン</t>
    </rPh>
    <phoneticPr fontId="1"/>
  </si>
  <si>
    <t>大型</t>
    <rPh sb="0" eb="2">
      <t>オオガタ</t>
    </rPh>
    <phoneticPr fontId="1"/>
  </si>
  <si>
    <t>中型</t>
    <rPh sb="0" eb="2">
      <t>チュウガタ</t>
    </rPh>
    <phoneticPr fontId="1"/>
  </si>
  <si>
    <t>小型</t>
    <rPh sb="0" eb="2">
      <t>コガタ</t>
    </rPh>
    <phoneticPr fontId="1"/>
  </si>
  <si>
    <t>廃車有無</t>
    <rPh sb="0" eb="2">
      <t>ハイシャ</t>
    </rPh>
    <rPh sb="2" eb="4">
      <t>ウム</t>
    </rPh>
    <phoneticPr fontId="1"/>
  </si>
  <si>
    <t>車体の形状</t>
    <rPh sb="0" eb="2">
      <t>シャタイ</t>
    </rPh>
    <rPh sb="3" eb="5">
      <t>ケイジョウ</t>
    </rPh>
    <phoneticPr fontId="1"/>
  </si>
  <si>
    <t>バン</t>
    <phoneticPr fontId="1"/>
  </si>
  <si>
    <t>キャブオーバ</t>
    <phoneticPr fontId="1"/>
  </si>
  <si>
    <t>トラクタ</t>
    <phoneticPr fontId="1"/>
  </si>
  <si>
    <t>ダンプ</t>
    <phoneticPr fontId="1"/>
  </si>
  <si>
    <t>コンクリートミキサー車</t>
    <rPh sb="10" eb="11">
      <t>シャ</t>
    </rPh>
    <phoneticPr fontId="1"/>
  </si>
  <si>
    <t>その他</t>
    <rPh sb="2" eb="3">
      <t>タ</t>
    </rPh>
    <phoneticPr fontId="1"/>
  </si>
  <si>
    <t>←リースまたは買取をプルダウンで選択</t>
    <rPh sb="7" eb="9">
      <t>カイトリ</t>
    </rPh>
    <phoneticPr fontId="1"/>
  </si>
  <si>
    <t>←廃車有無をプルダウンで選択</t>
    <rPh sb="1" eb="3">
      <t>ハイシャ</t>
    </rPh>
    <rPh sb="3" eb="5">
      <t>ウム</t>
    </rPh>
    <phoneticPr fontId="1"/>
  </si>
  <si>
    <t>有り</t>
    <rPh sb="0" eb="1">
      <t>ア</t>
    </rPh>
    <phoneticPr fontId="1"/>
  </si>
  <si>
    <t>特定貨物自動車運送事業</t>
  </si>
  <si>
    <t>第二種貨物利用運送事業</t>
  </si>
  <si>
    <t>自動車リース事業</t>
  </si>
  <si>
    <t>←プルダウン選択。リストになければ「その他」</t>
    <rPh sb="6" eb="8">
      <t>センタク</t>
    </rPh>
    <rPh sb="20" eb="21">
      <t>タ</t>
    </rPh>
    <phoneticPr fontId="1"/>
  </si>
  <si>
    <t>無し</t>
    <rPh sb="0" eb="1">
      <t>ナシ</t>
    </rPh>
    <phoneticPr fontId="1"/>
  </si>
  <si>
    <t>経営する事業</t>
  </si>
  <si>
    <t>一般貨物自動車運送事業</t>
    <phoneticPr fontId="1"/>
  </si>
  <si>
    <t>03-5341-4577のように”ハイフン”付で記載ください</t>
    <rPh sb="22" eb="23">
      <t>ツキ</t>
    </rPh>
    <rPh sb="24" eb="26">
      <t>キサイ</t>
    </rPh>
    <phoneticPr fontId="1"/>
  </si>
  <si>
    <t>←プルダウン選択</t>
    <rPh sb="6" eb="8">
      <t>センタク</t>
    </rPh>
    <phoneticPr fontId="1"/>
  </si>
  <si>
    <t>口座名義</t>
    <rPh sb="0" eb="2">
      <t>コウザ</t>
    </rPh>
    <rPh sb="2" eb="4">
      <t>メイギ</t>
    </rPh>
    <phoneticPr fontId="1"/>
  </si>
  <si>
    <t>廃車車両</t>
    <rPh sb="0" eb="2">
      <t>ハイシャ</t>
    </rPh>
    <rPh sb="2" eb="4">
      <t>シャリョウ</t>
    </rPh>
    <phoneticPr fontId="1"/>
  </si>
  <si>
    <t>ニッサンディーゼル</t>
    <phoneticPr fontId="1"/>
  </si>
  <si>
    <t>その他</t>
    <rPh sb="2" eb="3">
      <t>タ</t>
    </rPh>
    <phoneticPr fontId="1"/>
  </si>
  <si>
    <t>新規登録年月日</t>
    <rPh sb="0" eb="2">
      <t>シンキ</t>
    </rPh>
    <rPh sb="2" eb="4">
      <t>トウロク</t>
    </rPh>
    <rPh sb="4" eb="7">
      <t>ネンガッピ</t>
    </rPh>
    <phoneticPr fontId="1"/>
  </si>
  <si>
    <t>車検有効日</t>
    <rPh sb="0" eb="2">
      <t>シャケン</t>
    </rPh>
    <rPh sb="2" eb="4">
      <t>ユウコウ</t>
    </rPh>
    <rPh sb="4" eb="5">
      <t>ヒ</t>
    </rPh>
    <phoneticPr fontId="1"/>
  </si>
  <si>
    <t>初度登録年月日</t>
    <rPh sb="0" eb="2">
      <t>ショド</t>
    </rPh>
    <rPh sb="2" eb="4">
      <t>トウロク</t>
    </rPh>
    <rPh sb="4" eb="7">
      <t>ネンガッピ</t>
    </rPh>
    <phoneticPr fontId="1"/>
  </si>
  <si>
    <t>一次抹消日</t>
    <rPh sb="0" eb="2">
      <t>イチジ</t>
    </rPh>
    <rPh sb="2" eb="4">
      <t>マッショウ</t>
    </rPh>
    <rPh sb="4" eb="5">
      <t>ビ</t>
    </rPh>
    <phoneticPr fontId="1"/>
  </si>
  <si>
    <t>廃車日</t>
    <rPh sb="0" eb="2">
      <t>ハイシャ</t>
    </rPh>
    <rPh sb="2" eb="3">
      <t>ビ</t>
    </rPh>
    <phoneticPr fontId="1"/>
  </si>
  <si>
    <t>注記</t>
    <rPh sb="0" eb="2">
      <t>チュウキ</t>
    </rPh>
    <phoneticPr fontId="1"/>
  </si>
  <si>
    <t>←事業をプルダウンで選択（1つで可）</t>
    <rPh sb="1" eb="3">
      <t>ジギョウ</t>
    </rPh>
    <rPh sb="16" eb="17">
      <t>カ</t>
    </rPh>
    <phoneticPr fontId="1"/>
  </si>
  <si>
    <t>抵当権設定</t>
    <rPh sb="0" eb="3">
      <t>テイトウケン</t>
    </rPh>
    <rPh sb="3" eb="5">
      <t>セッテイ</t>
    </rPh>
    <phoneticPr fontId="1"/>
  </si>
  <si>
    <t>補助事業完了日</t>
    <rPh sb="0" eb="4">
      <t>ホジョジギョウ</t>
    </rPh>
    <rPh sb="4" eb="7">
      <t>カンリョウビ</t>
    </rPh>
    <phoneticPr fontId="1"/>
  </si>
  <si>
    <t>②</t>
    <phoneticPr fontId="1"/>
  </si>
  <si>
    <t>←車両総重量から自動入力（導入車両より区分が小さければ赤くなる）</t>
    <rPh sb="1" eb="3">
      <t>シャリョウ</t>
    </rPh>
    <rPh sb="3" eb="6">
      <t>ソウジュウリョウ</t>
    </rPh>
    <rPh sb="8" eb="10">
      <t>ジドウ</t>
    </rPh>
    <rPh sb="10" eb="12">
      <t>ニュウリョク</t>
    </rPh>
    <rPh sb="13" eb="15">
      <t>ドウニュウ</t>
    </rPh>
    <rPh sb="15" eb="17">
      <t>シャリョウ</t>
    </rPh>
    <rPh sb="19" eb="21">
      <t>クブン</t>
    </rPh>
    <rPh sb="22" eb="23">
      <t>チイ</t>
    </rPh>
    <rPh sb="27" eb="28">
      <t>アカ</t>
    </rPh>
    <phoneticPr fontId="1"/>
  </si>
  <si>
    <t>識別番号</t>
    <rPh sb="0" eb="4">
      <t>シキベツバンゴウ</t>
    </rPh>
    <phoneticPr fontId="1"/>
  </si>
  <si>
    <t>貴社管理番号</t>
    <rPh sb="0" eb="2">
      <t>キシャ</t>
    </rPh>
    <rPh sb="2" eb="6">
      <t>カンリバンゴウ</t>
    </rPh>
    <phoneticPr fontId="1"/>
  </si>
  <si>
    <t>←識別番号発行依頼にて発行された番号を記載ください。</t>
    <rPh sb="1" eb="5">
      <t>シキベツバンゴウ</t>
    </rPh>
    <rPh sb="5" eb="7">
      <t>ハッコウ</t>
    </rPh>
    <rPh sb="7" eb="9">
      <t>イライ</t>
    </rPh>
    <rPh sb="11" eb="13">
      <t>ハッコウ</t>
    </rPh>
    <rPh sb="16" eb="18">
      <t>バンゴウ</t>
    </rPh>
    <rPh sb="19" eb="21">
      <t>キサイ</t>
    </rPh>
    <phoneticPr fontId="1"/>
  </si>
  <si>
    <t>←貴社内での管理番号等にご使用ください。使用しない場合は空欄で可</t>
    <rPh sb="1" eb="4">
      <t>キシャナイ</t>
    </rPh>
    <rPh sb="6" eb="10">
      <t>カンリバンゴウ</t>
    </rPh>
    <rPh sb="10" eb="11">
      <t>トウ</t>
    </rPh>
    <rPh sb="13" eb="15">
      <t>シヨウ</t>
    </rPh>
    <rPh sb="20" eb="22">
      <t>シヨウ</t>
    </rPh>
    <rPh sb="25" eb="27">
      <t>バアイ</t>
    </rPh>
    <rPh sb="28" eb="30">
      <t>クウラン</t>
    </rPh>
    <rPh sb="31" eb="32">
      <t>カ</t>
    </rPh>
    <phoneticPr fontId="1"/>
  </si>
  <si>
    <t xml:space="preserve">  </t>
    <phoneticPr fontId="1"/>
  </si>
  <si>
    <t>←排出ガス識別記号はプルダウン選択</t>
    <rPh sb="1" eb="3">
      <t>ハイシュツ</t>
    </rPh>
    <rPh sb="5" eb="9">
      <t>シキベツキゴウ</t>
    </rPh>
    <rPh sb="15" eb="17">
      <t>センタク</t>
    </rPh>
    <phoneticPr fontId="1"/>
  </si>
  <si>
    <t>←税・諸費用を含まない。下取りは値引き同様に扱う</t>
    <rPh sb="1" eb="2">
      <t>ゼイ</t>
    </rPh>
    <rPh sb="3" eb="6">
      <t>ショヒヨウ</t>
    </rPh>
    <rPh sb="7" eb="8">
      <t>フク</t>
    </rPh>
    <rPh sb="12" eb="14">
      <t>シタド</t>
    </rPh>
    <rPh sb="16" eb="18">
      <t>ネビ</t>
    </rPh>
    <rPh sb="19" eb="21">
      <t>ドウヨウ</t>
    </rPh>
    <rPh sb="22" eb="23">
      <t>アツカ</t>
    </rPh>
    <phoneticPr fontId="1"/>
  </si>
  <si>
    <t>申請データ入力シート：電子メール申請（j-Grants申請含む）の場合には、申請書類にこのEXCELファイルを添付ください。</t>
    <rPh sb="0" eb="2">
      <t>シンセイ</t>
    </rPh>
    <rPh sb="5" eb="7">
      <t>ニュウリョク</t>
    </rPh>
    <rPh sb="38" eb="40">
      <t>シンセイ</t>
    </rPh>
    <rPh sb="40" eb="42">
      <t>ショルイ</t>
    </rPh>
    <phoneticPr fontId="1"/>
  </si>
  <si>
    <t>年間予想走行距離</t>
    <rPh sb="0" eb="2">
      <t>ネンカン</t>
    </rPh>
    <rPh sb="2" eb="4">
      <t>ヨソウ</t>
    </rPh>
    <rPh sb="4" eb="8">
      <t>ソウコウキョリ</t>
    </rPh>
    <phoneticPr fontId="1"/>
  </si>
  <si>
    <t>km/年</t>
    <rPh sb="3" eb="4">
      <t>ネン</t>
    </rPh>
    <phoneticPr fontId="1"/>
  </si>
  <si>
    <t>年間走行距離</t>
    <rPh sb="0" eb="2">
      <t>ネンカン</t>
    </rPh>
    <rPh sb="2" eb="6">
      <t>ソウコウキョリ</t>
    </rPh>
    <phoneticPr fontId="1"/>
  </si>
  <si>
    <t>←過去１年間の走行距離を記載ください。</t>
    <rPh sb="1" eb="3">
      <t>カコ</t>
    </rPh>
    <rPh sb="4" eb="6">
      <t>ネンカン</t>
    </rPh>
    <rPh sb="7" eb="11">
      <t>ソウコウキョリ</t>
    </rPh>
    <rPh sb="12" eb="14">
      <t>キサイ</t>
    </rPh>
    <phoneticPr fontId="1"/>
  </si>
  <si>
    <t>平均燃費</t>
    <rPh sb="0" eb="2">
      <t>ヘイキン</t>
    </rPh>
    <rPh sb="2" eb="4">
      <t>ネンピ</t>
    </rPh>
    <phoneticPr fontId="1"/>
  </si>
  <si>
    <t>Km/L</t>
    <phoneticPr fontId="1"/>
  </si>
  <si>
    <t>年間使用燃料量</t>
    <rPh sb="0" eb="2">
      <t>ネンカン</t>
    </rPh>
    <rPh sb="2" eb="4">
      <t>シヨウ</t>
    </rPh>
    <rPh sb="4" eb="6">
      <t>ネンリョウ</t>
    </rPh>
    <rPh sb="6" eb="7">
      <t>リョウ</t>
    </rPh>
    <phoneticPr fontId="1"/>
  </si>
  <si>
    <t>L</t>
    <phoneticPr fontId="1"/>
  </si>
  <si>
    <t>←過去１年間の使用燃料量を記載ください。</t>
    <rPh sb="1" eb="3">
      <t>カコ</t>
    </rPh>
    <rPh sb="4" eb="6">
      <t>ネンカン</t>
    </rPh>
    <rPh sb="7" eb="9">
      <t>シヨウ</t>
    </rPh>
    <rPh sb="9" eb="11">
      <t>ネンリョウ</t>
    </rPh>
    <rPh sb="11" eb="12">
      <t>リョウ</t>
    </rPh>
    <rPh sb="13" eb="15">
      <t>キサイ</t>
    </rPh>
    <phoneticPr fontId="1"/>
  </si>
  <si>
    <t>←自動計算</t>
    <rPh sb="1" eb="3">
      <t>ジドウ</t>
    </rPh>
    <rPh sb="3" eb="5">
      <t>ケイサン</t>
    </rPh>
    <phoneticPr fontId="1"/>
  </si>
  <si>
    <t>重量車燃費基準値</t>
    <rPh sb="0" eb="3">
      <t>ジュウリョウシャ</t>
    </rPh>
    <rPh sb="3" eb="5">
      <t>ネンピ</t>
    </rPh>
    <rPh sb="5" eb="8">
      <t>キジュンチ</t>
    </rPh>
    <phoneticPr fontId="1"/>
  </si>
  <si>
    <t>Km/L</t>
    <phoneticPr fontId="1"/>
  </si>
  <si>
    <t>カタログ燃費</t>
    <rPh sb="4" eb="6">
      <t>ネンピ</t>
    </rPh>
    <phoneticPr fontId="1"/>
  </si>
  <si>
    <t>2PG</t>
    <phoneticPr fontId="1"/>
  </si>
  <si>
    <t>2RG</t>
    <phoneticPr fontId="1"/>
  </si>
  <si>
    <t>2TG</t>
    <phoneticPr fontId="1"/>
  </si>
  <si>
    <t>燃費向上率</t>
    <rPh sb="0" eb="2">
      <t>ネンピ</t>
    </rPh>
    <rPh sb="2" eb="5">
      <t>コウジョウリツ</t>
    </rPh>
    <phoneticPr fontId="1"/>
  </si>
  <si>
    <t>車両総重量　</t>
    <rPh sb="0" eb="2">
      <t>シャリョウ</t>
    </rPh>
    <rPh sb="2" eb="5">
      <t>ソウジュウリョウ</t>
    </rPh>
    <phoneticPr fontId="1"/>
  </si>
  <si>
    <t>③</t>
    <phoneticPr fontId="1"/>
  </si>
  <si>
    <t>④</t>
    <phoneticPr fontId="1"/>
  </si>
  <si>
    <t>管轄地</t>
    <rPh sb="0" eb="3">
      <t>カンカツチ</t>
    </rPh>
    <phoneticPr fontId="1"/>
  </si>
  <si>
    <t>←車検証の車両総重量入力時に自動表示</t>
    <rPh sb="1" eb="4">
      <t>シャケンショウ</t>
    </rPh>
    <rPh sb="5" eb="7">
      <t>シャリョウ</t>
    </rPh>
    <rPh sb="7" eb="10">
      <t>ソウジュウリョウ</t>
    </rPh>
    <rPh sb="10" eb="13">
      <t>ニュウリョクジ</t>
    </rPh>
    <rPh sb="14" eb="16">
      <t>ジドウ</t>
    </rPh>
    <rPh sb="16" eb="18">
      <t>ヒョウジ</t>
    </rPh>
    <phoneticPr fontId="1"/>
  </si>
  <si>
    <t>←抵当権の有無（補助車両が融資の担保に設定されているか）をプルダウンで選択。</t>
    <rPh sb="1" eb="4">
      <t>テイトウケン</t>
    </rPh>
    <rPh sb="5" eb="7">
      <t>ウム</t>
    </rPh>
    <rPh sb="8" eb="12">
      <t>ホジョシャリョウ</t>
    </rPh>
    <rPh sb="13" eb="15">
      <t>ユウシ</t>
    </rPh>
    <rPh sb="16" eb="18">
      <t>タンポ</t>
    </rPh>
    <rPh sb="19" eb="21">
      <t>セッテイ</t>
    </rPh>
    <phoneticPr fontId="1"/>
  </si>
  <si>
    <t>様式第１（第５条関係）</t>
    <phoneticPr fontId="1"/>
  </si>
  <si>
    <t>注2</t>
    <rPh sb="0" eb="1">
      <t>チュウ</t>
    </rPh>
    <phoneticPr fontId="1"/>
  </si>
  <si>
    <t>識別番号</t>
    <rPh sb="0" eb="2">
      <t>シキベツ</t>
    </rPh>
    <rPh sb="2" eb="4">
      <t>バンゴウ</t>
    </rPh>
    <phoneticPr fontId="1"/>
  </si>
  <si>
    <t>第</t>
    <phoneticPr fontId="1"/>
  </si>
  <si>
    <t>号</t>
    <phoneticPr fontId="1"/>
  </si>
  <si>
    <t>一般財団法人環境優良車普及機構</t>
  </si>
  <si>
    <t xml:space="preserve">  代　表　理　事　　　　岩　村　　敬　殿　　</t>
  </si>
  <si>
    <t>　　　〒</t>
    <phoneticPr fontId="1"/>
  </si>
  <si>
    <t>2PG-</t>
    <phoneticPr fontId="1"/>
  </si>
  <si>
    <t>大型</t>
    <rPh sb="0" eb="1">
      <t>ダイ</t>
    </rPh>
    <rPh sb="1" eb="2">
      <t>ガタ</t>
    </rPh>
    <phoneticPr fontId="1"/>
  </si>
  <si>
    <r>
      <t>申請者</t>
    </r>
    <r>
      <rPr>
        <sz val="8"/>
        <rFont val="ＭＳ 明朝"/>
        <family val="1"/>
        <charset val="128"/>
      </rPr>
      <t>注1</t>
    </r>
    <phoneticPr fontId="1"/>
  </si>
  <si>
    <t>住　　　　所　</t>
    <phoneticPr fontId="1"/>
  </si>
  <si>
    <t>2RG-または2TG-</t>
    <phoneticPr fontId="1"/>
  </si>
  <si>
    <t>中型</t>
    <rPh sb="0" eb="1">
      <t>チュウ</t>
    </rPh>
    <rPh sb="1" eb="2">
      <t>ガタ</t>
    </rPh>
    <phoneticPr fontId="1"/>
  </si>
  <si>
    <t>無し</t>
    <rPh sb="0" eb="1">
      <t>ナ</t>
    </rPh>
    <phoneticPr fontId="1"/>
  </si>
  <si>
    <t>氏名又は名称</t>
  </si>
  <si>
    <t>小型</t>
    <rPh sb="0" eb="1">
      <t>ショウ</t>
    </rPh>
    <rPh sb="1" eb="2">
      <t>ガタ</t>
    </rPh>
    <phoneticPr fontId="1"/>
  </si>
  <si>
    <t>代表者の職・氏名</t>
    <phoneticPr fontId="1"/>
  </si>
  <si>
    <t>㊞※</t>
    <phoneticPr fontId="1"/>
  </si>
  <si>
    <t>）</t>
    <phoneticPr fontId="1"/>
  </si>
  <si>
    <t>〇</t>
    <phoneticPr fontId="1"/>
  </si>
  <si>
    <t>（貸渡し先（リースの場合）</t>
    <phoneticPr fontId="1"/>
  </si>
  <si>
    <t>（低炭素型ディーゼルトラック普及加速化事業）交付申請書兼完了実績報告書</t>
    <phoneticPr fontId="1"/>
  </si>
  <si>
    <t>　二酸化炭素排出抑制対策事業費等補助金（低炭素型ディーゼルトラック普及加速化事業）交付規程（以下「交付規程」という。)第５条第１項の規定に基づき下記のとおり申請及び 報告します。
　なお、補助事業の実施にあたり、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1"/>
  </si>
  <si>
    <t>記</t>
  </si>
  <si>
    <t>１　補助事業の目的及び内容</t>
    <phoneticPr fontId="1"/>
  </si>
  <si>
    <t>　　 様式第１の２及び別紙２（エコドライブ等燃費改善取組体制構築・運用状況報告書）のとおり</t>
    <phoneticPr fontId="1"/>
  </si>
  <si>
    <t>２　補助対象車両の区分等</t>
    <rPh sb="6" eb="8">
      <t>シャリョウ</t>
    </rPh>
    <rPh sb="9" eb="11">
      <t>クブン</t>
    </rPh>
    <rPh sb="11" eb="12">
      <t>トウ</t>
    </rPh>
    <phoneticPr fontId="1"/>
  </si>
  <si>
    <t>型式の識別記号</t>
    <rPh sb="0" eb="2">
      <t>カタシキ</t>
    </rPh>
    <rPh sb="3" eb="5">
      <t>シキベツ</t>
    </rPh>
    <rPh sb="5" eb="7">
      <t>キゴウ</t>
    </rPh>
    <phoneticPr fontId="1"/>
  </si>
  <si>
    <t>注３</t>
    <rPh sb="0" eb="1">
      <t>チュウ</t>
    </rPh>
    <phoneticPr fontId="1"/>
  </si>
  <si>
    <t>３　補助対象経費</t>
    <rPh sb="2" eb="8">
      <t>ホジョタイショウケイヒ</t>
    </rPh>
    <phoneticPr fontId="1"/>
  </si>
  <si>
    <t>金</t>
    <phoneticPr fontId="1"/>
  </si>
  <si>
    <t>円</t>
    <phoneticPr fontId="1"/>
  </si>
  <si>
    <t>４　補助金交付申請額</t>
    <phoneticPr fontId="1"/>
  </si>
  <si>
    <t>５　経営する事業（営む業態に○を付す）</t>
    <phoneticPr fontId="1"/>
  </si>
  <si>
    <t>特定貨物自動車運送事業</t>
    <phoneticPr fontId="1"/>
  </si>
  <si>
    <t>第二種貨物利用運送事業</t>
    <phoneticPr fontId="1"/>
  </si>
  <si>
    <t>自動車リース事業</t>
    <phoneticPr fontId="1"/>
  </si>
  <si>
    <t>申請
問合せ先　</t>
    <phoneticPr fontId="1"/>
  </si>
  <si>
    <t>（メールアドレス）</t>
  </si>
  <si>
    <t>＠</t>
  </si>
  <si>
    <t>（電話）　　　　　　　　　　　　</t>
    <phoneticPr fontId="1"/>
  </si>
  <si>
    <t>（ＦＡＸ）</t>
  </si>
  <si>
    <t>送付先
住所</t>
    <phoneticPr fontId="1"/>
  </si>
  <si>
    <t>＊交付決定通知書等の書面を送付する住所が申請者の住所と異なる場合に記入する。</t>
  </si>
  <si>
    <t>６　添付書類　　規程別紙３に記載の書類</t>
    <phoneticPr fontId="1"/>
  </si>
  <si>
    <t>注1.　規程第３条第３項の規定に基づき共同で申請する場合は、代表事業者が申請すること。</t>
    <phoneticPr fontId="1"/>
  </si>
  <si>
    <t>注2.　識別番号欄は電子申請を行う場合に記入すること。</t>
    <rPh sb="0" eb="1">
      <t>チュウ</t>
    </rPh>
    <rPh sb="4" eb="6">
      <t>シキベツ</t>
    </rPh>
    <rPh sb="6" eb="8">
      <t>バンゴウ</t>
    </rPh>
    <rPh sb="8" eb="9">
      <t>ラン</t>
    </rPh>
    <rPh sb="10" eb="12">
      <t>デンシ</t>
    </rPh>
    <rPh sb="12" eb="14">
      <t>シンセイ</t>
    </rPh>
    <rPh sb="15" eb="16">
      <t>オコナ</t>
    </rPh>
    <rPh sb="17" eb="19">
      <t>バアイ</t>
    </rPh>
    <rPh sb="20" eb="22">
      <t>キニュウ</t>
    </rPh>
    <phoneticPr fontId="1"/>
  </si>
  <si>
    <t>注3.　補助対象車両及び廃車車両の区分の大型・中型・小型は規定別表第１(注1)の規定のとおり。</t>
    <rPh sb="0" eb="1">
      <t>チュウ</t>
    </rPh>
    <rPh sb="29" eb="31">
      <t>キテイ</t>
    </rPh>
    <rPh sb="33" eb="34">
      <t>ダイ</t>
    </rPh>
    <rPh sb="36" eb="37">
      <t>チュウ</t>
    </rPh>
    <phoneticPr fontId="1"/>
  </si>
  <si>
    <r>
      <rPr>
        <sz val="12"/>
        <rFont val="ＭＳ 明朝"/>
        <family val="1"/>
      </rPr>
      <t>様式第１の２</t>
    </r>
  </si>
  <si>
    <r>
      <rPr>
        <sz val="16"/>
        <rFont val="ＭＳ 明朝"/>
        <family val="1"/>
      </rPr>
      <t>低炭素型ディーゼルトラック普及加速化事業実施計画書</t>
    </r>
  </si>
  <si>
    <r>
      <rPr>
        <sz val="18"/>
        <rFont val="ＭＳ 明朝"/>
        <family val="1"/>
      </rPr>
      <t>補助対象車両</t>
    </r>
  </si>
  <si>
    <r>
      <rPr>
        <sz val="10.5"/>
        <rFont val="ＭＳ 明朝"/>
        <family val="1"/>
      </rPr>
      <t>自動車検査証（車検証）から転記してください</t>
    </r>
  </si>
  <si>
    <r>
      <rPr>
        <sz val="11"/>
        <rFont val="ＭＳ 明朝"/>
        <family val="1"/>
      </rPr>
      <t>登録番号</t>
    </r>
  </si>
  <si>
    <r>
      <rPr>
        <sz val="11"/>
        <rFont val="ＭＳ 明朝"/>
        <family val="1"/>
        <charset val="128"/>
      </rPr>
      <t>車名
（メーカー名）</t>
    </r>
  </si>
  <si>
    <r>
      <rPr>
        <sz val="11"/>
        <rFont val="ＭＳ 明朝"/>
        <family val="1"/>
      </rPr>
      <t>車台番号</t>
    </r>
  </si>
  <si>
    <t>型式</t>
    <rPh sb="1" eb="2">
      <t>シキ</t>
    </rPh>
    <phoneticPr fontId="30"/>
  </si>
  <si>
    <t>－</t>
    <phoneticPr fontId="1"/>
  </si>
  <si>
    <t>２ＴＧ</t>
    <phoneticPr fontId="1"/>
  </si>
  <si>
    <t>無</t>
    <rPh sb="0" eb="1">
      <t>ナ</t>
    </rPh>
    <phoneticPr fontId="1"/>
  </si>
  <si>
    <t>大</t>
    <rPh sb="0" eb="1">
      <t>ダイ</t>
    </rPh>
    <phoneticPr fontId="30"/>
  </si>
  <si>
    <t>昭和</t>
    <rPh sb="0" eb="2">
      <t>ショウワ</t>
    </rPh>
    <phoneticPr fontId="30"/>
  </si>
  <si>
    <t>いすゞ</t>
    <phoneticPr fontId="30"/>
  </si>
  <si>
    <t>いすゞ</t>
  </si>
  <si>
    <r>
      <rPr>
        <sz val="11"/>
        <rFont val="ＭＳ 明朝"/>
        <family val="1"/>
      </rPr>
      <t>抵当権の設定</t>
    </r>
  </si>
  <si>
    <t>抵当権を設定している場合は「有」を選択する</t>
    <rPh sb="17" eb="19">
      <t>センタク</t>
    </rPh>
    <phoneticPr fontId="30"/>
  </si>
  <si>
    <t>２RＧ</t>
    <phoneticPr fontId="1"/>
  </si>
  <si>
    <t>有</t>
    <rPh sb="0" eb="1">
      <t>ア</t>
    </rPh>
    <phoneticPr fontId="30"/>
  </si>
  <si>
    <t>中</t>
    <rPh sb="0" eb="1">
      <t>チュウ</t>
    </rPh>
    <phoneticPr fontId="30"/>
  </si>
  <si>
    <t>平成</t>
    <rPh sb="0" eb="2">
      <t>ヘイセイ</t>
    </rPh>
    <phoneticPr fontId="30"/>
  </si>
  <si>
    <t>日野</t>
    <rPh sb="0" eb="2">
      <t>ヒノ</t>
    </rPh>
    <phoneticPr fontId="30"/>
  </si>
  <si>
    <r>
      <rPr>
        <sz val="18"/>
        <rFont val="ＭＳ 明朝"/>
        <family val="1"/>
      </rPr>
      <t>補助対象車両の
使用本拠の位置</t>
    </r>
  </si>
  <si>
    <t>２ＰＧ</t>
    <phoneticPr fontId="1"/>
  </si>
  <si>
    <t>小</t>
    <rPh sb="0" eb="1">
      <t>ショウ</t>
    </rPh>
    <phoneticPr fontId="30"/>
  </si>
  <si>
    <t>三菱</t>
    <rPh sb="0" eb="2">
      <t>ミツビシ</t>
    </rPh>
    <phoneticPr fontId="30"/>
  </si>
  <si>
    <r>
      <rPr>
        <sz val="18"/>
        <rFont val="ＭＳ 明朝"/>
        <family val="1"/>
        <charset val="128"/>
      </rPr>
      <t>補助対象事業完了日</t>
    </r>
    <r>
      <rPr>
        <sz val="10"/>
        <rFont val="ＭＳ 明朝"/>
        <family val="1"/>
        <charset val="128"/>
      </rPr>
      <t/>
    </r>
    <phoneticPr fontId="30"/>
  </si>
  <si>
    <t>ＵＤトラックス</t>
    <phoneticPr fontId="30"/>
  </si>
  <si>
    <t>ＵＤトラックス</t>
  </si>
  <si>
    <t>（補助対象車両の「登録日」。
ただし廃車を伴う場合は補助対象車両の「登録日」又は廃車車両の「廃車日 」のうち遅い日。）</t>
    <phoneticPr fontId="30"/>
  </si>
  <si>
    <r>
      <rPr>
        <sz val="8"/>
        <rFont val="ＭＳ 明朝"/>
        <family val="1"/>
      </rPr>
      <t>★</t>
    </r>
    <r>
      <rPr>
        <sz val="10"/>
        <rFont val="ＭＳ 明朝"/>
        <family val="1"/>
      </rPr>
      <t>「廃車日」とは、自動車リサイクルシステムの使用済自動車処理状況検索機能画面の「引取工程」欄に 済○が入るとその直下に表示される「引渡日」を指す。</t>
    </r>
  </si>
  <si>
    <t>トヨタ</t>
    <phoneticPr fontId="30"/>
  </si>
  <si>
    <t>日産ディーゼル</t>
    <rPh sb="0" eb="2">
      <t>ニッサン</t>
    </rPh>
    <phoneticPr fontId="30"/>
  </si>
  <si>
    <r>
      <rPr>
        <sz val="18"/>
        <rFont val="ＭＳ 明朝"/>
        <family val="1"/>
      </rPr>
      <t xml:space="preserve">廃車車両
</t>
    </r>
    <r>
      <rPr>
        <sz val="10.5"/>
        <rFont val="ＭＳ 明朝"/>
        <family val="1"/>
      </rPr>
      <t>（廃車を伴う場合のみ記載）</t>
    </r>
    <phoneticPr fontId="30"/>
  </si>
  <si>
    <t>日産</t>
    <rPh sb="0" eb="2">
      <t>ニッサン</t>
    </rPh>
    <phoneticPr fontId="30"/>
  </si>
  <si>
    <t>トヨタ</t>
  </si>
  <si>
    <t>マツダ</t>
    <phoneticPr fontId="30"/>
  </si>
  <si>
    <t>スカニア</t>
    <phoneticPr fontId="30"/>
  </si>
  <si>
    <t>マツダ</t>
  </si>
  <si>
    <t>区　分</t>
    <rPh sb="0" eb="1">
      <t>ク</t>
    </rPh>
    <rPh sb="2" eb="3">
      <t>ブン</t>
    </rPh>
    <phoneticPr fontId="30"/>
  </si>
  <si>
    <t>注 2</t>
    <phoneticPr fontId="30"/>
  </si>
  <si>
    <t>初度登録年月日</t>
  </si>
  <si>
    <r>
      <rPr>
        <sz val="12"/>
        <rFont val="ＭＳ 明朝"/>
        <family val="1"/>
      </rPr>
      <t>事業による CO2 削減効果</t>
    </r>
  </si>
  <si>
    <r>
      <rPr>
        <sz val="12"/>
        <rFont val="ＭＳ 明朝"/>
        <family val="1"/>
      </rPr>
      <t>「燃費改善及び CO2 排出削減量の算定書」のとおり</t>
    </r>
  </si>
  <si>
    <r>
      <rPr>
        <sz val="10"/>
        <rFont val="ＭＳ 明朝"/>
        <family val="1"/>
      </rPr>
      <t>注1   本書式で記載に誤記等が有った場合は、様式第１の捨印にて修正する。
注2   補助対象車両及び補助対象車両の区分の大型・中型・小型は規定別表(注１)の規定のとおり。</t>
    </r>
  </si>
  <si>
    <t xml:space="preserve">様式第６（第１１条関係）　　　　　　　　　　　　     </t>
  </si>
  <si>
    <t xml:space="preserve">  代 表 理 事　　岩村　敬　殿</t>
    <phoneticPr fontId="1"/>
  </si>
  <si>
    <t>補助事業者</t>
    <phoneticPr fontId="1"/>
  </si>
  <si>
    <t xml:space="preserve"> 住      所</t>
    <phoneticPr fontId="1"/>
  </si>
  <si>
    <t>氏名又は名称</t>
    <phoneticPr fontId="1"/>
  </si>
  <si>
    <r>
      <t>印</t>
    </r>
    <r>
      <rPr>
        <sz val="9"/>
        <rFont val="ＭＳ 明朝"/>
        <family val="1"/>
        <charset val="128"/>
      </rPr>
      <t>　※</t>
    </r>
    <phoneticPr fontId="1"/>
  </si>
  <si>
    <t>(貸渡し先(リースの場合)</t>
    <phoneticPr fontId="1"/>
  </si>
  <si>
    <t>)</t>
    <phoneticPr fontId="1"/>
  </si>
  <si>
    <t>　　　　　　　　　　</t>
  </si>
  <si>
    <t xml:space="preserve">     　 （低炭素型ディーゼルトラック普及加速化事業）精算払請求書</t>
    <phoneticPr fontId="1"/>
  </si>
  <si>
    <t>　交付決定兼交付額確定の通知を受けた二酸化炭素排出抑制対策事業費等補助金（低炭素型ディーゼルトラック普及加速化事業）の精算払を受けたいので、二酸化炭素排出抑制対策事業費等補助金（低炭素型ディーゼルトラック普及加速化事業）交付規程第１１条第２項の規定に基づき下記のとおり請求します。</t>
    <phoneticPr fontId="1"/>
  </si>
  <si>
    <t>記</t>
    <phoneticPr fontId="1"/>
  </si>
  <si>
    <t>請求金額</t>
  </si>
  <si>
    <t xml:space="preserve">金 </t>
    <phoneticPr fontId="1"/>
  </si>
  <si>
    <t xml:space="preserve"> 円</t>
    <phoneticPr fontId="1"/>
  </si>
  <si>
    <t>金融機関名</t>
  </si>
  <si>
    <t>支店名</t>
  </si>
  <si>
    <t>銀行ｺｰﾄﾞ</t>
  </si>
  <si>
    <t>支店ｺｰﾄﾞ</t>
  </si>
  <si>
    <t>預金の種別</t>
  </si>
  <si>
    <t>口座番号</t>
  </si>
  <si>
    <t>（フリガナ）</t>
  </si>
  <si>
    <t>口座名義</t>
  </si>
  <si>
    <t>注１ 規程第３条第３項の規定に基づき共同で交付申請した場合は、代表事業者が請求すること。</t>
    <phoneticPr fontId="1"/>
  </si>
  <si>
    <t>注2　本書式で記載に誤記等が有った場合は、様式第１の捨印にて修正する。</t>
  </si>
  <si>
    <t>補助金執行団体記入欄</t>
  </si>
  <si>
    <t>交付決定兼交付額
確定通知番号</t>
    <phoneticPr fontId="1"/>
  </si>
  <si>
    <t>交付決定日</t>
  </si>
  <si>
    <t>燃費改善及びCO2排出削減量の算定書</t>
    <rPh sb="9" eb="11">
      <t>ハイシュツ</t>
    </rPh>
    <rPh sb="11" eb="13">
      <t>サクゲン</t>
    </rPh>
    <rPh sb="13" eb="14">
      <t>リョウ</t>
    </rPh>
    <rPh sb="15" eb="17">
      <t>サンテイ</t>
    </rPh>
    <rPh sb="17" eb="18">
      <t>ショ</t>
    </rPh>
    <phoneticPr fontId="30"/>
  </si>
  <si>
    <t>社名：</t>
    <rPh sb="0" eb="2">
      <t>シャメイ</t>
    </rPh>
    <phoneticPr fontId="30"/>
  </si>
  <si>
    <t>※導入車両</t>
    <rPh sb="1" eb="3">
      <t>ドウニュウ</t>
    </rPh>
    <rPh sb="3" eb="5">
      <t>シャリョウ</t>
    </rPh>
    <phoneticPr fontId="30"/>
  </si>
  <si>
    <t>貸渡先　（</t>
    <rPh sb="0" eb="2">
      <t>カシワタシ</t>
    </rPh>
    <rPh sb="2" eb="3">
      <t>サキ</t>
    </rPh>
    <phoneticPr fontId="30"/>
  </si>
  <si>
    <t>）</t>
    <phoneticPr fontId="30"/>
  </si>
  <si>
    <t>導入車両仕様</t>
    <rPh sb="0" eb="2">
      <t>ドウニュウ</t>
    </rPh>
    <rPh sb="2" eb="4">
      <t>シャリョウ</t>
    </rPh>
    <rPh sb="4" eb="6">
      <t>シヨウ</t>
    </rPh>
    <phoneticPr fontId="30"/>
  </si>
  <si>
    <t>備考</t>
    <rPh sb="0" eb="2">
      <t>ビコウ</t>
    </rPh>
    <phoneticPr fontId="30"/>
  </si>
  <si>
    <t>型式</t>
    <rPh sb="0" eb="2">
      <t>カタシキ</t>
    </rPh>
    <phoneticPr fontId="30"/>
  </si>
  <si>
    <t>自動車検査証の型式を記入してください</t>
    <rPh sb="0" eb="3">
      <t>ジドウシャ</t>
    </rPh>
    <rPh sb="3" eb="5">
      <t>ケンサ</t>
    </rPh>
    <rPh sb="5" eb="6">
      <t>ショウ</t>
    </rPh>
    <rPh sb="7" eb="9">
      <t>カタシキ</t>
    </rPh>
    <rPh sb="10" eb="12">
      <t>キニュウ</t>
    </rPh>
    <phoneticPr fontId="30"/>
  </si>
  <si>
    <t>車名</t>
    <rPh sb="0" eb="2">
      <t>シャメイ</t>
    </rPh>
    <phoneticPr fontId="30"/>
  </si>
  <si>
    <t>自動車検査証の車名を記入してください</t>
    <rPh sb="0" eb="3">
      <t>ジドウシャ</t>
    </rPh>
    <rPh sb="3" eb="5">
      <t>ケンサ</t>
    </rPh>
    <rPh sb="5" eb="6">
      <t>ショウ</t>
    </rPh>
    <rPh sb="7" eb="9">
      <t>シャメイ</t>
    </rPh>
    <rPh sb="10" eb="12">
      <t>キニュウ</t>
    </rPh>
    <phoneticPr fontId="30"/>
  </si>
  <si>
    <t>車台番号</t>
    <rPh sb="0" eb="4">
      <t>シャダイバンゴウ</t>
    </rPh>
    <phoneticPr fontId="30"/>
  </si>
  <si>
    <t>自動車検査証の車台番号を記入してください</t>
    <rPh sb="0" eb="3">
      <t>ジドウシャ</t>
    </rPh>
    <rPh sb="3" eb="5">
      <t>ケンサ</t>
    </rPh>
    <rPh sb="5" eb="6">
      <t>ショウ</t>
    </rPh>
    <rPh sb="7" eb="11">
      <t>シャダイバンゴウ</t>
    </rPh>
    <rPh sb="12" eb="14">
      <t>キニュウ</t>
    </rPh>
    <phoneticPr fontId="30"/>
  </si>
  <si>
    <t>年間走行距離（予定）①</t>
    <rPh sb="0" eb="2">
      <t>ネンカン</t>
    </rPh>
    <rPh sb="2" eb="4">
      <t>ソウコウ</t>
    </rPh>
    <rPh sb="4" eb="6">
      <t>キョリ</t>
    </rPh>
    <rPh sb="7" eb="9">
      <t>ヨテイ</t>
    </rPh>
    <phoneticPr fontId="30"/>
  </si>
  <si>
    <t>km/年</t>
    <rPh sb="3" eb="4">
      <t>ネン</t>
    </rPh>
    <phoneticPr fontId="30"/>
  </si>
  <si>
    <t>予定している年間走行距離を記入してください</t>
    <rPh sb="0" eb="2">
      <t>ヨテイ</t>
    </rPh>
    <rPh sb="6" eb="8">
      <t>ネンカン</t>
    </rPh>
    <rPh sb="8" eb="10">
      <t>ソウコウ</t>
    </rPh>
    <rPh sb="10" eb="12">
      <t>キョリ</t>
    </rPh>
    <rPh sb="13" eb="15">
      <t>キニュウ</t>
    </rPh>
    <phoneticPr fontId="30"/>
  </si>
  <si>
    <t>2015年度燃費基準値②</t>
    <rPh sb="4" eb="6">
      <t>ネンド</t>
    </rPh>
    <rPh sb="6" eb="8">
      <t>ネンピ</t>
    </rPh>
    <rPh sb="8" eb="10">
      <t>キジュン</t>
    </rPh>
    <rPh sb="10" eb="11">
      <t>チ</t>
    </rPh>
    <phoneticPr fontId="30"/>
  </si>
  <si>
    <t>km/㍑</t>
    <phoneticPr fontId="30"/>
  </si>
  <si>
    <t>カタログ燃費③</t>
    <rPh sb="4" eb="6">
      <t>ネンピ</t>
    </rPh>
    <phoneticPr fontId="30"/>
  </si>
  <si>
    <t>導入車両のカタログ燃費を記入ください。
※カタログ燃費は販売店にご確認ください</t>
    <rPh sb="0" eb="2">
      <t>ドウニュウ</t>
    </rPh>
    <rPh sb="2" eb="4">
      <t>シャリョウ</t>
    </rPh>
    <rPh sb="9" eb="11">
      <t>ネンピ</t>
    </rPh>
    <rPh sb="12" eb="14">
      <t>キニュウ</t>
    </rPh>
    <rPh sb="25" eb="27">
      <t>ネンピ</t>
    </rPh>
    <rPh sb="28" eb="31">
      <t>ハンバイテン</t>
    </rPh>
    <rPh sb="33" eb="35">
      <t>カクニン</t>
    </rPh>
    <phoneticPr fontId="30"/>
  </si>
  <si>
    <t>燃費向上率</t>
    <rPh sb="0" eb="2">
      <t>ネンピ</t>
    </rPh>
    <rPh sb="2" eb="4">
      <t>コウジョウ</t>
    </rPh>
    <rPh sb="4" eb="5">
      <t>リツ</t>
    </rPh>
    <phoneticPr fontId="30"/>
  </si>
  <si>
    <t>向上</t>
    <rPh sb="0" eb="2">
      <t>コウジョウ</t>
    </rPh>
    <phoneticPr fontId="30"/>
  </si>
  <si>
    <t>（③/②-1）x100　の計算結果を記入してください
※EXCELの場合自動計算</t>
    <rPh sb="13" eb="15">
      <t>ケイサン</t>
    </rPh>
    <rPh sb="15" eb="17">
      <t>ケッカ</t>
    </rPh>
    <rPh sb="18" eb="20">
      <t>キニュウ</t>
    </rPh>
    <rPh sb="34" eb="36">
      <t>バアイ</t>
    </rPh>
    <rPh sb="36" eb="38">
      <t>ジドウ</t>
    </rPh>
    <rPh sb="38" eb="40">
      <t>ケイサン</t>
    </rPh>
    <phoneticPr fontId="30"/>
  </si>
  <si>
    <t>CO2削減量（予定）</t>
    <rPh sb="3" eb="5">
      <t>サクゲン</t>
    </rPh>
    <rPh sb="5" eb="6">
      <t>リョウ</t>
    </rPh>
    <rPh sb="7" eb="9">
      <t>ヨテイ</t>
    </rPh>
    <phoneticPr fontId="30"/>
  </si>
  <si>
    <t>t削減</t>
    <rPh sb="1" eb="3">
      <t>サクゲン</t>
    </rPh>
    <phoneticPr fontId="30"/>
  </si>
  <si>
    <t>（①/②-①/③）x2.58/1000　の計算結果を記入してください
※EXCELの場合自動計算</t>
    <rPh sb="21" eb="23">
      <t>ケイサン</t>
    </rPh>
    <rPh sb="23" eb="25">
      <t>ケッカ</t>
    </rPh>
    <rPh sb="26" eb="28">
      <t>キニュウ</t>
    </rPh>
    <phoneticPr fontId="30"/>
  </si>
  <si>
    <t>ご注意：燃費改善効果及び二酸化炭素削減効果を把握することが、当該補助金の目的であり、事業報告書を提出しない場合は、補助金の返還もあり得ます。</t>
    <rPh sb="1" eb="3">
      <t>チュウイ</t>
    </rPh>
    <phoneticPr fontId="30"/>
  </si>
  <si>
    <t>別添</t>
  </si>
  <si>
    <r>
      <t>※</t>
    </r>
    <r>
      <rPr>
        <b/>
        <u/>
        <sz val="18"/>
        <color indexed="10"/>
        <rFont val="ＭＳ Ｐゴシック"/>
        <family val="3"/>
        <charset val="128"/>
      </rPr>
      <t>廃車を伴う場合</t>
    </r>
    <rPh sb="1" eb="3">
      <t>ハイシャ</t>
    </rPh>
    <rPh sb="4" eb="5">
      <t>トモナ</t>
    </rPh>
    <rPh sb="6" eb="8">
      <t>バアイ</t>
    </rPh>
    <phoneticPr fontId="30"/>
  </si>
  <si>
    <t>社　　名</t>
    <rPh sb="0" eb="1">
      <t>シャ</t>
    </rPh>
    <rPh sb="3" eb="4">
      <t>ナ</t>
    </rPh>
    <phoneticPr fontId="30"/>
  </si>
  <si>
    <t>：</t>
    <phoneticPr fontId="30"/>
  </si>
  <si>
    <t>貸渡先</t>
    <rPh sb="0" eb="2">
      <t>カシワタシ</t>
    </rPh>
    <rPh sb="2" eb="3">
      <t>サキ</t>
    </rPh>
    <phoneticPr fontId="30"/>
  </si>
  <si>
    <t>(</t>
    <phoneticPr fontId="30"/>
  </si>
  <si>
    <t>)</t>
    <phoneticPr fontId="30"/>
  </si>
  <si>
    <t>廃車車両</t>
    <rPh sb="0" eb="2">
      <t>ハイシャ</t>
    </rPh>
    <rPh sb="2" eb="4">
      <t>シャリョウ</t>
    </rPh>
    <phoneticPr fontId="30"/>
  </si>
  <si>
    <t>型　式</t>
    <rPh sb="0" eb="1">
      <t>カタ</t>
    </rPh>
    <rPh sb="2" eb="3">
      <t>シキ</t>
    </rPh>
    <phoneticPr fontId="30"/>
  </si>
  <si>
    <t>廃車車両は「登録事項等証明書　現在記録」の型式を記入してください。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カタシキ</t>
    </rPh>
    <rPh sb="24" eb="26">
      <t>キニュウ</t>
    </rPh>
    <phoneticPr fontId="30"/>
  </si>
  <si>
    <t>車　名</t>
    <rPh sb="0" eb="1">
      <t>クルマ</t>
    </rPh>
    <rPh sb="2" eb="3">
      <t>メイ</t>
    </rPh>
    <phoneticPr fontId="30"/>
  </si>
  <si>
    <t>廃車車両は「登録事項等証明書　現在記録」の車名を記入してください。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シャメイ</t>
    </rPh>
    <rPh sb="24" eb="26">
      <t>キニュウ</t>
    </rPh>
    <phoneticPr fontId="30"/>
  </si>
  <si>
    <t>廃車日</t>
    <rPh sb="0" eb="2">
      <t>ハイシャ</t>
    </rPh>
    <rPh sb="2" eb="3">
      <t>イリヒ</t>
    </rPh>
    <phoneticPr fontId="30"/>
  </si>
  <si>
    <t>廃車日を記入してください。</t>
    <rPh sb="0" eb="2">
      <t>ハイシャ</t>
    </rPh>
    <rPh sb="2" eb="3">
      <t>ビ</t>
    </rPh>
    <rPh sb="4" eb="6">
      <t>キニュウ</t>
    </rPh>
    <phoneticPr fontId="30"/>
  </si>
  <si>
    <t>年間総走行距離①</t>
    <rPh sb="0" eb="2">
      <t>ネンカン</t>
    </rPh>
    <rPh sb="2" eb="3">
      <t>ソウ</t>
    </rPh>
    <rPh sb="3" eb="5">
      <t>ソウコウ</t>
    </rPh>
    <rPh sb="5" eb="7">
      <t>キョリ</t>
    </rPh>
    <phoneticPr fontId="30"/>
  </si>
  <si>
    <t>km</t>
    <phoneticPr fontId="30"/>
  </si>
  <si>
    <t>廃車車両は把握できる直近1年間の年間総走行距離を記入してください。</t>
    <rPh sb="0" eb="2">
      <t>ハイシャ</t>
    </rPh>
    <rPh sb="2" eb="4">
      <t>シャリョウ</t>
    </rPh>
    <rPh sb="5" eb="7">
      <t>ハアク</t>
    </rPh>
    <rPh sb="10" eb="12">
      <t>チョッキン</t>
    </rPh>
    <rPh sb="13" eb="15">
      <t>ネンカン</t>
    </rPh>
    <rPh sb="16" eb="18">
      <t>ネンカン</t>
    </rPh>
    <rPh sb="18" eb="19">
      <t>ソウ</t>
    </rPh>
    <rPh sb="19" eb="21">
      <t>ソウコウ</t>
    </rPh>
    <rPh sb="21" eb="23">
      <t>キョリ</t>
    </rPh>
    <rPh sb="24" eb="26">
      <t>キニュウ</t>
    </rPh>
    <phoneticPr fontId="30"/>
  </si>
  <si>
    <t>年間燃料消費量②</t>
    <rPh sb="0" eb="2">
      <t>ネンカン</t>
    </rPh>
    <rPh sb="2" eb="4">
      <t>ネンリョウ</t>
    </rPh>
    <rPh sb="4" eb="7">
      <t>ショウヒリョウ</t>
    </rPh>
    <phoneticPr fontId="30"/>
  </si>
  <si>
    <t>㍑</t>
    <phoneticPr fontId="30"/>
  </si>
  <si>
    <t>年間総走行距離①に対する年間燃料消費量を記入してください。</t>
    <rPh sb="0" eb="2">
      <t>ネンカン</t>
    </rPh>
    <rPh sb="2" eb="3">
      <t>ソウ</t>
    </rPh>
    <rPh sb="3" eb="5">
      <t>ソウコウ</t>
    </rPh>
    <rPh sb="5" eb="7">
      <t>キョリ</t>
    </rPh>
    <rPh sb="9" eb="10">
      <t>タイ</t>
    </rPh>
    <rPh sb="12" eb="14">
      <t>ネンカン</t>
    </rPh>
    <rPh sb="14" eb="16">
      <t>ネンリョウ</t>
    </rPh>
    <rPh sb="16" eb="19">
      <t>ショウヒリョウ</t>
    </rPh>
    <rPh sb="20" eb="22">
      <t>キニュウ</t>
    </rPh>
    <phoneticPr fontId="30"/>
  </si>
  <si>
    <t>年間平均燃費③</t>
    <rPh sb="0" eb="2">
      <t>ネンカン</t>
    </rPh>
    <rPh sb="2" eb="4">
      <t>ヘイキン</t>
    </rPh>
    <rPh sb="4" eb="6">
      <t>ネンピ</t>
    </rPh>
    <phoneticPr fontId="30"/>
  </si>
  <si>
    <t>①を②で割ることで、年間平均燃費（1㍑当たりの走行km数）
③が計算されます。</t>
    <rPh sb="4" eb="5">
      <t>ワ</t>
    </rPh>
    <rPh sb="10" eb="12">
      <t>ネンカン</t>
    </rPh>
    <rPh sb="12" eb="14">
      <t>ヘイキン</t>
    </rPh>
    <rPh sb="14" eb="16">
      <t>ネンピ</t>
    </rPh>
    <rPh sb="19" eb="20">
      <t>ア</t>
    </rPh>
    <rPh sb="23" eb="25">
      <t>ソウコウ</t>
    </rPh>
    <rPh sb="27" eb="28">
      <t>スウ</t>
    </rPh>
    <rPh sb="32" eb="34">
      <t>ケイサン</t>
    </rPh>
    <phoneticPr fontId="30"/>
  </si>
  <si>
    <t>使用燃料</t>
    <rPh sb="0" eb="2">
      <t>シヨウ</t>
    </rPh>
    <rPh sb="2" eb="4">
      <t>ネンリョウ</t>
    </rPh>
    <phoneticPr fontId="30"/>
  </si>
  <si>
    <t>軽油</t>
    <rPh sb="0" eb="2">
      <t>ケイユ</t>
    </rPh>
    <phoneticPr fontId="30"/>
  </si>
  <si>
    <t>使用している燃料の種類を記入してください。</t>
    <rPh sb="0" eb="2">
      <t>シヨウ</t>
    </rPh>
    <rPh sb="6" eb="8">
      <t>ネンリョウ</t>
    </rPh>
    <rPh sb="9" eb="11">
      <t>シュルイ</t>
    </rPh>
    <rPh sb="12" eb="14">
      <t>キニュウ</t>
    </rPh>
    <phoneticPr fontId="30"/>
  </si>
  <si>
    <t>ガソリン</t>
    <phoneticPr fontId="30"/>
  </si>
  <si>
    <t>排出係数④</t>
    <rPh sb="0" eb="2">
      <t>ハイシュツ</t>
    </rPh>
    <rPh sb="2" eb="4">
      <t>ケイスウ</t>
    </rPh>
    <phoneticPr fontId="30"/>
  </si>
  <si>
    <t>kgCO2/㍑</t>
    <phoneticPr fontId="30"/>
  </si>
  <si>
    <t>1.排出係数とは、燃料1㍑当たりに何kgのCO2が含まれるかを計算するための係数です。
2.使用する燃料がガソリンであれば2.32、軽油であれば2.58を記入してください。</t>
    <rPh sb="2" eb="4">
      <t>ハイシュツ</t>
    </rPh>
    <rPh sb="4" eb="6">
      <t>ケイスウ</t>
    </rPh>
    <rPh sb="9" eb="11">
      <t>ネンリョウ</t>
    </rPh>
    <rPh sb="13" eb="14">
      <t>ア</t>
    </rPh>
    <rPh sb="17" eb="18">
      <t>ナン</t>
    </rPh>
    <rPh sb="25" eb="26">
      <t>フク</t>
    </rPh>
    <rPh sb="31" eb="33">
      <t>ケイサン</t>
    </rPh>
    <rPh sb="38" eb="40">
      <t>ケイスウ</t>
    </rPh>
    <rPh sb="46" eb="48">
      <t>シヨウ</t>
    </rPh>
    <rPh sb="50" eb="52">
      <t>ネンリョウ</t>
    </rPh>
    <rPh sb="66" eb="68">
      <t>ケイユ</t>
    </rPh>
    <rPh sb="77" eb="79">
      <t>キニュウ</t>
    </rPh>
    <phoneticPr fontId="30"/>
  </si>
  <si>
    <t>導入車両の年間
CO2排出量⑤</t>
    <rPh sb="0" eb="2">
      <t>ドウニュウ</t>
    </rPh>
    <rPh sb="2" eb="4">
      <t>シャリョウ</t>
    </rPh>
    <rPh sb="5" eb="7">
      <t>ネンカン</t>
    </rPh>
    <rPh sb="11" eb="14">
      <t>ハイシュツリョウ</t>
    </rPh>
    <phoneticPr fontId="30"/>
  </si>
  <si>
    <t>tCO2</t>
    <phoneticPr fontId="30"/>
  </si>
  <si>
    <t>導入車両については、年間燃料消費量②に排出係数④を掛けることで、年間CO2排出量を計算することができます。</t>
    <rPh sb="0" eb="2">
      <t>ドウニュウ</t>
    </rPh>
    <rPh sb="2" eb="4">
      <t>シャリョウ</t>
    </rPh>
    <rPh sb="10" eb="12">
      <t>ネンカン</t>
    </rPh>
    <rPh sb="12" eb="14">
      <t>ネンリョウ</t>
    </rPh>
    <rPh sb="14" eb="17">
      <t>ショウヒリョウ</t>
    </rPh>
    <rPh sb="19" eb="21">
      <t>ハイシュツ</t>
    </rPh>
    <rPh sb="21" eb="23">
      <t>ケイスウ</t>
    </rPh>
    <rPh sb="25" eb="26">
      <t>カ</t>
    </rPh>
    <rPh sb="32" eb="34">
      <t>ネンカン</t>
    </rPh>
    <rPh sb="37" eb="39">
      <t>ハイシュツ</t>
    </rPh>
    <rPh sb="39" eb="40">
      <t>リョウ</t>
    </rPh>
    <rPh sb="41" eb="43">
      <t>ケイサン</t>
    </rPh>
    <phoneticPr fontId="30"/>
  </si>
  <si>
    <t>廃車車両の年間
CO2排出量⑥</t>
    <rPh sb="0" eb="2">
      <t>ハイシャ</t>
    </rPh>
    <rPh sb="2" eb="4">
      <t>シャリョウ</t>
    </rPh>
    <rPh sb="5" eb="7">
      <t>ネンカン</t>
    </rPh>
    <rPh sb="11" eb="14">
      <t>ハイシュツリョウ</t>
    </rPh>
    <phoneticPr fontId="30"/>
  </si>
  <si>
    <t>1.廃車車両については、導入車両との比較をするため導入車両と同じ距離を走った時にどれ位のCO2を排出するかを計算する必要があります。
2.導入車両の年間総走行距離①を廃車車両の年間平均燃費③で割ることで、導入車両と同じ距離を走行した際の燃料消費量が計算されます。
3.計算された燃料消費量に廃車車両の排出係数④を掛けることで、廃車車両が導入車両と同じ距離を走行した際の年間CO2排出量を計算することができます。</t>
    <rPh sb="2" eb="4">
      <t>ハイシャ</t>
    </rPh>
    <rPh sb="4" eb="6">
      <t>シャリョウ</t>
    </rPh>
    <rPh sb="12" eb="14">
      <t>ドウニュウ</t>
    </rPh>
    <rPh sb="14" eb="16">
      <t>シャリョウ</t>
    </rPh>
    <rPh sb="18" eb="20">
      <t>ヒカク</t>
    </rPh>
    <rPh sb="25" eb="27">
      <t>ドウニュウ</t>
    </rPh>
    <rPh sb="27" eb="29">
      <t>シャリョウ</t>
    </rPh>
    <rPh sb="30" eb="31">
      <t>オナ</t>
    </rPh>
    <rPh sb="32" eb="34">
      <t>キョリ</t>
    </rPh>
    <rPh sb="35" eb="36">
      <t>ハシ</t>
    </rPh>
    <rPh sb="38" eb="39">
      <t>トキ</t>
    </rPh>
    <rPh sb="42" eb="43">
      <t>クライ</t>
    </rPh>
    <rPh sb="48" eb="50">
      <t>ハイシュツ</t>
    </rPh>
    <rPh sb="54" eb="56">
      <t>ケイサン</t>
    </rPh>
    <rPh sb="58" eb="60">
      <t>ヒツヨウ</t>
    </rPh>
    <rPh sb="69" eb="71">
      <t>ドウニュウ</t>
    </rPh>
    <rPh sb="71" eb="73">
      <t>シャリョウ</t>
    </rPh>
    <rPh sb="74" eb="76">
      <t>ネンカン</t>
    </rPh>
    <rPh sb="76" eb="77">
      <t>ソウ</t>
    </rPh>
    <rPh sb="77" eb="79">
      <t>ソウコウ</t>
    </rPh>
    <rPh sb="79" eb="81">
      <t>キョリ</t>
    </rPh>
    <rPh sb="83" eb="85">
      <t>ハイシャ</t>
    </rPh>
    <rPh sb="85" eb="87">
      <t>シャリョウ</t>
    </rPh>
    <rPh sb="88" eb="90">
      <t>ネンカン</t>
    </rPh>
    <rPh sb="90" eb="92">
      <t>ヘイキン</t>
    </rPh>
    <rPh sb="92" eb="94">
      <t>ネンピ</t>
    </rPh>
    <rPh sb="96" eb="97">
      <t>ワ</t>
    </rPh>
    <rPh sb="102" eb="104">
      <t>ドウニュウ</t>
    </rPh>
    <rPh sb="104" eb="106">
      <t>シャリョウ</t>
    </rPh>
    <rPh sb="107" eb="108">
      <t>オナ</t>
    </rPh>
    <rPh sb="109" eb="111">
      <t>キョリ</t>
    </rPh>
    <rPh sb="112" eb="114">
      <t>ソウコウ</t>
    </rPh>
    <rPh sb="116" eb="117">
      <t>サイ</t>
    </rPh>
    <rPh sb="118" eb="120">
      <t>ネンリョウ</t>
    </rPh>
    <rPh sb="120" eb="123">
      <t>ショウヒリョウ</t>
    </rPh>
    <rPh sb="124" eb="126">
      <t>ケイサン</t>
    </rPh>
    <rPh sb="134" eb="136">
      <t>ケイサン</t>
    </rPh>
    <rPh sb="139" eb="141">
      <t>ネンリョウ</t>
    </rPh>
    <rPh sb="141" eb="144">
      <t>ショウヒリョウ</t>
    </rPh>
    <rPh sb="145" eb="147">
      <t>ハイシャ</t>
    </rPh>
    <rPh sb="147" eb="149">
      <t>シャリョウ</t>
    </rPh>
    <rPh sb="150" eb="152">
      <t>ハイシュツ</t>
    </rPh>
    <rPh sb="152" eb="154">
      <t>ケイスウ</t>
    </rPh>
    <rPh sb="156" eb="157">
      <t>カ</t>
    </rPh>
    <rPh sb="163" eb="165">
      <t>ハイシャ</t>
    </rPh>
    <rPh sb="165" eb="167">
      <t>シャリョウ</t>
    </rPh>
    <rPh sb="168" eb="170">
      <t>ドウニュウ</t>
    </rPh>
    <rPh sb="170" eb="172">
      <t>シャリョウ</t>
    </rPh>
    <rPh sb="173" eb="174">
      <t>オナ</t>
    </rPh>
    <rPh sb="175" eb="177">
      <t>キョリ</t>
    </rPh>
    <rPh sb="178" eb="180">
      <t>ソウコウ</t>
    </rPh>
    <rPh sb="182" eb="183">
      <t>サイ</t>
    </rPh>
    <rPh sb="184" eb="186">
      <t>ネンカン</t>
    </rPh>
    <rPh sb="189" eb="192">
      <t>ハイシュツリョウ</t>
    </rPh>
    <rPh sb="193" eb="195">
      <t>ケイサン</t>
    </rPh>
    <phoneticPr fontId="30"/>
  </si>
  <si>
    <t>燃費改善効果⑦</t>
    <rPh sb="0" eb="2">
      <t>ネンピ</t>
    </rPh>
    <rPh sb="2" eb="4">
      <t>カイゼン</t>
    </rPh>
    <rPh sb="4" eb="6">
      <t>コウカ</t>
    </rPh>
    <phoneticPr fontId="30"/>
  </si>
  <si>
    <t>％</t>
    <phoneticPr fontId="30"/>
  </si>
  <si>
    <t>導入車両の年間平均燃費③を廃車車両の年間平均燃費③で割ることで、燃費がどれだけアップ（改善）したかを計算することができます。</t>
    <rPh sb="0" eb="2">
      <t>ドウニュウ</t>
    </rPh>
    <rPh sb="2" eb="4">
      <t>シャリョウ</t>
    </rPh>
    <rPh sb="5" eb="7">
      <t>ネンカン</t>
    </rPh>
    <rPh sb="7" eb="9">
      <t>ヘイキン</t>
    </rPh>
    <rPh sb="9" eb="11">
      <t>ネンピ</t>
    </rPh>
    <rPh sb="13" eb="15">
      <t>ハイシャ</t>
    </rPh>
    <rPh sb="15" eb="17">
      <t>シャリョウ</t>
    </rPh>
    <rPh sb="18" eb="20">
      <t>ネンカン</t>
    </rPh>
    <rPh sb="20" eb="22">
      <t>ヘイキン</t>
    </rPh>
    <rPh sb="22" eb="24">
      <t>ネンピ</t>
    </rPh>
    <rPh sb="26" eb="27">
      <t>ワ</t>
    </rPh>
    <rPh sb="32" eb="34">
      <t>ネンピ</t>
    </rPh>
    <rPh sb="43" eb="45">
      <t>カイゼン</t>
    </rPh>
    <rPh sb="50" eb="52">
      <t>ケイサン</t>
    </rPh>
    <phoneticPr fontId="30"/>
  </si>
  <si>
    <t>CO2削減効果⑧</t>
    <rPh sb="3" eb="5">
      <t>サクゲン</t>
    </rPh>
    <rPh sb="5" eb="7">
      <t>コウカ</t>
    </rPh>
    <phoneticPr fontId="30"/>
  </si>
  <si>
    <t>廃車車両の年間CO2排出量⑥から導入車両の年間CO2排出量⑤を引くことで、年間（年度途中で導入の場合は、そこから年度末までの間）のCO2削減量を計算することができます。</t>
    <rPh sb="0" eb="2">
      <t>ハイシャ</t>
    </rPh>
    <rPh sb="2" eb="4">
      <t>シャリョウ</t>
    </rPh>
    <rPh sb="5" eb="7">
      <t>ネンカン</t>
    </rPh>
    <rPh sb="10" eb="13">
      <t>ハイシュツリョウ</t>
    </rPh>
    <rPh sb="16" eb="18">
      <t>ドウニュウ</t>
    </rPh>
    <rPh sb="18" eb="20">
      <t>シャリョウ</t>
    </rPh>
    <rPh sb="21" eb="23">
      <t>ネンカン</t>
    </rPh>
    <rPh sb="26" eb="28">
      <t>ハイシュツ</t>
    </rPh>
    <rPh sb="28" eb="29">
      <t>リョウ</t>
    </rPh>
    <rPh sb="31" eb="32">
      <t>ヒ</t>
    </rPh>
    <rPh sb="37" eb="38">
      <t>ネン</t>
    </rPh>
    <rPh sb="38" eb="39">
      <t>カン</t>
    </rPh>
    <rPh sb="40" eb="42">
      <t>ネンド</t>
    </rPh>
    <rPh sb="42" eb="44">
      <t>トチュウ</t>
    </rPh>
    <rPh sb="45" eb="47">
      <t>ドウニュウ</t>
    </rPh>
    <rPh sb="48" eb="50">
      <t>バアイ</t>
    </rPh>
    <rPh sb="56" eb="59">
      <t>ネンドマツ</t>
    </rPh>
    <rPh sb="62" eb="63">
      <t>アイダ</t>
    </rPh>
    <rPh sb="68" eb="70">
      <t>サクゲン</t>
    </rPh>
    <rPh sb="70" eb="71">
      <t>リョウ</t>
    </rPh>
    <rPh sb="72" eb="74">
      <t>ケイサン</t>
    </rPh>
    <phoneticPr fontId="30"/>
  </si>
  <si>
    <t>１．上記様式は、当該年度末及びその後の１年間について毎年度必ず作成し、そのコピーを様式第７事業報告書と共に毎年度提出してください。</t>
    <phoneticPr fontId="30"/>
  </si>
  <si>
    <t>２．燃費改善効果及び二酸化炭素削減効果を把握することが、当該補助金の目的であり、事業報告書を提出しない場合は、補助金の返還もあり得ます。</t>
    <phoneticPr fontId="30"/>
  </si>
  <si>
    <t>　</t>
    <phoneticPr fontId="1"/>
  </si>
  <si>
    <r>
      <t>km/</t>
    </r>
    <r>
      <rPr>
        <sz val="11"/>
        <color rgb="FFFF0000"/>
        <rFont val="游ゴシック"/>
        <family val="3"/>
        <charset val="128"/>
        <scheme val="minor"/>
      </rPr>
      <t>年</t>
    </r>
    <rPh sb="3" eb="4">
      <t>ネン</t>
    </rPh>
    <phoneticPr fontId="1"/>
  </si>
  <si>
    <t>申請日(西暦）</t>
    <rPh sb="0" eb="3">
      <t>シンセイビ</t>
    </rPh>
    <rPh sb="4" eb="6">
      <t>セイレキ</t>
    </rPh>
    <phoneticPr fontId="1"/>
  </si>
  <si>
    <t>←最後の事業ナンバー</t>
    <phoneticPr fontId="1"/>
  </si>
  <si>
    <t>←リサイクルシステム画面「引取工程」の「引渡日」</t>
    <phoneticPr fontId="1"/>
  </si>
  <si>
    <t>←プルダウン選択</t>
    <phoneticPr fontId="1"/>
  </si>
  <si>
    <t>←上記①又は②のどちらか遅い方の日が自動入力</t>
    <rPh sb="18" eb="20">
      <t>ジドウ</t>
    </rPh>
    <rPh sb="20" eb="22">
      <t>ニュウリョク</t>
    </rPh>
    <phoneticPr fontId="1"/>
  </si>
  <si>
    <t>←自動計算。セルが赤くなったらカタログ値を見直してください。</t>
    <rPh sb="1" eb="5">
      <t>ジドウケイサン</t>
    </rPh>
    <rPh sb="9" eb="10">
      <t>アカ</t>
    </rPh>
    <rPh sb="19" eb="20">
      <t>チ</t>
    </rPh>
    <rPh sb="21" eb="23">
      <t>ミナオ</t>
    </rPh>
    <phoneticPr fontId="1"/>
  </si>
  <si>
    <t>←現在記録の「有効期間の満了する日」</t>
    <rPh sb="7" eb="9">
      <t>ユウコウ</t>
    </rPh>
    <rPh sb="9" eb="11">
      <t>キカン</t>
    </rPh>
    <rPh sb="12" eb="14">
      <t>マンリョウ</t>
    </rPh>
    <rPh sb="16" eb="17">
      <t>ヒ</t>
    </rPh>
    <phoneticPr fontId="1"/>
  </si>
  <si>
    <t>①販売店から所有移転登録された日</t>
    <rPh sb="1" eb="4">
      <t>ハンバイテン</t>
    </rPh>
    <rPh sb="6" eb="8">
      <t>ショユウ</t>
    </rPh>
    <rPh sb="8" eb="10">
      <t>イテン</t>
    </rPh>
    <rPh sb="10" eb="12">
      <t>トウロク</t>
    </rPh>
    <rPh sb="15" eb="16">
      <t>ヒ</t>
    </rPh>
    <phoneticPr fontId="1"/>
  </si>
  <si>
    <t>-</t>
    <phoneticPr fontId="1"/>
  </si>
  <si>
    <t>自家用・事業用の別</t>
    <rPh sb="0" eb="3">
      <t>ジカヨウ</t>
    </rPh>
    <rPh sb="4" eb="7">
      <t>ジギョウヨウ</t>
    </rPh>
    <rPh sb="8" eb="9">
      <t>ベツ</t>
    </rPh>
    <phoneticPr fontId="1"/>
  </si>
  <si>
    <t>自家用</t>
    <rPh sb="0" eb="3">
      <t>ジカヨウ</t>
    </rPh>
    <phoneticPr fontId="1"/>
  </si>
  <si>
    <t>事業用</t>
    <rPh sb="0" eb="3">
      <t>ジギョウヨウ</t>
    </rPh>
    <phoneticPr fontId="1"/>
  </si>
  <si>
    <t>委　任　状</t>
  </si>
  <si>
    <t>令和</t>
    <phoneticPr fontId="1"/>
  </si>
  <si>
    <t>年</t>
    <rPh sb="0" eb="1">
      <t>ネン</t>
    </rPh>
    <phoneticPr fontId="1"/>
  </si>
  <si>
    <t>月</t>
    <rPh sb="0" eb="1">
      <t>ガツ</t>
    </rPh>
    <phoneticPr fontId="1"/>
  </si>
  <si>
    <t>日</t>
    <rPh sb="0" eb="1">
      <t>ニチ</t>
    </rPh>
    <phoneticPr fontId="1"/>
  </si>
  <si>
    <t>会　長　岩村　敬　殿</t>
  </si>
  <si>
    <t>住　　　所</t>
    <phoneticPr fontId="1"/>
  </si>
  <si>
    <r>
      <t>（委任者）</t>
    </r>
    <r>
      <rPr>
        <u/>
        <sz val="12"/>
        <color theme="1"/>
        <rFont val="ＭＳ 明朝"/>
        <family val="1"/>
        <charset val="128"/>
      </rPr>
      <t>　　　　　　　　</t>
    </r>
    <phoneticPr fontId="1"/>
  </si>
  <si>
    <t>名　　　称</t>
    <phoneticPr fontId="1"/>
  </si>
  <si>
    <t>代表者氏名</t>
    <phoneticPr fontId="1"/>
  </si>
  <si>
    <t>　㊞</t>
  </si>
  <si>
    <r>
      <t>（受任者）</t>
    </r>
    <r>
      <rPr>
        <u/>
        <sz val="12"/>
        <color theme="1"/>
        <rFont val="ＭＳ 明朝"/>
        <family val="1"/>
        <charset val="128"/>
      </rPr>
      <t>　　　　　　　　　　　</t>
    </r>
    <phoneticPr fontId="1"/>
  </si>
  <si>
    <t>代理人住所　</t>
  </si>
  <si>
    <t>氏　　　名</t>
    <phoneticPr fontId="1"/>
  </si>
  <si>
    <t>㊞</t>
  </si>
  <si>
    <t>　当社</t>
    <phoneticPr fontId="1"/>
  </si>
  <si>
    <t>を代理人と定め、下記権限を委任します。</t>
  </si>
  <si>
    <t>（委任事項）</t>
  </si>
  <si>
    <t>係る一切の権限を委任いたします。</t>
  </si>
  <si>
    <t>LEVO管理NO</t>
  </si>
  <si>
    <t>←LEVOにて使用</t>
    <rPh sb="7" eb="9">
      <t>シヨウ</t>
    </rPh>
    <phoneticPr fontId="1"/>
  </si>
  <si>
    <t>右表を参考に燃費基準値を販売店にご確認の上記入してください
※トラクタの車両総重量は車検証の[　]内の単体重量をご確認ください
※小型の標準架装の最大積載量は販売店にご確認ください</t>
    <rPh sb="0" eb="1">
      <t>ミギ</t>
    </rPh>
    <rPh sb="1" eb="2">
      <t>ヒョウ</t>
    </rPh>
    <rPh sb="3" eb="5">
      <t>サンコウ</t>
    </rPh>
    <rPh sb="6" eb="8">
      <t>ネンピ</t>
    </rPh>
    <rPh sb="8" eb="10">
      <t>キジュン</t>
    </rPh>
    <rPh sb="10" eb="11">
      <t>チ</t>
    </rPh>
    <rPh sb="12" eb="15">
      <t>ハンバイテン</t>
    </rPh>
    <rPh sb="17" eb="19">
      <t>カクニン</t>
    </rPh>
    <rPh sb="20" eb="21">
      <t>ウエ</t>
    </rPh>
    <rPh sb="21" eb="23">
      <t>キニュウ</t>
    </rPh>
    <rPh sb="36" eb="41">
      <t>シャリョウソウジュウリョウ</t>
    </rPh>
    <rPh sb="42" eb="45">
      <t>シャケンショウ</t>
    </rPh>
    <rPh sb="49" eb="50">
      <t>ナイ</t>
    </rPh>
    <rPh sb="51" eb="53">
      <t>タンタイ</t>
    </rPh>
    <rPh sb="53" eb="55">
      <t>ジュウリョウ</t>
    </rPh>
    <rPh sb="57" eb="59">
      <t>カクニン</t>
    </rPh>
    <rPh sb="65" eb="67">
      <t>コガタ</t>
    </rPh>
    <rPh sb="68" eb="70">
      <t>ヒョウジュン</t>
    </rPh>
    <rPh sb="70" eb="72">
      <t>カソウ</t>
    </rPh>
    <rPh sb="73" eb="75">
      <t>サイダイ</t>
    </rPh>
    <rPh sb="75" eb="78">
      <t>セキサイリョウ</t>
    </rPh>
    <rPh sb="79" eb="82">
      <t>ハンバイテン</t>
    </rPh>
    <rPh sb="84" eb="86">
      <t>カクニン</t>
    </rPh>
    <phoneticPr fontId="30"/>
  </si>
  <si>
    <t xml:space="preserve">注１）車型識別記号　２RG-の車両は１０％以上に、
      ２PG-の車両は５％以上１０％未満になります　         </t>
    <rPh sb="0" eb="1">
      <t>チュウ</t>
    </rPh>
    <rPh sb="3" eb="5">
      <t>シャガタ</t>
    </rPh>
    <rPh sb="5" eb="9">
      <t>シキベツキゴウ</t>
    </rPh>
    <rPh sb="15" eb="17">
      <t>シャリョウ</t>
    </rPh>
    <rPh sb="21" eb="23">
      <t>イジョウ</t>
    </rPh>
    <rPh sb="37" eb="39">
      <t>シャリョウ</t>
    </rPh>
    <rPh sb="42" eb="44">
      <t>イジョウ</t>
    </rPh>
    <rPh sb="47" eb="49">
      <t>ミマン</t>
    </rPh>
    <phoneticPr fontId="30"/>
  </si>
  <si>
    <t>リース 料 金 算 定 根 拠 明 細 書</t>
    <rPh sb="4" eb="5">
      <t>リョウ</t>
    </rPh>
    <rPh sb="6" eb="7">
      <t>キン</t>
    </rPh>
    <rPh sb="8" eb="9">
      <t>サン</t>
    </rPh>
    <rPh sb="10" eb="11">
      <t>サダム</t>
    </rPh>
    <rPh sb="12" eb="13">
      <t>ネ</t>
    </rPh>
    <rPh sb="14" eb="15">
      <t>キョ</t>
    </rPh>
    <rPh sb="16" eb="17">
      <t>メイ</t>
    </rPh>
    <rPh sb="18" eb="19">
      <t>ホソ</t>
    </rPh>
    <rPh sb="20" eb="21">
      <t>ショ</t>
    </rPh>
    <phoneticPr fontId="30"/>
  </si>
  <si>
    <t>申請者
氏名又は名称</t>
    <rPh sb="0" eb="3">
      <t>シンセイシャ</t>
    </rPh>
    <rPh sb="4" eb="6">
      <t>シメイ</t>
    </rPh>
    <rPh sb="6" eb="7">
      <t>マタ</t>
    </rPh>
    <rPh sb="8" eb="10">
      <t>メイショウ</t>
    </rPh>
    <phoneticPr fontId="30"/>
  </si>
  <si>
    <t>車名</t>
    <rPh sb="0" eb="1">
      <t>クルマ</t>
    </rPh>
    <rPh sb="1" eb="2">
      <t>メイ</t>
    </rPh>
    <phoneticPr fontId="30"/>
  </si>
  <si>
    <t>型式</t>
    <rPh sb="0" eb="1">
      <t>カタ</t>
    </rPh>
    <rPh sb="1" eb="2">
      <t>シキ</t>
    </rPh>
    <phoneticPr fontId="30"/>
  </si>
  <si>
    <t>登録番号</t>
    <rPh sb="0" eb="2">
      <t>トウロク</t>
    </rPh>
    <rPh sb="2" eb="4">
      <t>バンゴウ</t>
    </rPh>
    <phoneticPr fontId="30"/>
  </si>
  <si>
    <t>貸与先</t>
    <rPh sb="0" eb="1">
      <t>カシ</t>
    </rPh>
    <rPh sb="1" eb="2">
      <t>クミ</t>
    </rPh>
    <rPh sb="2" eb="3">
      <t>サキ</t>
    </rPh>
    <phoneticPr fontId="30"/>
  </si>
  <si>
    <t>貸与月数</t>
    <rPh sb="0" eb="1">
      <t>カシ</t>
    </rPh>
    <rPh sb="1" eb="2">
      <t>クミ</t>
    </rPh>
    <rPh sb="2" eb="3">
      <t>ツキ</t>
    </rPh>
    <rPh sb="3" eb="4">
      <t>カズ</t>
    </rPh>
    <phoneticPr fontId="30"/>
  </si>
  <si>
    <t>ヶ月</t>
    <rPh sb="1" eb="2">
      <t>ゲツ</t>
    </rPh>
    <phoneticPr fontId="30"/>
  </si>
  <si>
    <t>単位：円、消費税抜き</t>
    <rPh sb="0" eb="2">
      <t>タンイ</t>
    </rPh>
    <rPh sb="3" eb="4">
      <t>エン</t>
    </rPh>
    <rPh sb="5" eb="8">
      <t>ショウヒゼイ</t>
    </rPh>
    <rPh sb="8" eb="9">
      <t>ヌ</t>
    </rPh>
    <phoneticPr fontId="30"/>
  </si>
  <si>
    <t>項目</t>
    <rPh sb="0" eb="2">
      <t>コウモク</t>
    </rPh>
    <phoneticPr fontId="30"/>
  </si>
  <si>
    <t>通常料金</t>
    <rPh sb="0" eb="2">
      <t>ツウジョウ</t>
    </rPh>
    <rPh sb="2" eb="4">
      <t>リョウキン</t>
    </rPh>
    <phoneticPr fontId="30"/>
  </si>
  <si>
    <t>補助金適用料金</t>
    <rPh sb="0" eb="3">
      <t>ホジョキン</t>
    </rPh>
    <rPh sb="3" eb="5">
      <t>テキヨウ</t>
    </rPh>
    <rPh sb="5" eb="7">
      <t>リョウキン</t>
    </rPh>
    <phoneticPr fontId="30"/>
  </si>
  <si>
    <t>備　　　考</t>
    <phoneticPr fontId="30"/>
  </si>
  <si>
    <t>車両価格</t>
    <rPh sb="0" eb="2">
      <t>シャリョウ</t>
    </rPh>
    <rPh sb="2" eb="4">
      <t>カカク</t>
    </rPh>
    <phoneticPr fontId="30"/>
  </si>
  <si>
    <t>補助金</t>
    <rPh sb="0" eb="3">
      <t>ホジョキン</t>
    </rPh>
    <phoneticPr fontId="30"/>
  </si>
  <si>
    <t>▲</t>
    <phoneticPr fontId="30"/>
  </si>
  <si>
    <t>小計(①)</t>
    <rPh sb="0" eb="2">
      <t>ショウケイ</t>
    </rPh>
    <phoneticPr fontId="30"/>
  </si>
  <si>
    <t>諸税等</t>
    <rPh sb="0" eb="1">
      <t>ショ</t>
    </rPh>
    <rPh sb="1" eb="2">
      <t>ゼイ</t>
    </rPh>
    <rPh sb="2" eb="3">
      <t>トウ</t>
    </rPh>
    <phoneticPr fontId="30"/>
  </si>
  <si>
    <t>金利等</t>
    <rPh sb="0" eb="2">
      <t>キンリ</t>
    </rPh>
    <rPh sb="2" eb="3">
      <t>ナド</t>
    </rPh>
    <phoneticPr fontId="30"/>
  </si>
  <si>
    <t>小計(②)</t>
    <rPh sb="0" eb="2">
      <t>ショウケイ</t>
    </rPh>
    <phoneticPr fontId="30"/>
  </si>
  <si>
    <t>残存価格(③)</t>
    <rPh sb="0" eb="2">
      <t>ザンソン</t>
    </rPh>
    <rPh sb="2" eb="4">
      <t>カカク</t>
    </rPh>
    <phoneticPr fontId="30"/>
  </si>
  <si>
    <t>合計(①+②-③)</t>
    <rPh sb="0" eb="2">
      <t>ゴウケイ</t>
    </rPh>
    <phoneticPr fontId="30"/>
  </si>
  <si>
    <t>リース料月額</t>
    <rPh sb="3" eb="4">
      <t>リョウ</t>
    </rPh>
    <rPh sb="4" eb="6">
      <t>ゲツガク</t>
    </rPh>
    <phoneticPr fontId="30"/>
  </si>
  <si>
    <t>※車両価格は様式第１の補助対象経費とする</t>
    <rPh sb="1" eb="3">
      <t>シャリョウ</t>
    </rPh>
    <rPh sb="3" eb="5">
      <t>カカク</t>
    </rPh>
    <rPh sb="6" eb="8">
      <t>ヨウシキ</t>
    </rPh>
    <rPh sb="8" eb="9">
      <t>ダイ</t>
    </rPh>
    <rPh sb="11" eb="13">
      <t>ホジョ</t>
    </rPh>
    <rPh sb="13" eb="15">
      <t>タイショウ</t>
    </rPh>
    <rPh sb="15" eb="17">
      <t>ケイヒ</t>
    </rPh>
    <phoneticPr fontId="30"/>
  </si>
  <si>
    <t>リース料合計→</t>
    <rPh sb="3" eb="4">
      <t>リョウ</t>
    </rPh>
    <rPh sb="4" eb="6">
      <t>ゴウケイ</t>
    </rPh>
    <phoneticPr fontId="30"/>
  </si>
  <si>
    <t>←合計（①＋②-③）と同じであること</t>
    <rPh sb="1" eb="3">
      <t>ゴウケイ</t>
    </rPh>
    <rPh sb="11" eb="12">
      <t>オナ</t>
    </rPh>
    <phoneticPr fontId="30"/>
  </si>
  <si>
    <t>（貸与月数ｘリース料月額）</t>
    <rPh sb="1" eb="3">
      <t>タイヨ</t>
    </rPh>
    <rPh sb="3" eb="5">
      <t>ゲッスウ</t>
    </rPh>
    <rPh sb="9" eb="10">
      <t>リョウ</t>
    </rPh>
    <rPh sb="10" eb="12">
      <t>ゲツガク</t>
    </rPh>
    <phoneticPr fontId="30"/>
  </si>
  <si>
    <t>回</t>
    <rPh sb="0" eb="1">
      <t>カイ</t>
    </rPh>
    <phoneticPr fontId="30"/>
  </si>
  <si>
    <t>前払い金等</t>
    <rPh sb="0" eb="2">
      <t>マエバラ</t>
    </rPh>
    <rPh sb="3" eb="4">
      <t>キン</t>
    </rPh>
    <rPh sb="4" eb="5">
      <t>トウ</t>
    </rPh>
    <phoneticPr fontId="30"/>
  </si>
  <si>
    <t>頭金として</t>
    <rPh sb="0" eb="2">
      <t>アタマキン</t>
    </rPh>
    <phoneticPr fontId="30"/>
  </si>
  <si>
    <t>リース料合計＋前払い金</t>
    <rPh sb="3" eb="4">
      <t>リョウ</t>
    </rPh>
    <rPh sb="4" eb="6">
      <t>ゴウケイ</t>
    </rPh>
    <rPh sb="7" eb="9">
      <t>マエバラ</t>
    </rPh>
    <rPh sb="10" eb="11">
      <t>キン</t>
    </rPh>
    <phoneticPr fontId="30"/>
  </si>
  <si>
    <t>（貸与月数ｘリース料月額）＋前払い金</t>
    <rPh sb="1" eb="3">
      <t>タイヨ</t>
    </rPh>
    <rPh sb="3" eb="5">
      <t>ゲッスウ</t>
    </rPh>
    <rPh sb="9" eb="10">
      <t>リョウ</t>
    </rPh>
    <rPh sb="10" eb="12">
      <t>ゲツガク</t>
    </rPh>
    <rPh sb="14" eb="16">
      <t>マエバラ</t>
    </rPh>
    <rPh sb="17" eb="18">
      <t>キン</t>
    </rPh>
    <phoneticPr fontId="30"/>
  </si>
  <si>
    <t>←保存記録の最後の一時抹消日（なければ記入不要）</t>
    <rPh sb="19" eb="23">
      <t>キニュウフヨウ</t>
    </rPh>
    <phoneticPr fontId="1"/>
  </si>
  <si>
    <t>UDトラックス</t>
    <phoneticPr fontId="1"/>
  </si>
  <si>
    <t>←おおよそで構いません。CO2排出削減量想定に使用します。</t>
    <phoneticPr fontId="1"/>
  </si>
  <si>
    <t>←③④から自動入力</t>
    <rPh sb="5" eb="7">
      <t>ジドウ</t>
    </rPh>
    <rPh sb="7" eb="9">
      <t>ニュウリョク</t>
    </rPh>
    <phoneticPr fontId="1"/>
  </si>
  <si>
    <t>←ベース車両のカタログ燃費は販売店へお問い合わせください。</t>
    <rPh sb="4" eb="6">
      <t>シャリョウ</t>
    </rPh>
    <rPh sb="11" eb="13">
      <t>ネンピ</t>
    </rPh>
    <rPh sb="14" eb="17">
      <t>ハンバイテン</t>
    </rPh>
    <rPh sb="19" eb="20">
      <t>ト</t>
    </rPh>
    <rPh sb="21" eb="22">
      <t>ア</t>
    </rPh>
    <phoneticPr fontId="1"/>
  </si>
  <si>
    <t>※事業者番号(09含め12桁)</t>
    <rPh sb="1" eb="6">
      <t>ジギョウシャバンゴウ</t>
    </rPh>
    <rPh sb="9" eb="10">
      <t>フク</t>
    </rPh>
    <rPh sb="13" eb="14">
      <t>ケタ</t>
    </rPh>
    <phoneticPr fontId="1"/>
  </si>
  <si>
    <t>冷蔵冷凍車</t>
    <rPh sb="0" eb="2">
      <t>レイゾウ</t>
    </rPh>
    <rPh sb="2" eb="4">
      <t>レイトウ</t>
    </rPh>
    <rPh sb="4" eb="5">
      <t>シャ</t>
    </rPh>
    <phoneticPr fontId="1"/>
  </si>
  <si>
    <t>フリガナ（半角ｶﾅ）</t>
    <rPh sb="5" eb="7">
      <t>ハンカク</t>
    </rPh>
    <phoneticPr fontId="1"/>
  </si>
  <si>
    <t>差</t>
    <rPh sb="0" eb="1">
      <t>サ</t>
    </rPh>
    <phoneticPr fontId="1"/>
  </si>
  <si>
    <t>申請日</t>
    <rPh sb="0" eb="2">
      <t>シンセイ</t>
    </rPh>
    <rPh sb="2" eb="3">
      <t>ヒ</t>
    </rPh>
    <phoneticPr fontId="1"/>
  </si>
  <si>
    <t>三菱</t>
    <rPh sb="0" eb="2">
      <t>ミツビシ</t>
    </rPh>
    <phoneticPr fontId="1"/>
  </si>
  <si>
    <r>
      <t>←</t>
    </r>
    <r>
      <rPr>
        <sz val="9"/>
        <color theme="1"/>
        <rFont val="游ゴシック"/>
        <family val="3"/>
        <charset val="128"/>
        <scheme val="minor"/>
      </rPr>
      <t>直近の運送事業報告書を転記ください。
注意）資本金3億円超かつ従業員数300名超の場合は申請できません。セルが赤くなったらＮＧです。</t>
    </r>
    <rPh sb="3" eb="5">
      <t>ウンソウ</t>
    </rPh>
    <rPh sb="19" eb="21">
      <t>チュウイ</t>
    </rPh>
    <rPh sb="28" eb="30">
      <t>エンチョウ</t>
    </rPh>
    <rPh sb="34" eb="35">
      <t>メイ</t>
    </rPh>
    <rPh sb="35" eb="37">
      <t>イジョウ</t>
    </rPh>
    <rPh sb="38" eb="40">
      <t>バアイ</t>
    </rPh>
    <rPh sb="40" eb="41">
      <t>チョウ</t>
    </rPh>
    <rPh sb="42" eb="44">
      <t>バアイ</t>
    </rPh>
    <phoneticPr fontId="1"/>
  </si>
  <si>
    <t>※識別番号記載がある電子申請の場合は押印省略可</t>
    <rPh sb="1" eb="5">
      <t>シキベツバンゴウ</t>
    </rPh>
    <rPh sb="5" eb="7">
      <t>キサイ</t>
    </rPh>
    <rPh sb="10" eb="14">
      <t>デンシシンセイ</t>
    </rPh>
    <rPh sb="15" eb="17">
      <t>バアイ</t>
    </rPh>
    <rPh sb="18" eb="23">
      <t>オウインショウリャクカ</t>
    </rPh>
    <phoneticPr fontId="1"/>
  </si>
  <si>
    <t>電話番号（半角）</t>
    <rPh sb="0" eb="2">
      <t>デンワ</t>
    </rPh>
    <rPh sb="2" eb="4">
      <t>バンゴウ</t>
    </rPh>
    <rPh sb="5" eb="7">
      <t>ハンカク</t>
    </rPh>
    <phoneticPr fontId="1"/>
  </si>
  <si>
    <t>FAX番号（半角）</t>
    <rPh sb="3" eb="5">
      <t>バンゴウ</t>
    </rPh>
    <rPh sb="6" eb="8">
      <t>ハンカク</t>
    </rPh>
    <phoneticPr fontId="1"/>
  </si>
  <si>
    <t>メールアドレス（半角）</t>
    <rPh sb="8" eb="10">
      <t>ハンカク</t>
    </rPh>
    <phoneticPr fontId="1"/>
  </si>
  <si>
    <t>←４桁以内</t>
    <rPh sb="2" eb="3">
      <t>ケタ</t>
    </rPh>
    <rPh sb="3" eb="5">
      <t>イナイ</t>
    </rPh>
    <phoneticPr fontId="1"/>
  </si>
  <si>
    <t>←３桁以内</t>
    <rPh sb="2" eb="3">
      <t>ケタ</t>
    </rPh>
    <rPh sb="3" eb="5">
      <t>イナイ</t>
    </rPh>
    <phoneticPr fontId="1"/>
  </si>
  <si>
    <t xml:space="preserve">  ←新規登録時から自社所有の場合は、プルダウンで新規登録日を選択</t>
    <rPh sb="3" eb="5">
      <t>シンキ</t>
    </rPh>
    <rPh sb="5" eb="8">
      <t>トウロクジ</t>
    </rPh>
    <rPh sb="10" eb="14">
      <t>ジシャショユウ</t>
    </rPh>
    <rPh sb="15" eb="17">
      <t>バアイ</t>
    </rPh>
    <rPh sb="25" eb="27">
      <t>シンキ</t>
    </rPh>
    <rPh sb="27" eb="29">
      <t>トウロク</t>
    </rPh>
    <rPh sb="29" eb="30">
      <t>ビ</t>
    </rPh>
    <rPh sb="31" eb="33">
      <t>センタク</t>
    </rPh>
    <phoneticPr fontId="1"/>
  </si>
  <si>
    <t>日付は「2023/5/22」のように西暦（半角）で入力ください。表示は和暦となります。</t>
    <rPh sb="0" eb="2">
      <t>ヒヅケ</t>
    </rPh>
    <rPh sb="18" eb="20">
      <t>セイレキ</t>
    </rPh>
    <rPh sb="21" eb="23">
      <t>ハンカク</t>
    </rPh>
    <rPh sb="25" eb="27">
      <t>ニュウリョク</t>
    </rPh>
    <rPh sb="32" eb="34">
      <t>ヒョウジ</t>
    </rPh>
    <rPh sb="35" eb="37">
      <t>ワレキ</t>
    </rPh>
    <phoneticPr fontId="1"/>
  </si>
  <si>
    <t>←新規登録・移転登録共2023/4/3~2024/1/31までが申請可です。</t>
    <rPh sb="1" eb="5">
      <t>シンキトウロク</t>
    </rPh>
    <rPh sb="6" eb="10">
      <t>イテントウロク</t>
    </rPh>
    <rPh sb="10" eb="11">
      <t>トモ</t>
    </rPh>
    <rPh sb="32" eb="34">
      <t>シンセイ</t>
    </rPh>
    <rPh sb="34" eb="35">
      <t>カ</t>
    </rPh>
    <phoneticPr fontId="1"/>
  </si>
  <si>
    <t>申請の範囲</t>
    <rPh sb="0" eb="2">
      <t>シンセイ</t>
    </rPh>
    <rPh sb="3" eb="5">
      <t>ハンイ</t>
    </rPh>
    <phoneticPr fontId="1"/>
  </si>
  <si>
    <t>令和５年度　二酸化炭素排出抑制対策事業費等補助金</t>
    <phoneticPr fontId="1"/>
  </si>
  <si>
    <t>環執行５第</t>
    <phoneticPr fontId="1"/>
  </si>
  <si>
    <t>　令和５年度　二酸化炭素排出抑制対策事業費等補助金</t>
    <phoneticPr fontId="1"/>
  </si>
  <si>
    <t>←申請書作成日</t>
    <rPh sb="1" eb="4">
      <t>シンセイショ</t>
    </rPh>
    <rPh sb="4" eb="7">
      <t>サクセイビ</t>
    </rPh>
    <phoneticPr fontId="1"/>
  </si>
  <si>
    <t>１．令和５年度　低炭素型ディーゼルトラック普及加速化事業の補助金申請業務に</t>
    <phoneticPr fontId="1"/>
  </si>
  <si>
    <t>連結総重量（トラクタのみ）</t>
    <rPh sb="0" eb="2">
      <t>レンケツ</t>
    </rPh>
    <rPh sb="2" eb="3">
      <t>ソウ</t>
    </rPh>
    <rPh sb="3" eb="5">
      <t>ジュウリョウ</t>
    </rPh>
    <phoneticPr fontId="1"/>
  </si>
  <si>
    <t>令和５年度非表示</t>
    <rPh sb="0" eb="2">
      <t>レイワ</t>
    </rPh>
    <rPh sb="3" eb="4">
      <t>ネン</t>
    </rPh>
    <rPh sb="4" eb="5">
      <t>ド</t>
    </rPh>
    <rPh sb="5" eb="8">
      <t>ヒヒョウジ</t>
    </rPh>
    <phoneticPr fontId="1"/>
  </si>
  <si>
    <t>←保存記録の新規登録日。平成25年度＝2013年度</t>
    <rPh sb="1" eb="5">
      <t>ホゾンキロク</t>
    </rPh>
    <rPh sb="6" eb="8">
      <t>シンキ</t>
    </rPh>
    <rPh sb="8" eb="11">
      <t>トウロクビ</t>
    </rPh>
    <rPh sb="12" eb="14">
      <t>ヘイセイ</t>
    </rPh>
    <rPh sb="16" eb="17">
      <t>ネン</t>
    </rPh>
    <rPh sb="17" eb="18">
      <t>ド</t>
    </rPh>
    <rPh sb="23" eb="24">
      <t>ネン</t>
    </rPh>
    <rPh sb="24" eb="25">
      <t>ド</t>
    </rPh>
    <phoneticPr fontId="1"/>
  </si>
  <si>
    <t>←自動表示。セルが赤くなった場合は要件を満足していません。</t>
    <rPh sb="1" eb="3">
      <t>ジドウ</t>
    </rPh>
    <rPh sb="3" eb="5">
      <t>ヒョウジ</t>
    </rPh>
    <rPh sb="9" eb="10">
      <t>アカ</t>
    </rPh>
    <rPh sb="14" eb="16">
      <t>バアイ</t>
    </rPh>
    <rPh sb="17" eb="19">
      <t>ヨウケン</t>
    </rPh>
    <rPh sb="20" eb="22">
      <t>マンゾク</t>
    </rPh>
    <phoneticPr fontId="1"/>
  </si>
  <si>
    <t>←車両総重量から自動表示</t>
    <rPh sb="1" eb="3">
      <t>シャリョウ</t>
    </rPh>
    <rPh sb="3" eb="6">
      <t>ソウジュウリョウ</t>
    </rPh>
    <rPh sb="8" eb="10">
      <t>ジドウ</t>
    </rPh>
    <rPh sb="10" eb="12">
      <t>ヒョウジ</t>
    </rPh>
    <phoneticPr fontId="1"/>
  </si>
  <si>
    <t>令和５年度　※令和４年度ものは使用できません</t>
    <rPh sb="0" eb="2">
      <t>レイワ</t>
    </rPh>
    <rPh sb="3" eb="5">
      <t>ネンド</t>
    </rPh>
    <rPh sb="7" eb="9">
      <t>レイワ</t>
    </rPh>
    <rPh sb="10" eb="12">
      <t>ネンド</t>
    </rPh>
    <rPh sb="15" eb="17">
      <t>シヨウ</t>
    </rPh>
    <phoneticPr fontId="1"/>
  </si>
  <si>
    <t>2025年度燃費基準達成</t>
    <rPh sb="4" eb="6">
      <t>ネンド</t>
    </rPh>
    <rPh sb="6" eb="10">
      <t>ネンピキジュン</t>
    </rPh>
    <rPh sb="10" eb="12">
      <t>タッセイ</t>
    </rPh>
    <phoneticPr fontId="1"/>
  </si>
  <si>
    <t>〇</t>
    <phoneticPr fontId="1"/>
  </si>
  <si>
    <t>補助額</t>
    <rPh sb="0" eb="3">
      <t>ホジョガク</t>
    </rPh>
    <phoneticPr fontId="1"/>
  </si>
  <si>
    <t>2025年適用</t>
    <rPh sb="4" eb="5">
      <t>ネン</t>
    </rPh>
    <rPh sb="5" eb="7">
      <t>テキヨウ</t>
    </rPh>
    <phoneticPr fontId="1"/>
  </si>
  <si>
    <t>別紙　２　　　　　　　　　　　　　　　　　　　　　　</t>
  </si>
  <si>
    <t>エコドライブ等燃費改善取組体制構築・運用状況報告書</t>
  </si>
  <si>
    <t>代表者の役職・氏名　　　　　　　　　　　　　　　　　　　　　　　　　　　　　　</t>
  </si>
  <si>
    <t>エコドライブを含む燃費改善の取組体制の構築・運用状況は以下のとおりであることを報告します。</t>
  </si>
  <si>
    <t>項　目</t>
  </si>
  <si>
    <t>該当
状況</t>
    <rPh sb="3" eb="5">
      <t>ジョウキョウ</t>
    </rPh>
    <phoneticPr fontId="1"/>
  </si>
  <si>
    <r>
      <t>エコドライブ</t>
    </r>
    <r>
      <rPr>
        <vertAlign val="superscript"/>
        <sz val="10"/>
        <color rgb="FF000000"/>
        <rFont val="ＭＳ Ｐ明朝"/>
        <family val="1"/>
        <charset val="128"/>
      </rPr>
      <t>注２</t>
    </r>
    <r>
      <rPr>
        <sz val="10"/>
        <color rgb="FF000000"/>
        <rFont val="ＭＳ Ｐ明朝"/>
        <family val="1"/>
        <charset val="128"/>
      </rPr>
      <t>を含む燃費改善の取組体制に関する事項</t>
    </r>
    <phoneticPr fontId="1"/>
  </si>
  <si>
    <r>
      <t xml:space="preserve">１　取組体制に係る第三者認証の取得
</t>
    </r>
    <r>
      <rPr>
        <sz val="6"/>
        <color theme="0" tint="-0.499984740745262"/>
        <rFont val="ＭＳ Ｐ明朝"/>
        <family val="1"/>
        <charset val="128"/>
      </rPr>
      <t>注３、注４</t>
    </r>
    <phoneticPr fontId="1"/>
  </si>
  <si>
    <r>
      <t>上記以外の第三者認証の取得</t>
    </r>
    <r>
      <rPr>
        <vertAlign val="superscript"/>
        <sz val="10"/>
        <color rgb="FF000000"/>
        <rFont val="ＭＳ Ｐ明朝"/>
        <family val="1"/>
        <charset val="128"/>
      </rPr>
      <t>注５</t>
    </r>
  </si>
  <si>
    <r>
      <t xml:space="preserve">２　取組体制の構築
・運営状況
</t>
    </r>
    <r>
      <rPr>
        <sz val="6"/>
        <color theme="0" tint="-0.499984740745262"/>
        <rFont val="ＭＳ Ｐ明朝"/>
        <family val="1"/>
        <charset val="128"/>
      </rPr>
      <t>注３,注４,注６</t>
    </r>
    <phoneticPr fontId="1"/>
  </si>
  <si>
    <t>該当
状況</t>
    <phoneticPr fontId="1"/>
  </si>
  <si>
    <t>取組体制
の要件</t>
    <phoneticPr fontId="1"/>
  </si>
  <si>
    <t>構築・運営の状況</t>
  </si>
  <si>
    <t>項目</t>
  </si>
  <si>
    <t>指針・マニュアル・取組方針等の策定及び事業所への備え置き・共有等</t>
  </si>
  <si>
    <t>当該指針等名称</t>
  </si>
  <si>
    <t>策定年月日</t>
  </si>
  <si>
    <t>適用対象事業所名称</t>
  </si>
  <si>
    <t>共有方法</t>
  </si>
  <si>
    <t>取組状況の測定・記録　</t>
  </si>
  <si>
    <t>月別燃料消費量記録方法</t>
    <phoneticPr fontId="1"/>
  </si>
  <si>
    <t>燃費実績記録方法</t>
  </si>
  <si>
    <t>デジタル運行記録計等
車載機器の活用方法</t>
    <phoneticPr fontId="1"/>
  </si>
  <si>
    <t>その他</t>
  </si>
  <si>
    <t>評価と改善の手順の明確化</t>
  </si>
  <si>
    <t>ドライバー以外の管理者
等による記録の確認方法</t>
    <phoneticPr fontId="1"/>
  </si>
  <si>
    <t>取組改善の検討の手順の
ルール化等の方法</t>
    <phoneticPr fontId="1"/>
  </si>
  <si>
    <t>ドライバーへの定期的な教育・訓練の実施</t>
  </si>
  <si>
    <t>ドライバー向けのエコドライブマニュアル等配布実施</t>
  </si>
  <si>
    <t>実地訓練の実施</t>
  </si>
  <si>
    <t>講習会の受講義務等の実施内容</t>
  </si>
  <si>
    <t>注１）　現に構築・運用または該当している場合は○、今後１年以内に構築・運用または該当予定の場合は△を記載。</t>
  </si>
  <si>
    <t>注２）　エコドライブとは、エコドライブ普及連絡会（警察庁、経済産業省、国土交通省、環境省）が策定した「エコドライブ１０のすすめ」
　　　　（http://www.env.go.jp/air/car/ecodrive/susume.html）　に該当する取組をいう。以下同じ。</t>
    <phoneticPr fontId="1"/>
  </si>
  <si>
    <t>注３）　交付申請時においては、項目１のいずれかに○または△、もしくは項目２のすべてに○または△が付されていること。項目１のいずれかに○を付した場合
　　　　はその認証を示す有効な書面の写しを、項目２の各事項のみに○を付した場合には各事項の構築・運営状況の欄にその状況を記載すること。</t>
    <phoneticPr fontId="1"/>
  </si>
  <si>
    <t>注４）　補助事業を実施した翌年度の事業報告書（様式第７）の提出時（補助事業実施年度の翌々年度に提出）においては、項目１のいずれかに○、もしくは
　　　　項目２のすべてに○が付されていること。また、項目１のいずれかに○を付した場合はその認証を示す書面の写し（注３により提出済みの場合を除く）を、
　　　　項目２の各事項のみに○を付した場合には各事項の構築・運営状況の欄にその状況を記載すること。</t>
    <phoneticPr fontId="1"/>
  </si>
  <si>
    <t>注５）　ISO9001、ISO39001など、エコドライブによる燃費の改善の取組を対象としない認証は該当しない。</t>
  </si>
  <si>
    <t>注６） 本書式で記載に誤記等が有った場合は、様式第１の捨印にて修正する。</t>
  </si>
  <si>
    <t>第三者承認の取得</t>
    <rPh sb="0" eb="1">
      <t>ダイ</t>
    </rPh>
    <rPh sb="1" eb="3">
      <t>サンシャ</t>
    </rPh>
    <rPh sb="3" eb="5">
      <t>ショウニン</t>
    </rPh>
    <rPh sb="6" eb="8">
      <t>シュトク</t>
    </rPh>
    <phoneticPr fontId="1"/>
  </si>
  <si>
    <t>該当状況</t>
    <rPh sb="0" eb="4">
      <t>ガイトウジョウキョウ</t>
    </rPh>
    <phoneticPr fontId="1"/>
  </si>
  <si>
    <t>ＩＳＯ１４００１</t>
    <phoneticPr fontId="1"/>
  </si>
  <si>
    <t>○</t>
    <phoneticPr fontId="1"/>
  </si>
  <si>
    <t>グリーン経営認証</t>
    <rPh sb="4" eb="6">
      <t>ケイエイ</t>
    </rPh>
    <rPh sb="6" eb="8">
      <t>ニンショウ</t>
    </rPh>
    <phoneticPr fontId="1"/>
  </si>
  <si>
    <t>△</t>
    <phoneticPr fontId="1"/>
  </si>
  <si>
    <t>エコアクション２１</t>
    <phoneticPr fontId="1"/>
  </si>
  <si>
    <t>貨物自動車運送事業安全性評価事業（Ｇマーク）</t>
    <rPh sb="0" eb="5">
      <t>カモツジドウシャ</t>
    </rPh>
    <rPh sb="5" eb="7">
      <t>ウンソウ</t>
    </rPh>
    <rPh sb="7" eb="9">
      <t>ジギョウ</t>
    </rPh>
    <rPh sb="9" eb="12">
      <t>アンゼンセイ</t>
    </rPh>
    <rPh sb="12" eb="16">
      <t>ヒョウカジギョウ</t>
    </rPh>
    <phoneticPr fontId="1"/>
  </si>
  <si>
    <t>グリーン・エコプリジェクト（東京都トラック協会）</t>
    <rPh sb="14" eb="17">
      <t>トウキョウト</t>
    </rPh>
    <rPh sb="21" eb="23">
      <t>キョウカイ</t>
    </rPh>
    <phoneticPr fontId="1"/>
  </si>
  <si>
    <t>東京都貨物輸送評価制度</t>
    <rPh sb="0" eb="3">
      <t>トウキョウト</t>
    </rPh>
    <rPh sb="3" eb="5">
      <t>カモツ</t>
    </rPh>
    <rPh sb="5" eb="7">
      <t>ユソウ</t>
    </rPh>
    <rPh sb="7" eb="9">
      <t>ヒョウカ</t>
    </rPh>
    <rPh sb="9" eb="11">
      <t>セイド</t>
    </rPh>
    <phoneticPr fontId="1"/>
  </si>
  <si>
    <t>　　</t>
    <phoneticPr fontId="1"/>
  </si>
  <si>
    <t>ＩＳＯ１４００１</t>
  </si>
  <si>
    <t>エコアクション２１</t>
  </si>
  <si>
    <t>１　取組体制に係る第三者認証の取得</t>
    <phoneticPr fontId="1"/>
  </si>
  <si>
    <t>○</t>
    <phoneticPr fontId="1"/>
  </si>
  <si>
    <t>△</t>
    <phoneticPr fontId="1"/>
  </si>
  <si>
    <t>上記以外の第三者認証の取得</t>
    <rPh sb="0" eb="2">
      <t>ジョウキ</t>
    </rPh>
    <rPh sb="2" eb="4">
      <t>イガイ</t>
    </rPh>
    <rPh sb="5" eb="8">
      <t>ダイサンシャ</t>
    </rPh>
    <rPh sb="8" eb="10">
      <t>ニンショウ</t>
    </rPh>
    <rPh sb="11" eb="13">
      <t>シュトク</t>
    </rPh>
    <phoneticPr fontId="1"/>
  </si>
  <si>
    <t>認証の名称</t>
    <rPh sb="0" eb="1">
      <t>ニンショウ</t>
    </rPh>
    <rPh sb="2" eb="4">
      <t>メイショウ</t>
    </rPh>
    <phoneticPr fontId="1"/>
  </si>
  <si>
    <t>認証の機関</t>
    <rPh sb="0" eb="1">
      <t>ニンショウ</t>
    </rPh>
    <rPh sb="2" eb="4">
      <t>キカン</t>
    </rPh>
    <phoneticPr fontId="1"/>
  </si>
  <si>
    <t>第三者認証の取得</t>
    <rPh sb="0" eb="3">
      <t>ダイサンシャ</t>
    </rPh>
    <rPh sb="3" eb="5">
      <t>ニンショウ</t>
    </rPh>
    <rPh sb="6" eb="8">
      <t>シュトク</t>
    </rPh>
    <phoneticPr fontId="1"/>
  </si>
  <si>
    <t>２　取組体制の構築</t>
    <phoneticPr fontId="1"/>
  </si>
  <si>
    <t>　　　指針・マニュアル・取組方針等の策定及び事業所への備え置き・共有等</t>
    <phoneticPr fontId="1"/>
  </si>
  <si>
    <t>月別燃料消費量記録方法</t>
  </si>
  <si>
    <t>デジタル運行記録計等車載機器の活用方法</t>
    <phoneticPr fontId="1"/>
  </si>
  <si>
    <t>　　　取組状況の測定・記録</t>
    <phoneticPr fontId="1"/>
  </si>
  <si>
    <t>　　　評価と改善の手順の明確化</t>
    <phoneticPr fontId="1"/>
  </si>
  <si>
    <t>ドライバー以外の管理者
等による記録の確認方法</t>
  </si>
  <si>
    <t>取組改善の検討の手順の
ルール化等の方法</t>
  </si>
  <si>
    <t>該当状況</t>
    <rPh sb="0" eb="4">
      <t>ガイトウジョウキョウ</t>
    </rPh>
    <phoneticPr fontId="1"/>
  </si>
  <si>
    <t>　　　ドライバーへの定期的な教育・訓練の実施</t>
    <phoneticPr fontId="1"/>
  </si>
  <si>
    <t>第三認証区分</t>
    <rPh sb="0" eb="2">
      <t>ダイサン</t>
    </rPh>
    <rPh sb="2" eb="4">
      <t>ニンショウ</t>
    </rPh>
    <rPh sb="4" eb="6">
      <t>クブン</t>
    </rPh>
    <phoneticPr fontId="1"/>
  </si>
  <si>
    <r>
      <t>　　　　を埋めると、</t>
    </r>
    <r>
      <rPr>
        <sz val="11"/>
        <color rgb="FFFF0000"/>
        <rFont val="游ゴシック"/>
        <family val="3"/>
        <charset val="128"/>
        <scheme val="minor"/>
      </rPr>
      <t>様式第１</t>
    </r>
    <r>
      <rPr>
        <sz val="11"/>
        <color rgb="FFFF0000"/>
        <rFont val="游ゴシック"/>
        <family val="2"/>
        <charset val="128"/>
        <scheme val="minor"/>
      </rPr>
      <t>、</t>
    </r>
    <r>
      <rPr>
        <sz val="11"/>
        <color theme="4" tint="-0.249977111117893"/>
        <rFont val="游ゴシック"/>
        <family val="3"/>
        <charset val="128"/>
        <scheme val="minor"/>
      </rPr>
      <t>様式第１の２</t>
    </r>
    <r>
      <rPr>
        <sz val="11"/>
        <color rgb="FFFF0000"/>
        <rFont val="游ゴシック"/>
        <family val="2"/>
        <charset val="128"/>
        <scheme val="minor"/>
      </rPr>
      <t>、</t>
    </r>
    <r>
      <rPr>
        <sz val="11"/>
        <color theme="9" tint="-0.249977111117893"/>
        <rFont val="游ゴシック"/>
        <family val="3"/>
        <charset val="128"/>
        <scheme val="minor"/>
      </rPr>
      <t>様式第６</t>
    </r>
    <r>
      <rPr>
        <sz val="11"/>
        <color rgb="FFFF0000"/>
        <rFont val="游ゴシック"/>
        <family val="2"/>
        <charset val="128"/>
        <scheme val="minor"/>
      </rPr>
      <t>、</t>
    </r>
    <r>
      <rPr>
        <sz val="11"/>
        <color theme="5" tint="-0.249977111117893"/>
        <rFont val="游ゴシック"/>
        <family val="3"/>
        <charset val="128"/>
        <scheme val="minor"/>
      </rPr>
      <t>CO2算定書、</t>
    </r>
    <r>
      <rPr>
        <sz val="11"/>
        <color rgb="FF7030A0"/>
        <rFont val="游ゴシック"/>
        <family val="3"/>
        <charset val="128"/>
        <scheme val="minor"/>
      </rPr>
      <t>算定根拠明細のひな形(リースの場合のみ）、</t>
    </r>
    <r>
      <rPr>
        <sz val="11"/>
        <color theme="1" tint="0.499984740745262"/>
        <rFont val="游ゴシック"/>
        <family val="3"/>
        <charset val="128"/>
        <scheme val="minor"/>
      </rPr>
      <t>別紙２</t>
    </r>
    <r>
      <rPr>
        <sz val="11"/>
        <color rgb="FFFF0000"/>
        <rFont val="游ゴシック"/>
        <family val="2"/>
        <charset val="128"/>
        <scheme val="minor"/>
      </rPr>
      <t>が自動作成されます。</t>
    </r>
    <rPh sb="5" eb="6">
      <t>ウ</t>
    </rPh>
    <rPh sb="10" eb="12">
      <t>ヨウシキ</t>
    </rPh>
    <rPh sb="12" eb="13">
      <t>ダイ</t>
    </rPh>
    <rPh sb="15" eb="17">
      <t>ヨウシキ</t>
    </rPh>
    <rPh sb="17" eb="18">
      <t>ダイ</t>
    </rPh>
    <rPh sb="22" eb="24">
      <t>ヨウシキ</t>
    </rPh>
    <rPh sb="24" eb="25">
      <t>ダイ</t>
    </rPh>
    <rPh sb="30" eb="33">
      <t>サンテイショ</t>
    </rPh>
    <rPh sb="34" eb="38">
      <t>サンテイコンキョ</t>
    </rPh>
    <rPh sb="38" eb="40">
      <t>メイサイ</t>
    </rPh>
    <rPh sb="43" eb="44">
      <t>ガタ</t>
    </rPh>
    <rPh sb="55" eb="57">
      <t>ベッシ</t>
    </rPh>
    <rPh sb="59" eb="61">
      <t>ジドウ</t>
    </rPh>
    <rPh sb="61" eb="63">
      <t>サクセイ</t>
    </rPh>
    <phoneticPr fontId="1"/>
  </si>
  <si>
    <t>【重要！】　上記、第三者認証が一つでも取得済みであれば、以下の項目への入力は不要です。</t>
    <rPh sb="1" eb="3">
      <t>ジュウヨウ</t>
    </rPh>
    <rPh sb="6" eb="8">
      <t>ジョウキ</t>
    </rPh>
    <rPh sb="9" eb="12">
      <t>ダイサンシャ</t>
    </rPh>
    <rPh sb="12" eb="14">
      <t>ニンショウ</t>
    </rPh>
    <rPh sb="15" eb="16">
      <t>ヒト</t>
    </rPh>
    <rPh sb="19" eb="22">
      <t>シュトクズ</t>
    </rPh>
    <rPh sb="28" eb="30">
      <t>イカ</t>
    </rPh>
    <rPh sb="31" eb="33">
      <t>コウモク</t>
    </rPh>
    <rPh sb="35" eb="37">
      <t>ニュウリョク</t>
    </rPh>
    <rPh sb="38" eb="40">
      <t>フヨウ</t>
    </rPh>
    <phoneticPr fontId="1"/>
  </si>
  <si>
    <t>エコドライブを含む燃費改善の取組体制に関する事項（別紙２）</t>
    <rPh sb="25" eb="27">
      <t>ベッシ</t>
    </rPh>
    <phoneticPr fontId="1"/>
  </si>
  <si>
    <t>グリーン・エコプロジェクト（東京都トラック協会）</t>
    <rPh sb="14" eb="17">
      <t>トウキョウト</t>
    </rPh>
    <rPh sb="21" eb="23">
      <t>キョウカイ</t>
    </rPh>
    <phoneticPr fontId="1"/>
  </si>
  <si>
    <t>申請者（補助事業者）氏名又は名称</t>
    <phoneticPr fontId="1"/>
  </si>
  <si>
    <t>（貸渡し先　（リースの場合）　</t>
    <phoneticPr fontId="1"/>
  </si>
  <si>
    <t>）</t>
    <phoneticPr fontId="1"/>
  </si>
  <si>
    <t>認証の名称（</t>
    <phoneticPr fontId="1"/>
  </si>
  <si>
    <t>）　認証の機関（</t>
    <rPh sb="2" eb="4">
      <t>ニンショウ</t>
    </rPh>
    <rPh sb="5" eb="7">
      <t>キカン</t>
    </rPh>
    <phoneticPr fontId="1"/>
  </si>
  <si>
    <t>導入車両の令和5年度の使用状況</t>
    <rPh sb="0" eb="2">
      <t>ドウニュウ</t>
    </rPh>
    <rPh sb="2" eb="4">
      <t>シャリョウ</t>
    </rPh>
    <rPh sb="5" eb="7">
      <t>レイワ</t>
    </rPh>
    <rPh sb="8" eb="10">
      <t>ネンド</t>
    </rPh>
    <rPh sb="11" eb="13">
      <t>シヨウ</t>
    </rPh>
    <rPh sb="13" eb="15">
      <t>ジョウキョウ</t>
    </rPh>
    <phoneticPr fontId="30"/>
  </si>
  <si>
    <t>導入車両の令和6年度の使用状況</t>
    <rPh sb="0" eb="2">
      <t>ドウニュウ</t>
    </rPh>
    <rPh sb="2" eb="4">
      <t>シャリョウ</t>
    </rPh>
    <rPh sb="5" eb="7">
      <t>レイワ</t>
    </rPh>
    <rPh sb="8" eb="10">
      <t>ネンド</t>
    </rPh>
    <rPh sb="11" eb="13">
      <t>シヨウ</t>
    </rPh>
    <rPh sb="13" eb="15">
      <t>ジョウキョウ</t>
    </rPh>
    <phoneticPr fontId="30"/>
  </si>
  <si>
    <r>
      <t>←達成していれば「〇」を選択し、</t>
    </r>
    <r>
      <rPr>
        <sz val="11"/>
        <color rgb="FFFF0000"/>
        <rFont val="游ゴシック"/>
        <family val="3"/>
        <charset val="128"/>
        <scheme val="minor"/>
      </rPr>
      <t>その証明書等の写しを添付</t>
    </r>
    <rPh sb="1" eb="3">
      <t>タッセイ</t>
    </rPh>
    <rPh sb="12" eb="14">
      <t>センタク</t>
    </rPh>
    <rPh sb="18" eb="20">
      <t>ショウメイ</t>
    </rPh>
    <rPh sb="20" eb="21">
      <t>ショ</t>
    </rPh>
    <rPh sb="21" eb="22">
      <t>トウ</t>
    </rPh>
    <rPh sb="23" eb="24">
      <t>ウツ</t>
    </rPh>
    <rPh sb="26" eb="28">
      <t>テンプ</t>
    </rPh>
    <phoneticPr fontId="1"/>
  </si>
  <si>
    <t>令和５年度　低炭素型ディーゼルトラック普及加速化事業補助金申請書用</t>
    <rPh sb="0" eb="2">
      <t>レイワ</t>
    </rPh>
    <rPh sb="3" eb="5">
      <t>ネンド</t>
    </rPh>
    <rPh sb="6" eb="7">
      <t>テイ</t>
    </rPh>
    <rPh sb="7" eb="9">
      <t>タンソ</t>
    </rPh>
    <rPh sb="9" eb="10">
      <t>ガタ</t>
    </rPh>
    <rPh sb="19" eb="21">
      <t>フキュウ</t>
    </rPh>
    <rPh sb="21" eb="23">
      <t>カソク</t>
    </rPh>
    <rPh sb="23" eb="24">
      <t>カ</t>
    </rPh>
    <rPh sb="24" eb="26">
      <t>ジギョウ</t>
    </rPh>
    <rPh sb="26" eb="29">
      <t>ホジョキン</t>
    </rPh>
    <rPh sb="29" eb="32">
      <t>シンセイショ</t>
    </rPh>
    <rPh sb="32" eb="33">
      <t>ヨウ</t>
    </rPh>
    <phoneticPr fontId="1"/>
  </si>
  <si>
    <t>2025年重量車燃費基準適合証明書</t>
    <rPh sb="4" eb="5">
      <t>ネン</t>
    </rPh>
    <rPh sb="5" eb="8">
      <t>ジュウリョウシャ</t>
    </rPh>
    <rPh sb="8" eb="12">
      <t>ネンピキジュン</t>
    </rPh>
    <rPh sb="12" eb="14">
      <t>テキゴウ</t>
    </rPh>
    <rPh sb="14" eb="16">
      <t>ショウメイ</t>
    </rPh>
    <rPh sb="16" eb="17">
      <t>ショ</t>
    </rPh>
    <phoneticPr fontId="1"/>
  </si>
  <si>
    <t>下記車両は、2025年重量車燃費基準に適合していることを証します。</t>
    <rPh sb="0" eb="2">
      <t>カキ</t>
    </rPh>
    <rPh sb="2" eb="4">
      <t>シャリョウ</t>
    </rPh>
    <rPh sb="10" eb="11">
      <t>ネン</t>
    </rPh>
    <rPh sb="11" eb="14">
      <t>ジュウリョウシャ</t>
    </rPh>
    <rPh sb="14" eb="18">
      <t>ネンピキジュン</t>
    </rPh>
    <rPh sb="19" eb="21">
      <t>テキゴウ</t>
    </rPh>
    <rPh sb="28" eb="29">
      <t>ショウ</t>
    </rPh>
    <phoneticPr fontId="1"/>
  </si>
  <si>
    <t>・車名</t>
    <rPh sb="1" eb="3">
      <t>シャメイ</t>
    </rPh>
    <phoneticPr fontId="1"/>
  </si>
  <si>
    <t>・型式</t>
    <rPh sb="1" eb="3">
      <t>カタシキ</t>
    </rPh>
    <phoneticPr fontId="1"/>
  </si>
  <si>
    <t>・車台番号</t>
    <rPh sb="1" eb="5">
      <t>シャダイバンゴウ</t>
    </rPh>
    <phoneticPr fontId="1"/>
  </si>
  <si>
    <t>販売会社名</t>
    <rPh sb="0" eb="2">
      <t>ハンバイ</t>
    </rPh>
    <rPh sb="2" eb="5">
      <t>カイシャメイ</t>
    </rPh>
    <phoneticPr fontId="1"/>
  </si>
  <si>
    <t>社印</t>
    <rPh sb="0" eb="1">
      <t>シャ</t>
    </rPh>
    <rPh sb="1" eb="2">
      <t>イン</t>
    </rPh>
    <phoneticPr fontId="1"/>
  </si>
  <si>
    <t>責任者名</t>
    <rPh sb="0" eb="3">
      <t>セキニンシャ</t>
    </rPh>
    <rPh sb="3" eb="4">
      <t>メイ</t>
    </rPh>
    <phoneticPr fontId="1"/>
  </si>
  <si>
    <t xml:space="preserve">  ↑１．の第三者認証の取得が確認できれば、↓２．の取組体制の構築・運営状況は記入不要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</si>
</sst>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0%"/>
    <numFmt numFmtId="177" formatCode="yyyy/m/d;@"/>
    <numFmt numFmtId="178" formatCode="_ * #,##0_ ;_ * \-#,##0_ ;_ * &quot;&quot;_ ;_ @_ "/>
    <numFmt numFmtId="179" formatCode="0.0_);[Red]\(0.0\)"/>
    <numFmt numFmtId="180" formatCode="[$-411]ggge&quot;年&quot;m&quot;月&quot;d&quot;日&quot;;@"/>
    <numFmt numFmtId="181" formatCode="#,##0.0_);[Red]\(#,##0.0\)"/>
    <numFmt numFmtId="182" formatCode="0.00_ "/>
    <numFmt numFmtId="183" formatCode="0.0_ "/>
    <numFmt numFmtId="184" formatCode="0.00_);[Red]\(0.00\)"/>
    <numFmt numFmtId="185" formatCode="[$-411]ggge&quot;年&quot;m&quot;月&quot;d&quot;日&quot;;;&quot;&quot;"/>
    <numFmt numFmtId="186" formatCode="_ * #,##0_ ;_ * \-#,##0_ ;_ * &quot;&quot;_ ;_ &quot;&quot;_ "/>
    <numFmt numFmtId="187" formatCode="[$-411]ggge&quot;年&quot;m&quot;月&quot;d&quot;日&quot;;&quot;&quot;"/>
    <numFmt numFmtId="188" formatCode="_ * #,##0_ ;_ * \-#,##0_ ;_ * &quot;&quot;_ ;_ &quot;&quot;@_ "/>
    <numFmt numFmtId="189" formatCode="0;&quot;&quot;"/>
    <numFmt numFmtId="190" formatCode="0;;&quot;&quot;"/>
    <numFmt numFmtId="191" formatCode="#,##0_);[Red]\(#,##0\)"/>
    <numFmt numFmtId="192" formatCode="0_ "/>
    <numFmt numFmtId="193" formatCode="#,##0;[Red]#,##0"/>
    <numFmt numFmtId="194" formatCode="#,##0;&quot;▲ &quot;#,##0"/>
    <numFmt numFmtId="195" formatCode="@&quot; 様&quot;"/>
    <numFmt numFmtId="196" formatCode="_ * #,##0.00_ ;_ * \-#,##0_ ;_ * &quot;&quot;_ ;_ &quot;&quot;@_ "/>
    <numFmt numFmtId="197" formatCode="yyyy&quot;年&quot;m&quot;月&quot;d&quot;日&quot;;@"/>
  </numFmts>
  <fonts count="9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b/>
      <sz val="12"/>
      <color theme="1"/>
      <name val="游ゴシック"/>
      <family val="3"/>
      <charset val="128"/>
      <scheme val="minor"/>
    </font>
    <font>
      <sz val="11"/>
      <color rgb="FFFF0000"/>
      <name val="游ゴシック"/>
      <family val="2"/>
      <charset val="128"/>
      <scheme val="minor"/>
    </font>
    <font>
      <sz val="10"/>
      <color rgb="FF000000"/>
      <name val="Times New Roman"/>
      <family val="1"/>
    </font>
    <font>
      <sz val="11"/>
      <name val="游ゴシック"/>
      <family val="2"/>
      <charset val="128"/>
      <scheme val="minor"/>
    </font>
    <font>
      <sz val="11"/>
      <name val="游ゴシック"/>
      <family val="3"/>
      <charset val="128"/>
      <scheme val="minor"/>
    </font>
    <font>
      <sz val="1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12"/>
      <name val="ＭＳ 明朝"/>
      <family val="1"/>
      <charset val="128"/>
    </font>
    <font>
      <sz val="12"/>
      <name val="ＭＳ 明朝"/>
      <family val="1"/>
    </font>
    <font>
      <sz val="10"/>
      <name val="Times New Roman"/>
      <family val="1"/>
    </font>
    <font>
      <sz val="16"/>
      <name val="ＭＳ 明朝"/>
      <family val="1"/>
      <charset val="128"/>
    </font>
    <font>
      <sz val="16"/>
      <name val="ＭＳ 明朝"/>
      <family val="1"/>
    </font>
    <font>
      <sz val="18"/>
      <name val="ＭＳ 明朝"/>
      <family val="1"/>
      <charset val="128"/>
    </font>
    <font>
      <sz val="18"/>
      <name val="ＭＳ 明朝"/>
      <family val="1"/>
    </font>
    <font>
      <sz val="10.5"/>
      <name val="ＭＳ 明朝"/>
      <family val="1"/>
      <charset val="128"/>
    </font>
    <font>
      <sz val="10.5"/>
      <name val="ＭＳ 明朝"/>
      <family val="1"/>
    </font>
    <font>
      <sz val="11"/>
      <name val="ＭＳ 明朝"/>
      <family val="1"/>
    </font>
    <font>
      <sz val="14"/>
      <name val="ＭＳ 明朝"/>
      <family val="1"/>
      <charset val="128"/>
    </font>
    <font>
      <sz val="6"/>
      <name val="ＭＳ Ｐゴシック"/>
      <family val="3"/>
      <charset val="128"/>
    </font>
    <font>
      <sz val="10"/>
      <name val="ＭＳ Ｐゴシック"/>
      <family val="3"/>
      <charset val="128"/>
    </font>
    <font>
      <sz val="14"/>
      <name val="ＭＳ 明朝"/>
      <family val="1"/>
    </font>
    <font>
      <sz val="8"/>
      <name val="ＭＳ 明朝"/>
      <family val="1"/>
    </font>
    <font>
      <sz val="10"/>
      <name val="ＭＳ 明朝"/>
      <family val="1"/>
    </font>
    <font>
      <sz val="18"/>
      <name val="游ゴシック"/>
      <family val="3"/>
      <charset val="128"/>
      <scheme val="minor"/>
    </font>
    <font>
      <sz val="12"/>
      <color theme="1"/>
      <name val="游ゴシック"/>
      <family val="3"/>
      <charset val="128"/>
      <scheme val="minor"/>
    </font>
    <font>
      <b/>
      <sz val="18"/>
      <color rgb="FFFF0000"/>
      <name val="游ゴシック"/>
      <family val="3"/>
      <charset val="128"/>
      <scheme val="minor"/>
    </font>
    <font>
      <sz val="12"/>
      <name val="游ゴシック"/>
      <family val="3"/>
      <charset val="128"/>
      <scheme val="minor"/>
    </font>
    <font>
      <sz val="16"/>
      <name val="游ゴシック"/>
      <family val="3"/>
      <charset val="128"/>
      <scheme val="minor"/>
    </font>
    <font>
      <b/>
      <u/>
      <sz val="18"/>
      <color indexed="10"/>
      <name val="ＭＳ Ｐゴシック"/>
      <family val="3"/>
      <charset val="128"/>
    </font>
    <font>
      <sz val="16"/>
      <color rgb="FFFF0000"/>
      <name val="游ゴシック"/>
      <family val="3"/>
      <charset val="128"/>
      <scheme val="minor"/>
    </font>
    <font>
      <sz val="14"/>
      <name val="游ゴシック"/>
      <family val="3"/>
      <charset val="128"/>
      <scheme val="minor"/>
    </font>
    <font>
      <sz val="20"/>
      <name val="游ゴシック"/>
      <family val="3"/>
      <charset val="128"/>
      <scheme val="minor"/>
    </font>
    <font>
      <sz val="28"/>
      <name val="游ゴシック"/>
      <family val="3"/>
      <charset val="128"/>
      <scheme val="minor"/>
    </font>
    <font>
      <sz val="14"/>
      <name val="Times New Roman"/>
      <family val="1"/>
    </font>
    <font>
      <sz val="12"/>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2"/>
      <color theme="1"/>
      <name val="Century"/>
      <family val="1"/>
    </font>
    <font>
      <sz val="9"/>
      <color theme="1"/>
      <name val="游ゴシック"/>
      <family val="3"/>
      <charset val="128"/>
      <scheme val="minor"/>
    </font>
    <font>
      <sz val="11"/>
      <name val="ＭＳ Ｐゴシック"/>
      <family val="3"/>
      <charset val="128"/>
    </font>
    <font>
      <sz val="10"/>
      <color rgb="FF000000"/>
      <name val="ＭＳ Ｐ明朝"/>
      <family val="1"/>
      <charset val="128"/>
    </font>
    <font>
      <sz val="10"/>
      <color indexed="10"/>
      <name val="ＭＳ 明朝"/>
      <family val="1"/>
      <charset val="128"/>
    </font>
    <font>
      <b/>
      <sz val="14"/>
      <name val="ＭＳ 明朝"/>
      <family val="1"/>
      <charset val="128"/>
    </font>
    <font>
      <b/>
      <sz val="10"/>
      <name val="ＭＳ 明朝"/>
      <family val="1"/>
      <charset val="128"/>
    </font>
    <font>
      <sz val="11"/>
      <color rgb="FFFF0000"/>
      <name val="ＭＳ 明朝"/>
      <family val="1"/>
      <charset val="128"/>
    </font>
    <font>
      <sz val="11"/>
      <color indexed="12"/>
      <name val="ＭＳ 明朝"/>
      <family val="1"/>
      <charset val="128"/>
    </font>
    <font>
      <sz val="10"/>
      <color theme="1"/>
      <name val="ＭＳ 明朝"/>
      <family val="1"/>
      <charset val="128"/>
    </font>
    <font>
      <sz val="10"/>
      <color rgb="FFFF0000"/>
      <name val="ＭＳ 明朝"/>
      <family val="1"/>
      <charset val="128"/>
    </font>
    <font>
      <sz val="8"/>
      <color theme="1"/>
      <name val="ＭＳ 明朝"/>
      <family val="1"/>
      <charset val="128"/>
    </font>
    <font>
      <sz val="11"/>
      <color rgb="FF000000"/>
      <name val="ＭＳ Ｐゴシック"/>
      <family val="3"/>
      <charset val="128"/>
    </font>
    <font>
      <sz val="6"/>
      <name val="ＭＳ 明朝"/>
      <family val="1"/>
      <charset val="128"/>
    </font>
    <font>
      <sz val="11"/>
      <color theme="4" tint="-0.249977111117893"/>
      <name val="游ゴシック"/>
      <family val="3"/>
      <charset val="128"/>
      <scheme val="minor"/>
    </font>
    <font>
      <sz val="11"/>
      <color theme="9" tint="-0.249977111117893"/>
      <name val="游ゴシック"/>
      <family val="3"/>
      <charset val="128"/>
      <scheme val="minor"/>
    </font>
    <font>
      <sz val="11"/>
      <color theme="5" tint="-0.249977111117893"/>
      <name val="游ゴシック"/>
      <family val="3"/>
      <charset val="128"/>
      <scheme val="minor"/>
    </font>
    <font>
      <sz val="11"/>
      <color rgb="FF7030A0"/>
      <name val="游ゴシック"/>
      <family val="3"/>
      <charset val="128"/>
      <scheme val="minor"/>
    </font>
    <font>
      <b/>
      <sz val="14"/>
      <color rgb="FFFF0000"/>
      <name val="游ゴシック"/>
      <family val="3"/>
      <charset val="128"/>
      <scheme val="minor"/>
    </font>
    <font>
      <sz val="8"/>
      <color rgb="FFFF0000"/>
      <name val="游ゴシック"/>
      <family val="2"/>
      <charset val="128"/>
      <scheme val="minor"/>
    </font>
    <font>
      <sz val="8"/>
      <color rgb="FFFF0000"/>
      <name val="游ゴシック"/>
      <family val="3"/>
      <charset val="128"/>
      <scheme val="minor"/>
    </font>
    <font>
      <sz val="14"/>
      <color rgb="FF000000"/>
      <name val="ＭＳ 明朝"/>
      <family val="1"/>
      <charset val="128"/>
    </font>
    <font>
      <sz val="14"/>
      <color theme="1"/>
      <name val="游ゴシック"/>
      <family val="2"/>
      <charset val="128"/>
      <scheme val="minor"/>
    </font>
    <font>
      <sz val="11"/>
      <color rgb="FF000000"/>
      <name val="ＭＳ Ｐ明朝"/>
      <family val="1"/>
      <charset val="128"/>
    </font>
    <font>
      <sz val="16"/>
      <color rgb="FF000000"/>
      <name val="ＭＳ Ｐ明朝"/>
      <family val="1"/>
      <charset val="128"/>
    </font>
    <font>
      <sz val="10.5"/>
      <color rgb="FF000000"/>
      <name val="ＭＳ Ｐ明朝"/>
      <family val="1"/>
      <charset val="128"/>
    </font>
    <font>
      <b/>
      <sz val="12"/>
      <color rgb="FF000000"/>
      <name val="ＭＳ Ｐ明朝"/>
      <family val="1"/>
      <charset val="128"/>
    </font>
    <font>
      <vertAlign val="superscript"/>
      <sz val="10"/>
      <color rgb="FF000000"/>
      <name val="ＭＳ Ｐ明朝"/>
      <family val="1"/>
      <charset val="128"/>
    </font>
    <font>
      <sz val="6"/>
      <color theme="0" tint="-0.499984740745262"/>
      <name val="ＭＳ Ｐ明朝"/>
      <family val="1"/>
      <charset val="128"/>
    </font>
    <font>
      <sz val="9"/>
      <color rgb="FF000000"/>
      <name val="ＭＳ Ｐ明朝"/>
      <family val="1"/>
      <charset val="128"/>
    </font>
    <font>
      <i/>
      <sz val="9"/>
      <color rgb="FF000000"/>
      <name val="ＭＳ Ｐ明朝"/>
      <family val="1"/>
      <charset val="128"/>
    </font>
    <font>
      <sz val="8"/>
      <color rgb="FF000000"/>
      <name val="ＭＳ Ｐ明朝"/>
      <family val="1"/>
      <charset val="128"/>
    </font>
    <font>
      <sz val="9"/>
      <color theme="1"/>
      <name val="ＭＳ Ｐ明朝"/>
      <family val="1"/>
      <charset val="128"/>
    </font>
    <font>
      <sz val="8"/>
      <color rgb="FFFF0000"/>
      <name val="ＭＳ Ｐ明朝"/>
      <family val="1"/>
      <charset val="128"/>
    </font>
    <font>
      <sz val="12"/>
      <color rgb="FFFF0000"/>
      <name val="ＭＳ Ｐ明朝"/>
      <family val="1"/>
      <charset val="128"/>
    </font>
    <font>
      <sz val="11"/>
      <color theme="1"/>
      <name val="ＭＳ Ｐ明朝"/>
      <family val="1"/>
      <charset val="128"/>
    </font>
    <font>
      <b/>
      <sz val="11"/>
      <color rgb="FFFF0000"/>
      <name val="游ゴシック"/>
      <family val="3"/>
      <charset val="128"/>
      <scheme val="minor"/>
    </font>
    <font>
      <b/>
      <sz val="11"/>
      <name val="游ゴシック"/>
      <family val="3"/>
      <charset val="128"/>
      <scheme val="minor"/>
    </font>
    <font>
      <sz val="11"/>
      <color theme="1" tint="0.499984740745262"/>
      <name val="游ゴシック"/>
      <family val="3"/>
      <charset val="128"/>
      <scheme val="minor"/>
    </font>
    <font>
      <sz val="12"/>
      <color rgb="FF000000"/>
      <name val="ＭＳ Ｐ明朝"/>
      <family val="1"/>
      <charset val="128"/>
    </font>
    <font>
      <sz val="10"/>
      <name val="游ゴシック"/>
      <family val="2"/>
      <charset val="128"/>
      <scheme val="minor"/>
    </font>
    <font>
      <b/>
      <sz val="14"/>
      <color theme="1"/>
      <name val="游ゴシック"/>
      <family val="3"/>
      <charset val="128"/>
      <scheme val="minor"/>
    </font>
    <font>
      <b/>
      <sz val="10"/>
      <color rgb="FF000000"/>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9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dashDot">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right/>
      <top/>
      <bottom style="hair">
        <color auto="1"/>
      </bottom>
      <diagonal/>
    </border>
    <border>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9" fillId="0" borderId="0"/>
    <xf numFmtId="0" fontId="4"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2" fillId="0" borderId="0">
      <alignment vertical="center"/>
    </xf>
    <xf numFmtId="38" fontId="52" fillId="0" borderId="0" applyFont="0" applyFill="0" applyBorder="0" applyAlignment="0" applyProtection="0">
      <alignment vertical="center"/>
    </xf>
  </cellStyleXfs>
  <cellXfs count="805">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quotePrefix="1">
      <alignment vertical="center"/>
    </xf>
    <xf numFmtId="49" fontId="0" fillId="0" borderId="0" xfId="0" applyNumberFormat="1"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left" vertic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7"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2" fillId="0" borderId="0" xfId="0" applyFont="1" applyAlignment="1">
      <alignment vertical="center" shrinkToFit="1"/>
    </xf>
    <xf numFmtId="0" fontId="0" fillId="0" borderId="0" xfId="0" applyAlignment="1">
      <alignment horizontal="left" vertical="center" shrinkToFit="1"/>
    </xf>
    <xf numFmtId="0" fontId="0" fillId="0" borderId="0" xfId="0" applyBorder="1" applyAlignment="1">
      <alignment horizontal="left" vertical="center" shrinkToFit="1"/>
    </xf>
    <xf numFmtId="0" fontId="0" fillId="0" borderId="0" xfId="0" applyBorder="1" applyAlignment="1">
      <alignment horizontal="center" vertical="center"/>
    </xf>
    <xf numFmtId="0" fontId="8" fillId="0" borderId="0" xfId="0" applyFont="1" applyAlignment="1">
      <alignment horizontal="center" vertical="center"/>
    </xf>
    <xf numFmtId="0" fontId="0" fillId="0" borderId="0" xfId="0" applyBorder="1">
      <alignment vertical="center"/>
    </xf>
    <xf numFmtId="0" fontId="8" fillId="0" borderId="0" xfId="0" applyFont="1" applyAlignment="1">
      <alignment horizontal="left" vertical="center"/>
    </xf>
    <xf numFmtId="0" fontId="0" fillId="0" borderId="0" xfId="0" applyAlignment="1">
      <alignment horizontal="center" vertical="center" shrinkToFit="1"/>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3" fillId="0" borderId="0" xfId="0" applyFont="1" applyAlignment="1">
      <alignment vertical="center" wrapText="1" shrinkToFit="1"/>
    </xf>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NumberFormat="1">
      <alignment vertical="center"/>
    </xf>
    <xf numFmtId="177" fontId="0" fillId="0" borderId="0" xfId="0" applyNumberFormat="1">
      <alignment vertical="center"/>
    </xf>
    <xf numFmtId="0" fontId="13" fillId="0" borderId="0" xfId="0" applyFont="1">
      <alignment vertical="center"/>
    </xf>
    <xf numFmtId="14" fontId="0" fillId="0" borderId="0" xfId="0" applyNumberFormat="1">
      <alignment vertical="center"/>
    </xf>
    <xf numFmtId="0" fontId="2" fillId="0" borderId="0" xfId="0" applyFont="1">
      <alignment vertical="center"/>
    </xf>
    <xf numFmtId="0" fontId="8"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Fill="1" applyProtection="1">
      <alignment vertical="center"/>
      <protection locked="0"/>
    </xf>
    <xf numFmtId="0" fontId="15" fillId="0" borderId="0" xfId="0" applyFo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right"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15" fillId="0" borderId="0" xfId="0" applyFont="1" applyAlignment="1" applyProtection="1">
      <alignment vertical="center"/>
    </xf>
    <xf numFmtId="0" fontId="18" fillId="0" borderId="0" xfId="0" applyFont="1" applyFill="1" applyAlignment="1" applyProtection="1">
      <alignment horizontal="right" vertical="center"/>
    </xf>
    <xf numFmtId="0" fontId="15" fillId="0" borderId="0" xfId="0" applyFont="1" applyAlignment="1" applyProtection="1">
      <alignment horizontal="left" vertical="center"/>
    </xf>
    <xf numFmtId="0" fontId="15" fillId="0" borderId="0" xfId="0" applyFont="1" applyAlignment="1" applyProtection="1"/>
    <xf numFmtId="0" fontId="16" fillId="0" borderId="0" xfId="0" applyFont="1" applyAlignment="1" applyProtection="1">
      <alignment horizontal="right" vertical="top"/>
    </xf>
    <xf numFmtId="0" fontId="15" fillId="0" borderId="13" xfId="0" applyFont="1" applyBorder="1" applyProtection="1">
      <alignment vertical="center"/>
    </xf>
    <xf numFmtId="0" fontId="15" fillId="0" borderId="20" xfId="0" applyFont="1" applyBorder="1" applyAlignment="1" applyProtection="1">
      <alignment horizontal="center" vertical="center"/>
    </xf>
    <xf numFmtId="0" fontId="15" fillId="0" borderId="15" xfId="0" applyFont="1" applyBorder="1" applyAlignment="1" applyProtection="1">
      <alignment vertical="center"/>
    </xf>
    <xf numFmtId="0" fontId="16" fillId="0" borderId="0" xfId="0" applyFont="1" applyProtection="1">
      <alignment vertical="center"/>
    </xf>
    <xf numFmtId="0" fontId="19" fillId="0" borderId="0" xfId="2" applyFont="1" applyFill="1" applyBorder="1" applyAlignment="1" applyProtection="1">
      <alignment vertical="top" wrapText="1"/>
    </xf>
    <xf numFmtId="0" fontId="21" fillId="0" borderId="0" xfId="2" applyFont="1" applyFill="1" applyBorder="1" applyAlignment="1" applyProtection="1">
      <alignment horizontal="left" vertical="top"/>
      <protection locked="0"/>
    </xf>
    <xf numFmtId="0" fontId="21" fillId="0" borderId="0" xfId="2" applyFont="1" applyFill="1" applyBorder="1" applyAlignment="1" applyProtection="1">
      <alignment horizontal="left" vertical="center"/>
      <protection locked="0"/>
    </xf>
    <xf numFmtId="0" fontId="21" fillId="0" borderId="36" xfId="2" applyFont="1" applyFill="1" applyBorder="1" applyAlignment="1" applyProtection="1">
      <alignment horizontal="left" vertical="center" wrapText="1" indent="4"/>
    </xf>
    <xf numFmtId="0" fontId="17" fillId="0" borderId="30" xfId="2" applyFont="1" applyFill="1" applyBorder="1" applyAlignment="1" applyProtection="1">
      <alignment horizontal="center" vertical="center" wrapText="1"/>
    </xf>
    <xf numFmtId="0" fontId="17" fillId="0" borderId="35" xfId="2" applyFont="1" applyFill="1" applyBorder="1" applyAlignment="1" applyProtection="1">
      <alignment horizontal="left" vertical="top" wrapText="1"/>
    </xf>
    <xf numFmtId="0" fontId="28" fillId="0" borderId="31" xfId="2" applyFont="1" applyFill="1" applyBorder="1" applyAlignment="1" applyProtection="1">
      <alignment horizontal="right" vertical="center" wrapText="1"/>
    </xf>
    <xf numFmtId="0" fontId="16" fillId="0" borderId="33" xfId="2" applyFont="1" applyFill="1" applyBorder="1" applyAlignment="1" applyProtection="1">
      <alignment horizontal="left" vertical="top" wrapText="1" indent="1"/>
    </xf>
    <xf numFmtId="0" fontId="19" fillId="0" borderId="36" xfId="2" applyFont="1" applyFill="1" applyBorder="1" applyAlignment="1" applyProtection="1">
      <alignment horizontal="center" vertical="center" wrapText="1"/>
    </xf>
    <xf numFmtId="0" fontId="15" fillId="0" borderId="0" xfId="0" applyFont="1">
      <alignment vertical="center"/>
    </xf>
    <xf numFmtId="0" fontId="4" fillId="0" borderId="0" xfId="3"/>
    <xf numFmtId="0" fontId="35" fillId="0" borderId="0" xfId="3" applyFont="1" applyAlignment="1" applyProtection="1">
      <alignment vertical="center"/>
    </xf>
    <xf numFmtId="0" fontId="4" fillId="0" borderId="0" xfId="3" applyProtection="1"/>
    <xf numFmtId="0" fontId="4" fillId="0" borderId="0" xfId="3" applyAlignment="1" applyProtection="1">
      <alignment horizontal="right" vertical="center"/>
    </xf>
    <xf numFmtId="0" fontId="4" fillId="0" borderId="0" xfId="3" applyAlignment="1" applyProtection="1">
      <alignment vertical="center"/>
    </xf>
    <xf numFmtId="0" fontId="37" fillId="0" borderId="0" xfId="3" applyFont="1" applyAlignment="1" applyProtection="1">
      <alignment vertical="center"/>
    </xf>
    <xf numFmtId="0" fontId="36" fillId="0" borderId="0" xfId="3" applyFont="1" applyFill="1" applyAlignment="1" applyProtection="1">
      <alignment vertical="center"/>
    </xf>
    <xf numFmtId="0" fontId="4" fillId="0" borderId="13" xfId="3" applyBorder="1" applyAlignment="1" applyProtection="1">
      <alignment horizontal="center" vertical="center"/>
    </xf>
    <xf numFmtId="0" fontId="4" fillId="0" borderId="16" xfId="3" applyBorder="1" applyAlignment="1" applyProtection="1">
      <alignment vertical="center"/>
    </xf>
    <xf numFmtId="176" fontId="13" fillId="3" borderId="15" xfId="5" applyNumberFormat="1" applyFont="1" applyFill="1" applyBorder="1" applyAlignment="1" applyProtection="1">
      <alignment vertical="center"/>
    </xf>
    <xf numFmtId="2" fontId="13" fillId="3" borderId="15" xfId="3" applyNumberFormat="1" applyFont="1" applyFill="1" applyBorder="1" applyAlignment="1" applyProtection="1">
      <alignment vertical="center"/>
    </xf>
    <xf numFmtId="0" fontId="4" fillId="0" borderId="0" xfId="3" applyFill="1" applyBorder="1" applyAlignment="1">
      <alignment horizontal="left" vertical="center"/>
    </xf>
    <xf numFmtId="0" fontId="38" fillId="0" borderId="0" xfId="3" applyFont="1" applyAlignment="1">
      <alignment vertical="center"/>
    </xf>
    <xf numFmtId="0" fontId="35" fillId="0" borderId="0" xfId="3" applyFont="1" applyAlignment="1">
      <alignment vertical="center"/>
    </xf>
    <xf numFmtId="0" fontId="11" fillId="0" borderId="0" xfId="3" applyFont="1" applyAlignment="1"/>
    <xf numFmtId="0" fontId="39" fillId="0" borderId="0" xfId="3" applyFont="1" applyAlignment="1">
      <alignment vertical="center"/>
    </xf>
    <xf numFmtId="0" fontId="38" fillId="0" borderId="0" xfId="3" applyFont="1" applyAlignment="1"/>
    <xf numFmtId="0" fontId="37" fillId="0" borderId="0" xfId="3" applyFont="1" applyAlignment="1">
      <alignment vertical="center"/>
    </xf>
    <xf numFmtId="0" fontId="38" fillId="0" borderId="0" xfId="3" applyFont="1" applyBorder="1" applyAlignment="1"/>
    <xf numFmtId="38" fontId="39" fillId="0" borderId="0" xfId="4" applyFont="1" applyBorder="1" applyAlignment="1">
      <alignment vertical="center"/>
    </xf>
    <xf numFmtId="38" fontId="39" fillId="0" borderId="0" xfId="4" applyFont="1" applyBorder="1" applyAlignment="1" applyProtection="1">
      <alignment vertical="center"/>
      <protection locked="0"/>
    </xf>
    <xf numFmtId="38" fontId="41" fillId="0" borderId="0" xfId="4" applyFont="1" applyBorder="1" applyAlignment="1" applyProtection="1">
      <alignment vertical="center"/>
      <protection locked="0"/>
    </xf>
    <xf numFmtId="38" fontId="39" fillId="0" borderId="28" xfId="4" applyFont="1" applyBorder="1" applyAlignment="1">
      <alignment vertical="center"/>
    </xf>
    <xf numFmtId="38" fontId="39" fillId="0" borderId="28" xfId="4" applyFont="1" applyBorder="1" applyAlignment="1">
      <alignment horizontal="right" vertical="center"/>
    </xf>
    <xf numFmtId="38" fontId="39" fillId="0" borderId="28" xfId="4" applyFont="1" applyFill="1" applyBorder="1" applyAlignment="1">
      <alignment vertical="center"/>
    </xf>
    <xf numFmtId="38" fontId="39" fillId="0" borderId="28" xfId="4" applyFont="1" applyBorder="1" applyAlignment="1" applyProtection="1">
      <alignment vertical="center"/>
      <protection locked="0"/>
    </xf>
    <xf numFmtId="0" fontId="42" fillId="0" borderId="0" xfId="3" applyFont="1" applyBorder="1" applyAlignment="1">
      <alignment vertical="center"/>
    </xf>
    <xf numFmtId="0" fontId="38" fillId="0" borderId="28" xfId="3" applyFont="1" applyBorder="1" applyAlignment="1">
      <alignment vertical="center"/>
    </xf>
    <xf numFmtId="0" fontId="38" fillId="0" borderId="14" xfId="3" applyFont="1" applyBorder="1" applyAlignment="1">
      <alignment vertical="center"/>
    </xf>
    <xf numFmtId="0" fontId="38" fillId="0" borderId="0" xfId="3" applyFont="1" applyFill="1" applyAlignment="1"/>
    <xf numFmtId="0" fontId="38" fillId="0" borderId="0" xfId="3" applyFont="1" applyFill="1" applyBorder="1" applyAlignment="1"/>
    <xf numFmtId="182" fontId="43" fillId="0" borderId="23" xfId="3" applyNumberFormat="1" applyFont="1" applyFill="1" applyBorder="1" applyAlignment="1">
      <alignment vertical="center"/>
    </xf>
    <xf numFmtId="182" fontId="43" fillId="0" borderId="0" xfId="3" applyNumberFormat="1" applyFont="1" applyFill="1" applyBorder="1" applyAlignment="1">
      <alignment vertical="center"/>
    </xf>
    <xf numFmtId="182" fontId="43" fillId="0" borderId="28" xfId="3" applyNumberFormat="1" applyFont="1" applyFill="1" applyBorder="1" applyAlignment="1">
      <alignment vertical="center"/>
    </xf>
    <xf numFmtId="0" fontId="38" fillId="0" borderId="23" xfId="3" applyFont="1" applyFill="1" applyBorder="1" applyAlignment="1">
      <alignment vertical="center"/>
    </xf>
    <xf numFmtId="183" fontId="38" fillId="0" borderId="0" xfId="3" applyNumberFormat="1" applyFont="1" applyFill="1" applyBorder="1" applyAlignment="1">
      <alignment vertical="center"/>
    </xf>
    <xf numFmtId="0" fontId="38" fillId="0" borderId="0" xfId="3" applyFont="1" applyFill="1" applyBorder="1" applyAlignment="1">
      <alignment vertical="center"/>
    </xf>
    <xf numFmtId="0" fontId="13" fillId="3" borderId="15" xfId="3" applyFont="1" applyFill="1" applyBorder="1" applyAlignment="1" applyProtection="1">
      <alignment horizontal="right" vertical="center"/>
      <protection locked="0"/>
    </xf>
    <xf numFmtId="0" fontId="2" fillId="0" borderId="0" xfId="0" applyFont="1" applyAlignment="1">
      <alignment vertical="center"/>
    </xf>
    <xf numFmtId="0" fontId="3" fillId="0" borderId="0" xfId="0" applyFont="1">
      <alignment vertical="center"/>
    </xf>
    <xf numFmtId="0" fontId="2" fillId="0" borderId="0" xfId="0" quotePrefix="1" applyFont="1" applyBorder="1" applyAlignment="1">
      <alignment vertical="center"/>
    </xf>
    <xf numFmtId="0" fontId="3" fillId="0" borderId="0" xfId="0" applyFont="1" applyBorder="1" applyAlignment="1">
      <alignment vertical="center"/>
    </xf>
    <xf numFmtId="0" fontId="2" fillId="0" borderId="0" xfId="0" applyFont="1" applyFill="1" applyBorder="1" applyAlignment="1">
      <alignment vertical="center" shrinkToFit="1"/>
    </xf>
    <xf numFmtId="0" fontId="3" fillId="0" borderId="0" xfId="0" applyFont="1" applyFill="1" applyBorder="1">
      <alignment vertical="center"/>
    </xf>
    <xf numFmtId="0" fontId="2" fillId="0" borderId="0" xfId="0" applyFont="1" applyAlignment="1">
      <alignment horizontal="left" vertical="center" shrinkToFit="1"/>
    </xf>
    <xf numFmtId="14" fontId="0" fillId="0" borderId="0" xfId="0" applyNumberFormat="1" applyBorder="1">
      <alignment vertical="center"/>
    </xf>
    <xf numFmtId="0" fontId="0" fillId="0" borderId="0" xfId="0" applyBorder="1" applyAlignment="1">
      <alignment horizontal="left" vertical="center"/>
    </xf>
    <xf numFmtId="0" fontId="0" fillId="0" borderId="47" xfId="0" applyBorder="1">
      <alignment vertical="center"/>
    </xf>
    <xf numFmtId="178" fontId="29" fillId="0" borderId="31" xfId="2" applyNumberFormat="1" applyFont="1" applyFill="1" applyBorder="1" applyAlignment="1" applyProtection="1">
      <alignment horizontal="center" vertical="center" wrapText="1"/>
      <protection locked="0"/>
    </xf>
    <xf numFmtId="0" fontId="0" fillId="0" borderId="0" xfId="0" applyBorder="1" applyAlignment="1">
      <alignment horizontal="left" vertical="center" shrinkToFit="1"/>
    </xf>
    <xf numFmtId="0" fontId="0" fillId="0" borderId="0" xfId="0" applyAlignment="1">
      <alignment horizontal="left" vertical="center" shrinkToFit="1"/>
    </xf>
    <xf numFmtId="0" fontId="15" fillId="0" borderId="0" xfId="0" quotePrefix="1" applyFont="1" applyFill="1" applyAlignment="1" applyProtection="1">
      <alignment horizontal="right" vertical="center"/>
    </xf>
    <xf numFmtId="0" fontId="18" fillId="0" borderId="0" xfId="0" applyFont="1" applyFill="1" applyProtection="1">
      <alignment vertical="center"/>
    </xf>
    <xf numFmtId="0" fontId="11" fillId="0" borderId="0" xfId="0" quotePrefix="1" applyFont="1" applyFill="1" applyAlignment="1">
      <alignment horizontal="left" vertical="center"/>
    </xf>
    <xf numFmtId="0" fontId="11" fillId="0" borderId="0" xfId="0" applyFont="1" applyFill="1">
      <alignment vertical="center"/>
    </xf>
    <xf numFmtId="0" fontId="12" fillId="0" borderId="0" xfId="0" quotePrefix="1" applyFont="1" applyFill="1" applyAlignment="1">
      <alignment vertical="center" wrapText="1"/>
    </xf>
    <xf numFmtId="0" fontId="0" fillId="0" borderId="1"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0" fontId="0" fillId="0" borderId="1" xfId="0" applyBorder="1" applyProtection="1">
      <alignment vertical="center"/>
      <protection locked="0"/>
    </xf>
    <xf numFmtId="49" fontId="0" fillId="0" borderId="4" xfId="0" applyNumberFormat="1" applyBorder="1" applyProtection="1">
      <alignment vertical="center"/>
      <protection locked="0"/>
    </xf>
    <xf numFmtId="0" fontId="0" fillId="0" borderId="1" xfId="0" applyBorder="1" applyAlignment="1" applyProtection="1">
      <alignment vertical="center" shrinkToFit="1"/>
      <protection locked="0"/>
    </xf>
    <xf numFmtId="0" fontId="0" fillId="0" borderId="1" xfId="0" applyBorder="1" applyAlignment="1" applyProtection="1">
      <alignment vertical="center"/>
      <protection locked="0"/>
    </xf>
    <xf numFmtId="0" fontId="0" fillId="2" borderId="7" xfId="0" applyFill="1" applyBorder="1" applyAlignment="1" applyProtection="1">
      <alignment vertical="center"/>
    </xf>
    <xf numFmtId="0" fontId="0" fillId="0" borderId="0" xfId="0" applyAlignment="1">
      <alignment horizontal="center" vertical="center" shrinkToFit="1"/>
    </xf>
    <xf numFmtId="186" fontId="13" fillId="3" borderId="15" xfId="4" applyNumberFormat="1" applyFont="1" applyFill="1" applyBorder="1" applyAlignment="1" applyProtection="1">
      <alignment vertical="center"/>
      <protection locked="0"/>
    </xf>
    <xf numFmtId="189" fontId="29" fillId="0" borderId="31" xfId="2" applyNumberFormat="1" applyFont="1" applyFill="1" applyBorder="1" applyAlignment="1" applyProtection="1">
      <alignment horizontal="center" vertical="center" wrapText="1"/>
      <protection locked="0"/>
    </xf>
    <xf numFmtId="176" fontId="0" fillId="0" borderId="0" xfId="6" applyNumberFormat="1" applyFont="1" applyFill="1" applyBorder="1" applyAlignment="1">
      <alignment horizontal="center" vertical="center"/>
    </xf>
    <xf numFmtId="190" fontId="17" fillId="0" borderId="0" xfId="0" applyNumberFormat="1" applyFont="1" applyFill="1" applyAlignment="1" applyProtection="1">
      <alignment horizontal="center" vertical="center"/>
      <protection locked="0"/>
    </xf>
    <xf numFmtId="190" fontId="15" fillId="0" borderId="23" xfId="0" applyNumberFormat="1" applyFont="1" applyBorder="1" applyAlignment="1" applyProtection="1">
      <alignment vertical="center"/>
      <protection locked="0"/>
    </xf>
    <xf numFmtId="190" fontId="15" fillId="0" borderId="23" xfId="0" applyNumberFormat="1" applyFont="1" applyBorder="1" applyProtection="1">
      <alignment vertical="center"/>
      <protection locked="0"/>
    </xf>
    <xf numFmtId="0" fontId="15" fillId="0" borderId="0" xfId="0" applyFont="1" applyAlignment="1" applyProtection="1">
      <alignment horizontal="center" vertical="center" shrinkToFit="1"/>
    </xf>
    <xf numFmtId="0" fontId="15" fillId="0" borderId="13" xfId="0" applyFont="1" applyBorder="1" applyAlignment="1" applyProtection="1">
      <alignment horizontal="center" vertical="center"/>
      <protection locked="0"/>
    </xf>
    <xf numFmtId="0" fontId="29" fillId="0" borderId="32" xfId="2" applyFont="1" applyFill="1" applyBorder="1" applyAlignment="1" applyProtection="1">
      <alignment horizontal="left" vertical="center" wrapText="1"/>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0" fontId="0" fillId="0" borderId="0" xfId="0" applyAlignment="1">
      <alignment horizontal="left" vertical="center"/>
    </xf>
    <xf numFmtId="0" fontId="16" fillId="0" borderId="0" xfId="0" applyFont="1" applyAlignment="1" applyProtection="1">
      <alignment horizontal="right" vertical="center"/>
    </xf>
    <xf numFmtId="0" fontId="15" fillId="0" borderId="14" xfId="0" applyFont="1" applyBorder="1" applyProtection="1">
      <alignment vertical="center"/>
    </xf>
    <xf numFmtId="49" fontId="17" fillId="0" borderId="0" xfId="0" applyNumberFormat="1" applyFont="1" applyFill="1" applyAlignment="1" applyProtection="1">
      <alignment vertical="center"/>
    </xf>
    <xf numFmtId="0" fontId="15" fillId="0" borderId="0" xfId="0" applyFont="1" applyFill="1" applyAlignment="1" applyProtection="1">
      <alignment horizontal="center" vertical="center"/>
    </xf>
    <xf numFmtId="0" fontId="15" fillId="0" borderId="0" xfId="0" applyFont="1" applyAlignment="1" applyProtection="1">
      <alignment vertical="top"/>
    </xf>
    <xf numFmtId="0" fontId="15" fillId="0" borderId="0" xfId="0" applyFont="1" applyAlignment="1" applyProtection="1">
      <alignment horizontal="center" vertical="center"/>
    </xf>
    <xf numFmtId="0" fontId="15" fillId="0" borderId="18" xfId="0" applyFont="1" applyBorder="1" applyProtection="1">
      <alignment vertical="center"/>
    </xf>
    <xf numFmtId="0" fontId="15" fillId="0" borderId="14" xfId="0" applyFont="1" applyBorder="1" applyAlignment="1" applyProtection="1">
      <alignment vertical="center"/>
    </xf>
    <xf numFmtId="0" fontId="15" fillId="0" borderId="16" xfId="0" applyFont="1" applyBorder="1" applyAlignment="1" applyProtection="1">
      <alignment horizontal="center" vertical="center"/>
    </xf>
    <xf numFmtId="0" fontId="15" fillId="0" borderId="15" xfId="0" applyFont="1" applyBorder="1" applyProtection="1">
      <alignment vertical="center"/>
    </xf>
    <xf numFmtId="0" fontId="15" fillId="0" borderId="22" xfId="0" applyFont="1" applyBorder="1" applyAlignment="1" applyProtection="1">
      <alignment vertical="center"/>
    </xf>
    <xf numFmtId="0" fontId="15" fillId="0" borderId="23" xfId="0" applyNumberFormat="1" applyFont="1" applyBorder="1" applyAlignment="1" applyProtection="1">
      <alignment vertical="center"/>
    </xf>
    <xf numFmtId="0" fontId="15" fillId="0" borderId="23" xfId="0" applyFont="1" applyBorder="1" applyProtection="1">
      <alignment vertical="center"/>
    </xf>
    <xf numFmtId="0" fontId="15" fillId="0" borderId="24" xfId="0" applyFont="1" applyBorder="1" applyProtection="1">
      <alignment vertical="center"/>
    </xf>
    <xf numFmtId="0" fontId="17" fillId="0" borderId="27" xfId="0" applyFont="1" applyBorder="1" applyProtection="1">
      <alignment vertical="center"/>
    </xf>
    <xf numFmtId="0" fontId="15" fillId="0" borderId="28" xfId="0" applyFont="1" applyBorder="1" applyProtection="1">
      <alignment vertical="center"/>
    </xf>
    <xf numFmtId="0" fontId="15" fillId="0" borderId="29" xfId="0" applyFont="1" applyBorder="1" applyProtection="1">
      <alignment vertical="center"/>
    </xf>
    <xf numFmtId="0" fontId="21" fillId="0" borderId="0" xfId="2" applyFont="1" applyFill="1" applyBorder="1" applyAlignment="1" applyProtection="1">
      <alignment horizontal="left" vertical="center" wrapText="1"/>
    </xf>
    <xf numFmtId="0" fontId="21" fillId="0" borderId="0" xfId="2" applyFont="1" applyFill="1" applyBorder="1" applyAlignment="1" applyProtection="1">
      <alignment horizontal="left" wrapText="1"/>
    </xf>
    <xf numFmtId="0" fontId="21" fillId="0" borderId="32" xfId="2" applyFont="1" applyFill="1" applyBorder="1" applyAlignment="1" applyProtection="1">
      <alignment vertical="center" wrapText="1"/>
    </xf>
    <xf numFmtId="0" fontId="21" fillId="0" borderId="33" xfId="2" applyFont="1" applyFill="1" applyBorder="1" applyAlignment="1" applyProtection="1">
      <alignment vertical="center" wrapText="1"/>
    </xf>
    <xf numFmtId="0" fontId="29" fillId="0" borderId="32" xfId="2" applyFont="1" applyFill="1" applyBorder="1" applyAlignment="1" applyProtection="1">
      <alignment horizontal="center" vertical="center" wrapText="1"/>
    </xf>
    <xf numFmtId="0" fontId="31" fillId="0" borderId="0" xfId="2" applyFont="1" applyFill="1" applyBorder="1" applyAlignment="1" applyProtection="1">
      <alignment horizontal="left" vertical="top" wrapText="1"/>
    </xf>
    <xf numFmtId="0" fontId="21" fillId="0" borderId="0" xfId="2" applyFont="1" applyFill="1" applyBorder="1" applyAlignment="1" applyProtection="1">
      <alignment horizontal="left" vertical="top" wrapText="1"/>
    </xf>
    <xf numFmtId="0" fontId="19" fillId="0" borderId="31" xfId="2" applyFont="1" applyFill="1" applyBorder="1" applyAlignment="1" applyProtection="1">
      <alignment vertical="center" wrapText="1"/>
    </xf>
    <xf numFmtId="0" fontId="45" fillId="0" borderId="32" xfId="2" applyFont="1" applyFill="1" applyBorder="1" applyAlignment="1" applyProtection="1">
      <alignment vertical="center" wrapText="1"/>
    </xf>
    <xf numFmtId="0" fontId="45" fillId="0" borderId="33" xfId="2" applyFont="1" applyFill="1" applyBorder="1" applyAlignment="1" applyProtection="1">
      <alignment vertical="center" wrapText="1"/>
    </xf>
    <xf numFmtId="0" fontId="29" fillId="0" borderId="33" xfId="2" applyFont="1" applyFill="1" applyBorder="1" applyAlignment="1" applyProtection="1">
      <alignment horizontal="center" vertical="center" wrapText="1"/>
    </xf>
    <xf numFmtId="0" fontId="19" fillId="0" borderId="0" xfId="0" applyFont="1" applyProtection="1">
      <alignment vertical="center"/>
    </xf>
    <xf numFmtId="0" fontId="15" fillId="0" borderId="0" xfId="0" applyFont="1" applyAlignment="1" applyProtection="1">
      <alignment horizontal="right" vertical="center"/>
    </xf>
    <xf numFmtId="0" fontId="15" fillId="0" borderId="16" xfId="0" applyFont="1" applyBorder="1" applyAlignment="1" applyProtection="1">
      <alignment vertical="center"/>
    </xf>
    <xf numFmtId="0" fontId="15" fillId="0" borderId="13" xfId="0" applyFont="1" applyBorder="1" applyAlignment="1" applyProtection="1">
      <alignment horizontal="right" vertical="center"/>
    </xf>
    <xf numFmtId="0" fontId="17" fillId="0" borderId="0" xfId="0" applyFont="1" applyProtection="1">
      <alignment vertical="center"/>
    </xf>
    <xf numFmtId="0" fontId="15" fillId="0" borderId="37" xfId="0" applyFont="1" applyBorder="1" applyProtection="1">
      <alignment vertical="center"/>
    </xf>
    <xf numFmtId="0" fontId="15" fillId="0" borderId="16" xfId="0" applyFont="1" applyBorder="1" applyProtection="1">
      <alignment vertical="center"/>
    </xf>
    <xf numFmtId="190" fontId="32" fillId="0" borderId="31" xfId="2" applyNumberFormat="1" applyFont="1" applyFill="1" applyBorder="1" applyAlignment="1" applyProtection="1">
      <alignment horizontal="center" vertical="center" wrapText="1"/>
      <protection locked="0"/>
    </xf>
    <xf numFmtId="0" fontId="0" fillId="0" borderId="0" xfId="0" applyBorder="1" applyAlignment="1" applyProtection="1">
      <alignment horizontal="left" vertical="center" shrinkToFit="1"/>
      <protection locked="0"/>
    </xf>
    <xf numFmtId="0" fontId="46" fillId="0" borderId="0" xfId="0" applyFont="1">
      <alignment vertical="center"/>
    </xf>
    <xf numFmtId="0" fontId="46" fillId="0" borderId="0" xfId="0" applyFont="1" applyAlignment="1">
      <alignment vertical="center"/>
    </xf>
    <xf numFmtId="0" fontId="46" fillId="0" borderId="0" xfId="0" applyFont="1" applyAlignment="1">
      <alignment vertical="center" wrapText="1"/>
    </xf>
    <xf numFmtId="0" fontId="47" fillId="0" borderId="0" xfId="0" applyFont="1" applyAlignment="1">
      <alignment horizontal="center" vertical="center" wrapText="1"/>
    </xf>
    <xf numFmtId="0" fontId="48" fillId="0" borderId="0" xfId="0" applyFont="1" applyAlignment="1">
      <alignment vertical="center"/>
    </xf>
    <xf numFmtId="0" fontId="48" fillId="0" borderId="0" xfId="0" applyFont="1" applyAlignment="1">
      <alignment horizontal="right" vertical="center"/>
    </xf>
    <xf numFmtId="0" fontId="48" fillId="0" borderId="0" xfId="0" applyFont="1" applyAlignment="1">
      <alignment vertical="center" wrapText="1"/>
    </xf>
    <xf numFmtId="0" fontId="48" fillId="0" borderId="0" xfId="0" applyFont="1">
      <alignment vertical="center"/>
    </xf>
    <xf numFmtId="0" fontId="46" fillId="0" borderId="0" xfId="0" applyFont="1" applyAlignment="1">
      <alignment horizontal="center" vertical="center"/>
    </xf>
    <xf numFmtId="0" fontId="46" fillId="0" borderId="0" xfId="0" applyFont="1" applyAlignment="1">
      <alignment horizontal="justify" vertical="center"/>
    </xf>
    <xf numFmtId="0" fontId="46" fillId="0" borderId="50" xfId="0" applyFont="1" applyBorder="1" applyAlignment="1">
      <alignment vertical="center"/>
    </xf>
    <xf numFmtId="0" fontId="46" fillId="0" borderId="50" xfId="0" applyFont="1" applyBorder="1">
      <alignment vertical="center"/>
    </xf>
    <xf numFmtId="0" fontId="46" fillId="0" borderId="51" xfId="0" applyFont="1" applyBorder="1" applyAlignment="1">
      <alignment vertical="center"/>
    </xf>
    <xf numFmtId="0" fontId="49" fillId="0" borderId="51" xfId="0" applyFont="1" applyBorder="1" applyAlignment="1">
      <alignment vertical="center"/>
    </xf>
    <xf numFmtId="0" fontId="46" fillId="0" borderId="0" xfId="0" applyFont="1" applyBorder="1" applyAlignment="1">
      <alignment vertical="center"/>
    </xf>
    <xf numFmtId="0" fontId="50" fillId="0" borderId="0" xfId="0" applyFont="1" applyAlignment="1">
      <alignment horizontal="justify" vertical="center"/>
    </xf>
    <xf numFmtId="0" fontId="0" fillId="4" borderId="0" xfId="0" applyFill="1">
      <alignment vertical="center"/>
    </xf>
    <xf numFmtId="0" fontId="0" fillId="4" borderId="0" xfId="0" applyFill="1" applyAlignment="1">
      <alignment horizontal="right" vertical="center"/>
    </xf>
    <xf numFmtId="49" fontId="17" fillId="0" borderId="0" xfId="7" applyNumberFormat="1" applyFont="1" applyBorder="1" applyAlignment="1">
      <alignment vertical="center"/>
    </xf>
    <xf numFmtId="0" fontId="53" fillId="0" borderId="0" xfId="7" applyFont="1" applyBorder="1">
      <alignment vertical="center"/>
    </xf>
    <xf numFmtId="49" fontId="17" fillId="0" borderId="0" xfId="7" applyNumberFormat="1" applyFont="1" applyAlignment="1">
      <alignment vertical="center"/>
    </xf>
    <xf numFmtId="0" fontId="52" fillId="0" borderId="0" xfId="7" applyBorder="1" applyAlignment="1">
      <alignment vertical="center"/>
    </xf>
    <xf numFmtId="49" fontId="29" fillId="0" borderId="0" xfId="7" applyNumberFormat="1" applyFont="1" applyBorder="1" applyAlignment="1">
      <alignment vertical="center"/>
    </xf>
    <xf numFmtId="49" fontId="15" fillId="0" borderId="0" xfId="7" applyNumberFormat="1" applyFont="1" applyBorder="1" applyAlignment="1">
      <alignment vertical="center"/>
    </xf>
    <xf numFmtId="49" fontId="15" fillId="0" borderId="0" xfId="7" applyNumberFormat="1" applyFont="1" applyAlignment="1">
      <alignment vertical="center"/>
    </xf>
    <xf numFmtId="0" fontId="15" fillId="0" borderId="0" xfId="7" applyFont="1" applyBorder="1" applyAlignment="1">
      <alignment vertical="center"/>
    </xf>
    <xf numFmtId="49" fontId="58" fillId="0" borderId="0" xfId="7" applyNumberFormat="1" applyFont="1" applyBorder="1" applyAlignment="1">
      <alignment vertical="center" shrinkToFit="1"/>
    </xf>
    <xf numFmtId="49" fontId="58" fillId="0" borderId="0" xfId="7" applyNumberFormat="1" applyFont="1" applyBorder="1" applyAlignment="1">
      <alignment vertical="center"/>
    </xf>
    <xf numFmtId="49" fontId="15" fillId="0" borderId="0" xfId="7" applyNumberFormat="1" applyFont="1" applyBorder="1" applyAlignment="1">
      <alignment horizontal="center" vertical="center"/>
    </xf>
    <xf numFmtId="0" fontId="15" fillId="0" borderId="0" xfId="7" applyFont="1" applyBorder="1" applyAlignment="1">
      <alignment vertical="center" shrinkToFit="1"/>
    </xf>
    <xf numFmtId="191" fontId="58" fillId="0" borderId="0" xfId="7" applyNumberFormat="1" applyFont="1" applyBorder="1" applyAlignment="1">
      <alignment vertical="center" shrinkToFit="1"/>
    </xf>
    <xf numFmtId="191" fontId="15" fillId="0" borderId="0" xfId="7" applyNumberFormat="1" applyFont="1" applyBorder="1" applyAlignment="1">
      <alignment vertical="center" shrinkToFit="1"/>
    </xf>
    <xf numFmtId="49" fontId="17" fillId="0" borderId="0" xfId="7" applyNumberFormat="1" applyFont="1" applyBorder="1" applyAlignment="1">
      <alignment horizontal="right" vertical="center"/>
    </xf>
    <xf numFmtId="49" fontId="59" fillId="0" borderId="56" xfId="7" applyNumberFormat="1" applyFont="1" applyBorder="1" applyAlignment="1">
      <alignment horizontal="center" vertical="center"/>
    </xf>
    <xf numFmtId="193" fontId="60" fillId="0" borderId="55" xfId="7" applyNumberFormat="1" applyFont="1" applyBorder="1" applyAlignment="1">
      <alignment horizontal="right" vertical="center"/>
    </xf>
    <xf numFmtId="49" fontId="60" fillId="0" borderId="56" xfId="7" applyNumberFormat="1" applyFont="1" applyBorder="1" applyAlignment="1">
      <alignment horizontal="center" vertical="center"/>
    </xf>
    <xf numFmtId="193" fontId="59" fillId="0" borderId="55" xfId="7" applyNumberFormat="1" applyFont="1" applyBorder="1" applyAlignment="1">
      <alignment horizontal="right" vertical="center"/>
    </xf>
    <xf numFmtId="49" fontId="59" fillId="0" borderId="22" xfId="7" applyNumberFormat="1" applyFont="1" applyBorder="1" applyAlignment="1">
      <alignment horizontal="center" vertical="center"/>
    </xf>
    <xf numFmtId="193" fontId="59" fillId="0" borderId="24" xfId="7" applyNumberFormat="1" applyFont="1" applyBorder="1" applyAlignment="1">
      <alignment horizontal="right" vertical="center"/>
    </xf>
    <xf numFmtId="49" fontId="59" fillId="0" borderId="63" xfId="7" applyNumberFormat="1" applyFont="1" applyBorder="1" applyAlignment="1">
      <alignment horizontal="center" vertical="center"/>
    </xf>
    <xf numFmtId="193" fontId="59" fillId="0" borderId="62" xfId="7" applyNumberFormat="1" applyFont="1" applyBorder="1" applyAlignment="1">
      <alignment horizontal="right" vertical="center"/>
    </xf>
    <xf numFmtId="0" fontId="62" fillId="0" borderId="0" xfId="7" applyFont="1" applyBorder="1" applyAlignment="1">
      <alignment horizontal="left" vertical="center" readingOrder="1"/>
    </xf>
    <xf numFmtId="49" fontId="59" fillId="0" borderId="27" xfId="7" applyNumberFormat="1" applyFont="1" applyBorder="1" applyAlignment="1">
      <alignment horizontal="center" vertical="center"/>
    </xf>
    <xf numFmtId="193" fontId="60" fillId="0" borderId="29" xfId="7" applyNumberFormat="1" applyFont="1" applyBorder="1" applyAlignment="1">
      <alignment horizontal="right" vertical="center"/>
    </xf>
    <xf numFmtId="49" fontId="60" fillId="0" borderId="27" xfId="7" applyNumberFormat="1" applyFont="1" applyBorder="1" applyAlignment="1">
      <alignment horizontal="center" vertical="center"/>
    </xf>
    <xf numFmtId="193" fontId="59" fillId="0" borderId="29" xfId="7" applyNumberFormat="1" applyFont="1" applyBorder="1" applyAlignment="1">
      <alignment horizontal="right" vertical="center"/>
    </xf>
    <xf numFmtId="49" fontId="59" fillId="0" borderId="9" xfId="7" applyNumberFormat="1" applyFont="1" applyBorder="1" applyAlignment="1">
      <alignment horizontal="center" vertical="center"/>
    </xf>
    <xf numFmtId="193" fontId="59" fillId="0" borderId="10" xfId="7" applyNumberFormat="1" applyFont="1" applyBorder="1" applyAlignment="1">
      <alignment horizontal="right" vertical="center"/>
    </xf>
    <xf numFmtId="49" fontId="59" fillId="0" borderId="9" xfId="7" applyNumberFormat="1" applyFont="1" applyBorder="1" applyAlignment="1">
      <alignment vertical="center"/>
    </xf>
    <xf numFmtId="193" fontId="59" fillId="0" borderId="10" xfId="7" applyNumberFormat="1" applyFont="1" applyBorder="1" applyAlignment="1">
      <alignment vertical="center"/>
    </xf>
    <xf numFmtId="49" fontId="61" fillId="0" borderId="9" xfId="7" applyNumberFormat="1" applyFont="1" applyBorder="1" applyAlignment="1">
      <alignment vertical="center"/>
    </xf>
    <xf numFmtId="0" fontId="61" fillId="0" borderId="7" xfId="7" applyFont="1" applyBorder="1" applyAlignment="1">
      <alignment vertical="center"/>
    </xf>
    <xf numFmtId="0" fontId="61" fillId="0" borderId="3" xfId="7" applyFont="1" applyBorder="1" applyAlignment="1">
      <alignment vertical="center"/>
    </xf>
    <xf numFmtId="49" fontId="17" fillId="0" borderId="0" xfId="7" applyNumberFormat="1" applyFont="1" applyBorder="1" applyAlignment="1">
      <alignment horizontal="center" vertical="center"/>
    </xf>
    <xf numFmtId="49" fontId="59" fillId="0" borderId="0" xfId="7" applyNumberFormat="1" applyFont="1" applyBorder="1" applyAlignment="1">
      <alignment horizontal="center" vertical="center"/>
    </xf>
    <xf numFmtId="193" fontId="59" fillId="0" borderId="0" xfId="7" applyNumberFormat="1" applyFont="1" applyBorder="1" applyAlignment="1">
      <alignment horizontal="right" vertical="center"/>
    </xf>
    <xf numFmtId="49" fontId="59" fillId="0" borderId="0" xfId="7" applyNumberFormat="1" applyFont="1" applyBorder="1" applyAlignment="1">
      <alignment vertical="center"/>
    </xf>
    <xf numFmtId="193" fontId="59" fillId="0" borderId="0" xfId="7" applyNumberFormat="1" applyFont="1" applyBorder="1" applyAlignment="1">
      <alignment vertical="center"/>
    </xf>
    <xf numFmtId="49" fontId="61" fillId="0" borderId="0" xfId="7" applyNumberFormat="1" applyFont="1" applyBorder="1" applyAlignment="1">
      <alignment vertical="center"/>
    </xf>
    <xf numFmtId="0" fontId="61" fillId="0" borderId="0" xfId="7" applyFont="1" applyBorder="1" applyAlignment="1">
      <alignment vertical="center"/>
    </xf>
    <xf numFmtId="49" fontId="17" fillId="0" borderId="0" xfId="7" applyNumberFormat="1" applyFont="1" applyBorder="1" applyAlignment="1">
      <alignment horizontal="left" vertical="center"/>
    </xf>
    <xf numFmtId="49" fontId="63" fillId="0" borderId="0" xfId="7" applyNumberFormat="1" applyFont="1" applyAlignment="1">
      <alignment vertical="center"/>
    </xf>
    <xf numFmtId="49" fontId="59" fillId="0" borderId="68" xfId="7" applyNumberFormat="1" applyFont="1" applyBorder="1" applyAlignment="1">
      <alignment horizontal="center" vertical="center"/>
    </xf>
    <xf numFmtId="193" fontId="59" fillId="0" borderId="67" xfId="7" applyNumberFormat="1" applyFont="1" applyBorder="1" applyAlignment="1">
      <alignment horizontal="right" vertical="center"/>
    </xf>
    <xf numFmtId="0" fontId="61" fillId="0" borderId="70" xfId="7" applyFont="1" applyBorder="1" applyAlignment="1">
      <alignment vertical="center"/>
    </xf>
    <xf numFmtId="0" fontId="61" fillId="0" borderId="72" xfId="7" applyFont="1" applyBorder="1" applyAlignment="1">
      <alignment vertical="center"/>
    </xf>
    <xf numFmtId="49" fontId="59" fillId="0" borderId="74" xfId="7" applyNumberFormat="1" applyFont="1" applyBorder="1" applyAlignment="1">
      <alignment horizontal="center" vertical="center"/>
    </xf>
    <xf numFmtId="193" fontId="59" fillId="0" borderId="73" xfId="7" applyNumberFormat="1" applyFont="1" applyBorder="1" applyAlignment="1">
      <alignment horizontal="right" vertical="center"/>
    </xf>
    <xf numFmtId="0" fontId="61" fillId="0" borderId="11" xfId="7" applyFont="1" applyBorder="1" applyAlignment="1">
      <alignment vertical="center"/>
    </xf>
    <xf numFmtId="0" fontId="61" fillId="0" borderId="77" xfId="7" applyFont="1" applyBorder="1" applyAlignment="1">
      <alignment vertical="center"/>
    </xf>
    <xf numFmtId="193" fontId="59" fillId="0" borderId="0" xfId="7" applyNumberFormat="1" applyFont="1" applyBorder="1" applyAlignment="1">
      <alignment horizontal="center" vertical="center"/>
    </xf>
    <xf numFmtId="38" fontId="17" fillId="0" borderId="0" xfId="8" applyFont="1" applyAlignment="1">
      <alignment vertical="center"/>
    </xf>
    <xf numFmtId="49" fontId="59" fillId="0" borderId="69" xfId="7" applyNumberFormat="1" applyFont="1" applyBorder="1" applyAlignment="1">
      <alignment horizontal="center" vertical="center"/>
    </xf>
    <xf numFmtId="193" fontId="59" fillId="0" borderId="71" xfId="7" applyNumberFormat="1" applyFont="1" applyBorder="1" applyAlignment="1">
      <alignment horizontal="right" vertical="center"/>
    </xf>
    <xf numFmtId="49" fontId="59" fillId="0" borderId="69" xfId="7" applyNumberFormat="1" applyFont="1" applyBorder="1" applyAlignment="1">
      <alignment vertical="center"/>
    </xf>
    <xf numFmtId="193" fontId="59" fillId="0" borderId="71" xfId="7" applyNumberFormat="1" applyFont="1" applyBorder="1" applyAlignment="1">
      <alignment vertical="center"/>
    </xf>
    <xf numFmtId="49" fontId="61" fillId="0" borderId="69" xfId="7" applyNumberFormat="1" applyFont="1" applyBorder="1" applyAlignment="1">
      <alignment vertical="center"/>
    </xf>
    <xf numFmtId="49" fontId="59" fillId="0" borderId="74" xfId="7" applyNumberFormat="1" applyFont="1" applyBorder="1" applyAlignment="1">
      <alignment vertical="center"/>
    </xf>
    <xf numFmtId="193" fontId="59" fillId="0" borderId="73" xfId="7" applyNumberFormat="1" applyFont="1" applyBorder="1" applyAlignment="1">
      <alignment vertical="center"/>
    </xf>
    <xf numFmtId="193" fontId="17" fillId="0" borderId="55" xfId="7" applyNumberFormat="1" applyFont="1" applyBorder="1" applyAlignment="1">
      <alignment horizontal="right" vertical="center"/>
    </xf>
    <xf numFmtId="49" fontId="17" fillId="0" borderId="56" xfId="7" applyNumberFormat="1" applyFont="1" applyBorder="1" applyAlignment="1">
      <alignment horizontal="center" vertical="center"/>
    </xf>
    <xf numFmtId="49" fontId="0" fillId="0" borderId="13" xfId="0" applyNumberFormat="1" applyBorder="1" applyProtection="1">
      <alignment vertical="center"/>
      <protection locked="0"/>
    </xf>
    <xf numFmtId="0" fontId="0" fillId="0" borderId="0" xfId="0" applyAlignment="1">
      <alignment vertical="center" wrapText="1"/>
    </xf>
    <xf numFmtId="190" fontId="0" fillId="0" borderId="0" xfId="0" applyNumberFormat="1">
      <alignment vertical="center"/>
    </xf>
    <xf numFmtId="0" fontId="0" fillId="4" borderId="52" xfId="0" applyFill="1" applyBorder="1" applyProtection="1">
      <alignment vertical="center"/>
      <protection locked="0"/>
    </xf>
    <xf numFmtId="185" fontId="0" fillId="0" borderId="0" xfId="0" applyNumberFormat="1">
      <alignment vertical="center"/>
    </xf>
    <xf numFmtId="0" fontId="10" fillId="0" borderId="0" xfId="0" applyFont="1" applyFill="1" applyAlignment="1">
      <alignment vertical="center" shrinkToFit="1"/>
    </xf>
    <xf numFmtId="0" fontId="11" fillId="0" borderId="0" xfId="0" quotePrefix="1" applyFont="1" applyFill="1" applyAlignment="1">
      <alignment horizontal="right" vertical="center"/>
    </xf>
    <xf numFmtId="49" fontId="17" fillId="0" borderId="9" xfId="7" applyNumberFormat="1" applyFont="1" applyBorder="1" applyAlignment="1">
      <alignment vertical="center"/>
    </xf>
    <xf numFmtId="196" fontId="13" fillId="3" borderId="15" xfId="3" applyNumberFormat="1" applyFont="1" applyFill="1" applyBorder="1" applyAlignment="1" applyProtection="1">
      <alignment vertical="center"/>
      <protection locked="0"/>
    </xf>
    <xf numFmtId="0" fontId="0" fillId="0" borderId="0" xfId="0" applyAlignment="1">
      <alignment horizontal="left" vertical="center"/>
    </xf>
    <xf numFmtId="0" fontId="21" fillId="0" borderId="0" xfId="2" applyFont="1" applyFill="1" applyBorder="1" applyAlignment="1" applyProtection="1">
      <alignment horizontal="left" vertical="top"/>
    </xf>
    <xf numFmtId="0" fontId="21" fillId="0" borderId="0" xfId="2" applyFont="1" applyFill="1" applyBorder="1" applyAlignment="1" applyProtection="1">
      <alignment horizontal="left" vertical="center"/>
    </xf>
    <xf numFmtId="0" fontId="31" fillId="0" borderId="0" xfId="2" applyFont="1" applyFill="1" applyBorder="1" applyAlignment="1" applyProtection="1">
      <alignment horizontal="left" vertical="top"/>
    </xf>
    <xf numFmtId="0" fontId="21" fillId="0" borderId="0" xfId="2" applyFont="1" applyFill="1" applyBorder="1" applyAlignment="1" applyProtection="1">
      <alignment horizontal="center" vertical="top"/>
    </xf>
    <xf numFmtId="0" fontId="0" fillId="0" borderId="0" xfId="0" applyAlignment="1">
      <alignment horizontal="left" vertical="center"/>
    </xf>
    <xf numFmtId="0" fontId="3" fillId="0" borderId="0" xfId="0" applyFont="1" applyAlignment="1">
      <alignment horizontal="left" vertical="center"/>
    </xf>
    <xf numFmtId="0" fontId="0" fillId="5" borderId="0" xfId="0" applyFill="1">
      <alignment vertical="center"/>
    </xf>
    <xf numFmtId="0" fontId="8" fillId="5" borderId="0" xfId="0" applyFont="1" applyFill="1">
      <alignment vertical="center"/>
    </xf>
    <xf numFmtId="0" fontId="68" fillId="4" borderId="0" xfId="0" applyFont="1" applyFill="1">
      <alignment vertical="center"/>
    </xf>
    <xf numFmtId="0" fontId="0" fillId="0" borderId="0" xfId="0" applyAlignment="1">
      <alignment horizontal="center" vertical="center"/>
    </xf>
    <xf numFmtId="38" fontId="0" fillId="2" borderId="0" xfId="1" applyFont="1" applyFill="1" applyBorder="1" applyAlignment="1">
      <alignment vertical="center"/>
    </xf>
    <xf numFmtId="0" fontId="0" fillId="0" borderId="5" xfId="0" applyBorder="1">
      <alignment vertical="center"/>
    </xf>
    <xf numFmtId="38" fontId="0" fillId="2" borderId="6" xfId="1" applyFont="1" applyFill="1" applyBorder="1" applyAlignment="1">
      <alignment vertical="center"/>
    </xf>
    <xf numFmtId="0" fontId="0" fillId="0" borderId="49" xfId="0" applyBorder="1">
      <alignment vertical="center"/>
    </xf>
    <xf numFmtId="0" fontId="0" fillId="0" borderId="12" xfId="0" applyBorder="1">
      <alignment vertical="center"/>
    </xf>
    <xf numFmtId="0" fontId="0" fillId="0" borderId="77" xfId="0"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0" borderId="0" xfId="0">
      <alignment vertical="center"/>
    </xf>
    <xf numFmtId="0" fontId="73" fillId="0" borderId="0" xfId="0" applyFont="1" applyAlignment="1">
      <alignment horizontal="justify" vertical="center"/>
    </xf>
    <xf numFmtId="0" fontId="75" fillId="0" borderId="0" xfId="0" applyFont="1" applyAlignment="1">
      <alignment horizontal="justify" vertical="center"/>
    </xf>
    <xf numFmtId="0" fontId="76" fillId="0" borderId="0" xfId="0" applyFont="1" applyAlignment="1">
      <alignment horizontal="left" vertical="center"/>
    </xf>
    <xf numFmtId="0" fontId="53" fillId="0" borderId="84" xfId="0" applyFont="1" applyBorder="1" applyAlignment="1">
      <alignment vertical="center" wrapText="1"/>
    </xf>
    <xf numFmtId="0" fontId="53" fillId="0" borderId="90" xfId="0" applyFont="1" applyBorder="1" applyAlignment="1">
      <alignment horizontal="center" vertical="center" wrapText="1"/>
    </xf>
    <xf numFmtId="0" fontId="53" fillId="0" borderId="50" xfId="0" applyFont="1" applyBorder="1" applyAlignment="1">
      <alignment horizontal="center" vertical="center" wrapText="1"/>
    </xf>
    <xf numFmtId="0" fontId="79" fillId="0" borderId="90" xfId="0" applyFont="1" applyBorder="1" applyAlignment="1">
      <alignment horizontal="center" vertical="center" wrapText="1"/>
    </xf>
    <xf numFmtId="0" fontId="80" fillId="0" borderId="91" xfId="0" applyFont="1" applyBorder="1" applyAlignment="1">
      <alignment horizontal="center" vertical="center" wrapText="1"/>
    </xf>
    <xf numFmtId="0" fontId="81" fillId="0" borderId="0" xfId="0" applyFont="1" applyAlignment="1">
      <alignment horizontal="left" vertical="center"/>
    </xf>
    <xf numFmtId="0" fontId="79" fillId="0" borderId="0" xfId="0" applyFont="1" applyAlignment="1">
      <alignment horizontal="left" vertical="center"/>
    </xf>
    <xf numFmtId="0" fontId="82" fillId="0" borderId="0" xfId="0" applyFont="1" applyAlignment="1">
      <alignment horizontal="left" vertical="center"/>
    </xf>
    <xf numFmtId="0" fontId="83" fillId="0" borderId="0" xfId="0" applyFont="1" applyAlignment="1">
      <alignment horizontal="left" vertical="center"/>
    </xf>
    <xf numFmtId="0" fontId="84" fillId="0" borderId="0" xfId="0" applyFont="1" applyAlignment="1">
      <alignment horizontal="justify" vertical="center"/>
    </xf>
    <xf numFmtId="0" fontId="4" fillId="0" borderId="0" xfId="0" applyFont="1">
      <alignment vertical="center"/>
    </xf>
    <xf numFmtId="0" fontId="4" fillId="0" borderId="0" xfId="0" quotePrefix="1" applyFont="1" applyAlignment="1">
      <alignment horizontal="right" vertical="center"/>
    </xf>
    <xf numFmtId="0" fontId="0" fillId="0" borderId="0" xfId="0" quotePrefix="1" applyAlignment="1">
      <alignment horizontal="right" vertical="center"/>
    </xf>
    <xf numFmtId="0" fontId="0" fillId="0" borderId="0" xfId="0" applyAlignment="1">
      <alignment horizontal="left" vertical="center"/>
    </xf>
    <xf numFmtId="0" fontId="0" fillId="0" borderId="0" xfId="0">
      <alignment vertical="center"/>
    </xf>
    <xf numFmtId="0" fontId="0" fillId="0" borderId="0" xfId="0" applyBorder="1" applyAlignment="1">
      <alignment horizontal="left" vertical="center"/>
    </xf>
    <xf numFmtId="0" fontId="0" fillId="0" borderId="0" xfId="0" quotePrefix="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2" fillId="0" borderId="0" xfId="0" quotePrefix="1" applyFont="1" applyAlignment="1">
      <alignment horizontal="right" vertical="center"/>
    </xf>
    <xf numFmtId="0" fontId="86" fillId="0" borderId="0" xfId="0" applyFont="1">
      <alignment vertical="center"/>
    </xf>
    <xf numFmtId="0" fontId="87" fillId="0" borderId="0" xfId="0" quotePrefix="1" applyFont="1" applyAlignment="1">
      <alignment horizontal="center" vertical="center"/>
    </xf>
    <xf numFmtId="0" fontId="6" fillId="0" borderId="0" xfId="0" applyFont="1">
      <alignment vertical="center"/>
    </xf>
    <xf numFmtId="0" fontId="75" fillId="0" borderId="0" xfId="0" applyFont="1" applyAlignment="1">
      <alignment vertical="center" wrapText="1"/>
    </xf>
    <xf numFmtId="0" fontId="73" fillId="0" borderId="0" xfId="0" applyFont="1" applyAlignment="1">
      <alignment vertical="center" wrapText="1"/>
    </xf>
    <xf numFmtId="0" fontId="53" fillId="0" borderId="51" xfId="0" applyFont="1" applyBorder="1" applyAlignment="1">
      <alignment horizontal="left" vertical="center" wrapText="1"/>
    </xf>
    <xf numFmtId="0" fontId="79" fillId="0" borderId="50" xfId="0" applyFont="1" applyBorder="1" applyAlignment="1">
      <alignment horizontal="center" vertical="center" wrapText="1"/>
    </xf>
    <xf numFmtId="0" fontId="0" fillId="0" borderId="91" xfId="0" applyBorder="1">
      <alignment vertical="center"/>
    </xf>
    <xf numFmtId="0" fontId="85" fillId="0" borderId="0" xfId="0" applyFont="1" applyAlignment="1" applyProtection="1">
      <alignment horizontal="right" vertical="center" shrinkToFit="1"/>
      <protection locked="0"/>
    </xf>
    <xf numFmtId="0" fontId="8" fillId="0" borderId="0" xfId="0" applyFont="1" applyFill="1">
      <alignment vertical="center"/>
    </xf>
    <xf numFmtId="0" fontId="0" fillId="0" borderId="0" xfId="0" applyFill="1">
      <alignment vertical="center"/>
    </xf>
    <xf numFmtId="0" fontId="90" fillId="0" borderId="0" xfId="0" applyFont="1">
      <alignment vertical="center"/>
    </xf>
    <xf numFmtId="0" fontId="0" fillId="0" borderId="0" xfId="0" applyAlignment="1">
      <alignment horizontal="center" vertical="center"/>
    </xf>
    <xf numFmtId="0" fontId="0" fillId="0" borderId="50" xfId="0" applyBorder="1">
      <alignment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quotePrefix="1" applyAlignment="1">
      <alignment horizontal="right" vertical="center" wrapText="1"/>
    </xf>
    <xf numFmtId="0" fontId="0" fillId="0" borderId="49" xfId="0" quotePrefix="1" applyBorder="1" applyAlignment="1">
      <alignment horizontal="right" vertical="center" wrapText="1"/>
    </xf>
    <xf numFmtId="0" fontId="0" fillId="0" borderId="0" xfId="0" quotePrefix="1" applyAlignment="1">
      <alignment horizontal="center" vertical="center" wrapText="1"/>
    </xf>
    <xf numFmtId="0" fontId="0" fillId="0" borderId="49" xfId="0" quotePrefix="1" applyBorder="1" applyAlignment="1">
      <alignment horizontal="center" vertical="center" wrapText="1"/>
    </xf>
    <xf numFmtId="0" fontId="2" fillId="0" borderId="0" xfId="0" quotePrefix="1" applyFont="1" applyAlignment="1">
      <alignment horizontal="center" vertical="center"/>
    </xf>
    <xf numFmtId="0" fontId="3" fillId="0" borderId="0" xfId="0" quotePrefix="1" applyFont="1" applyAlignment="1">
      <alignment horizontal="center" vertical="center"/>
    </xf>
    <xf numFmtId="0" fontId="0" fillId="0" borderId="0" xfId="0" quotePrefix="1" applyAlignment="1">
      <alignment horizontal="center" vertical="center"/>
    </xf>
    <xf numFmtId="14" fontId="0" fillId="0" borderId="2" xfId="0" applyNumberFormat="1" applyBorder="1" applyAlignment="1" applyProtection="1">
      <alignment horizontal="left" vertical="center"/>
      <protection locked="0"/>
    </xf>
    <xf numFmtId="0" fontId="69" fillId="0" borderId="0" xfId="0" applyFont="1" applyFill="1" applyAlignment="1">
      <alignment horizontal="left" vertical="center"/>
    </xf>
    <xf numFmtId="0" fontId="70" fillId="0" borderId="0" xfId="0" applyFont="1" applyFill="1" applyAlignment="1">
      <alignment horizontal="left" vertical="center"/>
    </xf>
    <xf numFmtId="0" fontId="8" fillId="0" borderId="0" xfId="0" applyFont="1" applyAlignment="1">
      <alignment horizontal="left" vertical="center" shrinkToFit="1"/>
    </xf>
    <xf numFmtId="0" fontId="8" fillId="0" borderId="0" xfId="0" applyFont="1" applyAlignment="1">
      <alignment horizontal="right" vertical="center" shrinkToFit="1"/>
    </xf>
    <xf numFmtId="0" fontId="8" fillId="0" borderId="49" xfId="0" applyFont="1" applyBorder="1" applyAlignment="1">
      <alignment horizontal="right" vertical="center" shrinkToFit="1"/>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0" xfId="0" applyAlignment="1">
      <alignment horizontal="center" vertical="center"/>
    </xf>
    <xf numFmtId="38" fontId="0" fillId="0" borderId="2" xfId="1" quotePrefix="1" applyFont="1" applyBorder="1" applyAlignment="1" applyProtection="1">
      <alignment horizontal="right" vertical="center"/>
      <protection locked="0"/>
    </xf>
    <xf numFmtId="38" fontId="0" fillId="0" borderId="7" xfId="1" quotePrefix="1" applyFont="1" applyBorder="1" applyAlignment="1" applyProtection="1">
      <alignment horizontal="right" vertical="center"/>
      <protection locked="0"/>
    </xf>
    <xf numFmtId="38" fontId="0" fillId="0" borderId="3" xfId="1" quotePrefix="1" applyFont="1" applyBorder="1" applyAlignment="1" applyProtection="1">
      <alignment horizontal="right" vertical="center"/>
      <protection locked="0"/>
    </xf>
    <xf numFmtId="0" fontId="0" fillId="0" borderId="0" xfId="0" applyAlignment="1">
      <alignment horizontal="left" vertical="center"/>
    </xf>
    <xf numFmtId="0" fontId="11" fillId="0" borderId="5" xfId="0" quotePrefix="1" applyFont="1" applyFill="1" applyBorder="1" applyAlignment="1" applyProtection="1">
      <alignment horizontal="left" vertical="center"/>
      <protection locked="0"/>
    </xf>
    <xf numFmtId="0" fontId="11" fillId="0" borderId="8" xfId="0" quotePrefix="1" applyFont="1" applyFill="1" applyBorder="1" applyAlignment="1" applyProtection="1">
      <alignment horizontal="left" vertical="center"/>
      <protection locked="0"/>
    </xf>
    <xf numFmtId="0" fontId="11" fillId="0" borderId="3" xfId="0" quotePrefix="1" applyFont="1" applyFill="1" applyBorder="1" applyAlignment="1" applyProtection="1">
      <alignment horizontal="left" vertical="center"/>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49" fontId="0" fillId="0" borderId="2" xfId="0" applyNumberFormat="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0" fontId="0" fillId="0" borderId="5" xfId="0" quotePrefix="1" applyBorder="1" applyAlignment="1" applyProtection="1">
      <alignment horizontal="right" vertical="center"/>
      <protection locked="0"/>
    </xf>
    <xf numFmtId="0" fontId="0" fillId="0" borderId="8" xfId="0" quotePrefix="1" applyBorder="1" applyAlignment="1" applyProtection="1">
      <alignment horizontal="right" vertical="center"/>
      <protection locked="0"/>
    </xf>
    <xf numFmtId="0" fontId="0" fillId="0" borderId="6" xfId="0" quotePrefix="1" applyBorder="1" applyAlignment="1" applyProtection="1">
      <alignment horizontal="right" vertical="center"/>
      <protection locked="0"/>
    </xf>
    <xf numFmtId="0" fontId="6" fillId="0" borderId="0" xfId="0" quotePrefix="1" applyFont="1" applyAlignment="1">
      <alignment horizontal="left" vertical="center" wrapText="1"/>
    </xf>
    <xf numFmtId="0" fontId="51" fillId="0" borderId="0" xfId="0" quotePrefix="1" applyFont="1" applyAlignment="1">
      <alignment horizontal="left" vertical="center" wrapText="1"/>
    </xf>
    <xf numFmtId="0" fontId="0" fillId="0" borderId="2" xfId="0" quotePrefix="1" applyBorder="1" applyAlignment="1" applyProtection="1">
      <alignment horizontal="left" vertical="center"/>
      <protection locked="0"/>
    </xf>
    <xf numFmtId="0" fontId="0" fillId="0" borderId="7" xfId="0" quotePrefix="1" applyBorder="1" applyAlignment="1" applyProtection="1">
      <alignment horizontal="left" vertical="center"/>
      <protection locked="0"/>
    </xf>
    <xf numFmtId="0" fontId="0" fillId="0" borderId="3" xfId="0" quotePrefix="1" applyBorder="1" applyAlignment="1" applyProtection="1">
      <alignment horizontal="left" vertical="center"/>
      <protection locked="0"/>
    </xf>
    <xf numFmtId="0" fontId="0" fillId="0" borderId="5" xfId="0" applyBorder="1" applyAlignment="1">
      <alignment horizontal="left" vertical="center" shrinkToFit="1"/>
    </xf>
    <xf numFmtId="0" fontId="0" fillId="0" borderId="8" xfId="0" applyBorder="1" applyAlignment="1">
      <alignment horizontal="left" vertical="center" shrinkToFit="1"/>
    </xf>
    <xf numFmtId="0" fontId="0" fillId="0" borderId="12" xfId="0" applyBorder="1" applyAlignment="1">
      <alignment horizontal="left" vertical="center" shrinkToFit="1"/>
    </xf>
    <xf numFmtId="0" fontId="0" fillId="0" borderId="11" xfId="0" applyBorder="1" applyAlignment="1">
      <alignment horizontal="left" vertical="center" shrinkToFit="1"/>
    </xf>
    <xf numFmtId="0" fontId="0" fillId="0" borderId="2"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5"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190" fontId="0" fillId="2" borderId="11" xfId="0" applyNumberFormat="1" applyFill="1" applyBorder="1" applyAlignment="1" applyProtection="1">
      <alignment horizontal="left" vertical="center" shrinkToFit="1"/>
    </xf>
    <xf numFmtId="185" fontId="0" fillId="0" borderId="2" xfId="0" applyNumberFormat="1" applyBorder="1" applyAlignment="1" applyProtection="1">
      <alignment horizontal="center" vertical="center"/>
      <protection locked="0"/>
    </xf>
    <xf numFmtId="185" fontId="0" fillId="0" borderId="7" xfId="0" applyNumberFormat="1" applyBorder="1" applyAlignment="1" applyProtection="1">
      <alignment horizontal="center" vertical="center"/>
      <protection locked="0"/>
    </xf>
    <xf numFmtId="185" fontId="0" fillId="0" borderId="3" xfId="0" applyNumberFormat="1" applyBorder="1" applyAlignment="1" applyProtection="1">
      <alignment horizontal="center" vertical="center"/>
      <protection locked="0"/>
    </xf>
    <xf numFmtId="0" fontId="8" fillId="0" borderId="47"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8" fillId="0" borderId="47" xfId="0" applyFont="1" applyBorder="1" applyAlignment="1">
      <alignment horizontal="left" vertical="center" shrinkToFit="1"/>
    </xf>
    <xf numFmtId="0" fontId="14" fillId="0" borderId="0" xfId="0" applyFont="1" applyAlignment="1">
      <alignment horizontal="left" vertical="center" shrinkToFi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0" fillId="0" borderId="0" xfId="0" applyAlignment="1">
      <alignment horizontal="left" vertical="center" wrapText="1"/>
    </xf>
    <xf numFmtId="49" fontId="0" fillId="0" borderId="2" xfId="0" applyNumberFormat="1" applyBorder="1" applyAlignment="1" applyProtection="1">
      <alignment horizontal="right" vertical="center" shrinkToFit="1"/>
      <protection locked="0"/>
    </xf>
    <xf numFmtId="49" fontId="0" fillId="0" borderId="7" xfId="0" applyNumberFormat="1" applyBorder="1" applyAlignment="1" applyProtection="1">
      <alignment horizontal="right" vertical="center" shrinkToFit="1"/>
      <protection locked="0"/>
    </xf>
    <xf numFmtId="49" fontId="0" fillId="0" borderId="3" xfId="0" applyNumberFormat="1" applyBorder="1" applyAlignment="1" applyProtection="1">
      <alignment horizontal="right" vertical="center" shrinkToFit="1"/>
      <protection locked="0"/>
    </xf>
    <xf numFmtId="49" fontId="0" fillId="0" borderId="15"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2" fillId="0" borderId="0" xfId="0" applyFont="1" applyAlignment="1">
      <alignment horizontal="left" vertical="center" shrinkToFit="1"/>
    </xf>
    <xf numFmtId="38" fontId="0" fillId="0" borderId="2" xfId="1" applyFont="1" applyBorder="1" applyAlignment="1" applyProtection="1">
      <alignment horizontal="center" vertical="center"/>
      <protection locked="0"/>
    </xf>
    <xf numFmtId="38" fontId="0" fillId="0" borderId="7" xfId="1" applyFont="1" applyBorder="1" applyAlignment="1" applyProtection="1">
      <alignment horizontal="center" vertical="center"/>
      <protection locked="0"/>
    </xf>
    <xf numFmtId="38" fontId="0" fillId="0" borderId="3" xfId="1" applyFont="1" applyBorder="1" applyAlignment="1" applyProtection="1">
      <alignment horizontal="center" vertical="center"/>
      <protection locked="0"/>
    </xf>
    <xf numFmtId="0" fontId="0" fillId="0" borderId="0" xfId="0" applyAlignment="1">
      <alignment horizontal="center" vertical="center" shrinkToFi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0" fillId="2" borderId="7" xfId="0" applyFill="1" applyBorder="1" applyAlignment="1">
      <alignment horizontal="center" vertical="center"/>
    </xf>
    <xf numFmtId="176" fontId="0" fillId="2" borderId="8" xfId="6" applyNumberFormat="1" applyFont="1" applyFill="1" applyBorder="1" applyAlignment="1">
      <alignment horizontal="center" vertical="center"/>
    </xf>
    <xf numFmtId="0" fontId="0" fillId="0" borderId="0" xfId="0" applyBorder="1" applyAlignment="1">
      <alignment horizontal="center" vertical="center" shrinkToFit="1"/>
    </xf>
    <xf numFmtId="0" fontId="0" fillId="0" borderId="0" xfId="0" applyAlignment="1">
      <alignment horizontal="left" vertical="center" shrinkToFit="1"/>
    </xf>
    <xf numFmtId="38" fontId="0" fillId="2" borderId="7" xfId="0" applyNumberFormat="1" applyFill="1" applyBorder="1" applyAlignment="1">
      <alignment horizontal="center" vertical="center"/>
    </xf>
    <xf numFmtId="0" fontId="2"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3" fillId="0" borderId="0" xfId="0" applyFont="1" applyAlignment="1">
      <alignment horizontal="left" vertical="center" shrinkToFit="1"/>
    </xf>
    <xf numFmtId="180" fontId="0" fillId="0" borderId="5" xfId="0" applyNumberFormat="1" applyBorder="1" applyAlignment="1" applyProtection="1">
      <alignment horizontal="center" vertical="center"/>
      <protection locked="0"/>
    </xf>
    <xf numFmtId="180" fontId="0" fillId="0" borderId="8"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0" fontId="3" fillId="0" borderId="0" xfId="0" applyFont="1" applyFill="1" applyBorder="1" applyAlignment="1">
      <alignment horizontal="left" vertical="center" shrinkToFit="1"/>
    </xf>
    <xf numFmtId="0" fontId="0" fillId="0" borderId="0" xfId="0" applyBorder="1" applyAlignment="1">
      <alignment horizontal="left" vertical="center" shrinkToFit="1"/>
    </xf>
    <xf numFmtId="187" fontId="0" fillId="0" borderId="5" xfId="0" applyNumberFormat="1" applyBorder="1" applyAlignment="1" applyProtection="1">
      <alignment horizontal="center" vertical="center"/>
      <protection locked="0"/>
    </xf>
    <xf numFmtId="187" fontId="0" fillId="0" borderId="8" xfId="0" applyNumberFormat="1" applyBorder="1" applyAlignment="1" applyProtection="1">
      <alignment horizontal="center" vertical="center"/>
      <protection locked="0"/>
    </xf>
    <xf numFmtId="187" fontId="0" fillId="0" borderId="49" xfId="0" applyNumberFormat="1" applyBorder="1" applyAlignment="1" applyProtection="1">
      <alignment horizontal="center" vertical="center"/>
      <protection locked="0"/>
    </xf>
    <xf numFmtId="38" fontId="0" fillId="0" borderId="5" xfId="1" applyFont="1" applyBorder="1" applyAlignment="1" applyProtection="1">
      <alignment horizontal="center" vertical="center"/>
      <protection locked="0"/>
    </xf>
    <xf numFmtId="38" fontId="0" fillId="0" borderId="8" xfId="1" applyFont="1" applyBorder="1" applyAlignment="1" applyProtection="1">
      <alignment horizontal="center" vertical="center"/>
      <protection locked="0"/>
    </xf>
    <xf numFmtId="38" fontId="0" fillId="0" borderId="6" xfId="1" applyFont="1" applyBorder="1" applyAlignment="1" applyProtection="1">
      <alignment horizontal="center" vertical="center"/>
      <protection locked="0"/>
    </xf>
    <xf numFmtId="0" fontId="0" fillId="2" borderId="11" xfId="0"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38" fontId="10" fillId="0" borderId="2"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0" fontId="0" fillId="0" borderId="47" xfId="0" applyBorder="1" applyAlignment="1">
      <alignment horizontal="left" vertical="center"/>
    </xf>
    <xf numFmtId="0" fontId="0" fillId="0" borderId="0" xfId="0" applyBorder="1" applyAlignment="1">
      <alignment horizontal="left" vertical="center"/>
    </xf>
    <xf numFmtId="185" fontId="0" fillId="2" borderId="0" xfId="0" applyNumberFormat="1" applyFill="1" applyBorder="1" applyAlignment="1">
      <alignment horizontal="center" vertical="center"/>
    </xf>
    <xf numFmtId="2" fontId="0" fillId="2" borderId="0" xfId="0" applyNumberFormat="1" applyFill="1" applyBorder="1" applyAlignment="1">
      <alignment horizontal="center" vertical="center"/>
    </xf>
    <xf numFmtId="0" fontId="15" fillId="0" borderId="0" xfId="0" applyFont="1" applyAlignment="1" applyProtection="1">
      <alignment horizontal="left" vertical="center" shrinkToFit="1"/>
    </xf>
    <xf numFmtId="190" fontId="15" fillId="0" borderId="15" xfId="1" applyNumberFormat="1" applyFont="1" applyBorder="1" applyAlignment="1" applyProtection="1">
      <alignment horizontal="center" vertical="center"/>
      <protection locked="0"/>
    </xf>
    <xf numFmtId="190" fontId="15" fillId="0" borderId="14" xfId="1" applyNumberFormat="1" applyFont="1" applyBorder="1" applyAlignment="1" applyProtection="1">
      <alignment horizontal="center" vertical="center"/>
      <protection locked="0"/>
    </xf>
    <xf numFmtId="190" fontId="15" fillId="0" borderId="16" xfId="1" applyNumberFormat="1" applyFont="1" applyBorder="1" applyAlignment="1" applyProtection="1">
      <alignment horizontal="center" vertical="center"/>
      <protection locked="0"/>
    </xf>
    <xf numFmtId="190" fontId="15" fillId="0" borderId="0" xfId="0" applyNumberFormat="1" applyFont="1" applyFill="1" applyAlignment="1" applyProtection="1">
      <alignment horizontal="center" vertical="center"/>
      <protection locked="0"/>
    </xf>
    <xf numFmtId="190" fontId="15" fillId="0" borderId="0" xfId="0" applyNumberFormat="1" applyFont="1" applyFill="1" applyAlignment="1" applyProtection="1">
      <alignment horizontal="left" vertical="center" shrinkToFit="1"/>
      <protection locked="0"/>
    </xf>
    <xf numFmtId="0" fontId="15" fillId="0" borderId="0" xfId="0" applyFont="1" applyFill="1" applyAlignment="1" applyProtection="1">
      <alignment horizontal="left" vertical="center" shrinkToFit="1"/>
      <protection locked="0"/>
    </xf>
    <xf numFmtId="190" fontId="15" fillId="0" borderId="0" xfId="0" applyNumberFormat="1" applyFont="1" applyFill="1" applyAlignment="1" applyProtection="1">
      <alignment horizontal="left" vertical="center"/>
      <protection locked="0"/>
    </xf>
    <xf numFmtId="0" fontId="19" fillId="0" borderId="0" xfId="0" applyFont="1" applyAlignment="1" applyProtection="1">
      <alignment horizontal="center" vertical="center"/>
    </xf>
    <xf numFmtId="0" fontId="15" fillId="0" borderId="0" xfId="0" applyFont="1" applyAlignment="1" applyProtection="1">
      <alignment horizontal="left" vertical="center" wrapText="1"/>
    </xf>
    <xf numFmtId="185" fontId="15" fillId="0" borderId="50" xfId="0"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shrinkToFit="1"/>
    </xf>
    <xf numFmtId="0" fontId="15" fillId="0" borderId="13" xfId="0" applyFont="1" applyBorder="1" applyAlignment="1" applyProtection="1">
      <alignment horizontal="center" vertical="center"/>
    </xf>
    <xf numFmtId="189" fontId="15" fillId="0" borderId="13" xfId="0" applyNumberFormat="1" applyFont="1" applyBorder="1" applyAlignment="1" applyProtection="1">
      <alignment horizontal="center" vertical="center"/>
      <protection locked="0"/>
    </xf>
    <xf numFmtId="190" fontId="15" fillId="0" borderId="15" xfId="0" applyNumberFormat="1" applyFont="1" applyBorder="1" applyAlignment="1" applyProtection="1">
      <alignment horizontal="center" vertical="center" shrinkToFit="1"/>
      <protection locked="0"/>
    </xf>
    <xf numFmtId="190" fontId="15" fillId="0" borderId="14" xfId="0" applyNumberFormat="1" applyFont="1" applyBorder="1" applyAlignment="1" applyProtection="1">
      <alignment horizontal="center" vertical="center" shrinkToFit="1"/>
      <protection locked="0"/>
    </xf>
    <xf numFmtId="190" fontId="15" fillId="0" borderId="16" xfId="0" applyNumberFormat="1" applyFont="1" applyBorder="1" applyAlignment="1" applyProtection="1">
      <alignment horizontal="center" vertical="center" shrinkToFit="1"/>
      <protection locked="0"/>
    </xf>
    <xf numFmtId="190" fontId="15" fillId="0" borderId="13" xfId="0" applyNumberFormat="1" applyFont="1" applyBorder="1" applyAlignment="1" applyProtection="1">
      <alignment horizontal="center" vertical="center"/>
      <protection locked="0"/>
    </xf>
    <xf numFmtId="186" fontId="15" fillId="0" borderId="0" xfId="1" applyNumberFormat="1" applyFont="1" applyAlignment="1" applyProtection="1">
      <alignment vertical="center"/>
      <protection locked="0"/>
    </xf>
    <xf numFmtId="38" fontId="15" fillId="0" borderId="0" xfId="1" applyFont="1" applyAlignment="1" applyProtection="1">
      <alignment horizontal="right" vertical="center"/>
      <protection locked="0"/>
    </xf>
    <xf numFmtId="0" fontId="15" fillId="0" borderId="13"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14"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22"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190" fontId="15" fillId="0" borderId="25" xfId="0" applyNumberFormat="1" applyFont="1" applyBorder="1" applyAlignment="1" applyProtection="1">
      <alignment horizontal="left" vertical="center" shrinkToFit="1"/>
      <protection locked="0"/>
    </xf>
    <xf numFmtId="190" fontId="15" fillId="0" borderId="0" xfId="0" applyNumberFormat="1" applyFont="1" applyBorder="1" applyAlignment="1" applyProtection="1">
      <alignment horizontal="left" vertical="center" shrinkToFit="1"/>
      <protection locked="0"/>
    </xf>
    <xf numFmtId="190" fontId="15" fillId="0" borderId="26" xfId="0" applyNumberFormat="1" applyFont="1" applyBorder="1" applyAlignment="1" applyProtection="1">
      <alignment horizontal="left" vertical="center" shrinkToFit="1"/>
      <protection locked="0"/>
    </xf>
    <xf numFmtId="0" fontId="15" fillId="0" borderId="13" xfId="0" applyFont="1" applyBorder="1" applyAlignment="1" applyProtection="1">
      <alignment horizontal="center" vertical="center" wrapText="1"/>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190" fontId="15" fillId="0" borderId="17" xfId="0" applyNumberFormat="1" applyFont="1" applyBorder="1" applyAlignment="1" applyProtection="1">
      <alignment horizontal="center" vertical="center" shrinkToFit="1"/>
      <protection locked="0"/>
    </xf>
    <xf numFmtId="190" fontId="15" fillId="0" borderId="19" xfId="0" applyNumberFormat="1" applyFont="1" applyBorder="1" applyAlignment="1" applyProtection="1">
      <alignment horizontal="center" vertical="center" shrinkToFit="1"/>
      <protection locked="0"/>
    </xf>
    <xf numFmtId="190" fontId="15" fillId="0" borderId="21" xfId="0" applyNumberFormat="1" applyFont="1" applyBorder="1" applyAlignment="1" applyProtection="1">
      <alignment horizontal="center" vertical="center"/>
      <protection locked="0"/>
    </xf>
    <xf numFmtId="190" fontId="15" fillId="0" borderId="15" xfId="0" applyNumberFormat="1" applyFont="1" applyBorder="1" applyAlignment="1" applyProtection="1">
      <alignment horizontal="center" vertical="center"/>
      <protection locked="0"/>
    </xf>
    <xf numFmtId="185" fontId="29" fillId="0" borderId="32" xfId="2" applyNumberFormat="1" applyFont="1" applyFill="1" applyBorder="1" applyAlignment="1" applyProtection="1">
      <alignment horizontal="center" vertical="center" wrapText="1"/>
      <protection locked="0"/>
    </xf>
    <xf numFmtId="190" fontId="29" fillId="0" borderId="31" xfId="2" applyNumberFormat="1" applyFont="1" applyFill="1" applyBorder="1" applyAlignment="1" applyProtection="1">
      <alignment horizontal="left" vertical="center" wrapText="1"/>
      <protection locked="0"/>
    </xf>
    <xf numFmtId="190" fontId="29" fillId="0" borderId="32" xfId="2" applyNumberFormat="1" applyFont="1" applyFill="1" applyBorder="1" applyAlignment="1" applyProtection="1">
      <alignment horizontal="left" vertical="center" wrapText="1"/>
      <protection locked="0"/>
    </xf>
    <xf numFmtId="0" fontId="22" fillId="0" borderId="0" xfId="2" applyFont="1" applyFill="1" applyBorder="1" applyAlignment="1" applyProtection="1">
      <alignment horizontal="left" vertical="center" wrapText="1" indent="6"/>
    </xf>
    <xf numFmtId="0" fontId="24" fillId="0" borderId="30" xfId="2" applyFont="1" applyFill="1" applyBorder="1" applyAlignment="1" applyProtection="1">
      <alignment horizontal="center" vertical="center" wrapText="1"/>
    </xf>
    <xf numFmtId="0" fontId="24" fillId="0" borderId="34" xfId="2" applyFont="1" applyFill="1" applyBorder="1" applyAlignment="1" applyProtection="1">
      <alignment horizontal="center" vertical="center" wrapText="1"/>
    </xf>
    <xf numFmtId="0" fontId="24" fillId="0" borderId="35" xfId="2" applyFont="1" applyFill="1" applyBorder="1" applyAlignment="1" applyProtection="1">
      <alignment horizontal="center" vertical="center" wrapText="1"/>
    </xf>
    <xf numFmtId="0" fontId="26" fillId="0" borderId="31" xfId="2" applyFont="1" applyFill="1" applyBorder="1" applyAlignment="1" applyProtection="1">
      <alignment horizontal="left" vertical="center" wrapText="1"/>
    </xf>
    <xf numFmtId="0" fontId="26" fillId="0" borderId="32" xfId="2" applyFont="1" applyFill="1" applyBorder="1" applyAlignment="1" applyProtection="1">
      <alignment horizontal="left" vertical="center" wrapText="1"/>
    </xf>
    <xf numFmtId="0" fontId="26" fillId="0" borderId="33" xfId="2" applyFont="1" applyFill="1" applyBorder="1" applyAlignment="1" applyProtection="1">
      <alignment horizontal="left" vertical="center" wrapText="1"/>
    </xf>
    <xf numFmtId="0" fontId="15" fillId="0" borderId="31" xfId="2" applyFont="1" applyFill="1" applyBorder="1" applyAlignment="1" applyProtection="1">
      <alignment horizontal="center" vertical="center" wrapText="1"/>
    </xf>
    <xf numFmtId="0" fontId="15" fillId="0" borderId="33" xfId="2" applyFont="1" applyFill="1" applyBorder="1" applyAlignment="1" applyProtection="1">
      <alignment horizontal="center" vertical="center" wrapText="1"/>
    </xf>
    <xf numFmtId="0" fontId="29" fillId="0" borderId="31" xfId="2" applyFont="1" applyFill="1" applyBorder="1" applyAlignment="1" applyProtection="1">
      <alignment horizontal="left" vertical="center" wrapText="1"/>
      <protection locked="0"/>
    </xf>
    <xf numFmtId="0" fontId="29" fillId="0" borderId="32" xfId="2" applyFont="1" applyFill="1" applyBorder="1" applyAlignment="1" applyProtection="1">
      <alignment horizontal="left" vertical="center" wrapText="1"/>
      <protection locked="0"/>
    </xf>
    <xf numFmtId="0" fontId="29" fillId="0" borderId="33"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center" vertical="center" wrapText="1"/>
    </xf>
    <xf numFmtId="0" fontId="17" fillId="0" borderId="33" xfId="2" applyFont="1" applyFill="1" applyBorder="1" applyAlignment="1" applyProtection="1">
      <alignment horizontal="center" vertical="center" wrapText="1"/>
    </xf>
    <xf numFmtId="190" fontId="29" fillId="0" borderId="33" xfId="2" applyNumberFormat="1" applyFont="1" applyFill="1" applyBorder="1" applyAlignment="1" applyProtection="1">
      <alignment horizontal="left" vertical="center" wrapText="1"/>
      <protection locked="0"/>
    </xf>
    <xf numFmtId="0" fontId="28" fillId="0" borderId="31" xfId="2" applyFont="1" applyFill="1" applyBorder="1" applyAlignment="1" applyProtection="1">
      <alignment horizontal="center" vertical="center" wrapText="1"/>
    </xf>
    <xf numFmtId="0" fontId="28" fillId="0" borderId="33" xfId="2" applyFont="1" applyFill="1" applyBorder="1" applyAlignment="1" applyProtection="1">
      <alignment horizontal="center" vertical="center" wrapText="1"/>
    </xf>
    <xf numFmtId="0" fontId="21" fillId="0" borderId="0" xfId="2" applyFont="1" applyFill="1" applyBorder="1" applyAlignment="1" applyProtection="1">
      <alignment horizontal="left" vertical="center" wrapText="1" indent="1"/>
    </xf>
    <xf numFmtId="0" fontId="31" fillId="0" borderId="32" xfId="2" applyFont="1" applyFill="1" applyBorder="1" applyAlignment="1" applyProtection="1">
      <alignment horizontal="left" vertical="center" wrapText="1"/>
    </xf>
    <xf numFmtId="0" fontId="31" fillId="0" borderId="33" xfId="2" applyFont="1" applyFill="1" applyBorder="1" applyAlignment="1" applyProtection="1">
      <alignment horizontal="left" vertical="center" wrapText="1"/>
    </xf>
    <xf numFmtId="0" fontId="21" fillId="0" borderId="31" xfId="2" applyFont="1" applyFill="1" applyBorder="1" applyAlignment="1" applyProtection="1">
      <alignment horizontal="left" vertical="center" wrapText="1"/>
    </xf>
    <xf numFmtId="0" fontId="21" fillId="0" borderId="32" xfId="2" applyFont="1" applyFill="1" applyBorder="1" applyAlignment="1" applyProtection="1">
      <alignment horizontal="left" vertical="center" wrapText="1"/>
    </xf>
    <xf numFmtId="0" fontId="21" fillId="0" borderId="33" xfId="2" applyFont="1" applyFill="1" applyBorder="1" applyAlignment="1" applyProtection="1">
      <alignment horizontal="left" vertical="center" wrapText="1"/>
    </xf>
    <xf numFmtId="0" fontId="34" fillId="0" borderId="30" xfId="2" applyFont="1" applyFill="1" applyBorder="1" applyAlignment="1" applyProtection="1">
      <alignment horizontal="center" vertical="center" wrapText="1"/>
    </xf>
    <xf numFmtId="0" fontId="21" fillId="0" borderId="34" xfId="2" applyFont="1" applyFill="1" applyBorder="1" applyAlignment="1" applyProtection="1">
      <alignment horizontal="center" vertical="center" wrapText="1"/>
    </xf>
    <xf numFmtId="0" fontId="21" fillId="0" borderId="35" xfId="2" applyFont="1" applyFill="1" applyBorder="1" applyAlignment="1" applyProtection="1">
      <alignment horizontal="center" vertical="center" wrapText="1"/>
    </xf>
    <xf numFmtId="188" fontId="29" fillId="0" borderId="31" xfId="2" applyNumberFormat="1" applyFont="1" applyFill="1" applyBorder="1" applyAlignment="1" applyProtection="1">
      <alignment horizontal="left" vertical="center" wrapText="1"/>
      <protection locked="0"/>
    </xf>
    <xf numFmtId="188" fontId="29" fillId="0" borderId="32" xfId="2" applyNumberFormat="1" applyFont="1" applyFill="1" applyBorder="1" applyAlignment="1" applyProtection="1">
      <alignment horizontal="left" vertical="center" wrapText="1"/>
      <protection locked="0"/>
    </xf>
    <xf numFmtId="188" fontId="29" fillId="0" borderId="33" xfId="2" applyNumberFormat="1" applyFont="1" applyFill="1" applyBorder="1" applyAlignment="1" applyProtection="1">
      <alignment horizontal="left" vertical="center" wrapText="1"/>
      <protection locked="0"/>
    </xf>
    <xf numFmtId="0" fontId="29" fillId="0" borderId="32" xfId="2" applyFont="1" applyFill="1" applyBorder="1" applyAlignment="1" applyProtection="1">
      <alignment horizontal="left" vertical="center" wrapText="1"/>
    </xf>
    <xf numFmtId="0" fontId="29" fillId="0" borderId="33" xfId="2" applyFont="1" applyFill="1" applyBorder="1" applyAlignment="1" applyProtection="1">
      <alignment horizontal="left" vertical="center" wrapText="1"/>
    </xf>
    <xf numFmtId="0" fontId="19" fillId="0" borderId="31" xfId="2" applyFont="1" applyFill="1" applyBorder="1" applyAlignment="1" applyProtection="1">
      <alignment horizontal="center" vertical="center" wrapText="1"/>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185" fontId="29" fillId="0" borderId="31" xfId="2" applyNumberFormat="1" applyFont="1" applyFill="1" applyBorder="1" applyAlignment="1" applyProtection="1">
      <alignment horizontal="left" vertical="center" wrapText="1"/>
      <protection locked="0"/>
    </xf>
    <xf numFmtId="185" fontId="29" fillId="0" borderId="32" xfId="2" applyNumberFormat="1" applyFont="1" applyFill="1" applyBorder="1" applyAlignment="1" applyProtection="1">
      <alignment horizontal="left" vertical="center" wrapText="1"/>
      <protection locked="0"/>
    </xf>
    <xf numFmtId="0" fontId="15" fillId="0" borderId="0" xfId="0" applyFont="1" applyAlignment="1" applyProtection="1">
      <alignment horizontal="left" vertical="center"/>
    </xf>
    <xf numFmtId="178" fontId="15" fillId="0" borderId="0" xfId="0" applyNumberFormat="1" applyFont="1" applyAlignment="1" applyProtection="1">
      <alignment horizontal="left" vertical="center" shrinkToFit="1"/>
      <protection locked="0"/>
    </xf>
    <xf numFmtId="178" fontId="15" fillId="0" borderId="0" xfId="0" applyNumberFormat="1" applyFont="1" applyAlignment="1" applyProtection="1">
      <alignment horizontal="center" vertical="center" shrinkToFit="1"/>
      <protection locked="0"/>
    </xf>
    <xf numFmtId="0" fontId="15" fillId="0" borderId="0" xfId="0" applyFont="1" applyAlignment="1" applyProtection="1">
      <alignment horizontal="left" vertical="top" wrapText="1"/>
    </xf>
    <xf numFmtId="0" fontId="15" fillId="0" borderId="13" xfId="0" applyFont="1" applyBorder="1" applyAlignment="1" applyProtection="1">
      <alignment horizontal="right" vertical="center"/>
    </xf>
    <xf numFmtId="0" fontId="15" fillId="0" borderId="15" xfId="0" applyFont="1" applyBorder="1" applyAlignment="1" applyProtection="1">
      <alignment horizontal="right" vertical="center"/>
    </xf>
    <xf numFmtId="38" fontId="19" fillId="0" borderId="16" xfId="1" applyFont="1" applyBorder="1" applyAlignment="1" applyProtection="1">
      <alignment horizontal="center" vertical="center"/>
      <protection locked="0"/>
    </xf>
    <xf numFmtId="38" fontId="19" fillId="0" borderId="13" xfId="1" applyFont="1" applyBorder="1" applyAlignment="1" applyProtection="1">
      <alignment horizontal="center" vertical="center"/>
      <protection locked="0"/>
    </xf>
    <xf numFmtId="38" fontId="19" fillId="0" borderId="15" xfId="1" applyFont="1" applyBorder="1" applyAlignment="1" applyProtection="1">
      <alignment horizontal="center" vertical="center"/>
      <protection locked="0"/>
    </xf>
    <xf numFmtId="190" fontId="15" fillId="0" borderId="13" xfId="0" quotePrefix="1" applyNumberFormat="1" applyFont="1" applyBorder="1" applyAlignment="1" applyProtection="1">
      <alignment horizontal="center" vertical="center"/>
      <protection locked="0"/>
    </xf>
    <xf numFmtId="190" fontId="15" fillId="0" borderId="13" xfId="0" applyNumberFormat="1"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xf>
    <xf numFmtId="0" fontId="79" fillId="0" borderId="0" xfId="0" applyFont="1" applyAlignment="1">
      <alignment horizontal="left" vertical="center" wrapText="1"/>
    </xf>
    <xf numFmtId="0" fontId="6" fillId="0" borderId="0" xfId="0" applyFont="1">
      <alignment vertical="center"/>
    </xf>
    <xf numFmtId="0" fontId="53" fillId="0" borderId="52" xfId="0" applyFont="1" applyBorder="1" applyAlignment="1" applyProtection="1">
      <alignment horizontal="center" vertical="center" wrapText="1"/>
      <protection locked="0"/>
    </xf>
    <xf numFmtId="0" fontId="73" fillId="0" borderId="52" xfId="0" applyFont="1" applyBorder="1" applyAlignment="1">
      <alignment horizontal="justify" vertical="center" wrapText="1"/>
    </xf>
    <xf numFmtId="0" fontId="73" fillId="0" borderId="52" xfId="0" applyFont="1" applyBorder="1" applyAlignment="1" applyProtection="1">
      <alignment horizontal="left" vertical="top" wrapText="1"/>
      <protection locked="0"/>
    </xf>
    <xf numFmtId="0" fontId="53" fillId="0" borderId="52" xfId="0" applyFont="1" applyBorder="1" applyAlignment="1">
      <alignment horizontal="center" vertical="top" wrapText="1"/>
    </xf>
    <xf numFmtId="0" fontId="79" fillId="0" borderId="52" xfId="0" applyFont="1" applyBorder="1" applyAlignment="1">
      <alignment horizontal="center" vertical="center" wrapText="1"/>
    </xf>
    <xf numFmtId="0" fontId="53" fillId="0" borderId="83" xfId="0" applyFont="1" applyBorder="1" applyAlignment="1">
      <alignment horizontal="left" vertical="center" wrapText="1"/>
    </xf>
    <xf numFmtId="0" fontId="53" fillId="0" borderId="84" xfId="0" applyFont="1" applyBorder="1" applyAlignment="1">
      <alignment horizontal="left" vertical="center" wrapText="1"/>
    </xf>
    <xf numFmtId="0" fontId="53" fillId="0" borderId="83" xfId="0" applyFont="1" applyBorder="1" applyAlignment="1">
      <alignment horizontal="center" vertical="center" wrapText="1"/>
    </xf>
    <xf numFmtId="0" fontId="53" fillId="0" borderId="84" xfId="0" applyFont="1" applyBorder="1" applyAlignment="1">
      <alignment horizontal="center" vertical="center" wrapText="1"/>
    </xf>
    <xf numFmtId="197" fontId="73" fillId="0" borderId="52" xfId="0" applyNumberFormat="1" applyFont="1" applyBorder="1" applyAlignment="1" applyProtection="1">
      <alignment horizontal="left" vertical="top" wrapText="1"/>
      <protection locked="0"/>
    </xf>
    <xf numFmtId="0" fontId="53" fillId="0" borderId="52" xfId="0" applyFont="1" applyBorder="1" applyAlignment="1">
      <alignment horizontal="left" vertical="center" wrapText="1"/>
    </xf>
    <xf numFmtId="0" fontId="53" fillId="0" borderId="87" xfId="0" applyFont="1" applyBorder="1" applyAlignment="1">
      <alignment horizontal="left" vertical="top" wrapText="1"/>
    </xf>
    <xf numFmtId="0" fontId="53" fillId="0" borderId="88" xfId="0" applyFont="1" applyBorder="1" applyAlignment="1">
      <alignment horizontal="left" vertical="top" wrapText="1"/>
    </xf>
    <xf numFmtId="0" fontId="53" fillId="0" borderId="89" xfId="0" applyFont="1" applyBorder="1" applyAlignment="1">
      <alignment horizontal="left" vertical="top" wrapText="1"/>
    </xf>
    <xf numFmtId="0" fontId="53" fillId="0" borderId="87" xfId="0" applyFont="1" applyBorder="1" applyAlignment="1" applyProtection="1">
      <alignment horizontal="left" vertical="top" wrapText="1"/>
      <protection locked="0"/>
    </xf>
    <xf numFmtId="0" fontId="53" fillId="0" borderId="88" xfId="0" applyFont="1" applyBorder="1" applyAlignment="1" applyProtection="1">
      <alignment horizontal="left" vertical="top" wrapText="1"/>
      <protection locked="0"/>
    </xf>
    <xf numFmtId="0" fontId="53" fillId="0" borderId="89" xfId="0" applyFont="1" applyBorder="1" applyAlignment="1" applyProtection="1">
      <alignment horizontal="left" vertical="top" wrapText="1"/>
      <protection locked="0"/>
    </xf>
    <xf numFmtId="0" fontId="53" fillId="0" borderId="90" xfId="0" applyFont="1" applyBorder="1" applyAlignment="1" applyProtection="1">
      <alignment horizontal="left" vertical="top" wrapText="1"/>
      <protection locked="0"/>
    </xf>
    <xf numFmtId="0" fontId="53" fillId="0" borderId="50" xfId="0" applyFont="1" applyBorder="1" applyAlignment="1" applyProtection="1">
      <alignment horizontal="left" vertical="top" wrapText="1"/>
      <protection locked="0"/>
    </xf>
    <xf numFmtId="0" fontId="53" fillId="0" borderId="91" xfId="0" applyFont="1" applyBorder="1" applyAlignment="1" applyProtection="1">
      <alignment horizontal="left" vertical="top" wrapText="1"/>
      <protection locked="0"/>
    </xf>
    <xf numFmtId="0" fontId="53" fillId="0" borderId="82" xfId="0" applyFont="1" applyBorder="1" applyAlignment="1">
      <alignment horizontal="center" vertical="center" wrapText="1"/>
    </xf>
    <xf numFmtId="0" fontId="92" fillId="0" borderId="83" xfId="0" applyFont="1" applyBorder="1" applyAlignment="1">
      <alignment horizontal="left" vertical="center" wrapText="1"/>
    </xf>
    <xf numFmtId="0" fontId="92" fillId="0" borderId="51" xfId="0" applyFont="1" applyBorder="1" applyAlignment="1">
      <alignment horizontal="left" vertical="center" wrapText="1"/>
    </xf>
    <xf numFmtId="0" fontId="92" fillId="0" borderId="84" xfId="0" applyFont="1" applyBorder="1" applyAlignment="1">
      <alignment horizontal="left" vertical="center" wrapText="1"/>
    </xf>
    <xf numFmtId="0" fontId="71" fillId="0" borderId="0" xfId="0" applyFont="1" applyAlignment="1">
      <alignment horizontal="justify" vertical="center" wrapText="1"/>
    </xf>
    <xf numFmtId="0" fontId="72" fillId="0" borderId="0" xfId="0" applyFont="1">
      <alignment vertical="center"/>
    </xf>
    <xf numFmtId="0" fontId="74" fillId="0" borderId="0" xfId="0" applyFont="1" applyAlignment="1">
      <alignment horizontal="center" vertical="center" wrapText="1"/>
    </xf>
    <xf numFmtId="0" fontId="85" fillId="0" borderId="0" xfId="0" applyFont="1" applyAlignment="1" applyProtection="1">
      <alignment horizontal="left" vertical="center" shrinkToFit="1"/>
      <protection locked="0"/>
    </xf>
    <xf numFmtId="0" fontId="53" fillId="0" borderId="52" xfId="0" applyFont="1" applyBorder="1" applyAlignment="1">
      <alignment horizontal="center" vertical="center" wrapText="1"/>
    </xf>
    <xf numFmtId="0" fontId="73" fillId="0" borderId="0" xfId="0" applyFont="1" applyAlignment="1">
      <alignment horizontal="center" vertical="center" wrapText="1"/>
    </xf>
    <xf numFmtId="0" fontId="79" fillId="0" borderId="0" xfId="0" applyFont="1" applyAlignment="1">
      <alignment horizontal="center" vertical="center" wrapText="1"/>
    </xf>
    <xf numFmtId="180" fontId="89" fillId="0" borderId="0" xfId="0" applyNumberFormat="1" applyFont="1" applyAlignment="1" applyProtection="1">
      <alignment horizontal="right" vertical="center" wrapText="1"/>
      <protection locked="0"/>
    </xf>
    <xf numFmtId="0" fontId="75" fillId="0" borderId="0" xfId="0" applyFont="1" applyAlignment="1" applyProtection="1">
      <alignment horizontal="left" vertical="center" shrinkToFit="1"/>
      <protection locked="0"/>
    </xf>
    <xf numFmtId="0" fontId="53" fillId="0" borderId="50" xfId="0" applyFont="1" applyBorder="1" applyAlignment="1" applyProtection="1">
      <alignment horizontal="left" vertical="center" shrinkToFit="1"/>
      <protection locked="0"/>
    </xf>
    <xf numFmtId="0" fontId="53" fillId="0" borderId="82" xfId="0" applyFont="1" applyBorder="1" applyAlignment="1">
      <alignment horizontal="center" vertical="top" wrapText="1"/>
    </xf>
    <xf numFmtId="0" fontId="53" fillId="0" borderId="85" xfId="0" applyFont="1" applyBorder="1" applyAlignment="1">
      <alignment horizontal="center" vertical="top" wrapText="1"/>
    </xf>
    <xf numFmtId="0" fontId="53" fillId="0" borderId="86" xfId="0" applyFont="1" applyBorder="1" applyAlignment="1">
      <alignment horizontal="center" vertical="top" wrapText="1"/>
    </xf>
    <xf numFmtId="190" fontId="36" fillId="3" borderId="0" xfId="3" applyNumberFormat="1" applyFont="1" applyFill="1" applyAlignment="1" applyProtection="1">
      <alignment horizontal="center" vertical="center" shrinkToFit="1"/>
      <protection locked="0"/>
    </xf>
    <xf numFmtId="0" fontId="4" fillId="0" borderId="13" xfId="3" applyBorder="1" applyAlignment="1" applyProtection="1">
      <alignment horizontal="center" vertical="center"/>
    </xf>
    <xf numFmtId="0" fontId="4" fillId="0" borderId="13" xfId="3" applyBorder="1" applyAlignment="1" applyProtection="1">
      <alignment horizontal="center"/>
    </xf>
    <xf numFmtId="0" fontId="13" fillId="3" borderId="15" xfId="3" applyFont="1" applyFill="1" applyBorder="1" applyAlignment="1" applyProtection="1">
      <alignment horizontal="center" vertical="center"/>
      <protection locked="0"/>
    </xf>
    <xf numFmtId="0" fontId="13" fillId="3" borderId="16" xfId="3" applyFont="1" applyFill="1" applyBorder="1" applyAlignment="1" applyProtection="1">
      <alignment horizontal="center" vertical="center"/>
      <protection locked="0"/>
    </xf>
    <xf numFmtId="0" fontId="3" fillId="0" borderId="13" xfId="3" applyFont="1" applyBorder="1" applyAlignment="1" applyProtection="1">
      <alignment horizontal="left" vertical="center" wrapText="1"/>
    </xf>
    <xf numFmtId="190" fontId="13" fillId="3" borderId="13" xfId="3" applyNumberFormat="1" applyFont="1" applyFill="1" applyBorder="1" applyAlignment="1" applyProtection="1">
      <alignment horizontal="center" vertical="center"/>
      <protection locked="0"/>
    </xf>
    <xf numFmtId="190" fontId="13" fillId="3" borderId="15" xfId="3" applyNumberFormat="1" applyFont="1" applyFill="1" applyBorder="1" applyAlignment="1" applyProtection="1">
      <alignment horizontal="center" vertical="center" shrinkToFit="1"/>
      <protection locked="0"/>
    </xf>
    <xf numFmtId="190" fontId="13" fillId="3" borderId="16" xfId="3" applyNumberFormat="1" applyFont="1" applyFill="1" applyBorder="1" applyAlignment="1" applyProtection="1">
      <alignment horizontal="center" vertical="center" shrinkToFit="1"/>
      <protection locked="0"/>
    </xf>
    <xf numFmtId="0" fontId="3" fillId="0" borderId="15" xfId="3" applyFont="1" applyBorder="1" applyAlignment="1" applyProtection="1">
      <alignment horizontal="left" vertical="center" wrapText="1"/>
    </xf>
    <xf numFmtId="0" fontId="3" fillId="0" borderId="14" xfId="3"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38" fontId="39" fillId="0" borderId="0" xfId="4" applyFont="1" applyBorder="1" applyAlignment="1">
      <alignment horizontal="center" vertical="center" shrinkToFit="1"/>
    </xf>
    <xf numFmtId="0" fontId="11" fillId="0" borderId="0" xfId="3" applyFont="1" applyAlignment="1">
      <alignment horizontal="center" vertical="center" shrinkToFit="1"/>
    </xf>
    <xf numFmtId="190" fontId="39" fillId="3" borderId="0" xfId="4" applyNumberFormat="1" applyFont="1" applyFill="1" applyBorder="1" applyAlignment="1" applyProtection="1">
      <alignment horizontal="center" vertical="center" shrinkToFit="1"/>
      <protection locked="0"/>
    </xf>
    <xf numFmtId="190" fontId="39" fillId="3" borderId="28" xfId="4" applyNumberFormat="1" applyFont="1" applyFill="1" applyBorder="1" applyAlignment="1" applyProtection="1">
      <alignment horizontal="center" vertical="center" shrinkToFit="1"/>
      <protection locked="0"/>
    </xf>
    <xf numFmtId="190" fontId="11" fillId="3" borderId="28" xfId="3" applyNumberFormat="1" applyFont="1" applyFill="1" applyBorder="1" applyAlignment="1" applyProtection="1">
      <alignment horizontal="center" vertical="center" shrinkToFit="1"/>
      <protection locked="0"/>
    </xf>
    <xf numFmtId="0" fontId="38" fillId="0" borderId="14" xfId="3" applyFont="1" applyBorder="1" applyAlignment="1">
      <alignment horizontal="center" vertical="center"/>
    </xf>
    <xf numFmtId="0" fontId="11" fillId="0" borderId="14" xfId="3" applyFont="1" applyBorder="1" applyAlignment="1">
      <alignment horizontal="center" vertical="center"/>
    </xf>
    <xf numFmtId="0" fontId="38"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5" xfId="3" applyFont="1" applyBorder="1" applyAlignment="1">
      <alignment horizontal="center" vertical="center" wrapText="1"/>
    </xf>
    <xf numFmtId="0" fontId="11" fillId="0" borderId="0" xfId="3" applyFont="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8" xfId="3" applyFont="1" applyBorder="1" applyAlignment="1">
      <alignment horizontal="center" vertical="center" wrapText="1"/>
    </xf>
    <xf numFmtId="0" fontId="11" fillId="0" borderId="29" xfId="3" applyFont="1" applyBorder="1" applyAlignment="1">
      <alignment horizontal="center" vertical="center" wrapText="1"/>
    </xf>
    <xf numFmtId="0" fontId="38" fillId="0" borderId="22" xfId="3" applyFont="1" applyBorder="1" applyAlignment="1">
      <alignment horizontal="center" vertical="center" shrinkToFit="1"/>
    </xf>
    <xf numFmtId="0" fontId="11" fillId="0" borderId="23" xfId="3" applyFont="1" applyBorder="1" applyAlignment="1">
      <alignment horizontal="center" vertical="center" shrinkToFit="1"/>
    </xf>
    <xf numFmtId="0" fontId="11" fillId="0" borderId="24" xfId="3" applyFont="1" applyBorder="1" applyAlignment="1">
      <alignment horizontal="center" vertical="center" shrinkToFit="1"/>
    </xf>
    <xf numFmtId="0" fontId="11" fillId="0" borderId="25" xfId="3" applyFont="1" applyBorder="1" applyAlignment="1">
      <alignment horizontal="center" vertical="center" shrinkToFit="1"/>
    </xf>
    <xf numFmtId="0" fontId="11" fillId="0" borderId="26" xfId="3" applyFont="1" applyBorder="1" applyAlignment="1">
      <alignment horizontal="center" vertical="center" shrinkToFit="1"/>
    </xf>
    <xf numFmtId="0" fontId="11" fillId="0" borderId="27" xfId="3" applyFont="1" applyBorder="1" applyAlignment="1">
      <alignment horizontal="center" vertical="center" shrinkToFit="1"/>
    </xf>
    <xf numFmtId="0" fontId="11" fillId="0" borderId="28" xfId="3" applyFont="1" applyBorder="1" applyAlignment="1">
      <alignment horizontal="center" vertical="center" shrinkToFit="1"/>
    </xf>
    <xf numFmtId="0" fontId="11" fillId="0" borderId="29" xfId="3" applyFont="1" applyBorder="1" applyAlignment="1">
      <alignment horizontal="center" vertical="center" shrinkToFit="1"/>
    </xf>
    <xf numFmtId="0" fontId="42" fillId="0" borderId="22" xfId="3" applyFont="1" applyFill="1" applyBorder="1" applyAlignment="1">
      <alignment horizontal="center" vertical="center" wrapText="1"/>
    </xf>
    <xf numFmtId="190" fontId="42" fillId="3" borderId="22" xfId="3" applyNumberFormat="1" applyFont="1" applyFill="1" applyBorder="1" applyAlignment="1" applyProtection="1">
      <alignment horizontal="center" vertical="center" wrapText="1"/>
      <protection locked="0"/>
    </xf>
    <xf numFmtId="190" fontId="11" fillId="3" borderId="23" xfId="3" applyNumberFormat="1" applyFont="1" applyFill="1" applyBorder="1" applyAlignment="1" applyProtection="1">
      <alignment horizontal="center" vertical="center" wrapText="1"/>
      <protection locked="0"/>
    </xf>
    <xf numFmtId="190" fontId="11" fillId="3" borderId="24" xfId="3" applyNumberFormat="1" applyFont="1" applyFill="1" applyBorder="1" applyAlignment="1" applyProtection="1">
      <alignment horizontal="center" vertical="center" wrapText="1"/>
      <protection locked="0"/>
    </xf>
    <xf numFmtId="190" fontId="11" fillId="3" borderId="25" xfId="3" applyNumberFormat="1" applyFont="1" applyFill="1" applyBorder="1" applyAlignment="1" applyProtection="1">
      <alignment horizontal="center" vertical="center" wrapText="1"/>
      <protection locked="0"/>
    </xf>
    <xf numFmtId="190" fontId="11" fillId="3" borderId="0" xfId="3" applyNumberFormat="1" applyFont="1" applyFill="1" applyAlignment="1" applyProtection="1">
      <alignment horizontal="center" vertical="center" wrapText="1"/>
      <protection locked="0"/>
    </xf>
    <xf numFmtId="190" fontId="11" fillId="3" borderId="26" xfId="3" applyNumberFormat="1" applyFont="1" applyFill="1" applyBorder="1" applyAlignment="1" applyProtection="1">
      <alignment horizontal="center" vertical="center" wrapText="1"/>
      <protection locked="0"/>
    </xf>
    <xf numFmtId="190" fontId="11" fillId="3" borderId="27" xfId="3" applyNumberFormat="1" applyFont="1" applyFill="1" applyBorder="1" applyAlignment="1" applyProtection="1">
      <alignment horizontal="center" vertical="center" wrapText="1"/>
      <protection locked="0"/>
    </xf>
    <xf numFmtId="190" fontId="11" fillId="3" borderId="28" xfId="3" applyNumberFormat="1" applyFont="1" applyFill="1" applyBorder="1" applyAlignment="1" applyProtection="1">
      <alignment horizontal="center" vertical="center" wrapText="1"/>
      <protection locked="0"/>
    </xf>
    <xf numFmtId="190" fontId="11" fillId="3" borderId="29" xfId="3" applyNumberFormat="1" applyFont="1" applyFill="1" applyBorder="1" applyAlignment="1" applyProtection="1">
      <alignment horizontal="center" vertical="center" wrapText="1"/>
      <protection locked="0"/>
    </xf>
    <xf numFmtId="179" fontId="42" fillId="0" borderId="22" xfId="3" applyNumberFormat="1" applyFont="1" applyFill="1" applyBorder="1" applyAlignment="1" applyProtection="1">
      <alignment horizontal="center" vertical="center" wrapText="1"/>
      <protection locked="0"/>
    </xf>
    <xf numFmtId="0" fontId="11" fillId="0" borderId="23" xfId="3" applyFont="1" applyBorder="1" applyAlignment="1" applyProtection="1">
      <alignment horizontal="center" vertical="center" wrapText="1"/>
      <protection locked="0"/>
    </xf>
    <xf numFmtId="0" fontId="11" fillId="0" borderId="24" xfId="3" applyFont="1" applyBorder="1" applyAlignment="1" applyProtection="1">
      <alignment horizontal="center" vertical="center" wrapText="1"/>
      <protection locked="0"/>
    </xf>
    <xf numFmtId="0" fontId="11" fillId="0" borderId="25" xfId="3" applyFont="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0" fontId="11" fillId="0" borderId="26" xfId="3" applyFont="1" applyBorder="1" applyAlignment="1" applyProtection="1">
      <alignment horizontal="center" vertical="center" wrapText="1"/>
      <protection locked="0"/>
    </xf>
    <xf numFmtId="0" fontId="11" fillId="0" borderId="27" xfId="3" applyFont="1" applyBorder="1" applyAlignment="1" applyProtection="1">
      <alignment horizontal="center" vertical="center" wrapText="1"/>
      <protection locked="0"/>
    </xf>
    <xf numFmtId="0" fontId="11" fillId="0" borderId="28" xfId="3" applyFont="1" applyBorder="1" applyAlignment="1" applyProtection="1">
      <alignment horizontal="center" vertical="center" wrapText="1"/>
      <protection locked="0"/>
    </xf>
    <xf numFmtId="0" fontId="11" fillId="0" borderId="29" xfId="3" applyFont="1" applyBorder="1" applyAlignment="1" applyProtection="1">
      <alignment horizontal="center" vertical="center" wrapText="1"/>
      <protection locked="0"/>
    </xf>
    <xf numFmtId="179" fontId="38" fillId="0" borderId="38" xfId="3" applyNumberFormat="1" applyFont="1" applyFill="1" applyBorder="1" applyAlignment="1">
      <alignment vertical="center"/>
    </xf>
    <xf numFmtId="0" fontId="11" fillId="0" borderId="39" xfId="3" applyFont="1" applyBorder="1" applyAlignment="1">
      <alignment vertical="center"/>
    </xf>
    <xf numFmtId="0" fontId="11" fillId="0" borderId="40" xfId="3" applyFont="1" applyBorder="1" applyAlignment="1">
      <alignment vertical="center"/>
    </xf>
    <xf numFmtId="0" fontId="11" fillId="0" borderId="41" xfId="3" applyFont="1" applyBorder="1" applyAlignment="1">
      <alignment vertical="center"/>
    </xf>
    <xf numFmtId="0" fontId="11" fillId="0" borderId="42" xfId="3" applyFont="1" applyBorder="1" applyAlignment="1">
      <alignment vertical="center"/>
    </xf>
    <xf numFmtId="0" fontId="11" fillId="0" borderId="43" xfId="3" applyFont="1" applyBorder="1" applyAlignment="1">
      <alignment vertical="center"/>
    </xf>
    <xf numFmtId="0" fontId="11" fillId="0" borderId="44" xfId="3" applyFont="1" applyBorder="1" applyAlignment="1">
      <alignment vertical="center"/>
    </xf>
    <xf numFmtId="0" fontId="11" fillId="0" borderId="45" xfId="3" applyFont="1" applyBorder="1" applyAlignment="1">
      <alignment vertical="center"/>
    </xf>
    <xf numFmtId="0" fontId="11" fillId="0" borderId="46" xfId="3" applyFont="1" applyBorder="1" applyAlignment="1">
      <alignment vertical="center"/>
    </xf>
    <xf numFmtId="179" fontId="11" fillId="0" borderId="22" xfId="3" applyNumberFormat="1" applyFont="1" applyFill="1" applyBorder="1" applyAlignment="1">
      <alignment vertical="center" wrapText="1"/>
    </xf>
    <xf numFmtId="0" fontId="11" fillId="0" borderId="23" xfId="3" applyFont="1" applyBorder="1" applyAlignment="1">
      <alignment vertical="center" wrapText="1"/>
    </xf>
    <xf numFmtId="0" fontId="11" fillId="0" borderId="24" xfId="3" applyFont="1" applyBorder="1" applyAlignment="1">
      <alignment vertical="center" wrapText="1"/>
    </xf>
    <xf numFmtId="0" fontId="11" fillId="0" borderId="25" xfId="3" applyFont="1" applyBorder="1" applyAlignment="1">
      <alignment vertical="center" wrapText="1"/>
    </xf>
    <xf numFmtId="0" fontId="11" fillId="0" borderId="0" xfId="3" applyFont="1" applyAlignment="1">
      <alignment vertical="center" wrapText="1"/>
    </xf>
    <xf numFmtId="0" fontId="11" fillId="0" borderId="26" xfId="3" applyFont="1" applyBorder="1" applyAlignment="1">
      <alignment vertical="center" wrapText="1"/>
    </xf>
    <xf numFmtId="0" fontId="11" fillId="0" borderId="27" xfId="3" applyFont="1" applyBorder="1" applyAlignment="1">
      <alignment vertical="center" wrapText="1"/>
    </xf>
    <xf numFmtId="0" fontId="11" fillId="0" borderId="28" xfId="3" applyFont="1" applyBorder="1" applyAlignment="1">
      <alignment vertical="center" wrapText="1"/>
    </xf>
    <xf numFmtId="0" fontId="11" fillId="0" borderId="29" xfId="3" applyFont="1" applyBorder="1" applyAlignment="1">
      <alignment vertical="center" wrapText="1"/>
    </xf>
    <xf numFmtId="0" fontId="38" fillId="0" borderId="22" xfId="3" applyFont="1" applyFill="1" applyBorder="1" applyAlignment="1">
      <alignment horizontal="center" vertical="center" wrapText="1"/>
    </xf>
    <xf numFmtId="185" fontId="42" fillId="3" borderId="22" xfId="3" applyNumberFormat="1" applyFont="1" applyFill="1" applyBorder="1" applyAlignment="1" applyProtection="1">
      <alignment horizontal="center" vertical="center" wrapText="1"/>
      <protection locked="0"/>
    </xf>
    <xf numFmtId="185" fontId="11" fillId="3" borderId="23" xfId="3" applyNumberFormat="1" applyFont="1" applyFill="1" applyBorder="1" applyAlignment="1" applyProtection="1">
      <alignment horizontal="center" vertical="center" wrapText="1"/>
      <protection locked="0"/>
    </xf>
    <xf numFmtId="185" fontId="11" fillId="3" borderId="24" xfId="3" applyNumberFormat="1" applyFont="1" applyFill="1" applyBorder="1" applyAlignment="1" applyProtection="1">
      <alignment horizontal="center" vertical="center" wrapText="1"/>
      <protection locked="0"/>
    </xf>
    <xf numFmtId="185" fontId="11" fillId="3" borderId="25" xfId="3" applyNumberFormat="1" applyFont="1" applyFill="1" applyBorder="1" applyAlignment="1" applyProtection="1">
      <alignment horizontal="center" vertical="center" wrapText="1"/>
      <protection locked="0"/>
    </xf>
    <xf numFmtId="185" fontId="11" fillId="3" borderId="0" xfId="3" applyNumberFormat="1" applyFont="1" applyFill="1" applyAlignment="1" applyProtection="1">
      <alignment horizontal="center" vertical="center" wrapText="1"/>
      <protection locked="0"/>
    </xf>
    <xf numFmtId="185" fontId="11" fillId="3" borderId="26" xfId="3" applyNumberFormat="1" applyFont="1" applyFill="1" applyBorder="1" applyAlignment="1" applyProtection="1">
      <alignment horizontal="center" vertical="center" wrapText="1"/>
      <protection locked="0"/>
    </xf>
    <xf numFmtId="185" fontId="11" fillId="3" borderId="27" xfId="3" applyNumberFormat="1" applyFont="1" applyFill="1" applyBorder="1" applyAlignment="1" applyProtection="1">
      <alignment horizontal="center" vertical="center" wrapText="1"/>
      <protection locked="0"/>
    </xf>
    <xf numFmtId="185" fontId="11" fillId="3" borderId="28" xfId="3" applyNumberFormat="1" applyFont="1" applyFill="1" applyBorder="1" applyAlignment="1" applyProtection="1">
      <alignment horizontal="center" vertical="center" wrapText="1"/>
      <protection locked="0"/>
    </xf>
    <xf numFmtId="185" fontId="11" fillId="3" borderId="29" xfId="3" applyNumberFormat="1" applyFont="1" applyFill="1" applyBorder="1" applyAlignment="1" applyProtection="1">
      <alignment horizontal="center" vertical="center" wrapText="1"/>
      <protection locked="0"/>
    </xf>
    <xf numFmtId="180" fontId="42" fillId="0" borderId="22" xfId="3" applyNumberFormat="1" applyFont="1" applyFill="1" applyBorder="1" applyAlignment="1" applyProtection="1">
      <alignment horizontal="center" vertical="center" wrapText="1"/>
      <protection locked="0"/>
    </xf>
    <xf numFmtId="0" fontId="38" fillId="0" borderId="22" xfId="3" applyFont="1" applyFill="1" applyBorder="1" applyAlignment="1">
      <alignment vertical="center" wrapText="1"/>
    </xf>
    <xf numFmtId="181" fontId="43" fillId="0" borderId="22" xfId="3" applyNumberFormat="1" applyFont="1" applyFill="1" applyBorder="1" applyAlignment="1" applyProtection="1">
      <alignment horizontal="center" vertical="center" wrapText="1"/>
      <protection locked="0"/>
    </xf>
    <xf numFmtId="181" fontId="38" fillId="0" borderId="23" xfId="3" applyNumberFormat="1" applyFont="1" applyFill="1" applyBorder="1" applyAlignment="1">
      <alignment horizontal="center" vertical="center" wrapText="1"/>
    </xf>
    <xf numFmtId="186" fontId="43" fillId="3" borderId="22" xfId="3" applyNumberFormat="1" applyFont="1" applyFill="1" applyBorder="1" applyAlignment="1" applyProtection="1">
      <alignment horizontal="center" vertical="center" wrapText="1"/>
      <protection locked="0"/>
    </xf>
    <xf numFmtId="186" fontId="11" fillId="3" borderId="23" xfId="3" applyNumberFormat="1" applyFont="1" applyFill="1" applyBorder="1" applyAlignment="1" applyProtection="1">
      <alignment horizontal="center" vertical="center" wrapText="1"/>
      <protection locked="0"/>
    </xf>
    <xf numFmtId="186" fontId="11" fillId="3" borderId="25" xfId="3" applyNumberFormat="1" applyFont="1" applyFill="1" applyBorder="1" applyAlignment="1" applyProtection="1">
      <alignment horizontal="center" vertical="center" wrapText="1"/>
      <protection locked="0"/>
    </xf>
    <xf numFmtId="186" fontId="11" fillId="3" borderId="0" xfId="3" applyNumberFormat="1" applyFont="1" applyFill="1" applyAlignment="1" applyProtection="1">
      <alignment horizontal="center" vertical="center" wrapText="1"/>
      <protection locked="0"/>
    </xf>
    <xf numFmtId="186" fontId="11" fillId="3" borderId="27" xfId="3" applyNumberFormat="1" applyFont="1" applyFill="1" applyBorder="1" applyAlignment="1" applyProtection="1">
      <alignment horizontal="center" vertical="center" wrapText="1"/>
      <protection locked="0"/>
    </xf>
    <xf numFmtId="186" fontId="11" fillId="3" borderId="28" xfId="3" applyNumberFormat="1" applyFont="1" applyFill="1" applyBorder="1" applyAlignment="1" applyProtection="1">
      <alignment horizontal="center" vertical="center" wrapText="1"/>
      <protection locked="0"/>
    </xf>
    <xf numFmtId="0" fontId="38" fillId="0" borderId="23" xfId="3" applyFont="1" applyFill="1" applyBorder="1" applyAlignment="1">
      <alignment horizontal="center" vertical="center" wrapText="1"/>
    </xf>
    <xf numFmtId="183" fontId="38" fillId="0" borderId="22" xfId="3" applyNumberFormat="1" applyFont="1" applyFill="1" applyBorder="1" applyAlignment="1">
      <alignment vertical="center" wrapText="1"/>
    </xf>
    <xf numFmtId="183" fontId="43" fillId="3" borderId="22" xfId="3" applyNumberFormat="1" applyFont="1" applyFill="1" applyBorder="1" applyAlignment="1" applyProtection="1">
      <alignment horizontal="center" vertical="center" wrapText="1"/>
      <protection locked="0"/>
    </xf>
    <xf numFmtId="0" fontId="11" fillId="3" borderId="23" xfId="3" applyFont="1" applyFill="1" applyBorder="1" applyAlignment="1">
      <alignment horizontal="center" vertical="center" wrapText="1"/>
    </xf>
    <xf numFmtId="0" fontId="11" fillId="3" borderId="24" xfId="3" applyFont="1" applyFill="1" applyBorder="1" applyAlignment="1">
      <alignment horizontal="center" vertical="center" wrapText="1"/>
    </xf>
    <xf numFmtId="0" fontId="11" fillId="3" borderId="25" xfId="3" applyFont="1" applyFill="1" applyBorder="1" applyAlignment="1">
      <alignment horizontal="center" vertical="center" wrapText="1"/>
    </xf>
    <xf numFmtId="0" fontId="11" fillId="3" borderId="0" xfId="3" applyFont="1" applyFill="1" applyAlignment="1">
      <alignment horizontal="center" vertical="center" wrapText="1"/>
    </xf>
    <xf numFmtId="0" fontId="11" fillId="3" borderId="26"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11" fillId="3" borderId="28" xfId="3" applyFont="1" applyFill="1" applyBorder="1" applyAlignment="1">
      <alignment horizontal="center" vertical="center" wrapText="1"/>
    </xf>
    <xf numFmtId="0" fontId="11" fillId="3" borderId="29" xfId="3" applyFont="1" applyFill="1" applyBorder="1" applyAlignment="1">
      <alignment horizontal="center" vertical="center" wrapText="1"/>
    </xf>
    <xf numFmtId="183" fontId="43" fillId="0" borderId="22" xfId="3" applyNumberFormat="1" applyFont="1" applyFill="1" applyBorder="1" applyAlignment="1" applyProtection="1">
      <alignment horizontal="center" vertical="center" wrapText="1"/>
      <protection locked="0"/>
    </xf>
    <xf numFmtId="182" fontId="43" fillId="3" borderId="22" xfId="3" applyNumberFormat="1" applyFont="1" applyFill="1" applyBorder="1" applyAlignment="1">
      <alignment horizontal="center" vertical="center" wrapText="1"/>
    </xf>
    <xf numFmtId="182" fontId="43" fillId="0" borderId="22" xfId="3" applyNumberFormat="1" applyFont="1" applyFill="1" applyBorder="1" applyAlignment="1">
      <alignment horizontal="center" vertical="center" wrapText="1"/>
    </xf>
    <xf numFmtId="184" fontId="43" fillId="0" borderId="23" xfId="3" applyNumberFormat="1" applyFont="1" applyFill="1" applyBorder="1" applyAlignment="1">
      <alignment horizontal="center" vertical="center" shrinkToFit="1"/>
    </xf>
    <xf numFmtId="183" fontId="11" fillId="0" borderId="22" xfId="3" applyNumberFormat="1" applyFont="1" applyFill="1" applyBorder="1" applyAlignment="1">
      <alignment vertical="center" wrapText="1"/>
    </xf>
    <xf numFmtId="183" fontId="44" fillId="0" borderId="38" xfId="3" applyNumberFormat="1" applyFont="1" applyFill="1" applyBorder="1" applyAlignment="1">
      <alignment horizontal="center" vertical="center" wrapText="1"/>
    </xf>
    <xf numFmtId="0" fontId="11"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46" xfId="3" applyFont="1" applyBorder="1" applyAlignment="1">
      <alignment horizontal="center" vertical="center" wrapText="1"/>
    </xf>
    <xf numFmtId="182" fontId="43" fillId="0" borderId="22" xfId="3" applyNumberFormat="1" applyFont="1" applyFill="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0" xfId="3" applyFont="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38" fillId="0" borderId="23" xfId="3" applyFont="1" applyFill="1" applyBorder="1" applyAlignment="1">
      <alignment horizontal="center" vertical="center" shrinkToFit="1"/>
    </xf>
    <xf numFmtId="184" fontId="43" fillId="3" borderId="22" xfId="3" applyNumberFormat="1" applyFont="1" applyFill="1" applyBorder="1" applyAlignment="1">
      <alignment horizontal="center" vertical="center"/>
    </xf>
    <xf numFmtId="0" fontId="11" fillId="3" borderId="23"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0" xfId="3" applyFont="1" applyFill="1" applyAlignment="1">
      <alignment horizontal="center" vertical="center"/>
    </xf>
    <xf numFmtId="0" fontId="11" fillId="3" borderId="27" xfId="3" applyFont="1" applyFill="1" applyBorder="1" applyAlignment="1">
      <alignment horizontal="center" vertical="center"/>
    </xf>
    <xf numFmtId="0" fontId="11" fillId="3" borderId="28" xfId="3" applyFont="1" applyFill="1" applyBorder="1" applyAlignment="1">
      <alignment horizontal="center" vertical="center"/>
    </xf>
    <xf numFmtId="184" fontId="43" fillId="0" borderId="22" xfId="3" applyNumberFormat="1" applyFont="1" applyFill="1" applyBorder="1" applyAlignment="1">
      <alignment horizontal="center" vertical="center"/>
    </xf>
    <xf numFmtId="183" fontId="43" fillId="0" borderId="22" xfId="3" applyNumberFormat="1" applyFont="1" applyFill="1" applyBorder="1" applyAlignment="1">
      <alignment horizontal="center" vertical="center"/>
    </xf>
    <xf numFmtId="194" fontId="61" fillId="0" borderId="7" xfId="7" applyNumberFormat="1" applyFont="1" applyBorder="1" applyAlignment="1">
      <alignment horizontal="left" vertical="center"/>
    </xf>
    <xf numFmtId="194" fontId="61" fillId="0" borderId="3" xfId="7" applyNumberFormat="1" applyFont="1" applyBorder="1" applyAlignment="1">
      <alignment horizontal="left" vertical="center"/>
    </xf>
    <xf numFmtId="49" fontId="15" fillId="0" borderId="0" xfId="7" applyNumberFormat="1" applyFont="1" applyBorder="1" applyAlignment="1">
      <alignment horizontal="distributed" vertical="center"/>
    </xf>
    <xf numFmtId="0" fontId="15" fillId="0" borderId="0" xfId="7" applyFont="1" applyBorder="1" applyAlignment="1">
      <alignment horizontal="distributed" vertical="center"/>
    </xf>
    <xf numFmtId="0" fontId="15" fillId="0" borderId="0" xfId="7" applyNumberFormat="1" applyFont="1" applyBorder="1" applyAlignment="1">
      <alignment vertical="center"/>
    </xf>
    <xf numFmtId="49" fontId="54" fillId="0" borderId="0" xfId="7" applyNumberFormat="1" applyFont="1" applyBorder="1" applyAlignment="1">
      <alignment horizontal="center" vertical="center" shrinkToFit="1"/>
    </xf>
    <xf numFmtId="49" fontId="17" fillId="0" borderId="0" xfId="7" applyNumberFormat="1" applyFont="1" applyBorder="1" applyAlignment="1">
      <alignment vertical="center"/>
    </xf>
    <xf numFmtId="49" fontId="55" fillId="0" borderId="0" xfId="7" applyNumberFormat="1" applyFont="1" applyBorder="1" applyAlignment="1">
      <alignment horizontal="center" vertical="center"/>
    </xf>
    <xf numFmtId="49" fontId="56" fillId="0" borderId="0" xfId="7" applyNumberFormat="1" applyFont="1" applyBorder="1" applyAlignment="1">
      <alignment horizontal="center" vertical="center"/>
    </xf>
    <xf numFmtId="49" fontId="16" fillId="0" borderId="0" xfId="7" applyNumberFormat="1" applyFont="1" applyBorder="1" applyAlignment="1">
      <alignment horizontal="distributed" vertical="center"/>
    </xf>
    <xf numFmtId="49" fontId="15" fillId="0" borderId="0" xfId="7" applyNumberFormat="1" applyFont="1" applyBorder="1" applyAlignment="1">
      <alignment vertical="center" wrapText="1"/>
    </xf>
    <xf numFmtId="0" fontId="52" fillId="0" borderId="0" xfId="7" applyFont="1" applyBorder="1" applyAlignment="1">
      <alignment vertical="center"/>
    </xf>
    <xf numFmtId="0" fontId="15" fillId="0" borderId="0" xfId="7" applyNumberFormat="1" applyFont="1" applyBorder="1" applyAlignment="1">
      <alignment horizontal="center" vertical="center" wrapText="1"/>
    </xf>
    <xf numFmtId="0" fontId="52" fillId="0" borderId="0" xfId="7" applyNumberFormat="1" applyFont="1" applyBorder="1" applyAlignment="1">
      <alignment horizontal="center" vertical="center" wrapText="1"/>
    </xf>
    <xf numFmtId="49" fontId="15" fillId="0" borderId="0" xfId="7" applyNumberFormat="1" applyFont="1" applyBorder="1" applyAlignment="1">
      <alignment horizontal="center" vertical="center"/>
    </xf>
    <xf numFmtId="192" fontId="57" fillId="0" borderId="28" xfId="7" applyNumberFormat="1" applyFont="1" applyBorder="1" applyAlignment="1">
      <alignment horizontal="center" vertical="center"/>
    </xf>
    <xf numFmtId="49" fontId="15" fillId="0" borderId="28" xfId="7" applyNumberFormat="1" applyFont="1" applyBorder="1" applyAlignment="1">
      <alignment horizontal="center" vertical="center"/>
    </xf>
    <xf numFmtId="49" fontId="17" fillId="0" borderId="2" xfId="7" applyNumberFormat="1" applyFont="1" applyBorder="1" applyAlignment="1">
      <alignment horizontal="center" vertical="center"/>
    </xf>
    <xf numFmtId="0" fontId="15" fillId="0" borderId="7" xfId="7" applyFont="1" applyBorder="1" applyAlignment="1">
      <alignment horizontal="center" vertical="center"/>
    </xf>
    <xf numFmtId="0" fontId="15" fillId="0" borderId="10" xfId="7" applyFont="1" applyBorder="1" applyAlignment="1">
      <alignment horizontal="center" vertical="center"/>
    </xf>
    <xf numFmtId="49" fontId="17" fillId="0" borderId="9" xfId="7" applyNumberFormat="1" applyFont="1" applyBorder="1" applyAlignment="1">
      <alignment horizontal="center" vertical="center"/>
    </xf>
    <xf numFmtId="0" fontId="15" fillId="0" borderId="3" xfId="7" applyFont="1" applyBorder="1" applyAlignment="1">
      <alignment horizontal="center" vertical="center"/>
    </xf>
    <xf numFmtId="49" fontId="17" fillId="0" borderId="53" xfId="7" applyNumberFormat="1" applyFont="1" applyBorder="1" applyAlignment="1">
      <alignment horizontal="center" vertical="center"/>
    </xf>
    <xf numFmtId="0" fontId="15" fillId="0" borderId="54" xfId="7" applyFont="1" applyBorder="1" applyAlignment="1">
      <alignment horizontal="center" vertical="center"/>
    </xf>
    <xf numFmtId="0" fontId="15" fillId="0" borderId="55" xfId="7" applyFont="1" applyBorder="1" applyAlignment="1">
      <alignment horizontal="center" vertical="center"/>
    </xf>
    <xf numFmtId="193" fontId="17" fillId="0" borderId="54" xfId="7" applyNumberFormat="1" applyFont="1" applyBorder="1" applyAlignment="1">
      <alignment horizontal="right" vertical="center"/>
    </xf>
    <xf numFmtId="0" fontId="61" fillId="0" borderId="56" xfId="7" applyFont="1" applyBorder="1" applyAlignment="1">
      <alignment vertical="center" wrapText="1"/>
    </xf>
    <xf numFmtId="0" fontId="61" fillId="0" borderId="54" xfId="7" applyFont="1" applyBorder="1" applyAlignment="1">
      <alignment vertical="center" wrapText="1"/>
    </xf>
    <xf numFmtId="0" fontId="61" fillId="0" borderId="57" xfId="7" applyFont="1" applyBorder="1" applyAlignment="1">
      <alignment vertical="center" wrapText="1"/>
    </xf>
    <xf numFmtId="49" fontId="17" fillId="0" borderId="58" xfId="7" applyNumberFormat="1" applyFont="1" applyBorder="1" applyAlignment="1">
      <alignment horizontal="center" vertical="center"/>
    </xf>
    <xf numFmtId="0" fontId="15" fillId="0" borderId="23" xfId="7" applyFont="1" applyBorder="1" applyAlignment="1">
      <alignment horizontal="center" vertical="center"/>
    </xf>
    <xf numFmtId="0" fontId="15" fillId="0" borderId="24" xfId="7" applyFont="1" applyBorder="1" applyAlignment="1">
      <alignment horizontal="center" vertical="center"/>
    </xf>
    <xf numFmtId="193" fontId="59" fillId="0" borderId="23" xfId="7" applyNumberFormat="1" applyFont="1" applyBorder="1" applyAlignment="1">
      <alignment horizontal="right" vertical="center"/>
    </xf>
    <xf numFmtId="193" fontId="60" fillId="0" borderId="23" xfId="7" applyNumberFormat="1" applyFont="1" applyBorder="1" applyAlignment="1">
      <alignment horizontal="right" vertical="center"/>
    </xf>
    <xf numFmtId="49" fontId="61" fillId="0" borderId="22" xfId="7" applyNumberFormat="1" applyFont="1" applyFill="1" applyBorder="1" applyAlignment="1">
      <alignment vertical="center" shrinkToFit="1"/>
    </xf>
    <xf numFmtId="0" fontId="61" fillId="0" borderId="23" xfId="7" applyFont="1" applyFill="1" applyBorder="1" applyAlignment="1">
      <alignment vertical="center" shrinkToFit="1"/>
    </xf>
    <xf numFmtId="0" fontId="61" fillId="0" borderId="59" xfId="7" applyFont="1" applyFill="1" applyBorder="1" applyAlignment="1">
      <alignment vertical="center" shrinkToFit="1"/>
    </xf>
    <xf numFmtId="49" fontId="17" fillId="0" borderId="60" xfId="7" applyNumberFormat="1" applyFont="1" applyBorder="1" applyAlignment="1">
      <alignment horizontal="center" vertical="center"/>
    </xf>
    <xf numFmtId="0" fontId="15" fillId="0" borderId="61" xfId="7" applyFont="1" applyBorder="1" applyAlignment="1">
      <alignment horizontal="center" vertical="center"/>
    </xf>
    <xf numFmtId="0" fontId="15" fillId="0" borderId="62" xfId="7" applyFont="1" applyBorder="1" applyAlignment="1">
      <alignment horizontal="center" vertical="center"/>
    </xf>
    <xf numFmtId="38" fontId="59" fillId="0" borderId="61" xfId="1" applyFont="1" applyBorder="1" applyAlignment="1">
      <alignment horizontal="right" vertical="center"/>
    </xf>
    <xf numFmtId="49" fontId="61" fillId="0" borderId="15" xfId="7" applyNumberFormat="1" applyFont="1" applyBorder="1" applyAlignment="1">
      <alignment vertical="center"/>
    </xf>
    <xf numFmtId="0" fontId="61" fillId="0" borderId="14" xfId="7" applyFont="1" applyBorder="1" applyAlignment="1">
      <alignment vertical="center"/>
    </xf>
    <xf numFmtId="0" fontId="61" fillId="0" borderId="64" xfId="7" applyFont="1" applyBorder="1" applyAlignment="1">
      <alignment vertical="center"/>
    </xf>
    <xf numFmtId="49" fontId="61" fillId="0" borderId="9" xfId="7" applyNumberFormat="1" applyFont="1" applyBorder="1" applyAlignment="1">
      <alignment vertical="center"/>
    </xf>
    <xf numFmtId="0" fontId="61" fillId="0" borderId="7" xfId="7" applyFont="1" applyBorder="1" applyAlignment="1">
      <alignment vertical="center"/>
    </xf>
    <xf numFmtId="0" fontId="61" fillId="0" borderId="3" xfId="7" applyFont="1" applyBorder="1" applyAlignment="1">
      <alignment vertical="center"/>
    </xf>
    <xf numFmtId="193" fontId="60" fillId="0" borderId="54" xfId="7" applyNumberFormat="1" applyFont="1" applyBorder="1" applyAlignment="1">
      <alignment horizontal="right" vertical="center"/>
    </xf>
    <xf numFmtId="0" fontId="61" fillId="0" borderId="54" xfId="7" applyFont="1" applyBorder="1" applyAlignment="1">
      <alignment vertical="center"/>
    </xf>
    <xf numFmtId="0" fontId="61" fillId="0" borderId="57" xfId="7" applyFont="1" applyBorder="1" applyAlignment="1">
      <alignment vertical="center"/>
    </xf>
    <xf numFmtId="49" fontId="17" fillId="0" borderId="65" xfId="7" applyNumberFormat="1" applyFont="1" applyBorder="1" applyAlignment="1">
      <alignment horizontal="center" vertical="center"/>
    </xf>
    <xf numFmtId="0" fontId="15" fillId="0" borderId="28" xfId="7" applyFont="1" applyBorder="1" applyAlignment="1">
      <alignment horizontal="center" vertical="center"/>
    </xf>
    <xf numFmtId="0" fontId="15" fillId="0" borderId="29" xfId="7" applyFont="1" applyBorder="1" applyAlignment="1">
      <alignment horizontal="center" vertical="center"/>
    </xf>
    <xf numFmtId="193" fontId="60" fillId="0" borderId="28" xfId="7" applyNumberFormat="1" applyFont="1" applyBorder="1" applyAlignment="1">
      <alignment horizontal="right" vertical="center"/>
    </xf>
    <xf numFmtId="49" fontId="61" fillId="0" borderId="27" xfId="7" applyNumberFormat="1" applyFont="1" applyBorder="1" applyAlignment="1">
      <alignment vertical="center"/>
    </xf>
    <xf numFmtId="0" fontId="61" fillId="0" borderId="28" xfId="7" applyFont="1" applyBorder="1" applyAlignment="1">
      <alignment vertical="center"/>
    </xf>
    <xf numFmtId="0" fontId="61" fillId="0" borderId="66" xfId="7" applyFont="1" applyBorder="1" applyAlignment="1">
      <alignment vertical="center"/>
    </xf>
    <xf numFmtId="38" fontId="17" fillId="0" borderId="2" xfId="8" applyFont="1" applyBorder="1" applyAlignment="1">
      <alignment horizontal="right" vertical="center"/>
    </xf>
    <xf numFmtId="38" fontId="17" fillId="0" borderId="7" xfId="8" applyFont="1" applyBorder="1" applyAlignment="1">
      <alignment horizontal="right" vertical="center"/>
    </xf>
    <xf numFmtId="38" fontId="17" fillId="0" borderId="3" xfId="8" applyFont="1" applyBorder="1" applyAlignment="1">
      <alignment horizontal="right" vertical="center"/>
    </xf>
    <xf numFmtId="195" fontId="15" fillId="0" borderId="0" xfId="7" applyNumberFormat="1" applyFont="1" applyBorder="1" applyAlignment="1">
      <alignment horizontal="left" vertical="center"/>
    </xf>
    <xf numFmtId="193" fontId="59" fillId="0" borderId="7" xfId="7" applyNumberFormat="1" applyFont="1" applyBorder="1" applyAlignment="1">
      <alignment horizontal="right" vertical="center"/>
    </xf>
    <xf numFmtId="49" fontId="17" fillId="0" borderId="7" xfId="7" applyNumberFormat="1" applyFont="1" applyBorder="1" applyAlignment="1">
      <alignment horizontal="center" vertical="center"/>
    </xf>
    <xf numFmtId="49" fontId="17" fillId="0" borderId="10" xfId="7" applyNumberFormat="1" applyFont="1" applyBorder="1" applyAlignment="1">
      <alignment horizontal="center" vertical="center"/>
    </xf>
    <xf numFmtId="49" fontId="61" fillId="0" borderId="22" xfId="7" applyNumberFormat="1" applyFont="1" applyBorder="1" applyAlignment="1">
      <alignment vertical="center"/>
    </xf>
    <xf numFmtId="0" fontId="61" fillId="0" borderId="23" xfId="7" applyFont="1" applyBorder="1" applyAlignment="1">
      <alignment vertical="center"/>
    </xf>
    <xf numFmtId="0" fontId="61" fillId="0" borderId="59" xfId="7" applyFont="1" applyBorder="1" applyAlignment="1">
      <alignment vertical="center"/>
    </xf>
    <xf numFmtId="193" fontId="60" fillId="0" borderId="7" xfId="7" applyNumberFormat="1" applyFont="1" applyBorder="1" applyAlignment="1">
      <alignment horizontal="right" vertical="center"/>
    </xf>
    <xf numFmtId="193" fontId="59" fillId="0" borderId="70" xfId="7" applyNumberFormat="1" applyFont="1" applyBorder="1" applyAlignment="1">
      <alignment horizontal="right" vertical="center"/>
    </xf>
    <xf numFmtId="193" fontId="59" fillId="0" borderId="11" xfId="7" applyNumberFormat="1" applyFont="1" applyBorder="1" applyAlignment="1">
      <alignment horizontal="right" vertical="center"/>
    </xf>
    <xf numFmtId="38" fontId="17" fillId="0" borderId="2" xfId="8" applyFont="1" applyBorder="1" applyAlignment="1">
      <alignment horizontal="center" vertical="center"/>
    </xf>
    <xf numFmtId="38" fontId="17" fillId="0" borderId="7" xfId="8" applyFont="1" applyBorder="1" applyAlignment="1">
      <alignment horizontal="center" vertical="center"/>
    </xf>
    <xf numFmtId="38" fontId="17" fillId="0" borderId="3" xfId="8" applyFont="1" applyBorder="1" applyAlignment="1">
      <alignment horizontal="center" vertical="center"/>
    </xf>
    <xf numFmtId="38" fontId="17" fillId="0" borderId="2" xfId="8" applyNumberFormat="1" applyFont="1" applyBorder="1" applyAlignment="1">
      <alignment horizontal="right" vertical="center"/>
    </xf>
    <xf numFmtId="38" fontId="17" fillId="0" borderId="7" xfId="8" applyNumberFormat="1" applyFont="1" applyBorder="1" applyAlignment="1">
      <alignment horizontal="right" vertical="center"/>
    </xf>
    <xf numFmtId="38" fontId="17" fillId="0" borderId="3" xfId="8" applyNumberFormat="1" applyFont="1" applyBorder="1" applyAlignment="1">
      <alignment horizontal="right" vertical="center"/>
    </xf>
    <xf numFmtId="49" fontId="17" fillId="0" borderId="5" xfId="7" applyNumberFormat="1" applyFont="1" applyBorder="1" applyAlignment="1">
      <alignment horizontal="center" vertical="center"/>
    </xf>
    <xf numFmtId="49" fontId="17" fillId="0" borderId="8" xfId="7" applyNumberFormat="1" applyFont="1" applyBorder="1" applyAlignment="1">
      <alignment horizontal="center" vertical="center"/>
    </xf>
    <xf numFmtId="49" fontId="17" fillId="0" borderId="67" xfId="7" applyNumberFormat="1" applyFont="1" applyBorder="1" applyAlignment="1">
      <alignment horizontal="center" vertical="center"/>
    </xf>
    <xf numFmtId="49" fontId="17" fillId="0" borderId="12" xfId="7" applyNumberFormat="1" applyFont="1" applyBorder="1" applyAlignment="1">
      <alignment horizontal="center" vertical="center"/>
    </xf>
    <xf numFmtId="49" fontId="17" fillId="0" borderId="11" xfId="7" applyNumberFormat="1" applyFont="1" applyBorder="1" applyAlignment="1">
      <alignment horizontal="center" vertical="center"/>
    </xf>
    <xf numFmtId="49" fontId="17" fillId="0" borderId="73" xfId="7" applyNumberFormat="1" applyFont="1" applyBorder="1" applyAlignment="1">
      <alignment horizontal="center" vertical="center"/>
    </xf>
    <xf numFmtId="193" fontId="59" fillId="0" borderId="8" xfId="7" applyNumberFormat="1" applyFont="1" applyBorder="1" applyAlignment="1">
      <alignment horizontal="center" vertical="center"/>
    </xf>
    <xf numFmtId="193" fontId="59" fillId="0" borderId="11" xfId="7" applyNumberFormat="1" applyFont="1" applyBorder="1" applyAlignment="1">
      <alignment horizontal="center" vertical="center"/>
    </xf>
    <xf numFmtId="49" fontId="61" fillId="0" borderId="69" xfId="7" applyNumberFormat="1" applyFont="1" applyBorder="1" applyAlignment="1">
      <alignment horizontal="center" vertical="center"/>
    </xf>
    <xf numFmtId="49" fontId="61" fillId="0" borderId="70" xfId="7" applyNumberFormat="1" applyFont="1" applyBorder="1" applyAlignment="1">
      <alignment horizontal="center" vertical="center"/>
    </xf>
    <xf numFmtId="49" fontId="61" fillId="0" borderId="75" xfId="7" applyNumberFormat="1" applyFont="1" applyBorder="1" applyAlignment="1">
      <alignment horizontal="center" vertical="center"/>
    </xf>
    <xf numFmtId="49" fontId="61" fillId="0" borderId="76" xfId="7" applyNumberFormat="1" applyFont="1" applyBorder="1" applyAlignment="1">
      <alignment horizontal="center" vertical="center"/>
    </xf>
    <xf numFmtId="49" fontId="61" fillId="0" borderId="74" xfId="7" applyNumberFormat="1" applyFont="1" applyBorder="1" applyAlignment="1">
      <alignment vertical="center"/>
    </xf>
    <xf numFmtId="0" fontId="61" fillId="0" borderId="11" xfId="7" applyFont="1" applyBorder="1" applyAlignment="1">
      <alignment vertical="center"/>
    </xf>
    <xf numFmtId="0" fontId="61" fillId="0" borderId="77" xfId="7" applyFont="1" applyBorder="1" applyAlignment="1">
      <alignment vertical="center"/>
    </xf>
    <xf numFmtId="38" fontId="17" fillId="0" borderId="78" xfId="8" applyFont="1" applyBorder="1" applyAlignment="1">
      <alignment horizontal="center" vertical="center"/>
    </xf>
    <xf numFmtId="38" fontId="17" fillId="0" borderId="79" xfId="8" applyFont="1" applyBorder="1" applyAlignment="1">
      <alignment horizontal="center" vertical="center"/>
    </xf>
    <xf numFmtId="38" fontId="17" fillId="0" borderId="80" xfId="8" applyFont="1" applyBorder="1" applyAlignment="1">
      <alignment horizontal="center" vertical="center"/>
    </xf>
    <xf numFmtId="49" fontId="17" fillId="0" borderId="81" xfId="7" applyNumberFormat="1" applyFont="1" applyBorder="1" applyAlignment="1">
      <alignment horizontal="center" vertical="center"/>
    </xf>
    <xf numFmtId="49" fontId="17" fillId="0" borderId="70" xfId="7" applyNumberFormat="1" applyFont="1" applyBorder="1" applyAlignment="1">
      <alignment horizontal="center" vertical="center"/>
    </xf>
    <xf numFmtId="49" fontId="17" fillId="0" borderId="71" xfId="7" applyNumberFormat="1" applyFont="1" applyBorder="1" applyAlignment="1">
      <alignment horizontal="center" vertical="center"/>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6" fillId="0" borderId="0" xfId="0" applyFont="1">
      <alignment vertical="center"/>
    </xf>
    <xf numFmtId="0" fontId="91" fillId="0" borderId="0" xfId="0" applyFont="1" applyAlignment="1">
      <alignment horizontal="center" vertical="center"/>
    </xf>
  </cellXfs>
  <cellStyles count="9">
    <cellStyle name="パーセント" xfId="6" builtinId="5"/>
    <cellStyle name="パーセント 2" xfId="5"/>
    <cellStyle name="桁区切り" xfId="1" builtinId="6"/>
    <cellStyle name="桁区切り 2" xfId="4"/>
    <cellStyle name="桁区切り 3" xfId="8"/>
    <cellStyle name="標準" xfId="0" builtinId="0"/>
    <cellStyle name="標準 2" xfId="2"/>
    <cellStyle name="標準 3" xfId="3"/>
    <cellStyle name="標準 4" xfId="7"/>
  </cellStyles>
  <dxfs count="127">
    <dxf>
      <fill>
        <patternFill>
          <bgColor theme="9"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rgb="FFFF0000"/>
        </patternFill>
      </fill>
    </dxf>
    <dxf>
      <fill>
        <patternFill>
          <bgColor theme="0" tint="-0.14996795556505021"/>
        </patternFill>
      </fill>
    </dxf>
    <dxf>
      <fill>
        <patternFill>
          <bgColor rgb="FFFF0000"/>
        </patternFill>
      </fill>
    </dxf>
    <dxf>
      <font>
        <color theme="0"/>
      </font>
      <fill>
        <patternFill>
          <bgColor rgb="FFFF0000"/>
        </patternFill>
      </fill>
    </dxf>
    <dxf>
      <font>
        <color theme="0"/>
      </font>
      <fill>
        <patternFill>
          <fgColor auto="1"/>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FF0000"/>
        </patternFill>
      </fill>
    </dxf>
    <dxf>
      <fill>
        <patternFill>
          <bgColor theme="5" tint="0.79998168889431442"/>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ont>
        <color theme="0"/>
      </font>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theme="5" tint="0.79998168889431442"/>
        </patternFill>
      </fill>
    </dxf>
    <dxf>
      <font>
        <color theme="0"/>
      </font>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22996;&#20219;&#29366;&#12501;&#12457;&#12540;&#12510;&#12483;&#12488;_R&#65301;&#24180;&#24230;&#29256;!Print_Area"/><Relationship Id="rId7" Type="http://schemas.openxmlformats.org/officeDocument/2006/relationships/image" Target="../media/image6.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5.png"/><Relationship Id="rId11" Type="http://schemas.openxmlformats.org/officeDocument/2006/relationships/hyperlink" Target="#'2025&#24180;&#37325;&#37327;&#36554;&#29123;&#36027;&#22522;&#28310;&#36948;&#25104;&#35388;&#26126;&#26360;'!A1"/><Relationship Id="rId5" Type="http://schemas.openxmlformats.org/officeDocument/2006/relationships/image" Target="../media/image4.png"/><Relationship Id="rId10" Type="http://schemas.openxmlformats.org/officeDocument/2006/relationships/image" Target="../media/image9.emf"/><Relationship Id="rId4" Type="http://schemas.openxmlformats.org/officeDocument/2006/relationships/image" Target="../media/image3.emf"/><Relationship Id="rId9"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11</xdr:col>
      <xdr:colOff>684646</xdr:colOff>
      <xdr:row>76</xdr:row>
      <xdr:rowOff>228599</xdr:rowOff>
    </xdr:from>
    <xdr:to>
      <xdr:col>11</xdr:col>
      <xdr:colOff>2371725</xdr:colOff>
      <xdr:row>83</xdr:row>
      <xdr:rowOff>152400</xdr:rowOff>
    </xdr:to>
    <xdr:pic>
      <xdr:nvPicPr>
        <xdr:cNvPr id="86" name="図 8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5171" y="18735674"/>
          <a:ext cx="1687079" cy="1657351"/>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34</xdr:row>
      <xdr:rowOff>0</xdr:rowOff>
    </xdr:from>
    <xdr:to>
      <xdr:col>11</xdr:col>
      <xdr:colOff>164523</xdr:colOff>
      <xdr:row>41</xdr:row>
      <xdr:rowOff>216477</xdr:rowOff>
    </xdr:to>
    <xdr:sp macro="" textlink="">
      <xdr:nvSpPr>
        <xdr:cNvPr id="5" name="右中かっこ 4"/>
        <xdr:cNvSpPr/>
      </xdr:nvSpPr>
      <xdr:spPr>
        <a:xfrm>
          <a:off x="8009659" y="9152659"/>
          <a:ext cx="164523" cy="1974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27</xdr:row>
      <xdr:rowOff>1</xdr:rowOff>
    </xdr:from>
    <xdr:to>
      <xdr:col>11</xdr:col>
      <xdr:colOff>155863</xdr:colOff>
      <xdr:row>31</xdr:row>
      <xdr:rowOff>199159</xdr:rowOff>
    </xdr:to>
    <xdr:sp macro="" textlink="">
      <xdr:nvSpPr>
        <xdr:cNvPr id="6" name="右中かっこ 5"/>
        <xdr:cNvSpPr/>
      </xdr:nvSpPr>
      <xdr:spPr>
        <a:xfrm>
          <a:off x="8009659" y="6407728"/>
          <a:ext cx="155863" cy="120361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20</xdr:row>
      <xdr:rowOff>103909</xdr:rowOff>
    </xdr:from>
    <xdr:to>
      <xdr:col>11</xdr:col>
      <xdr:colOff>95250</xdr:colOff>
      <xdr:row>21</xdr:row>
      <xdr:rowOff>346364</xdr:rowOff>
    </xdr:to>
    <xdr:sp macro="" textlink="">
      <xdr:nvSpPr>
        <xdr:cNvPr id="9" name="右中かっこ 8"/>
        <xdr:cNvSpPr/>
      </xdr:nvSpPr>
      <xdr:spPr>
        <a:xfrm>
          <a:off x="8009659" y="4996295"/>
          <a:ext cx="95250" cy="597478"/>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447673</xdr:colOff>
      <xdr:row>48</xdr:row>
      <xdr:rowOff>66675</xdr:rowOff>
    </xdr:from>
    <xdr:to>
      <xdr:col>12</xdr:col>
      <xdr:colOff>2362199</xdr:colOff>
      <xdr:row>54</xdr:row>
      <xdr:rowOff>99680</xdr:rowOff>
    </xdr:to>
    <xdr:sp macro="" textlink="">
      <xdr:nvSpPr>
        <xdr:cNvPr id="3" name="テキスト ボックス 2"/>
        <xdr:cNvSpPr txBox="1"/>
      </xdr:nvSpPr>
      <xdr:spPr>
        <a:xfrm>
          <a:off x="8458198" y="12315825"/>
          <a:ext cx="4629151" cy="1518905"/>
        </a:xfrm>
        <a:prstGeom prst="wedgeRectCallout">
          <a:avLst>
            <a:gd name="adj1" fmla="val -53905"/>
            <a:gd name="adj2" fmla="val 49000"/>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・自動車検査証記録事項の内容を転記ください。</a:t>
          </a:r>
        </a:p>
        <a:p>
          <a:r>
            <a:rPr kumimoji="1" lang="ja-JP" altLang="en-US" sz="1100"/>
            <a:t>・新規車検証（自動車検査証記録事項）コピーは必ず添付ください。</a:t>
          </a:r>
        </a:p>
        <a:p>
          <a:r>
            <a:rPr kumimoji="1" lang="ja-JP" altLang="en-US" sz="1100"/>
            <a:t>・所有者名が申請者名になっていることをご確認ください。</a:t>
          </a:r>
          <a:endParaRPr kumimoji="1" lang="en-US" altLang="ja-JP" sz="1100"/>
        </a:p>
        <a:p>
          <a:r>
            <a:rPr kumimoji="1" lang="ja-JP" altLang="en-US" sz="1100"/>
            <a:t>・新規車検証（自動車検査証記録事項）の所有者が販売店等になっている場合には、新規車検証に加えて移転登録車検証コピーと自動車検査証記録事項</a:t>
          </a:r>
          <a:endParaRPr kumimoji="1" lang="en-US" altLang="ja-JP" sz="1100"/>
        </a:p>
        <a:p>
          <a:r>
            <a:rPr kumimoji="1" lang="ja-JP" altLang="en-US" sz="1100"/>
            <a:t>　も添付ください。</a:t>
          </a:r>
        </a:p>
      </xdr:txBody>
    </xdr:sp>
    <xdr:clientData/>
  </xdr:twoCellAnchor>
  <xdr:twoCellAnchor>
    <xdr:from>
      <xdr:col>11</xdr:col>
      <xdr:colOff>0</xdr:colOff>
      <xdr:row>47</xdr:row>
      <xdr:rowOff>0</xdr:rowOff>
    </xdr:from>
    <xdr:to>
      <xdr:col>11</xdr:col>
      <xdr:colOff>181841</xdr:colOff>
      <xdr:row>62</xdr:row>
      <xdr:rowOff>233796</xdr:rowOff>
    </xdr:to>
    <xdr:sp macro="" textlink="">
      <xdr:nvSpPr>
        <xdr:cNvPr id="7" name="右中かっこ 6"/>
        <xdr:cNvSpPr/>
      </xdr:nvSpPr>
      <xdr:spPr>
        <a:xfrm>
          <a:off x="8009659" y="12399818"/>
          <a:ext cx="181841" cy="3498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12</xdr:col>
      <xdr:colOff>120362</xdr:colOff>
      <xdr:row>61</xdr:row>
      <xdr:rowOff>65810</xdr:rowOff>
    </xdr:from>
    <xdr:to>
      <xdr:col>13</xdr:col>
      <xdr:colOff>18669</xdr:colOff>
      <xdr:row>69</xdr:row>
      <xdr:rowOff>85725</xdr:rowOff>
    </xdr:to>
    <xdr:pic>
      <xdr:nvPicPr>
        <xdr:cNvPr id="13" name="図 25"/>
        <xdr:cNvPicPr>
          <a:picLocks noChangeAspect="1" noChangeArrowheads="1"/>
          <a:extLst/>
        </xdr:cNvPicPr>
      </xdr:nvPicPr>
      <xdr:blipFill>
        <a:blip xmlns:r="http://schemas.openxmlformats.org/officeDocument/2006/relationships" r:embed="rId2"/>
        <a:srcRect/>
        <a:stretch>
          <a:fillRect/>
        </a:stretch>
      </xdr:blipFill>
      <xdr:spPr bwMode="auto">
        <a:xfrm>
          <a:off x="10845512" y="15334385"/>
          <a:ext cx="2517682" cy="2001115"/>
        </a:xfrm>
        <a:prstGeom prst="rect">
          <a:avLst/>
        </a:prstGeom>
        <a:solidFill>
          <a:srgbClr xmlns:mc="http://schemas.openxmlformats.org/markup-compatibility/2006" xmlns:a14="http://schemas.microsoft.com/office/drawing/2010/main" val="FFFFFF" mc:Ignorable="a14" a14:legacySpreadsheetColorIndex="9"/>
        </a:solidFill>
        <a:ln w="6350">
          <a:solidFill>
            <a:srgbClr val="000000"/>
          </a:solidFill>
          <a:miter lim="800000"/>
          <a:headEnd/>
          <a:tailEnd/>
        </a:ln>
        <a:effectLst>
          <a:outerShdw blurRad="50800" dist="38100" dir="2700000" algn="tl" rotWithShape="0">
            <a:prstClr val="black">
              <a:alpha val="40000"/>
            </a:prstClr>
          </a:outerShdw>
        </a:effectLst>
        <a:extLst/>
      </xdr:spPr>
    </xdr:pic>
    <xdr:clientData/>
  </xdr:twoCellAnchor>
  <xdr:twoCellAnchor>
    <xdr:from>
      <xdr:col>10</xdr:col>
      <xdr:colOff>675409</xdr:colOff>
      <xdr:row>65</xdr:row>
      <xdr:rowOff>75768</xdr:rowOff>
    </xdr:from>
    <xdr:to>
      <xdr:col>12</xdr:col>
      <xdr:colOff>120362</xdr:colOff>
      <xdr:row>66</xdr:row>
      <xdr:rowOff>147204</xdr:rowOff>
    </xdr:to>
    <xdr:cxnSp macro="">
      <xdr:nvCxnSpPr>
        <xdr:cNvPr id="8" name="直線矢印コネクタ 7"/>
        <xdr:cNvCxnSpPr>
          <a:endCxn id="13" idx="1"/>
        </xdr:cNvCxnSpPr>
      </xdr:nvCxnSpPr>
      <xdr:spPr>
        <a:xfrm flipV="1">
          <a:off x="5828434" y="16334943"/>
          <a:ext cx="5017078" cy="319086"/>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1285875</xdr:colOff>
      <xdr:row>2</xdr:row>
      <xdr:rowOff>236394</xdr:rowOff>
    </xdr:from>
    <xdr:to>
      <xdr:col>10</xdr:col>
      <xdr:colOff>1727489</xdr:colOff>
      <xdr:row>3</xdr:row>
      <xdr:rowOff>195695</xdr:rowOff>
    </xdr:to>
    <xdr:sp macro="" textlink="">
      <xdr:nvSpPr>
        <xdr:cNvPr id="12" name="正方形/長方形 11"/>
        <xdr:cNvSpPr/>
      </xdr:nvSpPr>
      <xdr:spPr>
        <a:xfrm>
          <a:off x="6438900" y="826944"/>
          <a:ext cx="441614" cy="21647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1644361</xdr:colOff>
      <xdr:row>2</xdr:row>
      <xdr:rowOff>185304</xdr:rowOff>
    </xdr:from>
    <xdr:to>
      <xdr:col>11</xdr:col>
      <xdr:colOff>397452</xdr:colOff>
      <xdr:row>3</xdr:row>
      <xdr:rowOff>226002</xdr:rowOff>
    </xdr:to>
    <xdr:sp macro="" textlink="">
      <xdr:nvSpPr>
        <xdr:cNvPr id="14" name="テキスト ボックス 13"/>
        <xdr:cNvSpPr txBox="1"/>
      </xdr:nvSpPr>
      <xdr:spPr>
        <a:xfrm>
          <a:off x="6797386" y="775854"/>
          <a:ext cx="1610591" cy="297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色セルは自動表示</a:t>
          </a:r>
        </a:p>
      </xdr:txBody>
    </xdr:sp>
    <xdr:clientData/>
  </xdr:twoCellAnchor>
  <xdr:twoCellAnchor>
    <xdr:from>
      <xdr:col>0</xdr:col>
      <xdr:colOff>199159</xdr:colOff>
      <xdr:row>126</xdr:row>
      <xdr:rowOff>77932</xdr:rowOff>
    </xdr:from>
    <xdr:to>
      <xdr:col>11</xdr:col>
      <xdr:colOff>2433205</xdr:colOff>
      <xdr:row>131</xdr:row>
      <xdr:rowOff>51954</xdr:rowOff>
    </xdr:to>
    <xdr:sp macro="" textlink="">
      <xdr:nvSpPr>
        <xdr:cNvPr id="4" name="テキスト ボックス 3"/>
        <xdr:cNvSpPr txBox="1"/>
      </xdr:nvSpPr>
      <xdr:spPr>
        <a:xfrm>
          <a:off x="199159" y="22219227"/>
          <a:ext cx="10243705" cy="1186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●お願い</a:t>
          </a:r>
          <a:endParaRPr kumimoji="1" lang="en-US" altLang="ja-JP" sz="1100">
            <a:solidFill>
              <a:srgbClr val="FF0000"/>
            </a:solidFill>
          </a:endParaRPr>
        </a:p>
        <a:p>
          <a:r>
            <a:rPr kumimoji="1" lang="ja-JP" altLang="en-US" sz="1100">
              <a:solidFill>
                <a:srgbClr val="FF0000"/>
              </a:solidFill>
            </a:rPr>
            <a:t>入力終了後に入力漏れ・セルの赤表示が無いことを再度ご確認ください。</a:t>
          </a:r>
        </a:p>
        <a:p>
          <a:r>
            <a:rPr kumimoji="1" lang="ja-JP" altLang="en-US" sz="1100">
              <a:solidFill>
                <a:srgbClr val="FF0000"/>
              </a:solidFill>
            </a:rPr>
            <a:t>入力項目で赤表示がある場合は、申請要件を満たしていません。赤表示の理由が不明の場合は当機構までお問い合わせください。</a:t>
          </a:r>
        </a:p>
        <a:p>
          <a:r>
            <a:rPr kumimoji="1" lang="en-US" altLang="ja-JP" sz="1100">
              <a:solidFill>
                <a:srgbClr val="FF0000"/>
              </a:solidFill>
            </a:rPr>
            <a:t>TEL</a:t>
          </a:r>
          <a:r>
            <a:rPr kumimoji="1" lang="ja-JP" altLang="en-US" sz="1100">
              <a:solidFill>
                <a:srgbClr val="FF0000"/>
              </a:solidFill>
            </a:rPr>
            <a:t>：</a:t>
          </a:r>
          <a:r>
            <a:rPr kumimoji="1" lang="en-US" altLang="ja-JP" sz="1100">
              <a:solidFill>
                <a:srgbClr val="FF0000"/>
              </a:solidFill>
            </a:rPr>
            <a:t>03-5341-4577</a:t>
          </a:r>
          <a:r>
            <a:rPr kumimoji="1" lang="ja-JP" altLang="en-US" sz="1100">
              <a:solidFill>
                <a:srgbClr val="FF0000"/>
              </a:solidFill>
            </a:rPr>
            <a:t>　</a:t>
          </a:r>
          <a:r>
            <a:rPr kumimoji="1" lang="en-US" altLang="ja-JP" sz="1100">
              <a:solidFill>
                <a:srgbClr val="FF0000"/>
              </a:solidFill>
            </a:rPr>
            <a:t>FAX</a:t>
          </a:r>
          <a:r>
            <a:rPr kumimoji="1" lang="ja-JP" altLang="en-US" sz="1100">
              <a:solidFill>
                <a:srgbClr val="FF0000"/>
              </a:solidFill>
            </a:rPr>
            <a:t>：</a:t>
          </a:r>
          <a:r>
            <a:rPr kumimoji="1" lang="en-US" altLang="ja-JP" sz="1100">
              <a:solidFill>
                <a:srgbClr val="FF0000"/>
              </a:solidFill>
            </a:rPr>
            <a:t>03-5341-4578</a:t>
          </a:r>
          <a:r>
            <a:rPr kumimoji="1" lang="ja-JP" altLang="en-US" sz="1100">
              <a:solidFill>
                <a:srgbClr val="FF0000"/>
              </a:solidFill>
            </a:rPr>
            <a:t>　</a:t>
          </a:r>
          <a:r>
            <a:rPr kumimoji="1" lang="en-US" altLang="ja-JP" sz="1100">
              <a:solidFill>
                <a:srgbClr val="FF0000"/>
              </a:solidFill>
            </a:rPr>
            <a:t>E-mail</a:t>
          </a:r>
          <a:r>
            <a:rPr kumimoji="1" lang="ja-JP" altLang="en-US" sz="1100">
              <a:solidFill>
                <a:srgbClr val="FF0000"/>
              </a:solidFill>
            </a:rPr>
            <a:t>：</a:t>
          </a:r>
          <a:r>
            <a:rPr kumimoji="1" lang="en-US" altLang="ja-JP" sz="1100">
              <a:solidFill>
                <a:srgbClr val="FF0000"/>
              </a:solidFill>
            </a:rPr>
            <a:t>hojokin@levo.or.jp</a:t>
          </a:r>
        </a:p>
        <a:p>
          <a:endParaRPr kumimoji="1" lang="ja-JP" altLang="en-US" sz="1100">
            <a:solidFill>
              <a:srgbClr val="FF0000"/>
            </a:solidFill>
          </a:endParaRPr>
        </a:p>
      </xdr:txBody>
    </xdr:sp>
    <xdr:clientData/>
  </xdr:twoCellAnchor>
  <xdr:twoCellAnchor>
    <xdr:from>
      <xdr:col>0</xdr:col>
      <xdr:colOff>19050</xdr:colOff>
      <xdr:row>2</xdr:row>
      <xdr:rowOff>15586</xdr:rowOff>
    </xdr:from>
    <xdr:to>
      <xdr:col>1</xdr:col>
      <xdr:colOff>218209</xdr:colOff>
      <xdr:row>2</xdr:row>
      <xdr:rowOff>232062</xdr:rowOff>
    </xdr:to>
    <xdr:sp macro="" textlink="">
      <xdr:nvSpPr>
        <xdr:cNvPr id="15" name="正方形/長方形 14"/>
        <xdr:cNvSpPr/>
      </xdr:nvSpPr>
      <xdr:spPr>
        <a:xfrm>
          <a:off x="19050" y="368011"/>
          <a:ext cx="437284" cy="216476"/>
        </a:xfrm>
        <a:prstGeom prst="rect">
          <a:avLst/>
        </a:prstGeom>
        <a:solidFill>
          <a:schemeClr val="accent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1952626</xdr:colOff>
      <xdr:row>83</xdr:row>
      <xdr:rowOff>209550</xdr:rowOff>
    </xdr:from>
    <xdr:to>
      <xdr:col>11</xdr:col>
      <xdr:colOff>2486026</xdr:colOff>
      <xdr:row>87</xdr:row>
      <xdr:rowOff>19050</xdr:rowOff>
    </xdr:to>
    <xdr:sp macro="" textlink="">
      <xdr:nvSpPr>
        <xdr:cNvPr id="2" name="テキスト ボックス 1"/>
        <xdr:cNvSpPr txBox="1"/>
      </xdr:nvSpPr>
      <xdr:spPr>
        <a:xfrm>
          <a:off x="7105651" y="20450175"/>
          <a:ext cx="3390900" cy="790575"/>
        </a:xfrm>
        <a:prstGeom prst="wedgeRectCallout">
          <a:avLst>
            <a:gd name="adj1" fmla="val -53487"/>
            <a:gd name="adj2" fmla="val -2682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廃車の走行距離は、廃車日までの過去</a:t>
          </a:r>
          <a:r>
            <a:rPr kumimoji="1" lang="en-US" altLang="ja-JP" sz="1000"/>
            <a:t>1</a:t>
          </a:r>
          <a:r>
            <a:rPr kumimoji="1" lang="ja-JP" altLang="en-US" sz="1000"/>
            <a:t>年間で普通車・小型車：</a:t>
          </a:r>
          <a:r>
            <a:rPr kumimoji="1" lang="en-US" altLang="ja-JP" sz="1000"/>
            <a:t>3000km</a:t>
          </a:r>
          <a:r>
            <a:rPr kumimoji="1" lang="ja-JP" altLang="en-US" sz="1000"/>
            <a:t>以上、特種車：</a:t>
          </a:r>
          <a:r>
            <a:rPr kumimoji="1" lang="en-US" altLang="ja-JP" sz="1000"/>
            <a:t>5000km</a:t>
          </a:r>
          <a:r>
            <a:rPr kumimoji="1" lang="ja-JP" altLang="en-US" sz="1000"/>
            <a:t>で以上である必要があります。満たない場合はお問合せください。</a:t>
          </a:r>
        </a:p>
      </xdr:txBody>
    </xdr:sp>
    <xdr:clientData/>
  </xdr:twoCellAnchor>
  <xdr:twoCellAnchor>
    <xdr:from>
      <xdr:col>10</xdr:col>
      <xdr:colOff>323849</xdr:colOff>
      <xdr:row>81</xdr:row>
      <xdr:rowOff>57150</xdr:rowOff>
    </xdr:from>
    <xdr:to>
      <xdr:col>11</xdr:col>
      <xdr:colOff>409574</xdr:colOff>
      <xdr:row>82</xdr:row>
      <xdr:rowOff>142875</xdr:rowOff>
    </xdr:to>
    <xdr:sp macro="" textlink="">
      <xdr:nvSpPr>
        <xdr:cNvPr id="16" name="テキスト ボックス 15"/>
        <xdr:cNvSpPr txBox="1"/>
      </xdr:nvSpPr>
      <xdr:spPr>
        <a:xfrm>
          <a:off x="5476874" y="20307300"/>
          <a:ext cx="2943225" cy="333375"/>
        </a:xfrm>
        <a:prstGeom prst="wedgeRectCallout">
          <a:avLst>
            <a:gd name="adj1" fmla="val -30774"/>
            <a:gd name="adj2" fmla="val 860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導入車両より小さい区分の廃車は無効です</a:t>
          </a:r>
        </a:p>
      </xdr:txBody>
    </xdr:sp>
    <xdr:clientData/>
  </xdr:twoCellAnchor>
  <xdr:oneCellAnchor>
    <xdr:from>
      <xdr:col>1</xdr:col>
      <xdr:colOff>742950</xdr:colOff>
      <xdr:row>71</xdr:row>
      <xdr:rowOff>28575</xdr:rowOff>
    </xdr:from>
    <xdr:ext cx="6591300" cy="328423"/>
    <xdr:sp macro="" textlink="">
      <xdr:nvSpPr>
        <xdr:cNvPr id="17" name="テキスト ボックス 16"/>
        <xdr:cNvSpPr txBox="1"/>
      </xdr:nvSpPr>
      <xdr:spPr>
        <a:xfrm>
          <a:off x="981075" y="17954625"/>
          <a:ext cx="65913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廃車は永久抹消（解体）されていることが必要です。</a:t>
          </a:r>
          <a:endParaRPr kumimoji="1" lang="ja-JP" altLang="en-US" sz="1100">
            <a:solidFill>
              <a:srgbClr val="FF0000"/>
            </a:solidFill>
          </a:endParaRPr>
        </a:p>
      </xdr:txBody>
    </xdr:sp>
    <xdr:clientData/>
  </xdr:oneCellAnchor>
  <xdr:twoCellAnchor>
    <xdr:from>
      <xdr:col>10</xdr:col>
      <xdr:colOff>2686050</xdr:colOff>
      <xdr:row>71</xdr:row>
      <xdr:rowOff>276225</xdr:rowOff>
    </xdr:from>
    <xdr:to>
      <xdr:col>11</xdr:col>
      <xdr:colOff>2447925</xdr:colOff>
      <xdr:row>73</xdr:row>
      <xdr:rowOff>9525</xdr:rowOff>
    </xdr:to>
    <xdr:sp macro="" textlink="">
      <xdr:nvSpPr>
        <xdr:cNvPr id="18" name="テキスト ボックス 17"/>
        <xdr:cNvSpPr txBox="1"/>
      </xdr:nvSpPr>
      <xdr:spPr>
        <a:xfrm>
          <a:off x="7839075" y="17440275"/>
          <a:ext cx="2619375" cy="333375"/>
        </a:xfrm>
        <a:prstGeom prst="wedgeRectCallout">
          <a:avLst>
            <a:gd name="adj1" fmla="val -70861"/>
            <a:gd name="adj2" fmla="val 119365"/>
          </a:avLst>
        </a:prstGeom>
        <a:solidFill>
          <a:schemeClr val="accent2">
            <a:lumMod val="60000"/>
            <a:lumOff val="4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26(2014)</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日以前であること</a:t>
          </a:r>
        </a:p>
      </xdr:txBody>
    </xdr:sp>
    <xdr:clientData/>
  </xdr:twoCellAnchor>
  <xdr:twoCellAnchor>
    <xdr:from>
      <xdr:col>11</xdr:col>
      <xdr:colOff>104775</xdr:colOff>
      <xdr:row>73</xdr:row>
      <xdr:rowOff>123826</xdr:rowOff>
    </xdr:from>
    <xdr:to>
      <xdr:col>11</xdr:col>
      <xdr:colOff>2657475</xdr:colOff>
      <xdr:row>75</xdr:row>
      <xdr:rowOff>219076</xdr:rowOff>
    </xdr:to>
    <xdr:sp macro="" textlink="">
      <xdr:nvSpPr>
        <xdr:cNvPr id="19" name="テキスト ボックス 18"/>
        <xdr:cNvSpPr txBox="1"/>
      </xdr:nvSpPr>
      <xdr:spPr>
        <a:xfrm>
          <a:off x="8115300" y="17887951"/>
          <a:ext cx="2552700" cy="590550"/>
        </a:xfrm>
        <a:prstGeom prst="wedgeRectCallout">
          <a:avLst>
            <a:gd name="adj1" fmla="val -54356"/>
            <a:gd name="adj2" fmla="val 537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廃車日の６か月前の期日には一時抹消されておらず、かつ車検が有効であること</a:t>
          </a:r>
        </a:p>
      </xdr:txBody>
    </xdr:sp>
    <xdr:clientData/>
  </xdr:twoCellAnchor>
  <xdr:twoCellAnchor>
    <xdr:from>
      <xdr:col>11</xdr:col>
      <xdr:colOff>457200</xdr:colOff>
      <xdr:row>31</xdr:row>
      <xdr:rowOff>238126</xdr:rowOff>
    </xdr:from>
    <xdr:to>
      <xdr:col>12</xdr:col>
      <xdr:colOff>447675</xdr:colOff>
      <xdr:row>43</xdr:row>
      <xdr:rowOff>66676</xdr:rowOff>
    </xdr:to>
    <xdr:sp macro="" textlink="">
      <xdr:nvSpPr>
        <xdr:cNvPr id="21" name="テキスト ボックス 20"/>
        <xdr:cNvSpPr txBox="1"/>
      </xdr:nvSpPr>
      <xdr:spPr>
        <a:xfrm>
          <a:off x="8467725" y="8239126"/>
          <a:ext cx="2705100" cy="2781300"/>
        </a:xfrm>
        <a:prstGeom prst="wedgeRectCallout">
          <a:avLst>
            <a:gd name="adj1" fmla="val -56136"/>
            <a:gd name="adj2" fmla="val -74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通帳の通りに記載ください。</a:t>
          </a:r>
          <a:endParaRPr kumimoji="1" lang="en-US" altLang="ja-JP" sz="1100"/>
        </a:p>
        <a:p>
          <a:r>
            <a:rPr kumimoji="1" lang="ja-JP" altLang="en-US" sz="1100"/>
            <a:t>そのまま振込に使用しますので、「株式会社」等のフリガナ略称は、金融機関指定の略称を記載ください。</a:t>
          </a:r>
        </a:p>
      </xdr:txBody>
    </xdr:sp>
    <xdr:clientData/>
  </xdr:twoCellAnchor>
  <xdr:twoCellAnchor>
    <xdr:from>
      <xdr:col>11</xdr:col>
      <xdr:colOff>219075</xdr:colOff>
      <xdr:row>17</xdr:row>
      <xdr:rowOff>247649</xdr:rowOff>
    </xdr:from>
    <xdr:to>
      <xdr:col>12</xdr:col>
      <xdr:colOff>9525</xdr:colOff>
      <xdr:row>22</xdr:row>
      <xdr:rowOff>152400</xdr:rowOff>
    </xdr:to>
    <xdr:sp macro="" textlink="">
      <xdr:nvSpPr>
        <xdr:cNvPr id="23" name="テキスト ボックス 22"/>
        <xdr:cNvSpPr txBox="1"/>
      </xdr:nvSpPr>
      <xdr:spPr>
        <a:xfrm>
          <a:off x="8229600" y="4581524"/>
          <a:ext cx="2505075" cy="1104901"/>
        </a:xfrm>
        <a:prstGeom prst="wedgeRectCallout">
          <a:avLst>
            <a:gd name="adj1" fmla="val -53598"/>
            <a:gd name="adj2" fmla="val 85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・リースの場合は貸渡先の情報</a:t>
          </a:r>
          <a:endParaRPr kumimoji="1" lang="en-US" altLang="ja-JP" sz="1100"/>
        </a:p>
        <a:p>
          <a:r>
            <a:rPr kumimoji="1" lang="ja-JP" altLang="en-US" sz="1100"/>
            <a:t>・従業員数</a:t>
          </a:r>
          <a:r>
            <a:rPr kumimoji="1" lang="en-US" altLang="ja-JP" sz="1100"/>
            <a:t>300</a:t>
          </a:r>
          <a:r>
            <a:rPr kumimoji="1" lang="ja-JP" altLang="en-US" sz="1100"/>
            <a:t>名以下、または資本金３億円以下の場合は、どちらか一方が不明でも可</a:t>
          </a:r>
        </a:p>
      </xdr:txBody>
    </xdr:sp>
    <xdr:clientData/>
  </xdr:twoCellAnchor>
  <xdr:twoCellAnchor>
    <xdr:from>
      <xdr:col>10</xdr:col>
      <xdr:colOff>228601</xdr:colOff>
      <xdr:row>22</xdr:row>
      <xdr:rowOff>276225</xdr:rowOff>
    </xdr:from>
    <xdr:to>
      <xdr:col>11</xdr:col>
      <xdr:colOff>247651</xdr:colOff>
      <xdr:row>24</xdr:row>
      <xdr:rowOff>57150</xdr:rowOff>
    </xdr:to>
    <xdr:sp macro="" textlink="">
      <xdr:nvSpPr>
        <xdr:cNvPr id="24" name="テキスト ボックス 23"/>
        <xdr:cNvSpPr txBox="1"/>
      </xdr:nvSpPr>
      <xdr:spPr>
        <a:xfrm>
          <a:off x="5381626" y="5810250"/>
          <a:ext cx="2876550" cy="333375"/>
        </a:xfrm>
        <a:prstGeom prst="wedgeRectCallout">
          <a:avLst>
            <a:gd name="adj1" fmla="val -61492"/>
            <a:gd name="adj2" fmla="val -5777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リースの場合は自動車リース事業を選択</a:t>
          </a:r>
        </a:p>
      </xdr:txBody>
    </xdr:sp>
    <xdr:clientData/>
  </xdr:twoCellAnchor>
  <xdr:twoCellAnchor>
    <xdr:from>
      <xdr:col>11</xdr:col>
      <xdr:colOff>190501</xdr:colOff>
      <xdr:row>14</xdr:row>
      <xdr:rowOff>161924</xdr:rowOff>
    </xdr:from>
    <xdr:to>
      <xdr:col>11</xdr:col>
      <xdr:colOff>2590801</xdr:colOff>
      <xdr:row>17</xdr:row>
      <xdr:rowOff>228599</xdr:rowOff>
    </xdr:to>
    <xdr:sp macro="" textlink="">
      <xdr:nvSpPr>
        <xdr:cNvPr id="25" name="テキスト ボックス 24">
          <a:hlinkClick xmlns:r="http://schemas.openxmlformats.org/officeDocument/2006/relationships" r:id="rId3"/>
        </xdr:cNvPr>
        <xdr:cNvSpPr txBox="1"/>
      </xdr:nvSpPr>
      <xdr:spPr>
        <a:xfrm>
          <a:off x="8201026" y="3752849"/>
          <a:ext cx="2400300" cy="809625"/>
        </a:xfrm>
        <a:prstGeom prst="wedgeRectCallout">
          <a:avLst>
            <a:gd name="adj1" fmla="val -57000"/>
            <a:gd name="adj2" fmla="val 3640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申請者が代表者ではない場合は、代表者の</a:t>
          </a:r>
          <a:r>
            <a:rPr kumimoji="1" lang="ja-JP" altLang="en-US" sz="1100" u="sng">
              <a:solidFill>
                <a:schemeClr val="accent5">
                  <a:lumMod val="75000"/>
                </a:schemeClr>
              </a:solidFill>
            </a:rPr>
            <a:t>委任状</a:t>
          </a:r>
          <a:r>
            <a:rPr kumimoji="1" lang="ja-JP" altLang="en-US" sz="1100"/>
            <a:t>が必要です。</a:t>
          </a:r>
          <a:endParaRPr kumimoji="1" lang="en-US" altLang="ja-JP" sz="1100"/>
        </a:p>
        <a:p>
          <a:r>
            <a:rPr kumimoji="1" lang="en-US" altLang="ja-JP" sz="1100"/>
            <a:t>※</a:t>
          </a:r>
          <a:r>
            <a:rPr kumimoji="1" lang="ja-JP" altLang="en-US" sz="1100"/>
            <a:t>委任状ひな形は別シート</a:t>
          </a:r>
          <a:endParaRPr kumimoji="1" lang="en-US" altLang="ja-JP" sz="1100"/>
        </a:p>
      </xdr:txBody>
    </xdr:sp>
    <xdr:clientData/>
  </xdr:twoCellAnchor>
  <xdr:twoCellAnchor>
    <xdr:from>
      <xdr:col>10</xdr:col>
      <xdr:colOff>2381249</xdr:colOff>
      <xdr:row>3</xdr:row>
      <xdr:rowOff>228600</xdr:rowOff>
    </xdr:from>
    <xdr:to>
      <xdr:col>11</xdr:col>
      <xdr:colOff>1943100</xdr:colOff>
      <xdr:row>5</xdr:row>
      <xdr:rowOff>57150</xdr:rowOff>
    </xdr:to>
    <xdr:sp macro="" textlink="">
      <xdr:nvSpPr>
        <xdr:cNvPr id="26" name="テキスト ボックス 25"/>
        <xdr:cNvSpPr txBox="1"/>
      </xdr:nvSpPr>
      <xdr:spPr>
        <a:xfrm>
          <a:off x="7534274" y="1143000"/>
          <a:ext cx="2419351" cy="342900"/>
        </a:xfrm>
        <a:prstGeom prst="wedgeRectCallout">
          <a:avLst>
            <a:gd name="adj1" fmla="val -107385"/>
            <a:gd name="adj2" fmla="val -53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郵送や</a:t>
          </a:r>
          <a:r>
            <a:rPr kumimoji="1" lang="en-US" altLang="ja-JP" sz="1100"/>
            <a:t>jGrants</a:t>
          </a:r>
          <a:r>
            <a:rPr kumimoji="1" lang="ja-JP" altLang="en-US" sz="1100"/>
            <a:t>申請は識別番号不要</a:t>
          </a:r>
        </a:p>
      </xdr:txBody>
    </xdr:sp>
    <xdr:clientData/>
  </xdr:twoCellAnchor>
  <xdr:twoCellAnchor>
    <xdr:from>
      <xdr:col>4</xdr:col>
      <xdr:colOff>238125</xdr:colOff>
      <xdr:row>10</xdr:row>
      <xdr:rowOff>219074</xdr:rowOff>
    </xdr:from>
    <xdr:to>
      <xdr:col>10</xdr:col>
      <xdr:colOff>1190625</xdr:colOff>
      <xdr:row>12</xdr:row>
      <xdr:rowOff>95250</xdr:rowOff>
    </xdr:to>
    <xdr:sp macro="" textlink="">
      <xdr:nvSpPr>
        <xdr:cNvPr id="27" name="テキスト ボックス 26"/>
        <xdr:cNvSpPr txBox="1"/>
      </xdr:nvSpPr>
      <xdr:spPr>
        <a:xfrm>
          <a:off x="3505200" y="2838449"/>
          <a:ext cx="2838450" cy="361951"/>
        </a:xfrm>
        <a:prstGeom prst="wedgeRectCallout">
          <a:avLst>
            <a:gd name="adj1" fmla="val -69422"/>
            <a:gd name="adj2" fmla="val -4268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有の場合は様式第１の３、４が必要です。</a:t>
          </a:r>
        </a:p>
      </xdr:txBody>
    </xdr:sp>
    <xdr:clientData/>
  </xdr:twoCellAnchor>
  <xdr:twoCellAnchor>
    <xdr:from>
      <xdr:col>10</xdr:col>
      <xdr:colOff>1</xdr:colOff>
      <xdr:row>57</xdr:row>
      <xdr:rowOff>28575</xdr:rowOff>
    </xdr:from>
    <xdr:to>
      <xdr:col>10</xdr:col>
      <xdr:colOff>1771651</xdr:colOff>
      <xdr:row>58</xdr:row>
      <xdr:rowOff>85725</xdr:rowOff>
    </xdr:to>
    <xdr:sp macro="" textlink="">
      <xdr:nvSpPr>
        <xdr:cNvPr id="28" name="テキスト ボックス 27"/>
        <xdr:cNvSpPr txBox="1"/>
      </xdr:nvSpPr>
      <xdr:spPr>
        <a:xfrm>
          <a:off x="5153026" y="14744700"/>
          <a:ext cx="1771650" cy="304800"/>
        </a:xfrm>
        <a:prstGeom prst="wedgeRectCallout">
          <a:avLst>
            <a:gd name="adj1" fmla="val -111166"/>
            <a:gd name="adj2" fmla="val -120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自家用は補助対象外です</a:t>
          </a:r>
        </a:p>
      </xdr:txBody>
    </xdr:sp>
    <xdr:clientData/>
  </xdr:twoCellAnchor>
  <xdr:twoCellAnchor>
    <xdr:from>
      <xdr:col>11</xdr:col>
      <xdr:colOff>695325</xdr:colOff>
      <xdr:row>1</xdr:row>
      <xdr:rowOff>9525</xdr:rowOff>
    </xdr:from>
    <xdr:to>
      <xdr:col>12</xdr:col>
      <xdr:colOff>66675</xdr:colOff>
      <xdr:row>2</xdr:row>
      <xdr:rowOff>0</xdr:rowOff>
    </xdr:to>
    <xdr:sp macro="" textlink="">
      <xdr:nvSpPr>
        <xdr:cNvPr id="30" name="テキスト ボックス 29"/>
        <xdr:cNvSpPr txBox="1"/>
      </xdr:nvSpPr>
      <xdr:spPr>
        <a:xfrm>
          <a:off x="8705850" y="247650"/>
          <a:ext cx="2085975" cy="342900"/>
        </a:xfrm>
        <a:prstGeom prst="wedgeRectCallout">
          <a:avLst>
            <a:gd name="adj1" fmla="val -60926"/>
            <a:gd name="adj2" fmla="val -816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郵送の場合は本紙添付不要</a:t>
          </a:r>
        </a:p>
      </xdr:txBody>
    </xdr:sp>
    <xdr:clientData/>
  </xdr:twoCellAnchor>
  <xdr:oneCellAnchor>
    <xdr:from>
      <xdr:col>7</xdr:col>
      <xdr:colOff>266699</xdr:colOff>
      <xdr:row>20</xdr:row>
      <xdr:rowOff>38100</xdr:rowOff>
    </xdr:from>
    <xdr:ext cx="3448051" cy="619126"/>
    <xdr:sp macro="" textlink="">
      <xdr:nvSpPr>
        <xdr:cNvPr id="20" name="テキスト ボックス 19"/>
        <xdr:cNvSpPr txBox="1"/>
      </xdr:nvSpPr>
      <xdr:spPr>
        <a:xfrm>
          <a:off x="4552949" y="5105400"/>
          <a:ext cx="3448051" cy="619126"/>
        </a:xfrm>
        <a:prstGeom prst="wedgeRectCallout">
          <a:avLst>
            <a:gd name="adj1" fmla="val -55104"/>
            <a:gd name="adj2" fmla="val -3397"/>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11</xdr:col>
      <xdr:colOff>104775</xdr:colOff>
      <xdr:row>87</xdr:row>
      <xdr:rowOff>85725</xdr:rowOff>
    </xdr:from>
    <xdr:to>
      <xdr:col>11</xdr:col>
      <xdr:colOff>2628899</xdr:colOff>
      <xdr:row>90</xdr:row>
      <xdr:rowOff>0</xdr:rowOff>
    </xdr:to>
    <xdr:sp macro="" textlink="">
      <xdr:nvSpPr>
        <xdr:cNvPr id="32" name="テキスト ボックス 31"/>
        <xdr:cNvSpPr txBox="1"/>
      </xdr:nvSpPr>
      <xdr:spPr>
        <a:xfrm>
          <a:off x="8115300" y="21564600"/>
          <a:ext cx="2524124" cy="628650"/>
        </a:xfrm>
        <a:prstGeom prst="wedgeRectCallout">
          <a:avLst>
            <a:gd name="adj1" fmla="val -60993"/>
            <a:gd name="adj2" fmla="val -252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新車新規登録日（又は移転登録日）と廃車日のどちらか遅い日</a:t>
          </a:r>
        </a:p>
      </xdr:txBody>
    </xdr:sp>
    <xdr:clientData/>
  </xdr:twoCellAnchor>
  <xdr:twoCellAnchor>
    <xdr:from>
      <xdr:col>8</xdr:col>
      <xdr:colOff>200025</xdr:colOff>
      <xdr:row>71</xdr:row>
      <xdr:rowOff>114300</xdr:rowOff>
    </xdr:from>
    <xdr:to>
      <xdr:col>10</xdr:col>
      <xdr:colOff>2228850</xdr:colOff>
      <xdr:row>72</xdr:row>
      <xdr:rowOff>95250</xdr:rowOff>
    </xdr:to>
    <xdr:sp macro="" textlink="">
      <xdr:nvSpPr>
        <xdr:cNvPr id="34" name="テキスト ボックス 33"/>
        <xdr:cNvSpPr txBox="1"/>
      </xdr:nvSpPr>
      <xdr:spPr>
        <a:xfrm>
          <a:off x="4762500" y="18040350"/>
          <a:ext cx="2619375" cy="333375"/>
        </a:xfrm>
        <a:prstGeom prst="wedgeRectCallout">
          <a:avLst>
            <a:gd name="adj1" fmla="val -62134"/>
            <a:gd name="adj2" fmla="val -2634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一時抹消のみや輸出抹消は対象外です</a:t>
          </a:r>
        </a:p>
      </xdr:txBody>
    </xdr:sp>
    <xdr:clientData/>
  </xdr:twoCellAnchor>
  <xdr:twoCellAnchor>
    <xdr:from>
      <xdr:col>7</xdr:col>
      <xdr:colOff>238124</xdr:colOff>
      <xdr:row>58</xdr:row>
      <xdr:rowOff>95250</xdr:rowOff>
    </xdr:from>
    <xdr:to>
      <xdr:col>11</xdr:col>
      <xdr:colOff>66674</xdr:colOff>
      <xdr:row>59</xdr:row>
      <xdr:rowOff>161926</xdr:rowOff>
    </xdr:to>
    <xdr:sp macro="" textlink="">
      <xdr:nvSpPr>
        <xdr:cNvPr id="35" name="テキスト ボックス 34"/>
        <xdr:cNvSpPr txBox="1"/>
      </xdr:nvSpPr>
      <xdr:spPr>
        <a:xfrm>
          <a:off x="4524374" y="14554200"/>
          <a:ext cx="3552825" cy="314326"/>
        </a:xfrm>
        <a:prstGeom prst="wedgeRectCallout">
          <a:avLst>
            <a:gd name="adj1" fmla="val -51113"/>
            <a:gd name="adj2" fmla="val -600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トラクタの場合は</a:t>
          </a:r>
          <a:r>
            <a:rPr kumimoji="1" lang="en-US" altLang="ja-JP" sz="1100"/>
            <a:t>[</a:t>
          </a:r>
          <a:r>
            <a:rPr kumimoji="1" lang="ja-JP" altLang="en-US" sz="1100"/>
            <a:t>　</a:t>
          </a:r>
          <a:r>
            <a:rPr kumimoji="1" lang="en-US" altLang="ja-JP" sz="1100"/>
            <a:t>]</a:t>
          </a:r>
          <a:r>
            <a:rPr kumimoji="1" lang="ja-JP" altLang="en-US" sz="1100">
              <a:solidFill>
                <a:srgbClr val="FF0000"/>
              </a:solidFill>
            </a:rPr>
            <a:t>内</a:t>
          </a:r>
          <a:r>
            <a:rPr kumimoji="1" lang="ja-JP" altLang="en-US" sz="1100"/>
            <a:t>の数字を記入してください</a:t>
          </a:r>
        </a:p>
      </xdr:txBody>
    </xdr:sp>
    <xdr:clientData/>
  </xdr:twoCellAnchor>
  <xdr:twoCellAnchor>
    <xdr:from>
      <xdr:col>11</xdr:col>
      <xdr:colOff>558209</xdr:colOff>
      <xdr:row>56</xdr:row>
      <xdr:rowOff>53268</xdr:rowOff>
    </xdr:from>
    <xdr:to>
      <xdr:col>12</xdr:col>
      <xdr:colOff>2270494</xdr:colOff>
      <xdr:row>58</xdr:row>
      <xdr:rowOff>166135</xdr:rowOff>
    </xdr:to>
    <xdr:sp macro="" textlink="">
      <xdr:nvSpPr>
        <xdr:cNvPr id="36" name="テキスト ボックス 35"/>
        <xdr:cNvSpPr txBox="1"/>
      </xdr:nvSpPr>
      <xdr:spPr>
        <a:xfrm>
          <a:off x="8568734" y="14016918"/>
          <a:ext cx="4426910" cy="608167"/>
        </a:xfrm>
        <a:prstGeom prst="wedgeRectCallout">
          <a:avLst>
            <a:gd name="adj1" fmla="val -62659"/>
            <a:gd name="adj2" fmla="val -32201"/>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←プルダウン選択。</a:t>
          </a:r>
          <a:endParaRPr kumimoji="1" lang="en-US" altLang="ja-JP" sz="1100"/>
        </a:p>
        <a:p>
          <a:r>
            <a:rPr kumimoji="1" lang="ja-JP" altLang="en-US" sz="1100"/>
            <a:t>使用の本拠が「＊＊＊」の場合は事業者住所を選択ください。</a:t>
          </a:r>
        </a:p>
      </xdr:txBody>
    </xdr:sp>
    <xdr:clientData/>
  </xdr:twoCellAnchor>
  <xdr:twoCellAnchor>
    <xdr:from>
      <xdr:col>11</xdr:col>
      <xdr:colOff>666748</xdr:colOff>
      <xdr:row>44</xdr:row>
      <xdr:rowOff>9526</xdr:rowOff>
    </xdr:from>
    <xdr:to>
      <xdr:col>12</xdr:col>
      <xdr:colOff>2219324</xdr:colOff>
      <xdr:row>47</xdr:row>
      <xdr:rowOff>114301</xdr:rowOff>
    </xdr:to>
    <xdr:sp macro="" textlink="">
      <xdr:nvSpPr>
        <xdr:cNvPr id="39" name="テキスト ボックス 38"/>
        <xdr:cNvSpPr txBox="1"/>
      </xdr:nvSpPr>
      <xdr:spPr>
        <a:xfrm>
          <a:off x="8677273" y="11277601"/>
          <a:ext cx="4267201" cy="838200"/>
        </a:xfrm>
        <a:prstGeom prst="wedgeRectCallout">
          <a:avLst>
            <a:gd name="adj1" fmla="val -68998"/>
            <a:gd name="adj2" fmla="val -2320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事業報告書の住所やリース契約書の住所</a:t>
          </a:r>
          <a:r>
            <a:rPr kumimoji="1" lang="en-US" altLang="ja-JP" sz="1100"/>
            <a:t>(</a:t>
          </a:r>
          <a:r>
            <a:rPr kumimoji="1" lang="ja-JP" altLang="en-US" sz="1100"/>
            <a:t>リースの場合</a:t>
          </a:r>
          <a:r>
            <a:rPr kumimoji="1" lang="en-US" altLang="ja-JP" sz="1100"/>
            <a:t>)</a:t>
          </a:r>
          <a:r>
            <a:rPr kumimoji="1" lang="ja-JP" altLang="en-US" sz="1100"/>
            <a:t>と一致していることを確認ください。一致していない場合は、謄本等で両方とも同一事業者であることを確認する必要があります。</a:t>
          </a:r>
        </a:p>
      </xdr:txBody>
    </xdr:sp>
    <xdr:clientData/>
  </xdr:twoCellAnchor>
  <xdr:twoCellAnchor>
    <xdr:from>
      <xdr:col>10</xdr:col>
      <xdr:colOff>2856634</xdr:colOff>
      <xdr:row>24</xdr:row>
      <xdr:rowOff>83128</xdr:rowOff>
    </xdr:from>
    <xdr:to>
      <xdr:col>11</xdr:col>
      <xdr:colOff>142875</xdr:colOff>
      <xdr:row>26</xdr:row>
      <xdr:rowOff>190500</xdr:rowOff>
    </xdr:to>
    <xdr:sp macro="" textlink="">
      <xdr:nvSpPr>
        <xdr:cNvPr id="40" name="右中かっこ 39"/>
        <xdr:cNvSpPr/>
      </xdr:nvSpPr>
      <xdr:spPr>
        <a:xfrm>
          <a:off x="8009659" y="6407728"/>
          <a:ext cx="143741" cy="583622"/>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58</xdr:row>
      <xdr:rowOff>66675</xdr:rowOff>
    </xdr:from>
    <xdr:to>
      <xdr:col>7</xdr:col>
      <xdr:colOff>133350</xdr:colOff>
      <xdr:row>59</xdr:row>
      <xdr:rowOff>200025</xdr:rowOff>
    </xdr:to>
    <xdr:sp macro="" textlink="">
      <xdr:nvSpPr>
        <xdr:cNvPr id="38" name="右中かっこ 37"/>
        <xdr:cNvSpPr/>
      </xdr:nvSpPr>
      <xdr:spPr>
        <a:xfrm>
          <a:off x="4305300" y="14525625"/>
          <a:ext cx="114300" cy="38100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69</xdr:row>
      <xdr:rowOff>209550</xdr:rowOff>
    </xdr:from>
    <xdr:to>
      <xdr:col>10</xdr:col>
      <xdr:colOff>2628900</xdr:colOff>
      <xdr:row>71</xdr:row>
      <xdr:rowOff>66675</xdr:rowOff>
    </xdr:to>
    <xdr:sp macro="" textlink="">
      <xdr:nvSpPr>
        <xdr:cNvPr id="41" name="テキスト ボックス 40"/>
        <xdr:cNvSpPr txBox="1"/>
      </xdr:nvSpPr>
      <xdr:spPr>
        <a:xfrm>
          <a:off x="4572000" y="17135475"/>
          <a:ext cx="3209925" cy="333375"/>
        </a:xfrm>
        <a:prstGeom prst="wedgeRectCallout">
          <a:avLst>
            <a:gd name="adj1" fmla="val -38777"/>
            <a:gd name="adj2" fmla="val -634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2PG</a:t>
          </a:r>
          <a:r>
            <a:rPr kumimoji="1" lang="ja-JP" altLang="en-US" sz="1100"/>
            <a:t>は</a:t>
          </a:r>
          <a:r>
            <a:rPr kumimoji="1" lang="en-US" altLang="ja-JP" sz="1100"/>
            <a:t>5</a:t>
          </a:r>
          <a:r>
            <a:rPr kumimoji="1" lang="ja-JP" altLang="en-US" sz="1100"/>
            <a:t>～</a:t>
          </a:r>
          <a:r>
            <a:rPr kumimoji="1" lang="en-US" altLang="ja-JP" sz="1100"/>
            <a:t>10%</a:t>
          </a:r>
          <a:r>
            <a:rPr kumimoji="1" lang="ja-JP" altLang="en-US" sz="1100"/>
            <a:t>、</a:t>
          </a:r>
          <a:r>
            <a:rPr kumimoji="1" lang="en-US" altLang="ja-JP" sz="1100"/>
            <a:t>2RG</a:t>
          </a:r>
          <a:r>
            <a:rPr kumimoji="1" lang="ja-JP" altLang="en-US" sz="1100"/>
            <a:t>は</a:t>
          </a:r>
          <a:r>
            <a:rPr kumimoji="1" lang="en-US" altLang="ja-JP" sz="1100"/>
            <a:t>10</a:t>
          </a:r>
          <a:r>
            <a:rPr kumimoji="1" lang="ja-JP" altLang="en-US" sz="1100"/>
            <a:t>～</a:t>
          </a:r>
          <a:r>
            <a:rPr kumimoji="1" lang="en-US" altLang="ja-JP" sz="1100"/>
            <a:t>15%</a:t>
          </a:r>
          <a:r>
            <a:rPr kumimoji="1" lang="ja-JP" altLang="en-US" sz="1100"/>
            <a:t>になればＯＫです</a:t>
          </a:r>
        </a:p>
      </xdr:txBody>
    </xdr:sp>
    <xdr:clientData/>
  </xdr:twoCellAnchor>
  <xdr:twoCellAnchor>
    <xdr:from>
      <xdr:col>10</xdr:col>
      <xdr:colOff>142876</xdr:colOff>
      <xdr:row>79</xdr:row>
      <xdr:rowOff>238125</xdr:rowOff>
    </xdr:from>
    <xdr:to>
      <xdr:col>11</xdr:col>
      <xdr:colOff>514350</xdr:colOff>
      <xdr:row>80</xdr:row>
      <xdr:rowOff>238125</xdr:rowOff>
    </xdr:to>
    <xdr:sp macro="" textlink="">
      <xdr:nvSpPr>
        <xdr:cNvPr id="44" name="テキスト ボックス 43"/>
        <xdr:cNvSpPr txBox="1"/>
      </xdr:nvSpPr>
      <xdr:spPr>
        <a:xfrm>
          <a:off x="5295901" y="19726275"/>
          <a:ext cx="3228974" cy="247650"/>
        </a:xfrm>
        <a:prstGeom prst="wedgeRectCallout">
          <a:avLst>
            <a:gd name="adj1" fmla="val -57962"/>
            <a:gd name="adj2" fmla="val 911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KL-CD48Z</a:t>
          </a:r>
          <a:r>
            <a:rPr kumimoji="1" lang="ja-JP" altLang="en-US" sz="1000"/>
            <a:t>のように排ガス記号付きで記載ください</a:t>
          </a:r>
        </a:p>
      </xdr:txBody>
    </xdr:sp>
    <xdr:clientData/>
  </xdr:twoCellAnchor>
  <xdr:twoCellAnchor editAs="oneCell">
    <xdr:from>
      <xdr:col>11</xdr:col>
      <xdr:colOff>647700</xdr:colOff>
      <xdr:row>36</xdr:row>
      <xdr:rowOff>59468</xdr:rowOff>
    </xdr:from>
    <xdr:to>
      <xdr:col>12</xdr:col>
      <xdr:colOff>95249</xdr:colOff>
      <xdr:row>42</xdr:row>
      <xdr:rowOff>180974</xdr:rowOff>
    </xdr:to>
    <xdr:pic>
      <xdr:nvPicPr>
        <xdr:cNvPr id="45" name="図 44"/>
        <xdr:cNvPicPr>
          <a:picLocks noChangeAspect="1" noChangeArrowheads="1"/>
        </xdr:cNvPicPr>
      </xdr:nvPicPr>
      <xdr:blipFill>
        <a:blip xmlns:r="http://schemas.openxmlformats.org/officeDocument/2006/relationships" r:embed="rId4"/>
        <a:srcRect/>
        <a:stretch>
          <a:fillRect/>
        </a:stretch>
      </xdr:blipFill>
      <xdr:spPr bwMode="auto">
        <a:xfrm>
          <a:off x="8658225" y="9327293"/>
          <a:ext cx="2162174" cy="1607406"/>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a:effectLst>
          <a:outerShdw blurRad="50800" dist="38100" dir="2700000" algn="tl" rotWithShape="0">
            <a:prstClr val="black">
              <a:alpha val="40000"/>
            </a:prstClr>
          </a:outerShdw>
        </a:effectLst>
      </xdr:spPr>
    </xdr:pic>
    <xdr:clientData/>
  </xdr:twoCellAnchor>
  <xdr:twoCellAnchor>
    <xdr:from>
      <xdr:col>12</xdr:col>
      <xdr:colOff>133352</xdr:colOff>
      <xdr:row>0</xdr:row>
      <xdr:rowOff>114300</xdr:rowOff>
    </xdr:from>
    <xdr:to>
      <xdr:col>13</xdr:col>
      <xdr:colOff>85725</xdr:colOff>
      <xdr:row>6</xdr:row>
      <xdr:rowOff>28576</xdr:rowOff>
    </xdr:to>
    <xdr:sp macro="" textlink="">
      <xdr:nvSpPr>
        <xdr:cNvPr id="46" name="テキスト ボックス 45"/>
        <xdr:cNvSpPr txBox="1"/>
      </xdr:nvSpPr>
      <xdr:spPr>
        <a:xfrm>
          <a:off x="10858502" y="114300"/>
          <a:ext cx="2571748" cy="1533526"/>
        </a:xfrm>
        <a:prstGeom prst="wedgeRectCallout">
          <a:avLst>
            <a:gd name="adj1" fmla="val 59848"/>
            <a:gd name="adj2" fmla="val 1900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右クリックして、セルの書式の「カレンダー種類」を「和暦」⇒「グレゴリオ暦」に変更して、西暦表示にしてください。</a:t>
          </a:r>
          <a:endParaRPr kumimoji="1" lang="en-US" altLang="ja-JP" sz="1100"/>
        </a:p>
        <a:p>
          <a:endParaRPr kumimoji="1" lang="ja-JP" altLang="en-US" sz="1100"/>
        </a:p>
      </xdr:txBody>
    </xdr:sp>
    <xdr:clientData/>
  </xdr:twoCellAnchor>
  <xdr:twoCellAnchor>
    <xdr:from>
      <xdr:col>10</xdr:col>
      <xdr:colOff>180975</xdr:colOff>
      <xdr:row>78</xdr:row>
      <xdr:rowOff>190500</xdr:rowOff>
    </xdr:from>
    <xdr:to>
      <xdr:col>11</xdr:col>
      <xdr:colOff>523875</xdr:colOff>
      <xdr:row>79</xdr:row>
      <xdr:rowOff>200026</xdr:rowOff>
    </xdr:to>
    <xdr:sp macro="" textlink="">
      <xdr:nvSpPr>
        <xdr:cNvPr id="47" name="テキスト ボックス 46"/>
        <xdr:cNvSpPr txBox="1"/>
      </xdr:nvSpPr>
      <xdr:spPr>
        <a:xfrm>
          <a:off x="5334000" y="19431000"/>
          <a:ext cx="3200400" cy="257176"/>
        </a:xfrm>
        <a:prstGeom prst="wedgeRectCallout">
          <a:avLst>
            <a:gd name="adj1" fmla="val -57962"/>
            <a:gd name="adj2" fmla="val 911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職権打刻（「国」で始まる番号）の際は、</a:t>
          </a:r>
          <a:r>
            <a:rPr kumimoji="1" lang="en-US" altLang="ja-JP" sz="900"/>
            <a:t>NO</a:t>
          </a:r>
          <a:r>
            <a:rPr kumimoji="1" lang="ja-JP" altLang="en-US" sz="900"/>
            <a:t>のみで可</a:t>
          </a:r>
        </a:p>
      </xdr:txBody>
    </xdr:sp>
    <xdr:clientData/>
  </xdr:twoCellAnchor>
  <xdr:twoCellAnchor editAs="oneCell">
    <xdr:from>
      <xdr:col>12</xdr:col>
      <xdr:colOff>47625</xdr:colOff>
      <xdr:row>17</xdr:row>
      <xdr:rowOff>6738</xdr:rowOff>
    </xdr:from>
    <xdr:to>
      <xdr:col>13</xdr:col>
      <xdr:colOff>4229100</xdr:colOff>
      <xdr:row>22</xdr:row>
      <xdr:rowOff>189843</xdr:rowOff>
    </xdr:to>
    <xdr:pic>
      <xdr:nvPicPr>
        <xdr:cNvPr id="52" name="図 5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772775" y="4340613"/>
          <a:ext cx="6800850" cy="1383255"/>
        </a:xfrm>
        <a:prstGeom prst="rect">
          <a:avLst/>
        </a:prstGeom>
        <a:noFill/>
        <a:ln w="15875">
          <a:solidFill>
            <a:schemeClr val="bg1">
              <a:lumMod val="75000"/>
            </a:schemeClr>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3362326</xdr:colOff>
      <xdr:row>18</xdr:row>
      <xdr:rowOff>238125</xdr:rowOff>
    </xdr:from>
    <xdr:to>
      <xdr:col>13</xdr:col>
      <xdr:colOff>4105276</xdr:colOff>
      <xdr:row>22</xdr:row>
      <xdr:rowOff>66675</xdr:rowOff>
    </xdr:to>
    <xdr:sp macro="" textlink="">
      <xdr:nvSpPr>
        <xdr:cNvPr id="31" name="角丸四角形 30"/>
        <xdr:cNvSpPr/>
      </xdr:nvSpPr>
      <xdr:spPr>
        <a:xfrm>
          <a:off x="16706851" y="4819650"/>
          <a:ext cx="742950" cy="7810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1371601</xdr:colOff>
      <xdr:row>18</xdr:row>
      <xdr:rowOff>219076</xdr:rowOff>
    </xdr:from>
    <xdr:to>
      <xdr:col>12</xdr:col>
      <xdr:colOff>2562225</xdr:colOff>
      <xdr:row>22</xdr:row>
      <xdr:rowOff>66676</xdr:rowOff>
    </xdr:to>
    <xdr:sp macro="" textlink="">
      <xdr:nvSpPr>
        <xdr:cNvPr id="69" name="角丸四角形 68"/>
        <xdr:cNvSpPr/>
      </xdr:nvSpPr>
      <xdr:spPr>
        <a:xfrm>
          <a:off x="12096751" y="4800601"/>
          <a:ext cx="1190624" cy="8001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2581275</xdr:colOff>
      <xdr:row>18</xdr:row>
      <xdr:rowOff>238125</xdr:rowOff>
    </xdr:from>
    <xdr:to>
      <xdr:col>13</xdr:col>
      <xdr:colOff>1133475</xdr:colOff>
      <xdr:row>22</xdr:row>
      <xdr:rowOff>76201</xdr:rowOff>
    </xdr:to>
    <xdr:sp macro="" textlink="">
      <xdr:nvSpPr>
        <xdr:cNvPr id="70" name="角丸四角形 69"/>
        <xdr:cNvSpPr/>
      </xdr:nvSpPr>
      <xdr:spPr>
        <a:xfrm>
          <a:off x="13306425" y="4819650"/>
          <a:ext cx="1171575" cy="79057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22</xdr:row>
      <xdr:rowOff>9525</xdr:rowOff>
    </xdr:from>
    <xdr:to>
      <xdr:col>12</xdr:col>
      <xdr:colOff>1905000</xdr:colOff>
      <xdr:row>27</xdr:row>
      <xdr:rowOff>171451</xdr:rowOff>
    </xdr:to>
    <xdr:cxnSp macro="">
      <xdr:nvCxnSpPr>
        <xdr:cNvPr id="72" name="直線コネクタ 71"/>
        <xdr:cNvCxnSpPr/>
      </xdr:nvCxnSpPr>
      <xdr:spPr>
        <a:xfrm flipV="1">
          <a:off x="8020050" y="5543550"/>
          <a:ext cx="4610100" cy="1438276"/>
        </a:xfrm>
        <a:prstGeom prst="line">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2847975</xdr:colOff>
      <xdr:row>22</xdr:row>
      <xdr:rowOff>76201</xdr:rowOff>
    </xdr:from>
    <xdr:to>
      <xdr:col>13</xdr:col>
      <xdr:colOff>547688</xdr:colOff>
      <xdr:row>28</xdr:row>
      <xdr:rowOff>114300</xdr:rowOff>
    </xdr:to>
    <xdr:cxnSp macro="">
      <xdr:nvCxnSpPr>
        <xdr:cNvPr id="75" name="直線コネクタ 74"/>
        <xdr:cNvCxnSpPr>
          <a:endCxn id="70" idx="2"/>
        </xdr:cNvCxnSpPr>
      </xdr:nvCxnSpPr>
      <xdr:spPr>
        <a:xfrm flipV="1">
          <a:off x="8001000" y="5610226"/>
          <a:ext cx="5891213" cy="1562099"/>
        </a:xfrm>
        <a:prstGeom prst="line">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438149</xdr:colOff>
      <xdr:row>23</xdr:row>
      <xdr:rowOff>152400</xdr:rowOff>
    </xdr:from>
    <xdr:to>
      <xdr:col>11</xdr:col>
      <xdr:colOff>2571748</xdr:colOff>
      <xdr:row>27</xdr:row>
      <xdr:rowOff>19050</xdr:rowOff>
    </xdr:to>
    <xdr:sp macro="" textlink="">
      <xdr:nvSpPr>
        <xdr:cNvPr id="33" name="テキスト ボックス 32"/>
        <xdr:cNvSpPr txBox="1"/>
      </xdr:nvSpPr>
      <xdr:spPr>
        <a:xfrm>
          <a:off x="8448674" y="6238875"/>
          <a:ext cx="2133599" cy="828675"/>
        </a:xfrm>
        <a:prstGeom prst="wedgeRectCallout">
          <a:avLst>
            <a:gd name="adj1" fmla="val -61182"/>
            <a:gd name="adj2" fmla="val 1095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書類の送付先が申請者住所と異なる場合、送付先を記載ください</a:t>
          </a:r>
        </a:p>
      </xdr:txBody>
    </xdr:sp>
    <xdr:clientData/>
  </xdr:twoCellAnchor>
  <xdr:twoCellAnchor>
    <xdr:from>
      <xdr:col>11</xdr:col>
      <xdr:colOff>504825</xdr:colOff>
      <xdr:row>27</xdr:row>
      <xdr:rowOff>47624</xdr:rowOff>
    </xdr:from>
    <xdr:to>
      <xdr:col>11</xdr:col>
      <xdr:colOff>2590800</xdr:colOff>
      <xdr:row>31</xdr:row>
      <xdr:rowOff>190499</xdr:rowOff>
    </xdr:to>
    <xdr:sp macro="" textlink="">
      <xdr:nvSpPr>
        <xdr:cNvPr id="22" name="テキスト ボックス 21"/>
        <xdr:cNvSpPr txBox="1"/>
      </xdr:nvSpPr>
      <xdr:spPr>
        <a:xfrm>
          <a:off x="8515350" y="6857999"/>
          <a:ext cx="2085975" cy="1133475"/>
        </a:xfrm>
        <a:prstGeom prst="wedgeRectCallout">
          <a:avLst>
            <a:gd name="adj1" fmla="val -63961"/>
            <a:gd name="adj2" fmla="val 333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「識別番号申請書」の内容を</a:t>
          </a:r>
        </a:p>
        <a:p>
          <a:r>
            <a:rPr kumimoji="1" lang="ja-JP" altLang="en-US" sz="1100"/>
            <a:t>記入ください。</a:t>
          </a:r>
          <a:endParaRPr kumimoji="1" lang="en-US" altLang="ja-JP" sz="1100"/>
        </a:p>
        <a:p>
          <a:r>
            <a:rPr kumimoji="1" lang="ja-JP" altLang="en-US" sz="1100"/>
            <a:t>郵送の場合は、責任者</a:t>
          </a:r>
          <a:r>
            <a:rPr kumimoji="1" lang="en-US" altLang="ja-JP" sz="1100"/>
            <a:t>=</a:t>
          </a:r>
          <a:r>
            <a:rPr kumimoji="1" lang="ja-JP" altLang="en-US" sz="1100"/>
            <a:t>担当者でもＯＫです。</a:t>
          </a:r>
        </a:p>
      </xdr:txBody>
    </xdr:sp>
    <xdr:clientData/>
  </xdr:twoCellAnchor>
  <xdr:twoCellAnchor>
    <xdr:from>
      <xdr:col>11</xdr:col>
      <xdr:colOff>478020</xdr:colOff>
      <xdr:row>54</xdr:row>
      <xdr:rowOff>166134</xdr:rowOff>
    </xdr:from>
    <xdr:to>
      <xdr:col>12</xdr:col>
      <xdr:colOff>2259418</xdr:colOff>
      <xdr:row>56</xdr:row>
      <xdr:rowOff>11076</xdr:rowOff>
    </xdr:to>
    <xdr:sp macro="" textlink="">
      <xdr:nvSpPr>
        <xdr:cNvPr id="85" name="テキスト ボックス 84"/>
        <xdr:cNvSpPr txBox="1"/>
      </xdr:nvSpPr>
      <xdr:spPr>
        <a:xfrm>
          <a:off x="8488545" y="13634484"/>
          <a:ext cx="4496023" cy="340242"/>
        </a:xfrm>
        <a:prstGeom prst="wedgeRectCallout">
          <a:avLst>
            <a:gd name="adj1" fmla="val -60311"/>
            <a:gd name="adj2" fmla="val 11278"/>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使用者名が事業所名まで記載されている場合は手入力してください。</a:t>
          </a:r>
        </a:p>
      </xdr:txBody>
    </xdr:sp>
    <xdr:clientData/>
  </xdr:twoCellAnchor>
  <xdr:twoCellAnchor>
    <xdr:from>
      <xdr:col>12</xdr:col>
      <xdr:colOff>523875</xdr:colOff>
      <xdr:row>31</xdr:row>
      <xdr:rowOff>238125</xdr:rowOff>
    </xdr:from>
    <xdr:to>
      <xdr:col>13</xdr:col>
      <xdr:colOff>1200150</xdr:colOff>
      <xdr:row>37</xdr:row>
      <xdr:rowOff>95250</xdr:rowOff>
    </xdr:to>
    <xdr:sp macro="" textlink="">
      <xdr:nvSpPr>
        <xdr:cNvPr id="59" name="テキスト ボックス 58"/>
        <xdr:cNvSpPr txBox="1"/>
      </xdr:nvSpPr>
      <xdr:spPr>
        <a:xfrm>
          <a:off x="11249025" y="8305800"/>
          <a:ext cx="3295650" cy="1333500"/>
        </a:xfrm>
        <a:prstGeom prst="wedgeRectCallout">
          <a:avLst>
            <a:gd name="adj1" fmla="val -53870"/>
            <a:gd name="adj2" fmla="val 7531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口座番号＋フリガナで振り込みます。振込不能の場合、再振り込み手数料は申請者負担となりますので、スペースや「・」有無にご注意ください。</a:t>
          </a:r>
          <a:endParaRPr kumimoji="1" lang="en-US" altLang="ja-JP" sz="1100"/>
        </a:p>
        <a:p>
          <a:r>
            <a:rPr kumimoji="1" lang="ja-JP" altLang="en-US" sz="1100"/>
            <a:t>新規申請の場合や口座変更の場合は、通帳のフリガナ部分のコピーを添付ください。</a:t>
          </a:r>
        </a:p>
      </xdr:txBody>
    </xdr:sp>
    <xdr:clientData/>
  </xdr:twoCellAnchor>
  <xdr:twoCellAnchor>
    <xdr:from>
      <xdr:col>13</xdr:col>
      <xdr:colOff>142876</xdr:colOff>
      <xdr:row>44</xdr:row>
      <xdr:rowOff>209550</xdr:rowOff>
    </xdr:from>
    <xdr:to>
      <xdr:col>13</xdr:col>
      <xdr:colOff>5772151</xdr:colOff>
      <xdr:row>76</xdr:row>
      <xdr:rowOff>19144</xdr:rowOff>
    </xdr:to>
    <xdr:grpSp>
      <xdr:nvGrpSpPr>
        <xdr:cNvPr id="57" name="グループ化 56"/>
        <xdr:cNvGrpSpPr/>
      </xdr:nvGrpSpPr>
      <xdr:grpSpPr>
        <a:xfrm>
          <a:off x="13487401" y="11277600"/>
          <a:ext cx="5629275" cy="7810594"/>
          <a:chOff x="13629823" y="11201400"/>
          <a:chExt cx="5334452" cy="7315294"/>
        </a:xfrm>
        <a:effectLst>
          <a:outerShdw blurRad="50800" dist="38100" dir="2700000" algn="tl" rotWithShape="0">
            <a:prstClr val="black">
              <a:alpha val="40000"/>
            </a:prstClr>
          </a:outerShdw>
        </a:effectLst>
      </xdr:grpSpPr>
      <xdr:grpSp>
        <xdr:nvGrpSpPr>
          <xdr:cNvPr id="56" name="グループ化 55"/>
          <xdr:cNvGrpSpPr/>
        </xdr:nvGrpSpPr>
        <xdr:grpSpPr>
          <a:xfrm>
            <a:off x="13629823" y="11201400"/>
            <a:ext cx="5334452" cy="7315294"/>
            <a:chOff x="13629823" y="11201400"/>
            <a:chExt cx="5334452" cy="7315294"/>
          </a:xfrm>
        </xdr:grpSpPr>
        <xdr:grpSp>
          <xdr:nvGrpSpPr>
            <xdr:cNvPr id="51" name="グループ化 50"/>
            <xdr:cNvGrpSpPr/>
          </xdr:nvGrpSpPr>
          <xdr:grpSpPr>
            <a:xfrm>
              <a:off x="13629823" y="11201400"/>
              <a:ext cx="5334452" cy="7315294"/>
              <a:chOff x="14163223" y="11249025"/>
              <a:chExt cx="5334452" cy="7315294"/>
            </a:xfrm>
          </xdr:grpSpPr>
          <xdr:grpSp>
            <xdr:nvGrpSpPr>
              <xdr:cNvPr id="50" name="グループ化 49"/>
              <xdr:cNvGrpSpPr/>
            </xdr:nvGrpSpPr>
            <xdr:grpSpPr>
              <a:xfrm>
                <a:off x="14163223" y="11249025"/>
                <a:ext cx="5334452" cy="7315294"/>
                <a:chOff x="13601248" y="10839450"/>
                <a:chExt cx="5334452" cy="7315294"/>
              </a:xfrm>
            </xdr:grpSpPr>
            <xdr:pic>
              <xdr:nvPicPr>
                <xdr:cNvPr id="61" name="図 6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01248" y="10839450"/>
                  <a:ext cx="5334452" cy="731529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sp macro="" textlink="">
              <xdr:nvSpPr>
                <xdr:cNvPr id="80" name="角丸四角形 79"/>
                <xdr:cNvSpPr/>
              </xdr:nvSpPr>
              <xdr:spPr>
                <a:xfrm>
                  <a:off x="13712382" y="13715065"/>
                  <a:ext cx="1794363" cy="3238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テキスト ボックス 62"/>
                <xdr:cNvSpPr txBox="1"/>
              </xdr:nvSpPr>
              <xdr:spPr>
                <a:xfrm>
                  <a:off x="15054534" y="12039600"/>
                  <a:ext cx="252653" cy="27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5</a:t>
                  </a:r>
                  <a:endParaRPr kumimoji="1" lang="ja-JP" altLang="en-US" sz="900"/>
                </a:p>
              </xdr:txBody>
            </xdr:sp>
            <xdr:sp macro="" textlink="">
              <xdr:nvSpPr>
                <xdr:cNvPr id="64" name="テキスト ボックス 63"/>
                <xdr:cNvSpPr txBox="1"/>
              </xdr:nvSpPr>
              <xdr:spPr>
                <a:xfrm>
                  <a:off x="16592549" y="12049125"/>
                  <a:ext cx="25811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5</a:t>
                  </a:r>
                  <a:endParaRPr kumimoji="1" lang="ja-JP" altLang="en-US" sz="900"/>
                </a:p>
              </xdr:txBody>
            </xdr:sp>
            <xdr:sp macro="" textlink="">
              <xdr:nvSpPr>
                <xdr:cNvPr id="65" name="テキスト ボックス 64"/>
                <xdr:cNvSpPr txBox="1"/>
              </xdr:nvSpPr>
              <xdr:spPr>
                <a:xfrm>
                  <a:off x="18268950" y="12039600"/>
                  <a:ext cx="224468"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5</a:t>
                  </a:r>
                  <a:endParaRPr kumimoji="1" lang="ja-JP" altLang="en-US" sz="900"/>
                </a:p>
              </xdr:txBody>
            </xdr:sp>
          </xdr:grpSp>
          <xdr:sp macro="" textlink="">
            <xdr:nvSpPr>
              <xdr:cNvPr id="42" name="テキスト ボックス 41"/>
              <xdr:cNvSpPr txBox="1"/>
            </xdr:nvSpPr>
            <xdr:spPr>
              <a:xfrm>
                <a:off x="15299193" y="12896850"/>
                <a:ext cx="7810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環境優良</a:t>
                </a:r>
              </a:p>
            </xdr:txBody>
          </xdr:sp>
          <xdr:sp macro="" textlink="">
            <xdr:nvSpPr>
              <xdr:cNvPr id="71" name="テキスト ボックス 70"/>
              <xdr:cNvSpPr txBox="1"/>
            </xdr:nvSpPr>
            <xdr:spPr>
              <a:xfrm>
                <a:off x="15144750" y="13239750"/>
                <a:ext cx="20955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東京都新宿区四谷２－１４－８</a:t>
                </a:r>
              </a:p>
            </xdr:txBody>
          </xdr:sp>
        </xdr:grpSp>
        <xdr:sp macro="" textlink="">
          <xdr:nvSpPr>
            <xdr:cNvPr id="77" name="角丸四角形 76"/>
            <xdr:cNvSpPr/>
          </xdr:nvSpPr>
          <xdr:spPr>
            <a:xfrm>
              <a:off x="18369735" y="15230475"/>
              <a:ext cx="457199" cy="2095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8" name="テキスト ボックス 77"/>
          <xdr:cNvSpPr txBox="1"/>
        </xdr:nvSpPr>
        <xdr:spPr>
          <a:xfrm>
            <a:off x="18202275" y="11296650"/>
            <a:ext cx="238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5</a:t>
            </a:r>
            <a:endParaRPr kumimoji="1" lang="ja-JP" altLang="en-US" sz="900"/>
          </a:p>
        </xdr:txBody>
      </xdr:sp>
    </xdr:grpSp>
    <xdr:clientData/>
  </xdr:twoCellAnchor>
  <xdr:twoCellAnchor>
    <xdr:from>
      <xdr:col>10</xdr:col>
      <xdr:colOff>1114425</xdr:colOff>
      <xdr:row>51</xdr:row>
      <xdr:rowOff>123825</xdr:rowOff>
    </xdr:from>
    <xdr:to>
      <xdr:col>13</xdr:col>
      <xdr:colOff>200025</xdr:colOff>
      <xdr:row>59</xdr:row>
      <xdr:rowOff>152400</xdr:rowOff>
    </xdr:to>
    <xdr:cxnSp macro="">
      <xdr:nvCxnSpPr>
        <xdr:cNvPr id="81" name="直線コネクタ 80"/>
        <xdr:cNvCxnSpPr/>
      </xdr:nvCxnSpPr>
      <xdr:spPr>
        <a:xfrm>
          <a:off x="6267450" y="13115925"/>
          <a:ext cx="7277100" cy="2009775"/>
        </a:xfrm>
        <a:prstGeom prst="line">
          <a:avLst/>
        </a:prstGeom>
        <a:ln w="1905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xdr:colOff>
      <xdr:row>59</xdr:row>
      <xdr:rowOff>23191</xdr:rowOff>
    </xdr:from>
    <xdr:to>
      <xdr:col>13</xdr:col>
      <xdr:colOff>5353050</xdr:colOff>
      <xdr:row>62</xdr:row>
      <xdr:rowOff>38100</xdr:rowOff>
    </xdr:to>
    <xdr:sp macro="" textlink="">
      <xdr:nvSpPr>
        <xdr:cNvPr id="55" name="フリーフォーム 54"/>
        <xdr:cNvSpPr/>
      </xdr:nvSpPr>
      <xdr:spPr>
        <a:xfrm>
          <a:off x="8067675" y="14929816"/>
          <a:ext cx="10629900" cy="757859"/>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0 h 581025"/>
            <a:gd name="connsiteX1" fmla="*/ 9468362 w 10344150"/>
            <a:gd name="connsiteY1" fmla="*/ 91758 h 581025"/>
            <a:gd name="connsiteX2" fmla="*/ 10344150 w 10344150"/>
            <a:gd name="connsiteY2" fmla="*/ 581025 h 581025"/>
          </a:gdLst>
          <a:ahLst/>
          <a:cxnLst>
            <a:cxn ang="0">
              <a:pos x="connsiteX0" y="connsiteY0"/>
            </a:cxn>
            <a:cxn ang="0">
              <a:pos x="connsiteX1" y="connsiteY1"/>
            </a:cxn>
            <a:cxn ang="0">
              <a:pos x="connsiteX2" y="connsiteY2"/>
            </a:cxn>
          </a:cxnLst>
          <a:rect l="l" t="t" r="r" b="b"/>
          <a:pathLst>
            <a:path w="10344150" h="581025">
              <a:moveTo>
                <a:pt x="0" y="0"/>
              </a:moveTo>
              <a:lnTo>
                <a:pt x="9468362" y="91758"/>
              </a:lnTo>
              <a:cubicBezTo>
                <a:pt x="9754112" y="310833"/>
                <a:pt x="10058400" y="361950"/>
                <a:pt x="10344150" y="581025"/>
              </a:cubicBezTo>
            </a:path>
          </a:pathLst>
        </a:custGeom>
        <a:noFill/>
        <a:ln w="1270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323850</xdr:colOff>
      <xdr:row>0</xdr:row>
      <xdr:rowOff>104775</xdr:rowOff>
    </xdr:from>
    <xdr:to>
      <xdr:col>13</xdr:col>
      <xdr:colOff>3857626</xdr:colOff>
      <xdr:row>14</xdr:row>
      <xdr:rowOff>61265</xdr:rowOff>
    </xdr:to>
    <xdr:pic>
      <xdr:nvPicPr>
        <xdr:cNvPr id="83" name="図 8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68375" y="104775"/>
          <a:ext cx="3533776" cy="3614090"/>
        </a:xfrm>
        <a:prstGeom prst="rect">
          <a:avLst/>
        </a:prstGeom>
        <a:noFill/>
        <a:ln>
          <a:solidFill>
            <a:schemeClr val="tx2">
              <a:lumMod val="40000"/>
              <a:lumOff val="6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200024</xdr:colOff>
      <xdr:row>13</xdr:row>
      <xdr:rowOff>76200</xdr:rowOff>
    </xdr:from>
    <xdr:to>
      <xdr:col>13</xdr:col>
      <xdr:colOff>0</xdr:colOff>
      <xdr:row>15</xdr:row>
      <xdr:rowOff>238125</xdr:rowOff>
    </xdr:to>
    <xdr:sp macro="" textlink="">
      <xdr:nvSpPr>
        <xdr:cNvPr id="79" name="テキスト ボックス 78"/>
        <xdr:cNvSpPr txBox="1"/>
      </xdr:nvSpPr>
      <xdr:spPr>
        <a:xfrm>
          <a:off x="10925174" y="3419475"/>
          <a:ext cx="2419351" cy="657225"/>
        </a:xfrm>
        <a:prstGeom prst="wedgeRectCallout">
          <a:avLst>
            <a:gd name="adj1" fmla="val -28645"/>
            <a:gd name="adj2" fmla="val 8411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過去に識別番号発行済みの場合は、その識別番号をご使用ください。</a:t>
          </a:r>
        </a:p>
      </xdr:txBody>
    </xdr:sp>
    <xdr:clientData/>
  </xdr:twoCellAnchor>
  <xdr:twoCellAnchor editAs="oneCell">
    <xdr:from>
      <xdr:col>13</xdr:col>
      <xdr:colOff>1222916</xdr:colOff>
      <xdr:row>78</xdr:row>
      <xdr:rowOff>114300</xdr:rowOff>
    </xdr:from>
    <xdr:to>
      <xdr:col>13</xdr:col>
      <xdr:colOff>5785729</xdr:colOff>
      <xdr:row>95</xdr:row>
      <xdr:rowOff>95249</xdr:rowOff>
    </xdr:to>
    <xdr:pic>
      <xdr:nvPicPr>
        <xdr:cNvPr id="82" name="図 8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567441" y="19116675"/>
          <a:ext cx="4562813" cy="4152899"/>
        </a:xfrm>
        <a:prstGeom prst="rect">
          <a:avLst/>
        </a:prstGeom>
        <a:noFill/>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335467</xdr:colOff>
      <xdr:row>77</xdr:row>
      <xdr:rowOff>19050</xdr:rowOff>
    </xdr:from>
    <xdr:to>
      <xdr:col>13</xdr:col>
      <xdr:colOff>2247900</xdr:colOff>
      <xdr:row>84</xdr:row>
      <xdr:rowOff>152400</xdr:rowOff>
    </xdr:to>
    <xdr:pic>
      <xdr:nvPicPr>
        <xdr:cNvPr id="84" name="図 8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060617" y="19221450"/>
          <a:ext cx="4531808" cy="1866900"/>
        </a:xfrm>
        <a:prstGeom prst="rect">
          <a:avLst/>
        </a:prstGeom>
        <a:noFill/>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1314449</xdr:colOff>
      <xdr:row>93</xdr:row>
      <xdr:rowOff>228600</xdr:rowOff>
    </xdr:from>
    <xdr:to>
      <xdr:col>13</xdr:col>
      <xdr:colOff>2047874</xdr:colOff>
      <xdr:row>95</xdr:row>
      <xdr:rowOff>47625</xdr:rowOff>
    </xdr:to>
    <xdr:sp macro="" textlink="">
      <xdr:nvSpPr>
        <xdr:cNvPr id="29" name="正方形/長方形 28"/>
        <xdr:cNvSpPr/>
      </xdr:nvSpPr>
      <xdr:spPr>
        <a:xfrm>
          <a:off x="14658974" y="23669625"/>
          <a:ext cx="733425" cy="3048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457200</xdr:colOff>
      <xdr:row>83</xdr:row>
      <xdr:rowOff>142875</xdr:rowOff>
    </xdr:from>
    <xdr:to>
      <xdr:col>12</xdr:col>
      <xdr:colOff>2190750</xdr:colOff>
      <xdr:row>84</xdr:row>
      <xdr:rowOff>76200</xdr:rowOff>
    </xdr:to>
    <xdr:sp macro="" textlink="">
      <xdr:nvSpPr>
        <xdr:cNvPr id="87" name="正方形/長方形 86"/>
        <xdr:cNvSpPr/>
      </xdr:nvSpPr>
      <xdr:spPr>
        <a:xfrm>
          <a:off x="11182350" y="20831175"/>
          <a:ext cx="1733550"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447675</xdr:colOff>
      <xdr:row>80</xdr:row>
      <xdr:rowOff>161925</xdr:rowOff>
    </xdr:from>
    <xdr:to>
      <xdr:col>12</xdr:col>
      <xdr:colOff>2181225</xdr:colOff>
      <xdr:row>81</xdr:row>
      <xdr:rowOff>85725</xdr:rowOff>
    </xdr:to>
    <xdr:sp macro="" textlink="">
      <xdr:nvSpPr>
        <xdr:cNvPr id="89" name="正方形/長方形 88"/>
        <xdr:cNvSpPr/>
      </xdr:nvSpPr>
      <xdr:spPr>
        <a:xfrm>
          <a:off x="11172825" y="20107275"/>
          <a:ext cx="1733550"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2228850</xdr:colOff>
      <xdr:row>76</xdr:row>
      <xdr:rowOff>133350</xdr:rowOff>
    </xdr:from>
    <xdr:to>
      <xdr:col>13</xdr:col>
      <xdr:colOff>1314449</xdr:colOff>
      <xdr:row>94</xdr:row>
      <xdr:rowOff>133350</xdr:rowOff>
    </xdr:to>
    <xdr:cxnSp macro="">
      <xdr:nvCxnSpPr>
        <xdr:cNvPr id="99" name="直線矢印コネクタ 98"/>
        <xdr:cNvCxnSpPr>
          <a:endCxn id="29" idx="1"/>
        </xdr:cNvCxnSpPr>
      </xdr:nvCxnSpPr>
      <xdr:spPr>
        <a:xfrm>
          <a:off x="7381875" y="19402425"/>
          <a:ext cx="7277099" cy="4419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2438400</xdr:colOff>
      <xdr:row>75</xdr:row>
      <xdr:rowOff>180975</xdr:rowOff>
    </xdr:from>
    <xdr:to>
      <xdr:col>12</xdr:col>
      <xdr:colOff>438150</xdr:colOff>
      <xdr:row>83</xdr:row>
      <xdr:rowOff>228600</xdr:rowOff>
    </xdr:to>
    <xdr:cxnSp macro="">
      <xdr:nvCxnSpPr>
        <xdr:cNvPr id="95" name="直線矢印コネクタ 94"/>
        <xdr:cNvCxnSpPr/>
      </xdr:nvCxnSpPr>
      <xdr:spPr>
        <a:xfrm>
          <a:off x="7591425" y="19202400"/>
          <a:ext cx="3571875" cy="2028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2486025</xdr:colOff>
      <xdr:row>74</xdr:row>
      <xdr:rowOff>133350</xdr:rowOff>
    </xdr:from>
    <xdr:to>
      <xdr:col>12</xdr:col>
      <xdr:colOff>335467</xdr:colOff>
      <xdr:row>80</xdr:row>
      <xdr:rowOff>209550</xdr:rowOff>
    </xdr:to>
    <xdr:cxnSp macro="">
      <xdr:nvCxnSpPr>
        <xdr:cNvPr id="94" name="直線矢印コネクタ 93"/>
        <xdr:cNvCxnSpPr>
          <a:endCxn id="84" idx="1"/>
        </xdr:cNvCxnSpPr>
      </xdr:nvCxnSpPr>
      <xdr:spPr>
        <a:xfrm>
          <a:off x="7639050" y="18907125"/>
          <a:ext cx="3421567" cy="1562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2695574</xdr:colOff>
      <xdr:row>75</xdr:row>
      <xdr:rowOff>19050</xdr:rowOff>
    </xdr:from>
    <xdr:to>
      <xdr:col>10</xdr:col>
      <xdr:colOff>2811779</xdr:colOff>
      <xdr:row>76</xdr:row>
      <xdr:rowOff>200025</xdr:rowOff>
    </xdr:to>
    <xdr:sp macro="" textlink="">
      <xdr:nvSpPr>
        <xdr:cNvPr id="37" name="右中かっこ 36"/>
        <xdr:cNvSpPr/>
      </xdr:nvSpPr>
      <xdr:spPr>
        <a:xfrm>
          <a:off x="7848599" y="18278475"/>
          <a:ext cx="116205" cy="428625"/>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2667000</xdr:colOff>
      <xdr:row>77</xdr:row>
      <xdr:rowOff>238125</xdr:rowOff>
    </xdr:from>
    <xdr:to>
      <xdr:col>11</xdr:col>
      <xdr:colOff>1209675</xdr:colOff>
      <xdr:row>81</xdr:row>
      <xdr:rowOff>142875</xdr:rowOff>
    </xdr:to>
    <xdr:cxnSp macro="">
      <xdr:nvCxnSpPr>
        <xdr:cNvPr id="11" name="直線矢印コネクタ 10"/>
        <xdr:cNvCxnSpPr/>
      </xdr:nvCxnSpPr>
      <xdr:spPr>
        <a:xfrm>
          <a:off x="7820025" y="19554825"/>
          <a:ext cx="1400175" cy="8953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200024</xdr:colOff>
      <xdr:row>59</xdr:row>
      <xdr:rowOff>180975</xdr:rowOff>
    </xdr:from>
    <xdr:to>
      <xdr:col>11</xdr:col>
      <xdr:colOff>28574</xdr:colOff>
      <xdr:row>61</xdr:row>
      <xdr:rowOff>1</xdr:rowOff>
    </xdr:to>
    <xdr:sp macro="" textlink="">
      <xdr:nvSpPr>
        <xdr:cNvPr id="88" name="テキスト ボックス 87"/>
        <xdr:cNvSpPr txBox="1"/>
      </xdr:nvSpPr>
      <xdr:spPr>
        <a:xfrm>
          <a:off x="4486274" y="14887575"/>
          <a:ext cx="3552825" cy="314326"/>
        </a:xfrm>
        <a:prstGeom prst="wedgeRectCallout">
          <a:avLst>
            <a:gd name="adj1" fmla="val -54598"/>
            <a:gd name="adj2" fmla="val 59"/>
          </a:avLst>
        </a:prstGeom>
        <a:solidFill>
          <a:schemeClr val="lt1"/>
        </a:solidFill>
        <a:ln w="1587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トラクタの場合のみ</a:t>
          </a:r>
          <a:r>
            <a:rPr kumimoji="1" lang="en-US" altLang="ja-JP" sz="1100"/>
            <a:t>[</a:t>
          </a:r>
          <a:r>
            <a:rPr kumimoji="1" lang="ja-JP" altLang="en-US" sz="1100"/>
            <a:t>　</a:t>
          </a:r>
          <a:r>
            <a:rPr kumimoji="1" lang="en-US" altLang="ja-JP" sz="1100"/>
            <a:t>]</a:t>
          </a:r>
          <a:r>
            <a:rPr kumimoji="1" lang="ja-JP" altLang="en-US" sz="1100">
              <a:solidFill>
                <a:srgbClr val="FF0000"/>
              </a:solidFill>
            </a:rPr>
            <a:t>外</a:t>
          </a:r>
          <a:r>
            <a:rPr kumimoji="1" lang="ja-JP" altLang="en-US" sz="1100"/>
            <a:t>の数字を記入してください</a:t>
          </a:r>
        </a:p>
      </xdr:txBody>
    </xdr:sp>
    <xdr:clientData/>
  </xdr:twoCellAnchor>
  <xdr:twoCellAnchor>
    <xdr:from>
      <xdr:col>13</xdr:col>
      <xdr:colOff>1876425</xdr:colOff>
      <xdr:row>63</xdr:row>
      <xdr:rowOff>19051</xdr:rowOff>
    </xdr:from>
    <xdr:to>
      <xdr:col>13</xdr:col>
      <xdr:colOff>2352675</xdr:colOff>
      <xdr:row>64</xdr:row>
      <xdr:rowOff>19051</xdr:rowOff>
    </xdr:to>
    <xdr:sp macro="" textlink="">
      <xdr:nvSpPr>
        <xdr:cNvPr id="10" name="角丸四角形 9"/>
        <xdr:cNvSpPr/>
      </xdr:nvSpPr>
      <xdr:spPr>
        <a:xfrm>
          <a:off x="15220950" y="15716251"/>
          <a:ext cx="476250" cy="247650"/>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60</xdr:row>
      <xdr:rowOff>94445</xdr:rowOff>
    </xdr:from>
    <xdr:to>
      <xdr:col>13</xdr:col>
      <xdr:colOff>2171700</xdr:colOff>
      <xdr:row>63</xdr:row>
      <xdr:rowOff>0</xdr:rowOff>
    </xdr:to>
    <xdr:sp macro="" textlink="">
      <xdr:nvSpPr>
        <xdr:cNvPr id="91" name="フリーフォーム 90"/>
        <xdr:cNvSpPr/>
      </xdr:nvSpPr>
      <xdr:spPr>
        <a:xfrm>
          <a:off x="8029575" y="15248720"/>
          <a:ext cx="7486650" cy="648505"/>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16452 h 597477"/>
            <a:gd name="connsiteX1" fmla="*/ 9539543 w 10344150"/>
            <a:gd name="connsiteY1" fmla="*/ 0 h 597477"/>
            <a:gd name="connsiteX2" fmla="*/ 10344150 w 10344150"/>
            <a:gd name="connsiteY2" fmla="*/ 597477 h 597477"/>
            <a:gd name="connsiteX0" fmla="*/ 0 w 10344150"/>
            <a:gd name="connsiteY0" fmla="*/ 89 h 581114"/>
            <a:gd name="connsiteX1" fmla="*/ 9644827 w 10344150"/>
            <a:gd name="connsiteY1" fmla="*/ 239699 h 581114"/>
            <a:gd name="connsiteX2" fmla="*/ 10344150 w 10344150"/>
            <a:gd name="connsiteY2" fmla="*/ 581114 h 581114"/>
            <a:gd name="connsiteX0" fmla="*/ 0 w 10344150"/>
            <a:gd name="connsiteY0" fmla="*/ 102 h 581127"/>
            <a:gd name="connsiteX1" fmla="*/ 9723790 w 10344150"/>
            <a:gd name="connsiteY1" fmla="*/ 205570 h 581127"/>
            <a:gd name="connsiteX2" fmla="*/ 10344150 w 10344150"/>
            <a:gd name="connsiteY2" fmla="*/ 581127 h 581127"/>
          </a:gdLst>
          <a:ahLst/>
          <a:cxnLst>
            <a:cxn ang="0">
              <a:pos x="connsiteX0" y="connsiteY0"/>
            </a:cxn>
            <a:cxn ang="0">
              <a:pos x="connsiteX1" y="connsiteY1"/>
            </a:cxn>
            <a:cxn ang="0">
              <a:pos x="connsiteX2" y="connsiteY2"/>
            </a:cxn>
          </a:cxnLst>
          <a:rect l="l" t="t" r="r" b="b"/>
          <a:pathLst>
            <a:path w="10344150" h="581127">
              <a:moveTo>
                <a:pt x="0" y="102"/>
              </a:moveTo>
              <a:cubicBezTo>
                <a:pt x="3179848" y="-5382"/>
                <a:pt x="6543942" y="211054"/>
                <a:pt x="9723790" y="205570"/>
              </a:cubicBezTo>
              <a:cubicBezTo>
                <a:pt x="10009540" y="424645"/>
                <a:pt x="10058400" y="362052"/>
                <a:pt x="10344150" y="581127"/>
              </a:cubicBezTo>
            </a:path>
          </a:pathLst>
        </a:custGeom>
        <a:noFill/>
        <a:ln w="15875">
          <a:solidFill>
            <a:srgbClr val="00B05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2390775</xdr:colOff>
      <xdr:row>63</xdr:row>
      <xdr:rowOff>28575</xdr:rowOff>
    </xdr:from>
    <xdr:to>
      <xdr:col>13</xdr:col>
      <xdr:colOff>2857500</xdr:colOff>
      <xdr:row>64</xdr:row>
      <xdr:rowOff>9525</xdr:rowOff>
    </xdr:to>
    <xdr:sp macro="" textlink="">
      <xdr:nvSpPr>
        <xdr:cNvPr id="48" name="角丸四角形 47"/>
        <xdr:cNvSpPr/>
      </xdr:nvSpPr>
      <xdr:spPr>
        <a:xfrm>
          <a:off x="15735300" y="15725775"/>
          <a:ext cx="466725" cy="2286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59</xdr:row>
      <xdr:rowOff>39067</xdr:rowOff>
    </xdr:from>
    <xdr:to>
      <xdr:col>13</xdr:col>
      <xdr:colOff>2505075</xdr:colOff>
      <xdr:row>63</xdr:row>
      <xdr:rowOff>0</xdr:rowOff>
    </xdr:to>
    <xdr:sp macro="" textlink="">
      <xdr:nvSpPr>
        <xdr:cNvPr id="93" name="フリーフォーム 92"/>
        <xdr:cNvSpPr/>
      </xdr:nvSpPr>
      <xdr:spPr>
        <a:xfrm>
          <a:off x="8058150" y="15012367"/>
          <a:ext cx="7791450" cy="951533"/>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29671 h 610696"/>
            <a:gd name="connsiteX1" fmla="*/ 9524837 w 10344150"/>
            <a:gd name="connsiteY1" fmla="*/ 0 h 610696"/>
            <a:gd name="connsiteX2" fmla="*/ 10344150 w 10344150"/>
            <a:gd name="connsiteY2" fmla="*/ 610696 h 610696"/>
            <a:gd name="connsiteX0" fmla="*/ 0 w 10344150"/>
            <a:gd name="connsiteY0" fmla="*/ 0 h 581025"/>
            <a:gd name="connsiteX1" fmla="*/ 9550129 w 10344150"/>
            <a:gd name="connsiteY1" fmla="*/ 121549 h 581025"/>
            <a:gd name="connsiteX2" fmla="*/ 10344150 w 10344150"/>
            <a:gd name="connsiteY2" fmla="*/ 581025 h 581025"/>
            <a:gd name="connsiteX0" fmla="*/ 0 w 10344150"/>
            <a:gd name="connsiteY0" fmla="*/ 0 h 581025"/>
            <a:gd name="connsiteX1" fmla="*/ 9550130 w 10344150"/>
            <a:gd name="connsiteY1" fmla="*/ 214607 h 581025"/>
            <a:gd name="connsiteX2" fmla="*/ 10344150 w 10344150"/>
            <a:gd name="connsiteY2" fmla="*/ 581025 h 581025"/>
          </a:gdLst>
          <a:ahLst/>
          <a:cxnLst>
            <a:cxn ang="0">
              <a:pos x="connsiteX0" y="connsiteY0"/>
            </a:cxn>
            <a:cxn ang="0">
              <a:pos x="connsiteX1" y="connsiteY1"/>
            </a:cxn>
            <a:cxn ang="0">
              <a:pos x="connsiteX2" y="connsiteY2"/>
            </a:cxn>
          </a:cxnLst>
          <a:rect l="l" t="t" r="r" b="b"/>
          <a:pathLst>
            <a:path w="10344150" h="581025">
              <a:moveTo>
                <a:pt x="0" y="0"/>
              </a:moveTo>
              <a:lnTo>
                <a:pt x="9550130" y="214607"/>
              </a:lnTo>
              <a:cubicBezTo>
                <a:pt x="9835880" y="433682"/>
                <a:pt x="10058400" y="361950"/>
                <a:pt x="10344150" y="581025"/>
              </a:cubicBezTo>
            </a:path>
          </a:pathLst>
        </a:custGeom>
        <a:noFill/>
        <a:ln w="1270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1009650</xdr:colOff>
      <xdr:row>4</xdr:row>
      <xdr:rowOff>190499</xdr:rowOff>
    </xdr:from>
    <xdr:to>
      <xdr:col>13</xdr:col>
      <xdr:colOff>3381375</xdr:colOff>
      <xdr:row>20</xdr:row>
      <xdr:rowOff>114299</xdr:rowOff>
    </xdr:to>
    <xdr:grpSp>
      <xdr:nvGrpSpPr>
        <xdr:cNvPr id="66" name="グループ化 65"/>
        <xdr:cNvGrpSpPr/>
      </xdr:nvGrpSpPr>
      <xdr:grpSpPr>
        <a:xfrm>
          <a:off x="6162675" y="1362074"/>
          <a:ext cx="10563225" cy="3648075"/>
          <a:chOff x="3086100" y="1303145"/>
          <a:chExt cx="15792450" cy="2659255"/>
        </a:xfrm>
      </xdr:grpSpPr>
      <xdr:cxnSp macro="">
        <xdr:nvCxnSpPr>
          <xdr:cNvPr id="53" name="直線矢印コネクタ 52"/>
          <xdr:cNvCxnSpPr/>
        </xdr:nvCxnSpPr>
        <xdr:spPr>
          <a:xfrm>
            <a:off x="10318957" y="1622534"/>
            <a:ext cx="8559593" cy="233986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xdr:cNvCxnSpPr/>
        </xdr:nvCxnSpPr>
        <xdr:spPr>
          <a:xfrm>
            <a:off x="3086100" y="1303145"/>
            <a:ext cx="7204325" cy="305503"/>
          </a:xfrm>
          <a:prstGeom prst="line">
            <a:avLst/>
          </a:prstGeom>
          <a:ln w="12700">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247650</xdr:colOff>
      <xdr:row>59</xdr:row>
      <xdr:rowOff>47625</xdr:rowOff>
    </xdr:from>
    <xdr:to>
      <xdr:col>13</xdr:col>
      <xdr:colOff>1533525</xdr:colOff>
      <xdr:row>60</xdr:row>
      <xdr:rowOff>66675</xdr:rowOff>
    </xdr:to>
    <xdr:sp macro="" textlink="">
      <xdr:nvSpPr>
        <xdr:cNvPr id="43" name="角丸四角形 42"/>
        <xdr:cNvSpPr/>
      </xdr:nvSpPr>
      <xdr:spPr>
        <a:xfrm>
          <a:off x="13592175" y="15020925"/>
          <a:ext cx="1285875" cy="266700"/>
        </a:xfrm>
        <a:prstGeom prst="round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2270494</xdr:colOff>
      <xdr:row>56</xdr:row>
      <xdr:rowOff>90652</xdr:rowOff>
    </xdr:from>
    <xdr:to>
      <xdr:col>13</xdr:col>
      <xdr:colOff>298252</xdr:colOff>
      <xdr:row>57</xdr:row>
      <xdr:rowOff>6647</xdr:rowOff>
    </xdr:to>
    <xdr:cxnSp macro="">
      <xdr:nvCxnSpPr>
        <xdr:cNvPr id="108" name="直線コネクタ 107"/>
        <xdr:cNvCxnSpPr/>
      </xdr:nvCxnSpPr>
      <xdr:spPr>
        <a:xfrm>
          <a:off x="12995644" y="14321002"/>
          <a:ext cx="647133" cy="163645"/>
        </a:xfrm>
        <a:prstGeom prst="line">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0</xdr:colOff>
          <xdr:row>69</xdr:row>
          <xdr:rowOff>209550</xdr:rowOff>
        </xdr:from>
        <xdr:to>
          <xdr:col>13</xdr:col>
          <xdr:colOff>114300</xdr:colOff>
          <xdr:row>76</xdr:row>
          <xdr:rowOff>23173</xdr:rowOff>
        </xdr:to>
        <xdr:pic>
          <xdr:nvPicPr>
            <xdr:cNvPr id="90" name="図 89"/>
            <xdr:cNvPicPr>
              <a:picLocks noChangeAspect="1" noChangeArrowheads="1"/>
              <a:extLst>
                <a:ext uri="{84589F7E-364E-4C9E-8A38-B11213B215E9}">
                  <a14:cameraTool cellRange="[1]Sheet1!$B$2:$F$7" spid="_x0000_s1198"/>
                </a:ext>
              </a:extLst>
            </xdr:cNvPicPr>
          </xdr:nvPicPr>
          <xdr:blipFill>
            <a:blip xmlns:r="http://schemas.openxmlformats.org/officeDocument/2006/relationships" r:embed="rId10"/>
            <a:srcRect/>
            <a:stretch>
              <a:fillRect/>
            </a:stretch>
          </xdr:blipFill>
          <xdr:spPr bwMode="auto">
            <a:xfrm>
              <a:off x="10725150" y="17659350"/>
              <a:ext cx="2733675" cy="163289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142875</xdr:colOff>
      <xdr:row>92</xdr:row>
      <xdr:rowOff>123825</xdr:rowOff>
    </xdr:from>
    <xdr:to>
      <xdr:col>2</xdr:col>
      <xdr:colOff>1362075</xdr:colOff>
      <xdr:row>94</xdr:row>
      <xdr:rowOff>209550</xdr:rowOff>
    </xdr:to>
    <xdr:sp macro="" textlink="">
      <xdr:nvSpPr>
        <xdr:cNvPr id="96" name="テキスト ボックス 95"/>
        <xdr:cNvSpPr txBox="1"/>
      </xdr:nvSpPr>
      <xdr:spPr>
        <a:xfrm>
          <a:off x="142875" y="23317200"/>
          <a:ext cx="2628900" cy="581025"/>
        </a:xfrm>
        <a:prstGeom prst="wedgeRectCallout">
          <a:avLst>
            <a:gd name="adj1" fmla="val 56625"/>
            <a:gd name="adj2" fmla="val -393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右のいずれかの第三者認証の取得の場合</a:t>
          </a:r>
          <a:endParaRPr kumimoji="1" lang="en-US" altLang="ja-JP" sz="1000"/>
        </a:p>
        <a:p>
          <a:r>
            <a:rPr kumimoji="1" lang="ja-JP" altLang="en-US" sz="1000"/>
            <a:t>該当欄に　”○”</a:t>
          </a:r>
          <a:endParaRPr kumimoji="1" lang="en-US" altLang="ja-JP" sz="1000"/>
        </a:p>
        <a:p>
          <a:r>
            <a:rPr kumimoji="1" lang="ja-JP" altLang="en-US" sz="1000"/>
            <a:t>　</a:t>
          </a:r>
        </a:p>
      </xdr:txBody>
    </xdr:sp>
    <xdr:clientData/>
  </xdr:twoCellAnchor>
  <xdr:twoCellAnchor>
    <xdr:from>
      <xdr:col>10</xdr:col>
      <xdr:colOff>685800</xdr:colOff>
      <xdr:row>97</xdr:row>
      <xdr:rowOff>1</xdr:rowOff>
    </xdr:from>
    <xdr:to>
      <xdr:col>11</xdr:col>
      <xdr:colOff>2609850</xdr:colOff>
      <xdr:row>100</xdr:row>
      <xdr:rowOff>133350</xdr:rowOff>
    </xdr:to>
    <xdr:sp macro="" textlink="">
      <xdr:nvSpPr>
        <xdr:cNvPr id="98" name="テキスト ボックス 97"/>
        <xdr:cNvSpPr txBox="1"/>
      </xdr:nvSpPr>
      <xdr:spPr>
        <a:xfrm>
          <a:off x="5838825" y="24431626"/>
          <a:ext cx="4781550" cy="866774"/>
        </a:xfrm>
        <a:prstGeom prst="wedgeRectCallout">
          <a:avLst>
            <a:gd name="adj1" fmla="val -62901"/>
            <a:gd name="adj2" fmla="val 2128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ISO9001</a:t>
          </a:r>
          <a:r>
            <a:rPr kumimoji="1" lang="ja-JP" altLang="en-US" sz="1000"/>
            <a:t>、</a:t>
          </a:r>
          <a:r>
            <a:rPr kumimoji="1" lang="en-US" altLang="ja-JP" sz="1000"/>
            <a:t>ISO39001</a:t>
          </a:r>
          <a:r>
            <a:rPr kumimoji="1" lang="ja-JP" altLang="en-US" sz="1000"/>
            <a:t>など、エコドライブによる燃費の改善の取組を対象としない認証は該当しない。</a:t>
          </a:r>
          <a:endParaRPr kumimoji="1" lang="en-US" altLang="ja-JP" sz="1000"/>
        </a:p>
        <a:p>
          <a:r>
            <a:rPr kumimoji="1" lang="ja-JP" altLang="en-US" sz="1000"/>
            <a:t>取得済みの認証が第三者認証に該当するか不明な場合は、お問合せください。</a:t>
          </a:r>
          <a:endParaRPr kumimoji="1" lang="en-US" altLang="ja-JP" sz="1000"/>
        </a:p>
      </xdr:txBody>
    </xdr:sp>
    <xdr:clientData/>
  </xdr:twoCellAnchor>
  <xdr:twoCellAnchor>
    <xdr:from>
      <xdr:col>10</xdr:col>
      <xdr:colOff>2019299</xdr:colOff>
      <xdr:row>94</xdr:row>
      <xdr:rowOff>133351</xdr:rowOff>
    </xdr:from>
    <xdr:to>
      <xdr:col>11</xdr:col>
      <xdr:colOff>2609850</xdr:colOff>
      <xdr:row>96</xdr:row>
      <xdr:rowOff>209551</xdr:rowOff>
    </xdr:to>
    <xdr:sp macro="" textlink="">
      <xdr:nvSpPr>
        <xdr:cNvPr id="97" name="テキスト ボックス 96"/>
        <xdr:cNvSpPr txBox="1"/>
      </xdr:nvSpPr>
      <xdr:spPr>
        <a:xfrm>
          <a:off x="7172324" y="23822026"/>
          <a:ext cx="3448051" cy="571500"/>
        </a:xfrm>
        <a:prstGeom prst="wedgeRectCallout">
          <a:avLst>
            <a:gd name="adj1" fmla="val -61540"/>
            <a:gd name="adj2" fmla="val 1019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項目１のいずれかの第三者認証に○を付した場合はその認証取得を示す有効な書面の写しが必要です</a:t>
          </a:r>
        </a:p>
      </xdr:txBody>
    </xdr:sp>
    <xdr:clientData/>
  </xdr:twoCellAnchor>
  <xdr:twoCellAnchor>
    <xdr:from>
      <xdr:col>7</xdr:col>
      <xdr:colOff>38100</xdr:colOff>
      <xdr:row>32</xdr:row>
      <xdr:rowOff>38101</xdr:rowOff>
    </xdr:from>
    <xdr:to>
      <xdr:col>11</xdr:col>
      <xdr:colOff>190500</xdr:colOff>
      <xdr:row>33</xdr:row>
      <xdr:rowOff>114300</xdr:rowOff>
    </xdr:to>
    <xdr:sp macro="" textlink="">
      <xdr:nvSpPr>
        <xdr:cNvPr id="92" name="テキスト ボックス 91"/>
        <xdr:cNvSpPr txBox="1"/>
      </xdr:nvSpPr>
      <xdr:spPr>
        <a:xfrm>
          <a:off x="4324350" y="8353426"/>
          <a:ext cx="3876675" cy="314324"/>
        </a:xfrm>
        <a:prstGeom prst="wedgeRectCallout">
          <a:avLst>
            <a:gd name="adj1" fmla="val -56528"/>
            <a:gd name="adj2" fmla="val -4558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メールを使用しない場合には「</a:t>
          </a:r>
          <a:r>
            <a:rPr kumimoji="1" lang="en-US" altLang="ja-JP" sz="1100"/>
            <a:t>no</a:t>
          </a:r>
          <a:r>
            <a:rPr kumimoji="1" lang="ja-JP" altLang="en-US" sz="1100"/>
            <a:t>」と記載ください。</a:t>
          </a:r>
        </a:p>
      </xdr:txBody>
    </xdr:sp>
    <xdr:clientData/>
  </xdr:twoCellAnchor>
  <xdr:twoCellAnchor>
    <xdr:from>
      <xdr:col>12</xdr:col>
      <xdr:colOff>695326</xdr:colOff>
      <xdr:row>38</xdr:row>
      <xdr:rowOff>228600</xdr:rowOff>
    </xdr:from>
    <xdr:to>
      <xdr:col>13</xdr:col>
      <xdr:colOff>1266825</xdr:colOff>
      <xdr:row>42</xdr:row>
      <xdr:rowOff>104776</xdr:rowOff>
    </xdr:to>
    <xdr:sp macro="" textlink="">
      <xdr:nvSpPr>
        <xdr:cNvPr id="103" name="テキスト ボックス 102"/>
        <xdr:cNvSpPr txBox="1"/>
      </xdr:nvSpPr>
      <xdr:spPr>
        <a:xfrm>
          <a:off x="11420476" y="10020300"/>
          <a:ext cx="3190874" cy="866776"/>
        </a:xfrm>
        <a:prstGeom prst="wedgeRectCallout">
          <a:avLst>
            <a:gd name="adj1" fmla="val -65315"/>
            <a:gd name="adj2" fmla="val 1743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過去に機構補助金の振込実績がある口座と異なる場合には、問い合わせさせていただく場合があります。</a:t>
          </a:r>
        </a:p>
      </xdr:txBody>
    </xdr:sp>
    <xdr:clientData/>
  </xdr:twoCellAnchor>
  <xdr:twoCellAnchor>
    <xdr:from>
      <xdr:col>12</xdr:col>
      <xdr:colOff>333374</xdr:colOff>
      <xdr:row>28</xdr:row>
      <xdr:rowOff>19051</xdr:rowOff>
    </xdr:from>
    <xdr:to>
      <xdr:col>13</xdr:col>
      <xdr:colOff>2428874</xdr:colOff>
      <xdr:row>31</xdr:row>
      <xdr:rowOff>76201</xdr:rowOff>
    </xdr:to>
    <xdr:sp macro="" textlink="">
      <xdr:nvSpPr>
        <xdr:cNvPr id="104" name="テキスト ボックス 103"/>
        <xdr:cNvSpPr txBox="1"/>
      </xdr:nvSpPr>
      <xdr:spPr>
        <a:xfrm>
          <a:off x="11058524" y="7343776"/>
          <a:ext cx="4714875" cy="800100"/>
        </a:xfrm>
        <a:prstGeom prst="wedgeRectCallout">
          <a:avLst>
            <a:gd name="adj1" fmla="val -69893"/>
            <a:gd name="adj2" fmla="val 2952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可能であれば昨年度と今年度の申請者は同一にしてください。</a:t>
          </a:r>
          <a:endParaRPr kumimoji="1" lang="en-US" altLang="ja-JP" sz="1100"/>
        </a:p>
        <a:p>
          <a:r>
            <a:rPr kumimoji="1" lang="ja-JP" altLang="en-US" sz="1100"/>
            <a:t>異なる場合には、「昨年度のご担当も変更して良いか？」の問い合わせをさせていただく場合があります。</a:t>
          </a:r>
        </a:p>
      </xdr:txBody>
    </xdr:sp>
    <xdr:clientData/>
  </xdr:twoCellAnchor>
  <xdr:twoCellAnchor>
    <xdr:from>
      <xdr:col>11</xdr:col>
      <xdr:colOff>114299</xdr:colOff>
      <xdr:row>60</xdr:row>
      <xdr:rowOff>161926</xdr:rowOff>
    </xdr:from>
    <xdr:to>
      <xdr:col>12</xdr:col>
      <xdr:colOff>152399</xdr:colOff>
      <xdr:row>63</xdr:row>
      <xdr:rowOff>19050</xdr:rowOff>
    </xdr:to>
    <xdr:sp macro="" textlink="">
      <xdr:nvSpPr>
        <xdr:cNvPr id="105" name="テキスト ボックス 104"/>
        <xdr:cNvSpPr txBox="1"/>
      </xdr:nvSpPr>
      <xdr:spPr>
        <a:xfrm>
          <a:off x="8124824" y="15382876"/>
          <a:ext cx="2752725" cy="600074"/>
        </a:xfrm>
        <a:prstGeom prst="wedgeRectCallout">
          <a:avLst>
            <a:gd name="adj1" fmla="val -60498"/>
            <a:gd name="adj2" fmla="val 135681"/>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年間予想走行距離が</a:t>
          </a:r>
          <a:r>
            <a:rPr kumimoji="1" lang="en-US" altLang="ja-JP" sz="1100"/>
            <a:t>1</a:t>
          </a:r>
          <a:r>
            <a:rPr kumimoji="1" lang="ja-JP" altLang="en-US" sz="1100"/>
            <a:t>万</a:t>
          </a:r>
          <a:r>
            <a:rPr kumimoji="1" lang="en-US" altLang="ja-JP" sz="1100"/>
            <a:t>km</a:t>
          </a:r>
          <a:r>
            <a:rPr kumimoji="1" lang="ja-JP" altLang="en-US" sz="1100"/>
            <a:t>を下回る場合は、理由をお聞きする場合があります。</a:t>
          </a:r>
        </a:p>
      </xdr:txBody>
    </xdr:sp>
    <xdr:clientData/>
  </xdr:twoCellAnchor>
  <xdr:twoCellAnchor>
    <xdr:from>
      <xdr:col>11</xdr:col>
      <xdr:colOff>885826</xdr:colOff>
      <xdr:row>104</xdr:row>
      <xdr:rowOff>133351</xdr:rowOff>
    </xdr:from>
    <xdr:to>
      <xdr:col>13</xdr:col>
      <xdr:colOff>1343026</xdr:colOff>
      <xdr:row>105</xdr:row>
      <xdr:rowOff>171451</xdr:rowOff>
    </xdr:to>
    <xdr:sp macro="" textlink="">
      <xdr:nvSpPr>
        <xdr:cNvPr id="106" name="テキスト ボックス 105"/>
        <xdr:cNvSpPr txBox="1"/>
      </xdr:nvSpPr>
      <xdr:spPr>
        <a:xfrm>
          <a:off x="8896351" y="26269951"/>
          <a:ext cx="5791200" cy="285750"/>
        </a:xfrm>
        <a:prstGeom prst="wedgeRectCallout">
          <a:avLst>
            <a:gd name="adj1" fmla="val -65544"/>
            <a:gd name="adj2" fmla="val 334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事業者が独自に名づけるエコドライブ取り組みの名称</a:t>
          </a:r>
        </a:p>
      </xdr:txBody>
    </xdr:sp>
    <xdr:clientData/>
  </xdr:twoCellAnchor>
  <xdr:twoCellAnchor>
    <xdr:from>
      <xdr:col>11</xdr:col>
      <xdr:colOff>876301</xdr:colOff>
      <xdr:row>105</xdr:row>
      <xdr:rowOff>219076</xdr:rowOff>
    </xdr:from>
    <xdr:to>
      <xdr:col>13</xdr:col>
      <xdr:colOff>1333501</xdr:colOff>
      <xdr:row>107</xdr:row>
      <xdr:rowOff>9526</xdr:rowOff>
    </xdr:to>
    <xdr:sp macro="" textlink="">
      <xdr:nvSpPr>
        <xdr:cNvPr id="107" name="テキスト ボックス 106"/>
        <xdr:cNvSpPr txBox="1"/>
      </xdr:nvSpPr>
      <xdr:spPr>
        <a:xfrm>
          <a:off x="8886826" y="26603326"/>
          <a:ext cx="5791200" cy="285750"/>
        </a:xfrm>
        <a:prstGeom prst="wedgeRectCallout">
          <a:avLst>
            <a:gd name="adj1" fmla="val -65708"/>
            <a:gd name="adj2" fmla="val -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取組むことを社内決定した年月日</a:t>
          </a:r>
        </a:p>
      </xdr:txBody>
    </xdr:sp>
    <xdr:clientData/>
  </xdr:twoCellAnchor>
  <xdr:twoCellAnchor>
    <xdr:from>
      <xdr:col>11</xdr:col>
      <xdr:colOff>876300</xdr:colOff>
      <xdr:row>107</xdr:row>
      <xdr:rowOff>28575</xdr:rowOff>
    </xdr:from>
    <xdr:to>
      <xdr:col>13</xdr:col>
      <xdr:colOff>1333500</xdr:colOff>
      <xdr:row>108</xdr:row>
      <xdr:rowOff>66675</xdr:rowOff>
    </xdr:to>
    <xdr:sp macro="" textlink="">
      <xdr:nvSpPr>
        <xdr:cNvPr id="109" name="テキスト ボックス 108"/>
        <xdr:cNvSpPr txBox="1"/>
      </xdr:nvSpPr>
      <xdr:spPr>
        <a:xfrm>
          <a:off x="8886825" y="26908125"/>
          <a:ext cx="5791200" cy="285750"/>
        </a:xfrm>
        <a:prstGeom prst="wedgeRectCallout">
          <a:avLst>
            <a:gd name="adj1" fmla="val -65051"/>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本社営業所の他、取り組む営業所等を列記</a:t>
          </a:r>
        </a:p>
      </xdr:txBody>
    </xdr:sp>
    <xdr:clientData/>
  </xdr:twoCellAnchor>
  <xdr:twoCellAnchor>
    <xdr:from>
      <xdr:col>11</xdr:col>
      <xdr:colOff>866775</xdr:colOff>
      <xdr:row>108</xdr:row>
      <xdr:rowOff>114300</xdr:rowOff>
    </xdr:from>
    <xdr:to>
      <xdr:col>13</xdr:col>
      <xdr:colOff>1323975</xdr:colOff>
      <xdr:row>109</xdr:row>
      <xdr:rowOff>152400</xdr:rowOff>
    </xdr:to>
    <xdr:sp macro="" textlink="">
      <xdr:nvSpPr>
        <xdr:cNvPr id="110" name="テキスト ボックス 109"/>
        <xdr:cNvSpPr txBox="1"/>
      </xdr:nvSpPr>
      <xdr:spPr>
        <a:xfrm>
          <a:off x="8877300" y="27241500"/>
          <a:ext cx="5791200" cy="285750"/>
        </a:xfrm>
        <a:prstGeom prst="wedgeRectCallout">
          <a:avLst>
            <a:gd name="adj1" fmla="val -65051"/>
            <a:gd name="adj2" fmla="val -4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社内会議、掲示板等での周知など</a:t>
          </a:r>
        </a:p>
      </xdr:txBody>
    </xdr:sp>
    <xdr:clientData/>
  </xdr:twoCellAnchor>
  <xdr:twoCellAnchor>
    <xdr:from>
      <xdr:col>11</xdr:col>
      <xdr:colOff>952500</xdr:colOff>
      <xdr:row>110</xdr:row>
      <xdr:rowOff>180975</xdr:rowOff>
    </xdr:from>
    <xdr:to>
      <xdr:col>13</xdr:col>
      <xdr:colOff>1409700</xdr:colOff>
      <xdr:row>111</xdr:row>
      <xdr:rowOff>219075</xdr:rowOff>
    </xdr:to>
    <xdr:sp macro="" textlink="">
      <xdr:nvSpPr>
        <xdr:cNvPr id="111" name="テキスト ボックス 110"/>
        <xdr:cNvSpPr txBox="1"/>
      </xdr:nvSpPr>
      <xdr:spPr>
        <a:xfrm>
          <a:off x="8963025" y="27803475"/>
          <a:ext cx="5791200" cy="285750"/>
        </a:xfrm>
        <a:prstGeom prst="wedgeRectCallout">
          <a:avLst>
            <a:gd name="adj1" fmla="val -66696"/>
            <a:gd name="adj2" fmla="val 1013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毎月の給油伝票等から集計など</a:t>
          </a:r>
        </a:p>
      </xdr:txBody>
    </xdr:sp>
    <xdr:clientData/>
  </xdr:twoCellAnchor>
  <xdr:twoCellAnchor>
    <xdr:from>
      <xdr:col>11</xdr:col>
      <xdr:colOff>942975</xdr:colOff>
      <xdr:row>112</xdr:row>
      <xdr:rowOff>9525</xdr:rowOff>
    </xdr:from>
    <xdr:to>
      <xdr:col>13</xdr:col>
      <xdr:colOff>1400175</xdr:colOff>
      <xdr:row>113</xdr:row>
      <xdr:rowOff>47625</xdr:rowOff>
    </xdr:to>
    <xdr:sp macro="" textlink="">
      <xdr:nvSpPr>
        <xdr:cNvPr id="112" name="テキスト ボックス 111"/>
        <xdr:cNvSpPr txBox="1"/>
      </xdr:nvSpPr>
      <xdr:spPr>
        <a:xfrm>
          <a:off x="8953500" y="28127325"/>
          <a:ext cx="5791200" cy="285750"/>
        </a:xfrm>
        <a:prstGeom prst="wedgeRectCallout">
          <a:avLst>
            <a:gd name="adj1" fmla="val -66367"/>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運行管理記録をパソコンで集計など</a:t>
          </a:r>
        </a:p>
      </xdr:txBody>
    </xdr:sp>
    <xdr:clientData/>
  </xdr:twoCellAnchor>
  <xdr:twoCellAnchor>
    <xdr:from>
      <xdr:col>11</xdr:col>
      <xdr:colOff>933450</xdr:colOff>
      <xdr:row>113</xdr:row>
      <xdr:rowOff>66675</xdr:rowOff>
    </xdr:from>
    <xdr:to>
      <xdr:col>13</xdr:col>
      <xdr:colOff>1390650</xdr:colOff>
      <xdr:row>114</xdr:row>
      <xdr:rowOff>104775</xdr:rowOff>
    </xdr:to>
    <xdr:sp macro="" textlink="">
      <xdr:nvSpPr>
        <xdr:cNvPr id="113" name="テキスト ボックス 112"/>
        <xdr:cNvSpPr txBox="1"/>
      </xdr:nvSpPr>
      <xdr:spPr>
        <a:xfrm>
          <a:off x="8943975" y="28432125"/>
          <a:ext cx="5791200" cy="285750"/>
        </a:xfrm>
        <a:prstGeom prst="wedgeRectCallout">
          <a:avLst>
            <a:gd name="adj1" fmla="val -66367"/>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デジタコ、ドラレコ、チャート紙等を用いた燃費改善指導など</a:t>
          </a:r>
        </a:p>
      </xdr:txBody>
    </xdr:sp>
    <xdr:clientData/>
  </xdr:twoCellAnchor>
  <xdr:twoCellAnchor>
    <xdr:from>
      <xdr:col>11</xdr:col>
      <xdr:colOff>933450</xdr:colOff>
      <xdr:row>114</xdr:row>
      <xdr:rowOff>123825</xdr:rowOff>
    </xdr:from>
    <xdr:to>
      <xdr:col>13</xdr:col>
      <xdr:colOff>1390650</xdr:colOff>
      <xdr:row>115</xdr:row>
      <xdr:rowOff>161925</xdr:rowOff>
    </xdr:to>
    <xdr:sp macro="" textlink="">
      <xdr:nvSpPr>
        <xdr:cNvPr id="114" name="テキスト ボックス 113"/>
        <xdr:cNvSpPr txBox="1"/>
      </xdr:nvSpPr>
      <xdr:spPr>
        <a:xfrm>
          <a:off x="8943975" y="28736925"/>
          <a:ext cx="5791200" cy="285750"/>
        </a:xfrm>
        <a:prstGeom prst="wedgeRectCallout">
          <a:avLst>
            <a:gd name="adj1" fmla="val -65709"/>
            <a:gd name="adj2" fmla="val -5653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特になければ記入は不要</a:t>
          </a:r>
        </a:p>
      </xdr:txBody>
    </xdr:sp>
    <xdr:clientData/>
  </xdr:twoCellAnchor>
  <xdr:twoCellAnchor>
    <xdr:from>
      <xdr:col>11</xdr:col>
      <xdr:colOff>981075</xdr:colOff>
      <xdr:row>116</xdr:row>
      <xdr:rowOff>180975</xdr:rowOff>
    </xdr:from>
    <xdr:to>
      <xdr:col>13</xdr:col>
      <xdr:colOff>1438275</xdr:colOff>
      <xdr:row>117</xdr:row>
      <xdr:rowOff>219075</xdr:rowOff>
    </xdr:to>
    <xdr:sp macro="" textlink="">
      <xdr:nvSpPr>
        <xdr:cNvPr id="115" name="テキスト ボックス 114"/>
        <xdr:cNvSpPr txBox="1"/>
      </xdr:nvSpPr>
      <xdr:spPr>
        <a:xfrm>
          <a:off x="8991600" y="29289375"/>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運行管理者による各ドライバーの運行記録確認など</a:t>
          </a:r>
        </a:p>
      </xdr:txBody>
    </xdr:sp>
    <xdr:clientData/>
  </xdr:twoCellAnchor>
  <xdr:twoCellAnchor>
    <xdr:from>
      <xdr:col>11</xdr:col>
      <xdr:colOff>981075</xdr:colOff>
      <xdr:row>118</xdr:row>
      <xdr:rowOff>0</xdr:rowOff>
    </xdr:from>
    <xdr:to>
      <xdr:col>13</xdr:col>
      <xdr:colOff>1438275</xdr:colOff>
      <xdr:row>119</xdr:row>
      <xdr:rowOff>38100</xdr:rowOff>
    </xdr:to>
    <xdr:sp macro="" textlink="">
      <xdr:nvSpPr>
        <xdr:cNvPr id="116" name="テキスト ボックス 115"/>
        <xdr:cNvSpPr txBox="1"/>
      </xdr:nvSpPr>
      <xdr:spPr>
        <a:xfrm>
          <a:off x="8991600" y="29603700"/>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運行管理者や社内会議等によるエコドライブ改善検討など</a:t>
          </a:r>
        </a:p>
      </xdr:txBody>
    </xdr:sp>
    <xdr:clientData/>
  </xdr:twoCellAnchor>
  <xdr:twoCellAnchor>
    <xdr:from>
      <xdr:col>11</xdr:col>
      <xdr:colOff>981075</xdr:colOff>
      <xdr:row>119</xdr:row>
      <xdr:rowOff>66675</xdr:rowOff>
    </xdr:from>
    <xdr:to>
      <xdr:col>13</xdr:col>
      <xdr:colOff>1438275</xdr:colOff>
      <xdr:row>120</xdr:row>
      <xdr:rowOff>104775</xdr:rowOff>
    </xdr:to>
    <xdr:sp macro="" textlink="">
      <xdr:nvSpPr>
        <xdr:cNvPr id="117" name="テキスト ボックス 116"/>
        <xdr:cNvSpPr txBox="1"/>
      </xdr:nvSpPr>
      <xdr:spPr>
        <a:xfrm>
          <a:off x="8991600" y="29918025"/>
          <a:ext cx="5791200" cy="285750"/>
        </a:xfrm>
        <a:prstGeom prst="wedgeRectCallout">
          <a:avLst>
            <a:gd name="adj1" fmla="val -66696"/>
            <a:gd name="adj2" fmla="val -4653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特になければ記入は不要</a:t>
          </a:r>
        </a:p>
      </xdr:txBody>
    </xdr:sp>
    <xdr:clientData/>
  </xdr:twoCellAnchor>
  <xdr:twoCellAnchor>
    <xdr:from>
      <xdr:col>11</xdr:col>
      <xdr:colOff>962025</xdr:colOff>
      <xdr:row>121</xdr:row>
      <xdr:rowOff>180975</xdr:rowOff>
    </xdr:from>
    <xdr:to>
      <xdr:col>13</xdr:col>
      <xdr:colOff>1419225</xdr:colOff>
      <xdr:row>122</xdr:row>
      <xdr:rowOff>219075</xdr:rowOff>
    </xdr:to>
    <xdr:sp macro="" textlink="">
      <xdr:nvSpPr>
        <xdr:cNvPr id="118" name="テキスト ボックス 117"/>
        <xdr:cNvSpPr txBox="1"/>
      </xdr:nvSpPr>
      <xdr:spPr>
        <a:xfrm>
          <a:off x="8972550" y="30527625"/>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トラック協会等から配布されるエコドライブに関する資料のドライバーへの配布など</a:t>
          </a:r>
        </a:p>
      </xdr:txBody>
    </xdr:sp>
    <xdr:clientData/>
  </xdr:twoCellAnchor>
  <xdr:twoCellAnchor>
    <xdr:from>
      <xdr:col>11</xdr:col>
      <xdr:colOff>962025</xdr:colOff>
      <xdr:row>124</xdr:row>
      <xdr:rowOff>38100</xdr:rowOff>
    </xdr:from>
    <xdr:to>
      <xdr:col>13</xdr:col>
      <xdr:colOff>1419225</xdr:colOff>
      <xdr:row>125</xdr:row>
      <xdr:rowOff>76200</xdr:rowOff>
    </xdr:to>
    <xdr:sp macro="" textlink="">
      <xdr:nvSpPr>
        <xdr:cNvPr id="119" name="テキスト ボックス 118"/>
        <xdr:cNvSpPr txBox="1"/>
      </xdr:nvSpPr>
      <xdr:spPr>
        <a:xfrm>
          <a:off x="8972550" y="31127700"/>
          <a:ext cx="5791200" cy="285750"/>
        </a:xfrm>
        <a:prstGeom prst="wedgeRectCallout">
          <a:avLst>
            <a:gd name="adj1" fmla="val -66367"/>
            <a:gd name="adj2" fmla="val -2653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販売会社や保険会社による講習会の開催実績など（検討中は未実施なので</a:t>
          </a:r>
          <a:r>
            <a:rPr kumimoji="1" lang="en-US" altLang="ja-JP" sz="1100"/>
            <a:t>"</a:t>
          </a:r>
          <a:r>
            <a:rPr kumimoji="1" lang="ja-JP" altLang="en-US" sz="1100"/>
            <a:t>△</a:t>
          </a:r>
          <a:r>
            <a:rPr kumimoji="1" lang="en-US" altLang="ja-JP" sz="1100"/>
            <a:t>"</a:t>
          </a:r>
          <a:r>
            <a:rPr kumimoji="1" lang="ja-JP" altLang="en-US" sz="1100"/>
            <a:t>）</a:t>
          </a:r>
        </a:p>
      </xdr:txBody>
    </xdr:sp>
    <xdr:clientData/>
  </xdr:twoCellAnchor>
  <xdr:twoCellAnchor>
    <xdr:from>
      <xdr:col>11</xdr:col>
      <xdr:colOff>962025</xdr:colOff>
      <xdr:row>122</xdr:row>
      <xdr:rowOff>228600</xdr:rowOff>
    </xdr:from>
    <xdr:to>
      <xdr:col>13</xdr:col>
      <xdr:colOff>1419225</xdr:colOff>
      <xdr:row>124</xdr:row>
      <xdr:rowOff>19050</xdr:rowOff>
    </xdr:to>
    <xdr:sp macro="" textlink="">
      <xdr:nvSpPr>
        <xdr:cNvPr id="120" name="テキスト ボックス 119"/>
        <xdr:cNvSpPr txBox="1"/>
      </xdr:nvSpPr>
      <xdr:spPr>
        <a:xfrm>
          <a:off x="8972550" y="30822900"/>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ベテランドライバーによる同乗指導など</a:t>
          </a:r>
        </a:p>
      </xdr:txBody>
    </xdr:sp>
    <xdr:clientData/>
  </xdr:twoCellAnchor>
  <xdr:twoCellAnchor>
    <xdr:from>
      <xdr:col>10</xdr:col>
      <xdr:colOff>1019174</xdr:colOff>
      <xdr:row>101</xdr:row>
      <xdr:rowOff>19050</xdr:rowOff>
    </xdr:from>
    <xdr:to>
      <xdr:col>13</xdr:col>
      <xdr:colOff>781050</xdr:colOff>
      <xdr:row>103</xdr:row>
      <xdr:rowOff>152400</xdr:rowOff>
    </xdr:to>
    <xdr:sp macro="" textlink="">
      <xdr:nvSpPr>
        <xdr:cNvPr id="121" name="テキスト ボックス 120"/>
        <xdr:cNvSpPr txBox="1"/>
      </xdr:nvSpPr>
      <xdr:spPr>
        <a:xfrm>
          <a:off x="6172199" y="25431750"/>
          <a:ext cx="7953376" cy="609600"/>
        </a:xfrm>
        <a:prstGeom prst="wedgeRectCallout">
          <a:avLst>
            <a:gd name="adj1" fmla="val -86431"/>
            <a:gd name="adj2" fmla="val 8979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「その他」を除き、各小目の取り組み内容が入力されていれば「〇」、予定や検討中があれば「△」を記入（</a:t>
          </a:r>
          <a:r>
            <a:rPr kumimoji="1" lang="en-US" altLang="ja-JP" sz="1100"/>
            <a:t>4</a:t>
          </a:r>
          <a:r>
            <a:rPr kumimoji="1" lang="ja-JP" altLang="en-US" sz="1100"/>
            <a:t>か所）</a:t>
          </a:r>
          <a:endParaRPr kumimoji="1" lang="en-US" altLang="ja-JP" sz="1100"/>
        </a:p>
        <a:p>
          <a:r>
            <a:rPr kumimoji="1" lang="ja-JP" altLang="en-US" sz="1100"/>
            <a:t>「△」で申請した場合には、申請の翌年末までに、具体策を記入し「△」⇒「〇」に修正した別紙２の提出が必要です</a:t>
          </a:r>
        </a:p>
      </xdr:txBody>
    </xdr:sp>
    <xdr:clientData/>
  </xdr:twoCellAnchor>
  <xdr:twoCellAnchor>
    <xdr:from>
      <xdr:col>9</xdr:col>
      <xdr:colOff>209549</xdr:colOff>
      <xdr:row>90</xdr:row>
      <xdr:rowOff>57150</xdr:rowOff>
    </xdr:from>
    <xdr:to>
      <xdr:col>12</xdr:col>
      <xdr:colOff>704850</xdr:colOff>
      <xdr:row>93</xdr:row>
      <xdr:rowOff>152400</xdr:rowOff>
    </xdr:to>
    <xdr:sp macro="" textlink="">
      <xdr:nvSpPr>
        <xdr:cNvPr id="122" name="テキスト ボックス 121"/>
        <xdr:cNvSpPr txBox="1"/>
      </xdr:nvSpPr>
      <xdr:spPr>
        <a:xfrm>
          <a:off x="5067299" y="22755225"/>
          <a:ext cx="6362701" cy="838200"/>
        </a:xfrm>
        <a:prstGeom prst="wedgeRectCallout">
          <a:avLst>
            <a:gd name="adj1" fmla="val -61177"/>
            <a:gd name="adj2" fmla="val -4002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エコドライブとは、燃料消費を抑えた環境に優しい運転のこと。</a:t>
          </a:r>
          <a:endParaRPr kumimoji="1" lang="en-US" altLang="ja-JP" sz="1100"/>
        </a:p>
        <a:p>
          <a:r>
            <a:rPr kumimoji="1" lang="en-US" altLang="ja-JP" sz="1100"/>
            <a:t>※</a:t>
          </a:r>
          <a:r>
            <a:rPr kumimoji="1" lang="ja-JP" altLang="en-US" sz="1100"/>
            <a:t>本申請には申請者のエコドライブ状況の内容を記載して頂く必要があります。</a:t>
          </a:r>
          <a:endParaRPr kumimoji="1" lang="en-US" altLang="ja-JP" sz="1100"/>
        </a:p>
        <a:p>
          <a:r>
            <a:rPr kumimoji="1" lang="ja-JP" altLang="en-US" sz="1100"/>
            <a:t>　過去に申請のある場合は、その取り組み内容を確認し、矛盾が無いことをご確認ください。</a:t>
          </a:r>
        </a:p>
      </xdr:txBody>
    </xdr:sp>
    <xdr:clientData/>
  </xdr:twoCellAnchor>
  <xdr:twoCellAnchor>
    <xdr:from>
      <xdr:col>11</xdr:col>
      <xdr:colOff>0</xdr:colOff>
      <xdr:row>65</xdr:row>
      <xdr:rowOff>152400</xdr:rowOff>
    </xdr:from>
    <xdr:to>
      <xdr:col>12</xdr:col>
      <xdr:colOff>9524</xdr:colOff>
      <xdr:row>68</xdr:row>
      <xdr:rowOff>190500</xdr:rowOff>
    </xdr:to>
    <xdr:sp macro="" textlink="">
      <xdr:nvSpPr>
        <xdr:cNvPr id="123" name="テキスト ボックス 122">
          <a:hlinkClick xmlns:r="http://schemas.openxmlformats.org/officeDocument/2006/relationships" r:id="rId11"/>
        </xdr:cNvPr>
        <xdr:cNvSpPr txBox="1"/>
      </xdr:nvSpPr>
      <xdr:spPr>
        <a:xfrm>
          <a:off x="8010525" y="16411575"/>
          <a:ext cx="2724149" cy="781050"/>
        </a:xfrm>
        <a:prstGeom prst="wedgeRectCallout">
          <a:avLst>
            <a:gd name="adj1" fmla="val -57395"/>
            <a:gd name="adj2" fmla="val 49966"/>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2025</a:t>
          </a:r>
          <a:r>
            <a:rPr kumimoji="1" lang="ja-JP" altLang="en-US" sz="1000"/>
            <a:t>年重量車燃費基準達成しているかどうかは販売店にお問合せください。達成している場合は販売店の証明書添付が必要です。</a:t>
          </a:r>
        </a:p>
      </xdr:txBody>
    </xdr:sp>
    <xdr:clientData/>
  </xdr:twoCellAnchor>
  <xdr:twoCellAnchor>
    <xdr:from>
      <xdr:col>10</xdr:col>
      <xdr:colOff>2847975</xdr:colOff>
      <xdr:row>65</xdr:row>
      <xdr:rowOff>152400</xdr:rowOff>
    </xdr:from>
    <xdr:to>
      <xdr:col>11</xdr:col>
      <xdr:colOff>2714624</xdr:colOff>
      <xdr:row>68</xdr:row>
      <xdr:rowOff>190500</xdr:rowOff>
    </xdr:to>
    <xdr:sp macro="" textlink="">
      <xdr:nvSpPr>
        <xdr:cNvPr id="124" name="テキスト ボックス 123">
          <a:hlinkClick xmlns:r="http://schemas.openxmlformats.org/officeDocument/2006/relationships" r:id="rId11"/>
        </xdr:cNvPr>
        <xdr:cNvSpPr txBox="1"/>
      </xdr:nvSpPr>
      <xdr:spPr>
        <a:xfrm>
          <a:off x="8001000" y="16411575"/>
          <a:ext cx="2724149" cy="781050"/>
        </a:xfrm>
        <a:prstGeom prst="wedgeRectCallout">
          <a:avLst>
            <a:gd name="adj1" fmla="val -57395"/>
            <a:gd name="adj2" fmla="val 49966"/>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2025</a:t>
          </a:r>
          <a:r>
            <a:rPr kumimoji="1" lang="ja-JP" altLang="en-US" sz="1000"/>
            <a:t>年重量車燃費基準達成しているかどうかは販売店にお問合せください。達成している場合は販売店の証明書添付が必要です。</a:t>
          </a:r>
        </a:p>
      </xdr:txBody>
    </xdr:sp>
    <xdr:clientData/>
  </xdr:twoCellAnchor>
  <xdr:twoCellAnchor>
    <xdr:from>
      <xdr:col>10</xdr:col>
      <xdr:colOff>2847975</xdr:colOff>
      <xdr:row>65</xdr:row>
      <xdr:rowOff>161925</xdr:rowOff>
    </xdr:from>
    <xdr:to>
      <xdr:col>11</xdr:col>
      <xdr:colOff>2714624</xdr:colOff>
      <xdr:row>68</xdr:row>
      <xdr:rowOff>200025</xdr:rowOff>
    </xdr:to>
    <xdr:sp macro="" textlink="">
      <xdr:nvSpPr>
        <xdr:cNvPr id="125" name="テキスト ボックス 124">
          <a:hlinkClick xmlns:r="http://schemas.openxmlformats.org/officeDocument/2006/relationships" r:id="rId11"/>
        </xdr:cNvPr>
        <xdr:cNvSpPr txBox="1"/>
      </xdr:nvSpPr>
      <xdr:spPr>
        <a:xfrm>
          <a:off x="8001000" y="16421100"/>
          <a:ext cx="2724149" cy="781050"/>
        </a:xfrm>
        <a:prstGeom prst="wedgeRectCallout">
          <a:avLst>
            <a:gd name="adj1" fmla="val -57395"/>
            <a:gd name="adj2" fmla="val 49966"/>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2025</a:t>
          </a:r>
          <a:r>
            <a:rPr kumimoji="1" lang="ja-JP" altLang="en-US" sz="1000"/>
            <a:t>年重量車燃費基準達成しているかどうかは販売店にお問合せください。達成している場合は販売店の</a:t>
          </a:r>
          <a:r>
            <a:rPr kumimoji="1" lang="ja-JP" altLang="en-US" sz="1000">
              <a:solidFill>
                <a:srgbClr val="FF0000"/>
              </a:solidFill>
            </a:rPr>
            <a:t>証明書</a:t>
          </a:r>
          <a:r>
            <a:rPr kumimoji="1" lang="ja-JP" altLang="en-US" sz="1000"/>
            <a:t>添付が必要です。</a:t>
          </a:r>
        </a:p>
      </xdr:txBody>
    </xdr:sp>
    <xdr:clientData/>
  </xdr:twoCellAnchor>
  <xdr:twoCellAnchor>
    <xdr:from>
      <xdr:col>10</xdr:col>
      <xdr:colOff>180975</xdr:colOff>
      <xdr:row>13</xdr:row>
      <xdr:rowOff>9525</xdr:rowOff>
    </xdr:from>
    <xdr:to>
      <xdr:col>10</xdr:col>
      <xdr:colOff>2838450</xdr:colOff>
      <xdr:row>14</xdr:row>
      <xdr:rowOff>104776</xdr:rowOff>
    </xdr:to>
    <xdr:sp macro="" textlink="">
      <xdr:nvSpPr>
        <xdr:cNvPr id="126" name="テキスト ボックス 125"/>
        <xdr:cNvSpPr txBox="1"/>
      </xdr:nvSpPr>
      <xdr:spPr>
        <a:xfrm>
          <a:off x="5334000" y="3419475"/>
          <a:ext cx="2657475" cy="342901"/>
        </a:xfrm>
        <a:prstGeom prst="wedgeRectCallout">
          <a:avLst>
            <a:gd name="adj1" fmla="val -70334"/>
            <a:gd name="adj2" fmla="val -613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事業者番号の記載は不要となりました。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285750</xdr:colOff>
      <xdr:row>2</xdr:row>
      <xdr:rowOff>66675</xdr:rowOff>
    </xdr:from>
    <xdr:to>
      <xdr:col>23</xdr:col>
      <xdr:colOff>1085849</xdr:colOff>
      <xdr:row>8</xdr:row>
      <xdr:rowOff>85725</xdr:rowOff>
    </xdr:to>
    <xdr:sp macro="" textlink="">
      <xdr:nvSpPr>
        <xdr:cNvPr id="4" name="テキスト ボックス 3"/>
        <xdr:cNvSpPr txBox="1"/>
      </xdr:nvSpPr>
      <xdr:spPr>
        <a:xfrm>
          <a:off x="7019925" y="419100"/>
          <a:ext cx="3228974" cy="1190625"/>
        </a:xfrm>
        <a:prstGeom prst="wedgeRectCallout">
          <a:avLst>
            <a:gd name="adj1" fmla="val -64500"/>
            <a:gd name="adj2" fmla="val -507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右クリックして、セルの書式の分類を「日付」カレンダー種類を「和暦」⇒「グレゴリオ暦」に変更して、西暦表示にしてください。</a:t>
          </a:r>
          <a:endParaRPr kumimoji="1" lang="en-US" altLang="ja-JP" sz="1100"/>
        </a:p>
        <a:p>
          <a:endParaRPr kumimoji="1" lang="ja-JP" altLang="en-US" sz="1100"/>
        </a:p>
      </xdr:txBody>
    </xdr:sp>
    <xdr:clientData/>
  </xdr:twoCellAnchor>
  <xdr:twoCellAnchor editAs="oneCell">
    <xdr:from>
      <xdr:col>21</xdr:col>
      <xdr:colOff>276225</xdr:colOff>
      <xdr:row>8</xdr:row>
      <xdr:rowOff>161925</xdr:rowOff>
    </xdr:from>
    <xdr:to>
      <xdr:col>24</xdr:col>
      <xdr:colOff>152401</xdr:colOff>
      <xdr:row>25</xdr:row>
      <xdr:rowOff>51740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1685925"/>
          <a:ext cx="3533776" cy="3614090"/>
        </a:xfrm>
        <a:prstGeom prst="rect">
          <a:avLst/>
        </a:prstGeom>
        <a:noFill/>
        <a:ln>
          <a:solidFill>
            <a:schemeClr val="tx2">
              <a:lumMod val="40000"/>
              <a:lumOff val="6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381000</xdr:colOff>
      <xdr:row>8</xdr:row>
      <xdr:rowOff>666750</xdr:rowOff>
    </xdr:from>
    <xdr:to>
      <xdr:col>16</xdr:col>
      <xdr:colOff>170390</xdr:colOff>
      <xdr:row>10</xdr:row>
      <xdr:rowOff>555625</xdr:rowOff>
    </xdr:to>
    <xdr:sp macro="" textlink="">
      <xdr:nvSpPr>
        <xdr:cNvPr id="3" name="テキスト ボックス 2"/>
        <xdr:cNvSpPr txBox="1"/>
      </xdr:nvSpPr>
      <xdr:spPr>
        <a:xfrm>
          <a:off x="6836833" y="4434417"/>
          <a:ext cx="3228974" cy="1190625"/>
        </a:xfrm>
        <a:prstGeom prst="wedgeRectCallout">
          <a:avLst>
            <a:gd name="adj1" fmla="val -58305"/>
            <a:gd name="adj2" fmla="val -179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右クリックして、セルの書式の分類を「日付」カレンダー種類を「和暦」⇒「グレゴリオ暦」に変更して、西暦表示にしてください。</a:t>
          </a:r>
          <a:endParaRPr kumimoji="1" lang="en-US" altLang="ja-JP" sz="1100"/>
        </a:p>
        <a:p>
          <a:endParaRPr kumimoji="1" lang="ja-JP" altLang="en-US" sz="1100"/>
        </a:p>
      </xdr:txBody>
    </xdr:sp>
    <xdr:clientData/>
  </xdr:twoCellAnchor>
  <xdr:twoCellAnchor editAs="oneCell">
    <xdr:from>
      <xdr:col>11</xdr:col>
      <xdr:colOff>359834</xdr:colOff>
      <xdr:row>10</xdr:row>
      <xdr:rowOff>645582</xdr:rowOff>
    </xdr:from>
    <xdr:to>
      <xdr:col>16</xdr:col>
      <xdr:colOff>454026</xdr:colOff>
      <xdr:row>17</xdr:row>
      <xdr:rowOff>576672</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5667" y="5714999"/>
          <a:ext cx="3533776" cy="3614090"/>
        </a:xfrm>
        <a:prstGeom prst="rect">
          <a:avLst/>
        </a:prstGeom>
        <a:noFill/>
        <a:ln>
          <a:solidFill>
            <a:schemeClr val="tx2">
              <a:lumMod val="40000"/>
              <a:lumOff val="6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333374</xdr:colOff>
      <xdr:row>9</xdr:row>
      <xdr:rowOff>247650</xdr:rowOff>
    </xdr:from>
    <xdr:ext cx="3362326" cy="247650"/>
    <xdr:sp macro="" textlink="">
      <xdr:nvSpPr>
        <xdr:cNvPr id="2" name="テキスト ボックス 2"/>
        <xdr:cNvSpPr txBox="1">
          <a:spLocks noChangeArrowheads="1"/>
        </xdr:cNvSpPr>
      </xdr:nvSpPr>
      <xdr:spPr bwMode="auto">
        <a:xfrm>
          <a:off x="2838449" y="2162175"/>
          <a:ext cx="3362326"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900" b="0" i="0" u="none" strike="noStrike" baseline="0">
              <a:solidFill>
                <a:srgbClr val="000000"/>
              </a:solidFill>
              <a:latin typeface="ＭＳ 明朝"/>
              <a:ea typeface="ＭＳ 明朝"/>
            </a:rPr>
            <a:t>※様式第１に識別番号記載がある電子申請の場合は押印省略可</a:t>
          </a:r>
        </a:p>
      </xdr:txBody>
    </xdr:sp>
    <xdr:clientData/>
  </xdr:oneCellAnchor>
  <xdr:oneCellAnchor>
    <xdr:from>
      <xdr:col>3</xdr:col>
      <xdr:colOff>19050</xdr:colOff>
      <xdr:row>4</xdr:row>
      <xdr:rowOff>133350</xdr:rowOff>
    </xdr:from>
    <xdr:ext cx="358560" cy="285527"/>
    <xdr:sp macro="" textlink="">
      <xdr:nvSpPr>
        <xdr:cNvPr id="3" name="テキスト ボックス 2"/>
        <xdr:cNvSpPr txBox="1"/>
      </xdr:nvSpPr>
      <xdr:spPr>
        <a:xfrm>
          <a:off x="1638300" y="923925"/>
          <a:ext cx="358560"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注</a:t>
          </a:r>
          <a:r>
            <a:rPr kumimoji="1" lang="en-US" altLang="ja-JP" sz="900"/>
            <a:t>1</a:t>
          </a:r>
          <a:endParaRPr kumimoji="1" lang="ja-JP" altLang="en-US" sz="9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219075</xdr:colOff>
      <xdr:row>11</xdr:row>
      <xdr:rowOff>47625</xdr:rowOff>
    </xdr:from>
    <xdr:to>
      <xdr:col>2</xdr:col>
      <xdr:colOff>142875</xdr:colOff>
      <xdr:row>13</xdr:row>
      <xdr:rowOff>57150</xdr:rowOff>
    </xdr:to>
    <xdr:sp macro="" textlink="">
      <xdr:nvSpPr>
        <xdr:cNvPr id="2" name="テキスト ボックス 2"/>
        <xdr:cNvSpPr txBox="1">
          <a:spLocks noChangeArrowheads="1"/>
        </xdr:cNvSpPr>
      </xdr:nvSpPr>
      <xdr:spPr bwMode="auto">
        <a:xfrm>
          <a:off x="895350" y="2657475"/>
          <a:ext cx="361950" cy="371475"/>
        </a:xfrm>
        <a:prstGeom prst="rect">
          <a:avLst/>
        </a:prstGeom>
        <a:noFill/>
        <a:ln>
          <a:noFill/>
        </a:ln>
        <a:extLst>
          <a:ext uri="{909E8E84-426E-40DD-AFC4-6F175D3DCCD1}">
            <a14:hiddenFill xmlns:a14="http://schemas.microsoft.com/office/drawing/2010/main">
              <a:solidFill>
                <a:srgbClr val="D9D9D9"/>
              </a:solidFill>
            </a14:hiddenFill>
          </a:ext>
          <a:ext uri="{91240B29-F687-4F45-9708-019B960494DF}">
            <a14:hiddenLine xmlns:a14="http://schemas.microsoft.com/office/drawing/2010/main" w="1587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500" b="0" i="0" u="none" strike="noStrike" baseline="0">
              <a:solidFill>
                <a:srgbClr val="000000"/>
              </a:solidFill>
              <a:latin typeface="ＭＳ Ｐゴシック"/>
              <a:ea typeface="ＭＳ Ｐゴシック"/>
            </a:rPr>
            <a:t>注１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219076</xdr:colOff>
      <xdr:row>5</xdr:row>
      <xdr:rowOff>85726</xdr:rowOff>
    </xdr:from>
    <xdr:to>
      <xdr:col>12</xdr:col>
      <xdr:colOff>19051</xdr:colOff>
      <xdr:row>9</xdr:row>
      <xdr:rowOff>57150</xdr:rowOff>
    </xdr:to>
    <xdr:sp macro="" textlink="">
      <xdr:nvSpPr>
        <xdr:cNvPr id="2" name="四角形吹き出し 1"/>
        <xdr:cNvSpPr/>
      </xdr:nvSpPr>
      <xdr:spPr>
        <a:xfrm>
          <a:off x="7448551" y="1257301"/>
          <a:ext cx="3619500" cy="2943224"/>
        </a:xfrm>
        <a:prstGeom prst="wedgeRectCallout">
          <a:avLst>
            <a:gd name="adj1" fmla="val -39344"/>
            <a:gd name="adj2" fmla="val 5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7</xdr:col>
      <xdr:colOff>276225</xdr:colOff>
      <xdr:row>5</xdr:row>
      <xdr:rowOff>142875</xdr:rowOff>
    </xdr:from>
    <xdr:to>
      <xdr:col>11</xdr:col>
      <xdr:colOff>304800</xdr:colOff>
      <xdr:row>8</xdr:row>
      <xdr:rowOff>723900</xdr:rowOff>
    </xdr:to>
    <xdr:pic>
      <xdr:nvPicPr>
        <xdr:cNvPr id="3" name="図 25"/>
        <xdr:cNvPicPr>
          <a:picLocks noChangeAspect="1" noChangeArrowheads="1"/>
          <a:extLst/>
        </xdr:cNvPicPr>
      </xdr:nvPicPr>
      <xdr:blipFill>
        <a:blip xmlns:r="http://schemas.openxmlformats.org/officeDocument/2006/relationships" r:embed="rId1"/>
        <a:srcRect/>
        <a:stretch>
          <a:fillRect/>
        </a:stretch>
      </xdr:blipFill>
      <xdr:spPr bwMode="auto">
        <a:xfrm>
          <a:off x="7505700" y="1314450"/>
          <a:ext cx="3486150" cy="2809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5875">
              <a:solidFill>
                <a:srgbClr val="000000"/>
              </a:solidFill>
              <a:miter lim="800000"/>
              <a:headEnd/>
              <a:tailEnd/>
            </a14:hiddenLine>
          </a:ext>
        </a:extLst>
      </xdr:spPr>
    </xdr:pic>
    <xdr:clientData/>
  </xdr:twoCellAnchor>
  <xdr:twoCellAnchor>
    <xdr:from>
      <xdr:col>0</xdr:col>
      <xdr:colOff>104774</xdr:colOff>
      <xdr:row>3</xdr:row>
      <xdr:rowOff>19050</xdr:rowOff>
    </xdr:from>
    <xdr:to>
      <xdr:col>12</xdr:col>
      <xdr:colOff>85724</xdr:colOff>
      <xdr:row>13</xdr:row>
      <xdr:rowOff>57150</xdr:rowOff>
    </xdr:to>
    <xdr:sp macro="" textlink="">
      <xdr:nvSpPr>
        <xdr:cNvPr id="4" name="正方形/長方形 3"/>
        <xdr:cNvSpPr/>
      </xdr:nvSpPr>
      <xdr:spPr>
        <a:xfrm>
          <a:off x="104774" y="790575"/>
          <a:ext cx="11029950" cy="6381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35718</xdr:colOff>
      <xdr:row>7</xdr:row>
      <xdr:rowOff>71436</xdr:rowOff>
    </xdr:from>
    <xdr:to>
      <xdr:col>49</xdr:col>
      <xdr:colOff>95250</xdr:colOff>
      <xdr:row>42</xdr:row>
      <xdr:rowOff>71437</xdr:rowOff>
    </xdr:to>
    <xdr:sp macro="" textlink="">
      <xdr:nvSpPr>
        <xdr:cNvPr id="2" name="テキスト ボックス 1"/>
        <xdr:cNvSpPr txBox="1"/>
      </xdr:nvSpPr>
      <xdr:spPr>
        <a:xfrm>
          <a:off x="4702968" y="1766886"/>
          <a:ext cx="4221957" cy="7562851"/>
        </a:xfrm>
        <a:prstGeom prst="rect">
          <a:avLst/>
        </a:prstGeom>
        <a:solidFill>
          <a:srgbClr val="E6E0EC">
            <a:alpha val="50196"/>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2000"/>
            </a:lnSpc>
          </a:pPr>
          <a:r>
            <a:rPr kumimoji="1" lang="ja-JP" altLang="en-US" sz="1600" b="1"/>
            <a:t>申請時には</a:t>
          </a:r>
          <a:endParaRPr kumimoji="1" lang="en-US" altLang="ja-JP" sz="1600" b="1"/>
        </a:p>
        <a:p>
          <a:pPr algn="ctr">
            <a:lnSpc>
              <a:spcPts val="2000"/>
            </a:lnSpc>
          </a:pPr>
          <a:r>
            <a:rPr kumimoji="1" lang="ja-JP" altLang="en-US" sz="1600" b="1"/>
            <a:t>記入不要</a:t>
          </a:r>
        </a:p>
      </xdr:txBody>
    </xdr:sp>
    <xdr:clientData/>
  </xdr:twoCellAnchor>
  <xdr:twoCellAnchor>
    <xdr:from>
      <xdr:col>89</xdr:col>
      <xdr:colOff>83344</xdr:colOff>
      <xdr:row>12</xdr:row>
      <xdr:rowOff>0</xdr:rowOff>
    </xdr:from>
    <xdr:to>
      <xdr:col>112</xdr:col>
      <xdr:colOff>26193</xdr:colOff>
      <xdr:row>18</xdr:row>
      <xdr:rowOff>190500</xdr:rowOff>
    </xdr:to>
    <xdr:sp macro="" textlink="">
      <xdr:nvSpPr>
        <xdr:cNvPr id="3" name="テキスト ボックス 2"/>
        <xdr:cNvSpPr txBox="1"/>
      </xdr:nvSpPr>
      <xdr:spPr>
        <a:xfrm>
          <a:off x="15656719" y="2405063"/>
          <a:ext cx="3228974" cy="1190625"/>
        </a:xfrm>
        <a:prstGeom prst="wedgeRectCallout">
          <a:avLst>
            <a:gd name="adj1" fmla="val -58305"/>
            <a:gd name="adj2" fmla="val -179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右クリックして、セルの書式の分類を「日付」カレンダー種類を「和暦」⇒「グレゴリオ暦」に変更して、西暦表示にしてください。</a:t>
          </a:r>
          <a:endParaRPr kumimoji="1" lang="en-US" altLang="ja-JP" sz="1100"/>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433916</xdr:colOff>
      <xdr:row>3</xdr:row>
      <xdr:rowOff>116416</xdr:rowOff>
    </xdr:from>
    <xdr:to>
      <xdr:col>33</xdr:col>
      <xdr:colOff>148167</xdr:colOff>
      <xdr:row>7</xdr:row>
      <xdr:rowOff>21167</xdr:rowOff>
    </xdr:to>
    <xdr:sp macro="" textlink="">
      <xdr:nvSpPr>
        <xdr:cNvPr id="2" name="テキスト ボックス 1"/>
        <xdr:cNvSpPr txBox="1"/>
      </xdr:nvSpPr>
      <xdr:spPr>
        <a:xfrm>
          <a:off x="7291916" y="867833"/>
          <a:ext cx="3153834" cy="878417"/>
        </a:xfrm>
        <a:prstGeom prst="wedgeRectCallout">
          <a:avLst>
            <a:gd name="adj1" fmla="val -82619"/>
            <a:gd name="adj2" fmla="val -7305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委任状の日付は、申請書類（申請書や補助金を活用したリース契約書・覚書締結日）以前であることをご確認ください。</a:t>
          </a:r>
        </a:p>
      </xdr:txBody>
    </xdr:sp>
    <xdr:clientData/>
  </xdr:twoCellAnchor>
  <xdr:twoCellAnchor>
    <xdr:from>
      <xdr:col>28</xdr:col>
      <xdr:colOff>433917</xdr:colOff>
      <xdr:row>8</xdr:row>
      <xdr:rowOff>317502</xdr:rowOff>
    </xdr:from>
    <xdr:to>
      <xdr:col>29</xdr:col>
      <xdr:colOff>624416</xdr:colOff>
      <xdr:row>9</xdr:row>
      <xdr:rowOff>296334</xdr:rowOff>
    </xdr:to>
    <xdr:sp macro="" textlink="">
      <xdr:nvSpPr>
        <xdr:cNvPr id="3" name="テキスト ボックス 2"/>
        <xdr:cNvSpPr txBox="1"/>
      </xdr:nvSpPr>
      <xdr:spPr>
        <a:xfrm>
          <a:off x="7291917" y="2391835"/>
          <a:ext cx="878416" cy="306916"/>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a:t>
          </a:r>
        </a:p>
      </xdr:txBody>
    </xdr:sp>
    <xdr:clientData/>
  </xdr:twoCellAnchor>
  <xdr:twoCellAnchor>
    <xdr:from>
      <xdr:col>28</xdr:col>
      <xdr:colOff>433917</xdr:colOff>
      <xdr:row>13</xdr:row>
      <xdr:rowOff>21165</xdr:rowOff>
    </xdr:from>
    <xdr:to>
      <xdr:col>29</xdr:col>
      <xdr:colOff>624416</xdr:colOff>
      <xdr:row>13</xdr:row>
      <xdr:rowOff>486832</xdr:rowOff>
    </xdr:to>
    <xdr:sp macro="" textlink="">
      <xdr:nvSpPr>
        <xdr:cNvPr id="4" name="テキスト ボックス 3"/>
        <xdr:cNvSpPr txBox="1"/>
      </xdr:nvSpPr>
      <xdr:spPr>
        <a:xfrm>
          <a:off x="7291917" y="4148665"/>
          <a:ext cx="878416" cy="465667"/>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152400</xdr:colOff>
      <xdr:row>21</xdr:row>
      <xdr:rowOff>114300</xdr:rowOff>
    </xdr:from>
    <xdr:to>
      <xdr:col>7</xdr:col>
      <xdr:colOff>381000</xdr:colOff>
      <xdr:row>28</xdr:row>
      <xdr:rowOff>161925</xdr:rowOff>
    </xdr:to>
    <xdr:sp macro="" textlink="">
      <xdr:nvSpPr>
        <xdr:cNvPr id="2" name="テキスト ボックス 1"/>
        <xdr:cNvSpPr txBox="1"/>
      </xdr:nvSpPr>
      <xdr:spPr>
        <a:xfrm>
          <a:off x="152400" y="5486400"/>
          <a:ext cx="458152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ご注意</a:t>
          </a:r>
          <a:r>
            <a:rPr kumimoji="1" lang="en-US" altLang="ja-JP" sz="900"/>
            <a:t>】</a:t>
          </a:r>
        </a:p>
        <a:p>
          <a:r>
            <a:rPr kumimoji="1" lang="ja-JP" altLang="en-US" sz="900"/>
            <a:t>本補助金に係る不正行為に対しては、補助金等に係る予算の適正化に関する法律（昭和</a:t>
          </a:r>
          <a:r>
            <a:rPr kumimoji="1" lang="en-US" altLang="ja-JP" sz="900"/>
            <a:t>30</a:t>
          </a:r>
          <a:r>
            <a:rPr kumimoji="1" lang="ja-JP" altLang="en-US" sz="900"/>
            <a:t>年法律第１７９号）の第２９条から第３２条において、刑事罰等を課す旨規定されています。</a:t>
          </a:r>
          <a:endParaRPr kumimoji="1" lang="en-US" altLang="ja-JP" sz="900"/>
        </a:p>
        <a:p>
          <a:r>
            <a:rPr kumimoji="1" lang="ja-JP" altLang="en-US" sz="900"/>
            <a:t>補助事業に関し不正行為が認められたときは、当該補助金に係る交付決定の解除を行うとともに、支払い済みの補助金のうち取消対象となった額に加算金（年利</a:t>
          </a:r>
          <a:r>
            <a:rPr kumimoji="1" lang="en-US" altLang="ja-JP" sz="900"/>
            <a:t>10.95%</a:t>
          </a:r>
          <a:r>
            <a:rPr kumimoji="1" lang="ja-JP" altLang="en-US" sz="900"/>
            <a:t>）を加えた額を返納して頂くことになりますので、虚偽の記載にならぬようご注意ください。</a:t>
          </a:r>
          <a:endParaRPr kumimoji="1" lang="en-US" altLang="ja-JP" sz="900"/>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5&#24180;&#24230;&#20107;&#26989;&#28310;&#20633;&#12501;&#12457;&#12523;&#12480;&#12540;/&#35036;&#21161;&#37329;&#3898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131"/>
  <sheetViews>
    <sheetView showGridLines="0" tabSelected="1" view="pageBreakPreview" zoomScaleNormal="100" zoomScaleSheetLayoutView="100" workbookViewId="0">
      <selection activeCell="D79" sqref="D79:H79"/>
    </sheetView>
  </sheetViews>
  <sheetFormatPr defaultRowHeight="18.75" x14ac:dyDescent="0.4"/>
  <cols>
    <col min="1" max="1" width="3.125" customWidth="1"/>
    <col min="2" max="2" width="15.375" customWidth="1"/>
    <col min="3" max="3" width="20.5" customWidth="1"/>
    <col min="4" max="4" width="3.875" customWidth="1"/>
    <col min="5" max="5" width="5.25" customWidth="1"/>
    <col min="6" max="6" width="4.5" customWidth="1"/>
    <col min="7" max="8" width="3.625" customWidth="1"/>
    <col min="9" max="10" width="3.875" customWidth="1"/>
    <col min="11" max="11" width="37.5" customWidth="1"/>
    <col min="12" max="12" width="35.625" customWidth="1"/>
    <col min="13" max="13" width="34.375" customWidth="1"/>
    <col min="14" max="14" width="78" customWidth="1"/>
    <col min="15" max="15" width="10.25" bestFit="1" customWidth="1"/>
    <col min="16" max="16" width="19.625" customWidth="1"/>
  </cols>
  <sheetData>
    <row r="1" spans="1:19" ht="24" x14ac:dyDescent="0.4">
      <c r="A1" s="192"/>
      <c r="B1" s="193" t="s">
        <v>353</v>
      </c>
      <c r="C1" s="260"/>
      <c r="D1" s="192" t="s">
        <v>354</v>
      </c>
      <c r="E1" s="192"/>
      <c r="F1" s="192"/>
      <c r="G1" s="192"/>
      <c r="H1" s="275" t="s">
        <v>421</v>
      </c>
      <c r="I1" s="192"/>
      <c r="J1" s="192"/>
      <c r="K1" s="192"/>
      <c r="L1" s="192"/>
    </row>
    <row r="2" spans="1:19" ht="27.75" customHeight="1" x14ac:dyDescent="0.4">
      <c r="A2" s="10" t="s">
        <v>106</v>
      </c>
    </row>
    <row r="3" spans="1:19" ht="20.25" customHeight="1" x14ac:dyDescent="0.4">
      <c r="A3" s="337" t="s">
        <v>494</v>
      </c>
      <c r="B3" s="337"/>
      <c r="C3" s="337"/>
      <c r="D3" s="337"/>
      <c r="E3" s="337"/>
      <c r="F3" s="337"/>
      <c r="G3" s="337"/>
      <c r="H3" s="337"/>
      <c r="I3" s="337"/>
      <c r="J3" s="337"/>
      <c r="K3" s="337"/>
      <c r="L3" s="25" t="str">
        <f>P49</f>
        <v/>
      </c>
    </row>
    <row r="4" spans="1:19" ht="20.25" customHeight="1" thickBot="1" x14ac:dyDescent="0.45">
      <c r="A4" s="33" t="s">
        <v>408</v>
      </c>
      <c r="B4" s="19"/>
      <c r="L4" s="12" t="s">
        <v>93</v>
      </c>
    </row>
    <row r="5" spans="1:19" ht="20.25" customHeight="1" thickBot="1" x14ac:dyDescent="0.45">
      <c r="B5" t="s">
        <v>99</v>
      </c>
      <c r="C5" s="118"/>
      <c r="D5" s="32" t="s">
        <v>101</v>
      </c>
      <c r="E5" s="101"/>
      <c r="F5" s="101"/>
      <c r="G5" s="101"/>
      <c r="H5" s="101"/>
      <c r="I5" s="101"/>
      <c r="J5" s="101"/>
      <c r="K5" s="101"/>
    </row>
    <row r="6" spans="1:19" ht="20.25" customHeight="1" thickBot="1" x14ac:dyDescent="0.45">
      <c r="B6" t="s">
        <v>100</v>
      </c>
      <c r="C6" s="119"/>
      <c r="D6" s="101" t="s">
        <v>102</v>
      </c>
      <c r="E6" s="101"/>
      <c r="F6" s="101"/>
      <c r="G6" s="101"/>
      <c r="H6" s="101"/>
      <c r="I6" s="101"/>
      <c r="J6" s="101"/>
      <c r="K6" s="101"/>
      <c r="L6" s="17"/>
    </row>
    <row r="7" spans="1:19" ht="20.25" customHeight="1" thickBot="1" x14ac:dyDescent="0.45">
      <c r="B7" t="s">
        <v>322</v>
      </c>
      <c r="C7" s="120"/>
      <c r="D7" s="108" t="s">
        <v>414</v>
      </c>
      <c r="E7" s="107"/>
      <c r="F7" s="18"/>
      <c r="G7" s="18"/>
      <c r="H7" s="18"/>
      <c r="I7" s="18"/>
      <c r="J7" s="18"/>
    </row>
    <row r="8" spans="1:19" ht="19.5" thickBot="1" x14ac:dyDescent="0.45">
      <c r="B8" t="s">
        <v>26</v>
      </c>
      <c r="C8" s="121"/>
      <c r="D8" s="32" t="s">
        <v>72</v>
      </c>
      <c r="E8" s="32"/>
      <c r="F8" s="32"/>
      <c r="G8" s="32"/>
      <c r="H8" s="32"/>
      <c r="I8" s="32"/>
      <c r="J8" s="32"/>
      <c r="K8" s="32"/>
      <c r="R8" t="s">
        <v>29</v>
      </c>
      <c r="S8" t="s">
        <v>74</v>
      </c>
    </row>
    <row r="9" spans="1:19" ht="19.5" thickBot="1" x14ac:dyDescent="0.45">
      <c r="B9" t="s">
        <v>26</v>
      </c>
      <c r="C9" s="125" t="str">
        <f>D62</f>
        <v/>
      </c>
      <c r="D9" s="32" t="s">
        <v>128</v>
      </c>
      <c r="E9" s="103"/>
      <c r="F9" s="32"/>
      <c r="G9" s="32"/>
      <c r="H9" s="32"/>
      <c r="I9" s="32"/>
      <c r="J9" s="32"/>
      <c r="K9" s="32"/>
      <c r="R9" t="s">
        <v>28</v>
      </c>
      <c r="S9" t="s">
        <v>79</v>
      </c>
    </row>
    <row r="10" spans="1:19" ht="19.5" thickBot="1" x14ac:dyDescent="0.45">
      <c r="B10" t="s">
        <v>64</v>
      </c>
      <c r="C10" s="121"/>
      <c r="D10" s="32" t="s">
        <v>73</v>
      </c>
      <c r="E10" s="32"/>
      <c r="F10" s="32"/>
      <c r="G10" s="32"/>
      <c r="H10" s="32"/>
      <c r="I10" s="32"/>
      <c r="J10" s="32"/>
      <c r="K10" s="32"/>
    </row>
    <row r="11" spans="1:19" ht="19.5" thickBot="1" x14ac:dyDescent="0.45">
      <c r="B11" t="s">
        <v>95</v>
      </c>
      <c r="C11" s="121"/>
      <c r="D11" s="101" t="s">
        <v>129</v>
      </c>
      <c r="E11" s="32"/>
      <c r="F11" s="32"/>
      <c r="G11" s="32"/>
      <c r="H11" s="32"/>
      <c r="I11" s="32"/>
      <c r="J11" s="32"/>
      <c r="K11" s="32"/>
    </row>
    <row r="12" spans="1:19" x14ac:dyDescent="0.4">
      <c r="D12" s="32"/>
      <c r="E12" s="32"/>
      <c r="F12" s="32"/>
      <c r="G12" s="32"/>
      <c r="H12" s="32"/>
      <c r="I12" s="32"/>
      <c r="J12" s="32"/>
      <c r="K12" s="32"/>
    </row>
    <row r="14" spans="1:19" ht="19.5" thickBot="1" x14ac:dyDescent="0.45">
      <c r="B14" s="30" t="s">
        <v>27</v>
      </c>
    </row>
    <row r="15" spans="1:19" ht="19.5" thickBot="1" x14ac:dyDescent="0.45">
      <c r="C15" t="s">
        <v>0</v>
      </c>
      <c r="D15" t="s">
        <v>12</v>
      </c>
      <c r="E15" s="122"/>
      <c r="F15" s="1" t="s">
        <v>10</v>
      </c>
      <c r="G15" s="391"/>
      <c r="H15" s="392"/>
      <c r="I15" s="2"/>
      <c r="J15" s="2"/>
      <c r="K15" s="2"/>
    </row>
    <row r="16" spans="1:19" ht="19.5" thickBot="1" x14ac:dyDescent="0.45">
      <c r="C16" t="s">
        <v>1</v>
      </c>
      <c r="D16" s="340"/>
      <c r="E16" s="341"/>
      <c r="F16" s="341"/>
      <c r="G16" s="341"/>
      <c r="H16" s="341"/>
      <c r="I16" s="341"/>
      <c r="J16" s="341"/>
      <c r="K16" s="342"/>
    </row>
    <row r="17" spans="1:18" ht="19.5" thickBot="1" x14ac:dyDescent="0.45">
      <c r="C17" t="s">
        <v>35</v>
      </c>
      <c r="D17" s="340"/>
      <c r="E17" s="341"/>
      <c r="F17" s="341"/>
      <c r="G17" s="341"/>
      <c r="H17" s="341"/>
      <c r="I17" s="341"/>
      <c r="J17" s="341"/>
      <c r="K17" s="342"/>
    </row>
    <row r="18" spans="1:18" ht="19.5" thickBot="1" x14ac:dyDescent="0.45">
      <c r="C18" t="s">
        <v>2</v>
      </c>
      <c r="D18" s="324"/>
      <c r="E18" s="325"/>
      <c r="F18" s="325"/>
      <c r="G18" s="325"/>
      <c r="H18" s="325"/>
      <c r="I18" s="325"/>
      <c r="J18" s="325"/>
      <c r="K18" s="326"/>
      <c r="L18" s="393"/>
      <c r="M18" s="9"/>
      <c r="N18" s="9"/>
      <c r="P18" t="str">
        <f>CONCATENATE(D18,P19,D19)</f>
        <v xml:space="preserve">  </v>
      </c>
    </row>
    <row r="19" spans="1:18" ht="19.5" thickBot="1" x14ac:dyDescent="0.45">
      <c r="C19" t="s">
        <v>3</v>
      </c>
      <c r="D19" s="340"/>
      <c r="E19" s="341"/>
      <c r="F19" s="341"/>
      <c r="G19" s="341"/>
      <c r="H19" s="341"/>
      <c r="I19" s="341"/>
      <c r="J19" s="341"/>
      <c r="K19" s="342"/>
      <c r="L19" s="393"/>
      <c r="M19" s="9"/>
      <c r="N19" s="9"/>
      <c r="P19" s="18" t="s">
        <v>103</v>
      </c>
    </row>
    <row r="20" spans="1:18" ht="9" hidden="1" customHeight="1" thickBot="1" x14ac:dyDescent="0.45">
      <c r="A20" s="274" t="s">
        <v>417</v>
      </c>
      <c r="B20" s="273"/>
      <c r="C20" s="262" t="s">
        <v>394</v>
      </c>
      <c r="D20" s="263" t="s">
        <v>11</v>
      </c>
      <c r="E20" s="348"/>
      <c r="F20" s="349"/>
      <c r="G20" s="350"/>
      <c r="H20" s="115"/>
      <c r="I20" s="116"/>
      <c r="J20" s="116"/>
      <c r="K20" s="117"/>
      <c r="M20" s="7"/>
      <c r="N20" s="7"/>
    </row>
    <row r="21" spans="1:18" ht="27.75" customHeight="1" thickBot="1" x14ac:dyDescent="0.45">
      <c r="C21" t="s">
        <v>23</v>
      </c>
      <c r="D21" s="344"/>
      <c r="E21" s="345"/>
      <c r="F21" s="346"/>
      <c r="G21" s="333" t="s">
        <v>21</v>
      </c>
      <c r="H21" s="333"/>
      <c r="I21" s="358" t="s">
        <v>400</v>
      </c>
      <c r="J21" s="359"/>
      <c r="K21" s="359"/>
      <c r="L21" s="343"/>
      <c r="M21" s="7"/>
      <c r="N21" s="7"/>
    </row>
    <row r="22" spans="1:18" ht="27.75" customHeight="1" thickBot="1" x14ac:dyDescent="0.45">
      <c r="C22" t="s">
        <v>24</v>
      </c>
      <c r="D22" s="355"/>
      <c r="E22" s="356"/>
      <c r="F22" s="357"/>
      <c r="G22" s="333" t="s">
        <v>22</v>
      </c>
      <c r="H22" s="333"/>
      <c r="I22" s="359"/>
      <c r="J22" s="359"/>
      <c r="K22" s="359"/>
      <c r="L22" s="343"/>
      <c r="M22" s="7"/>
      <c r="N22" s="7"/>
      <c r="R22" t="s">
        <v>81</v>
      </c>
    </row>
    <row r="23" spans="1:18" ht="24.75" customHeight="1" thickBot="1" x14ac:dyDescent="0.45">
      <c r="C23" t="s">
        <v>80</v>
      </c>
      <c r="D23" s="360"/>
      <c r="E23" s="361"/>
      <c r="F23" s="361"/>
      <c r="G23" s="361"/>
      <c r="H23" s="361"/>
      <c r="I23" s="362"/>
      <c r="J23" s="102" t="s">
        <v>94</v>
      </c>
      <c r="K23" s="8"/>
      <c r="L23" s="14"/>
      <c r="M23" s="7"/>
      <c r="N23" s="7"/>
      <c r="R23" t="s">
        <v>76</v>
      </c>
    </row>
    <row r="24" spans="1:18" x14ac:dyDescent="0.4">
      <c r="D24" s="3"/>
      <c r="E24" s="3"/>
      <c r="G24" s="1"/>
      <c r="H24" s="1"/>
      <c r="I24" s="1"/>
      <c r="J24" s="1"/>
      <c r="K24" s="1"/>
      <c r="R24" t="s">
        <v>75</v>
      </c>
    </row>
    <row r="25" spans="1:18" x14ac:dyDescent="0.4">
      <c r="B25" s="30" t="s">
        <v>6</v>
      </c>
      <c r="R25" t="s">
        <v>77</v>
      </c>
    </row>
    <row r="26" spans="1:18" x14ac:dyDescent="0.4">
      <c r="B26" s="30"/>
      <c r="C26" t="s">
        <v>5</v>
      </c>
      <c r="D26" t="s">
        <v>12</v>
      </c>
      <c r="E26" s="257"/>
      <c r="F26" s="1" t="s">
        <v>10</v>
      </c>
      <c r="G26" s="397"/>
      <c r="H26" s="398"/>
    </row>
    <row r="27" spans="1:18" ht="19.5" thickBot="1" x14ac:dyDescent="0.45">
      <c r="B27" s="30"/>
      <c r="C27" t="s">
        <v>7</v>
      </c>
      <c r="D27" s="370"/>
      <c r="E27" s="371"/>
      <c r="F27" s="371"/>
      <c r="G27" s="372"/>
      <c r="H27" s="372"/>
      <c r="I27" s="372"/>
      <c r="J27" s="372"/>
      <c r="K27" s="373"/>
    </row>
    <row r="28" spans="1:18" ht="19.5" thickBot="1" x14ac:dyDescent="0.45">
      <c r="C28" t="s">
        <v>33</v>
      </c>
      <c r="G28" s="340"/>
      <c r="H28" s="341"/>
      <c r="I28" s="341"/>
      <c r="J28" s="341"/>
      <c r="K28" s="342"/>
      <c r="L28" s="393"/>
      <c r="M28" s="9"/>
      <c r="N28" s="9"/>
    </row>
    <row r="29" spans="1:18" ht="19.5" thickBot="1" x14ac:dyDescent="0.45">
      <c r="C29" t="s">
        <v>34</v>
      </c>
      <c r="D29" s="2"/>
      <c r="E29" s="2"/>
      <c r="F29" s="2"/>
      <c r="G29" s="351"/>
      <c r="H29" s="352"/>
      <c r="I29" s="352"/>
      <c r="J29" s="341"/>
      <c r="K29" s="342"/>
      <c r="L29" s="393"/>
      <c r="M29" s="9"/>
      <c r="N29" s="9"/>
    </row>
    <row r="30" spans="1:18" ht="19.5" thickBot="1" x14ac:dyDescent="0.45">
      <c r="C30" t="s">
        <v>402</v>
      </c>
      <c r="D30" s="385"/>
      <c r="E30" s="386"/>
      <c r="F30" s="386"/>
      <c r="G30" s="386"/>
      <c r="H30" s="386"/>
      <c r="I30" s="387"/>
      <c r="J30" s="363" t="s">
        <v>82</v>
      </c>
      <c r="K30" s="364"/>
      <c r="L30" s="393"/>
      <c r="M30" s="9"/>
      <c r="N30" s="9"/>
    </row>
    <row r="31" spans="1:18" ht="19.5" thickBot="1" x14ac:dyDescent="0.45">
      <c r="C31" t="s">
        <v>403</v>
      </c>
      <c r="D31" s="385"/>
      <c r="E31" s="386"/>
      <c r="F31" s="386"/>
      <c r="G31" s="386"/>
      <c r="H31" s="386"/>
      <c r="I31" s="387"/>
      <c r="J31" s="365"/>
      <c r="K31" s="366"/>
      <c r="L31" s="393"/>
      <c r="M31" s="9"/>
      <c r="N31" s="9"/>
    </row>
    <row r="32" spans="1:18" ht="19.5" thickBot="1" x14ac:dyDescent="0.45">
      <c r="C32" t="s">
        <v>404</v>
      </c>
      <c r="D32" s="394"/>
      <c r="E32" s="395"/>
      <c r="F32" s="395"/>
      <c r="G32" s="395"/>
      <c r="H32" s="396"/>
      <c r="I32" s="1" t="s">
        <v>4</v>
      </c>
      <c r="J32" s="353"/>
      <c r="K32" s="354"/>
      <c r="L32" s="393"/>
      <c r="M32" s="9"/>
      <c r="N32" s="9"/>
    </row>
    <row r="33" spans="2:18" x14ac:dyDescent="0.4">
      <c r="D33" s="1"/>
      <c r="E33" s="1"/>
      <c r="F33" s="1"/>
      <c r="G33" s="1"/>
      <c r="H33" s="1"/>
      <c r="I33" s="1"/>
      <c r="J33" s="1"/>
    </row>
    <row r="34" spans="2:18" ht="19.5" thickBot="1" x14ac:dyDescent="0.45">
      <c r="B34" s="30" t="s">
        <v>13</v>
      </c>
    </row>
    <row r="35" spans="2:18" ht="19.5" thickBot="1" x14ac:dyDescent="0.45">
      <c r="C35" t="s">
        <v>15</v>
      </c>
      <c r="D35" s="367"/>
      <c r="E35" s="368"/>
      <c r="F35" s="368"/>
      <c r="G35" s="368"/>
      <c r="H35" s="368"/>
      <c r="I35" s="368"/>
      <c r="J35" s="368"/>
      <c r="K35" s="369"/>
      <c r="L35" s="347" t="s">
        <v>320</v>
      </c>
      <c r="M35" s="266"/>
      <c r="N35" s="266"/>
    </row>
    <row r="36" spans="2:18" ht="19.5" thickBot="1" x14ac:dyDescent="0.45">
      <c r="C36" t="s">
        <v>16</v>
      </c>
      <c r="D36" s="391"/>
      <c r="E36" s="399"/>
      <c r="F36" s="399"/>
      <c r="G36" s="392"/>
      <c r="H36" s="4" t="s">
        <v>405</v>
      </c>
      <c r="L36" s="347"/>
      <c r="M36" s="266"/>
      <c r="N36" s="266"/>
    </row>
    <row r="37" spans="2:18" ht="19.5" thickBot="1" x14ac:dyDescent="0.45">
      <c r="C37" t="s">
        <v>14</v>
      </c>
      <c r="D37" s="367"/>
      <c r="E37" s="368"/>
      <c r="F37" s="368"/>
      <c r="G37" s="368"/>
      <c r="H37" s="368"/>
      <c r="I37" s="368"/>
      <c r="J37" s="368"/>
      <c r="K37" s="369"/>
      <c r="L37" s="347"/>
      <c r="M37" s="266"/>
      <c r="N37" s="266"/>
    </row>
    <row r="38" spans="2:18" ht="19.5" thickBot="1" x14ac:dyDescent="0.45">
      <c r="C38" t="s">
        <v>17</v>
      </c>
      <c r="D38" s="385"/>
      <c r="E38" s="386"/>
      <c r="F38" s="386"/>
      <c r="G38" s="387"/>
      <c r="H38" t="s">
        <v>406</v>
      </c>
      <c r="L38" s="347"/>
      <c r="M38" s="266"/>
      <c r="N38" s="266"/>
    </row>
    <row r="39" spans="2:18" ht="19.5" thickBot="1" x14ac:dyDescent="0.45">
      <c r="C39" t="s">
        <v>18</v>
      </c>
      <c r="D39" s="385"/>
      <c r="E39" s="386"/>
      <c r="F39" s="386"/>
      <c r="G39" s="387"/>
      <c r="H39" s="2" t="s">
        <v>83</v>
      </c>
      <c r="L39" s="347"/>
      <c r="M39" s="266"/>
      <c r="N39" s="266"/>
      <c r="R39" t="s">
        <v>19</v>
      </c>
    </row>
    <row r="40" spans="2:18" ht="19.5" thickBot="1" x14ac:dyDescent="0.45">
      <c r="C40" t="s">
        <v>20</v>
      </c>
      <c r="D40" s="391"/>
      <c r="E40" s="399"/>
      <c r="F40" s="399"/>
      <c r="G40" s="392"/>
      <c r="H40" s="4"/>
      <c r="L40" s="347"/>
      <c r="M40" s="266"/>
      <c r="N40" s="266"/>
      <c r="R40" t="s">
        <v>30</v>
      </c>
    </row>
    <row r="41" spans="2:18" ht="19.5" thickBot="1" x14ac:dyDescent="0.45">
      <c r="C41" t="s">
        <v>84</v>
      </c>
      <c r="D41" s="385"/>
      <c r="E41" s="386"/>
      <c r="F41" s="386"/>
      <c r="G41" s="386"/>
      <c r="H41" s="386"/>
      <c r="I41" s="386"/>
      <c r="J41" s="386"/>
      <c r="K41" s="387"/>
      <c r="L41" s="347"/>
      <c r="M41" s="266"/>
      <c r="N41" s="266"/>
      <c r="R41" t="s">
        <v>31</v>
      </c>
    </row>
    <row r="42" spans="2:18" ht="19.5" thickBot="1" x14ac:dyDescent="0.45">
      <c r="C42" t="s">
        <v>396</v>
      </c>
      <c r="D42" s="385"/>
      <c r="E42" s="386"/>
      <c r="F42" s="386"/>
      <c r="G42" s="386"/>
      <c r="H42" s="386"/>
      <c r="I42" s="386"/>
      <c r="J42" s="386"/>
      <c r="K42" s="387"/>
      <c r="L42" s="347"/>
      <c r="M42" s="266"/>
      <c r="N42" s="266"/>
      <c r="R42" t="s">
        <v>32</v>
      </c>
    </row>
    <row r="44" spans="2:18" ht="19.5" thickBot="1" x14ac:dyDescent="0.45">
      <c r="B44" s="30" t="s">
        <v>25</v>
      </c>
    </row>
    <row r="45" spans="2:18" ht="19.5" thickBot="1" x14ac:dyDescent="0.45">
      <c r="C45" t="s">
        <v>8</v>
      </c>
      <c r="D45" s="340"/>
      <c r="E45" s="341"/>
      <c r="F45" s="341"/>
      <c r="G45" s="341"/>
      <c r="H45" s="341"/>
      <c r="I45" s="341"/>
      <c r="J45" s="341"/>
      <c r="K45" s="342"/>
      <c r="O45" t="s">
        <v>410</v>
      </c>
    </row>
    <row r="46" spans="2:18" ht="19.5" thickBot="1" x14ac:dyDescent="0.45">
      <c r="C46" t="s">
        <v>9</v>
      </c>
      <c r="D46" s="340"/>
      <c r="E46" s="341"/>
      <c r="F46" s="341"/>
      <c r="G46" s="341"/>
      <c r="H46" s="341"/>
      <c r="I46" s="341"/>
      <c r="J46" s="341"/>
      <c r="K46" s="342"/>
      <c r="O46" s="31">
        <v>45019</v>
      </c>
    </row>
    <row r="47" spans="2:18" x14ac:dyDescent="0.4">
      <c r="O47" s="31">
        <v>45322</v>
      </c>
    </row>
    <row r="48" spans="2:18" ht="19.5" thickBot="1" x14ac:dyDescent="0.45">
      <c r="B48" s="30" t="s">
        <v>36</v>
      </c>
      <c r="D48" s="343" t="s">
        <v>127</v>
      </c>
      <c r="E48" s="343"/>
      <c r="F48" t="s">
        <v>47</v>
      </c>
      <c r="G48" s="6" t="s">
        <v>48</v>
      </c>
      <c r="H48" s="343" t="s">
        <v>49</v>
      </c>
      <c r="I48" s="343"/>
      <c r="L48" s="258"/>
      <c r="M48" s="7"/>
      <c r="N48" s="7"/>
    </row>
    <row r="49" spans="1:22" ht="19.5" thickBot="1" x14ac:dyDescent="0.45">
      <c r="C49" t="s">
        <v>37</v>
      </c>
      <c r="D49" s="367"/>
      <c r="E49" s="369"/>
      <c r="F49" s="123"/>
      <c r="G49" s="124"/>
      <c r="H49" s="388"/>
      <c r="I49" s="390"/>
      <c r="J49" s="2"/>
      <c r="L49" s="2"/>
      <c r="M49" s="7"/>
      <c r="P49" t="str">
        <f>CONCATENATE(D49,F49,G49,H49)</f>
        <v/>
      </c>
      <c r="R49" t="s">
        <v>39</v>
      </c>
      <c r="T49" t="s">
        <v>120</v>
      </c>
      <c r="V49" t="s">
        <v>66</v>
      </c>
    </row>
    <row r="50" spans="1:22" ht="19.5" thickBot="1" x14ac:dyDescent="0.45">
      <c r="C50" t="s">
        <v>88</v>
      </c>
      <c r="D50" s="375"/>
      <c r="E50" s="376"/>
      <c r="F50" s="376"/>
      <c r="G50" s="376"/>
      <c r="H50" s="376"/>
      <c r="I50" s="377"/>
      <c r="J50" s="380" t="s">
        <v>409</v>
      </c>
      <c r="K50" s="381"/>
      <c r="L50" s="2"/>
      <c r="M50" s="7"/>
      <c r="N50" s="7"/>
      <c r="P50" s="31"/>
      <c r="R50" t="s">
        <v>40</v>
      </c>
      <c r="T50" t="s">
        <v>121</v>
      </c>
      <c r="V50" t="s">
        <v>67</v>
      </c>
    </row>
    <row r="51" spans="1:22" ht="19.5" thickBot="1" x14ac:dyDescent="0.45">
      <c r="B51" s="338" t="s">
        <v>329</v>
      </c>
      <c r="C51" s="339"/>
      <c r="D51" s="375"/>
      <c r="E51" s="376"/>
      <c r="F51" s="376"/>
      <c r="G51" s="376"/>
      <c r="H51" s="376"/>
      <c r="I51" s="377"/>
      <c r="J51" s="378" t="s">
        <v>407</v>
      </c>
      <c r="K51" s="379"/>
      <c r="L51" s="2"/>
      <c r="M51" s="7"/>
      <c r="N51" s="7"/>
      <c r="P51" s="29"/>
      <c r="R51" t="s">
        <v>390</v>
      </c>
      <c r="T51" t="s">
        <v>122</v>
      </c>
      <c r="V51" t="s">
        <v>68</v>
      </c>
    </row>
    <row r="52" spans="1:22" ht="19.5" thickBot="1" x14ac:dyDescent="0.45">
      <c r="C52" t="s">
        <v>38</v>
      </c>
      <c r="D52" s="382"/>
      <c r="E52" s="383"/>
      <c r="F52" s="383"/>
      <c r="G52" s="383"/>
      <c r="H52" s="384"/>
      <c r="K52" s="100" t="s">
        <v>83</v>
      </c>
      <c r="L52" s="2"/>
      <c r="M52" s="7"/>
      <c r="N52" s="7"/>
      <c r="P52" s="261">
        <f>D50</f>
        <v>0</v>
      </c>
      <c r="R52" t="s">
        <v>399</v>
      </c>
      <c r="V52" t="s">
        <v>395</v>
      </c>
    </row>
    <row r="53" spans="1:22" ht="19.5" thickBot="1" x14ac:dyDescent="0.45">
      <c r="C53" t="s">
        <v>45</v>
      </c>
      <c r="D53" s="367"/>
      <c r="E53" s="368"/>
      <c r="F53" s="368"/>
      <c r="G53" s="368"/>
      <c r="H53" s="368"/>
      <c r="I53" s="368"/>
      <c r="J53" s="369"/>
      <c r="L53" s="2"/>
      <c r="M53" s="7"/>
      <c r="N53" s="7"/>
      <c r="R53" t="s">
        <v>41</v>
      </c>
      <c r="V53" t="s">
        <v>69</v>
      </c>
    </row>
    <row r="54" spans="1:22" ht="19.5" thickBot="1" x14ac:dyDescent="0.45">
      <c r="C54" t="s">
        <v>46</v>
      </c>
      <c r="D54" s="388"/>
      <c r="E54" s="390"/>
      <c r="F54" s="5" t="s">
        <v>50</v>
      </c>
      <c r="G54" s="388"/>
      <c r="H54" s="389"/>
      <c r="I54" s="389"/>
      <c r="J54" s="390"/>
      <c r="K54" s="32" t="s">
        <v>104</v>
      </c>
      <c r="L54" s="2"/>
      <c r="M54" s="7"/>
      <c r="N54" s="7"/>
      <c r="P54" t="str">
        <f>CONCATENATE(D54,F54,G54)</f>
        <v>-</v>
      </c>
      <c r="R54" t="s">
        <v>42</v>
      </c>
      <c r="T54" t="s">
        <v>61</v>
      </c>
      <c r="V54" t="s">
        <v>70</v>
      </c>
    </row>
    <row r="55" spans="1:22" ht="19.5" thickBot="1" x14ac:dyDescent="0.45">
      <c r="C55" t="s">
        <v>51</v>
      </c>
      <c r="D55" s="374">
        <f>D17</f>
        <v>0</v>
      </c>
      <c r="E55" s="374"/>
      <c r="F55" s="374"/>
      <c r="G55" s="374"/>
      <c r="H55" s="374"/>
      <c r="I55" s="374"/>
      <c r="J55" s="374"/>
      <c r="K55" s="374"/>
      <c r="L55" s="2"/>
      <c r="M55" s="7"/>
      <c r="N55" s="7"/>
      <c r="R55" t="s">
        <v>43</v>
      </c>
      <c r="T55" t="s">
        <v>62</v>
      </c>
      <c r="V55" t="s">
        <v>71</v>
      </c>
    </row>
    <row r="56" spans="1:22" ht="19.5" thickBot="1" x14ac:dyDescent="0.45">
      <c r="C56" t="s">
        <v>52</v>
      </c>
      <c r="D56" s="340"/>
      <c r="E56" s="341"/>
      <c r="F56" s="341"/>
      <c r="G56" s="341"/>
      <c r="H56" s="341"/>
      <c r="I56" s="341"/>
      <c r="J56" s="341"/>
      <c r="K56" s="342"/>
      <c r="L56" s="26"/>
      <c r="M56" s="7"/>
      <c r="N56" s="7"/>
      <c r="R56" t="s">
        <v>44</v>
      </c>
      <c r="T56" t="s">
        <v>63</v>
      </c>
    </row>
    <row r="57" spans="1:22" ht="19.5" thickBot="1" x14ac:dyDescent="0.45">
      <c r="C57" t="s">
        <v>53</v>
      </c>
      <c r="D57" s="340"/>
      <c r="E57" s="341"/>
      <c r="F57" s="341"/>
      <c r="G57" s="341"/>
      <c r="H57" s="341"/>
      <c r="I57" s="341"/>
      <c r="J57" s="341"/>
      <c r="K57" s="342"/>
      <c r="L57" s="2"/>
      <c r="M57" s="7"/>
      <c r="N57" s="7"/>
      <c r="P57" s="29"/>
    </row>
    <row r="58" spans="1:22" ht="19.5" thickBot="1" x14ac:dyDescent="0.45">
      <c r="C58" t="s">
        <v>331</v>
      </c>
      <c r="D58" s="367"/>
      <c r="E58" s="368"/>
      <c r="F58" s="369"/>
      <c r="G58" s="175"/>
      <c r="H58" s="175"/>
      <c r="I58" s="175"/>
      <c r="J58" s="175"/>
      <c r="K58" s="175"/>
      <c r="L58" s="2"/>
      <c r="M58" s="138"/>
      <c r="N58" s="138"/>
      <c r="P58" s="29" t="s">
        <v>332</v>
      </c>
      <c r="R58" s="259">
        <f>D17</f>
        <v>0</v>
      </c>
    </row>
    <row r="59" spans="1:22" ht="19.5" thickBot="1" x14ac:dyDescent="0.45">
      <c r="B59" s="11" t="s">
        <v>125</v>
      </c>
      <c r="C59" t="s">
        <v>124</v>
      </c>
      <c r="D59" s="433"/>
      <c r="E59" s="434"/>
      <c r="F59" s="435"/>
      <c r="G59" t="s">
        <v>55</v>
      </c>
      <c r="I59" s="431"/>
      <c r="J59" s="432"/>
      <c r="K59" s="432"/>
      <c r="L59" s="2"/>
      <c r="M59" s="7"/>
      <c r="N59" s="7"/>
      <c r="P59" t="s">
        <v>333</v>
      </c>
      <c r="R59" s="259">
        <f>D45</f>
        <v>0</v>
      </c>
    </row>
    <row r="60" spans="1:22" ht="19.5" thickBot="1" x14ac:dyDescent="0.45">
      <c r="C60" t="s">
        <v>56</v>
      </c>
      <c r="D60" s="427"/>
      <c r="E60" s="428"/>
      <c r="F60" s="429"/>
      <c r="G60" t="s">
        <v>55</v>
      </c>
      <c r="I60" s="432"/>
      <c r="J60" s="432"/>
      <c r="K60" s="432"/>
      <c r="L60" s="2"/>
      <c r="M60" s="7"/>
      <c r="N60" s="7"/>
    </row>
    <row r="61" spans="1:22" ht="19.5" thickBot="1" x14ac:dyDescent="0.45">
      <c r="A61" s="319"/>
      <c r="B61" s="320"/>
      <c r="C61" s="321" t="s">
        <v>416</v>
      </c>
      <c r="D61" s="401"/>
      <c r="E61" s="402"/>
      <c r="F61" s="403"/>
      <c r="G61" t="s">
        <v>55</v>
      </c>
      <c r="I61" s="272"/>
      <c r="J61" s="272"/>
      <c r="K61" s="272"/>
      <c r="L61" s="2"/>
      <c r="M61" s="271"/>
      <c r="N61" s="271"/>
    </row>
    <row r="62" spans="1:22" ht="19.5" thickBot="1" x14ac:dyDescent="0.45">
      <c r="C62" t="s">
        <v>60</v>
      </c>
      <c r="D62" s="430" t="str">
        <f>IF(AND(D59&gt;3500,D59&lt;7501),"小型",(IF(AND(D59&gt;7500,D59&lt;12001),"中型",(IF(D59&gt;12000,"大型","")))))</f>
        <v/>
      </c>
      <c r="E62" s="430"/>
      <c r="F62" s="430"/>
      <c r="G62" s="423" t="s">
        <v>420</v>
      </c>
      <c r="H62" s="412"/>
      <c r="I62" s="412"/>
      <c r="J62" s="412"/>
      <c r="K62" s="412"/>
      <c r="L62" s="2"/>
      <c r="M62" s="7"/>
      <c r="N62" s="7"/>
    </row>
    <row r="63" spans="1:22" ht="19.5" thickBot="1" x14ac:dyDescent="0.45">
      <c r="B63" s="11" t="s">
        <v>126</v>
      </c>
      <c r="C63" t="s">
        <v>65</v>
      </c>
      <c r="D63" s="324"/>
      <c r="E63" s="325"/>
      <c r="F63" s="325"/>
      <c r="G63" s="325"/>
      <c r="H63" s="325"/>
      <c r="I63" s="325"/>
      <c r="J63" s="326"/>
      <c r="K63" s="13" t="s">
        <v>78</v>
      </c>
      <c r="L63" s="2"/>
      <c r="M63" s="7"/>
      <c r="N63" s="7"/>
      <c r="P63">
        <f>D16</f>
        <v>0</v>
      </c>
    </row>
    <row r="64" spans="1:22" ht="19.5" thickBot="1" x14ac:dyDescent="0.45">
      <c r="C64" t="s">
        <v>57</v>
      </c>
      <c r="D64" s="401"/>
      <c r="E64" s="402"/>
      <c r="F64" s="403"/>
      <c r="G64" t="s">
        <v>58</v>
      </c>
      <c r="H64" s="400" t="s">
        <v>105</v>
      </c>
      <c r="I64" s="400"/>
      <c r="J64" s="400"/>
      <c r="K64" s="400"/>
      <c r="P64">
        <f>D46</f>
        <v>0</v>
      </c>
    </row>
    <row r="65" spans="1:18" ht="19.5" thickBot="1" x14ac:dyDescent="0.45">
      <c r="C65" t="s">
        <v>59</v>
      </c>
      <c r="D65" s="413" t="str">
        <f>IFERROR(P69+P72,"")</f>
        <v/>
      </c>
      <c r="E65" s="409"/>
      <c r="F65" s="409"/>
      <c r="G65" t="s">
        <v>58</v>
      </c>
      <c r="H65" s="400" t="s">
        <v>419</v>
      </c>
      <c r="I65" s="400"/>
      <c r="J65" s="400"/>
      <c r="K65" s="400"/>
      <c r="R65" t="s">
        <v>39</v>
      </c>
    </row>
    <row r="66" spans="1:18" ht="19.5" thickBot="1" x14ac:dyDescent="0.45">
      <c r="C66" t="s">
        <v>107</v>
      </c>
      <c r="D66" s="401"/>
      <c r="E66" s="402"/>
      <c r="F66" s="403"/>
      <c r="G66" t="s">
        <v>321</v>
      </c>
      <c r="H66" s="404" t="s">
        <v>391</v>
      </c>
      <c r="I66" s="404"/>
      <c r="J66" s="404"/>
      <c r="K66" s="404"/>
      <c r="R66" t="s">
        <v>40</v>
      </c>
    </row>
    <row r="67" spans="1:18" ht="19.5" thickBot="1" x14ac:dyDescent="0.45">
      <c r="C67" t="s">
        <v>117</v>
      </c>
      <c r="D67" s="409" t="str">
        <f>IF(AND(D59&lt;=7500,D59&gt;0,D60&lt;=1500),"10.83",IF(AND(D59&lt;=7500,D60&lt;=2000,D60&gt;1500),"10.35",IF(AND(D59&lt;=7500,D60&lt;=3000,D60&gt;2000),"9.51",IF(AND(D59&lt;=7500,D60&gt;3000),"8.12",IF(AND(D59&gt;7500,D59&lt;=8000),"7.24",IF(AND(D59&gt;8000,D59&lt;=10000),"6.52",IF(AND(D59&gt;10000,D59&lt;=12000),"6.00",IF(AND(D59&gt;12000,D59&lt;=14000),"5.69",IF(AND(D59&gt;14000,D59&lt;=16000,D63&lt;&gt;"トラクタ"),"4.97",IF(AND(D59&gt;16000,D59&lt;=20000,D63&lt;&gt;"トラクタ"),"4.15",IF(AND(D59&gt;20000,D63&lt;&gt;"トラクタ"),"4.04",IF(AND(D59&lt;=20000,D63="トラクタ"),"3.09",IF(AND(D59&gt;20000,D63="トラクタ"),"2.01","")))))))))))))</f>
        <v/>
      </c>
      <c r="E67" s="409"/>
      <c r="F67" s="409"/>
      <c r="G67" t="s">
        <v>118</v>
      </c>
      <c r="H67" s="20"/>
      <c r="I67" s="101" t="s">
        <v>392</v>
      </c>
      <c r="J67" s="20"/>
      <c r="K67" s="20"/>
      <c r="R67" t="s">
        <v>86</v>
      </c>
    </row>
    <row r="68" spans="1:18" ht="19.5" thickBot="1" x14ac:dyDescent="0.45">
      <c r="C68" t="s">
        <v>119</v>
      </c>
      <c r="D68" s="388"/>
      <c r="E68" s="389"/>
      <c r="F68" s="390"/>
      <c r="G68" t="s">
        <v>118</v>
      </c>
      <c r="H68" s="20"/>
      <c r="I68" s="404" t="s">
        <v>393</v>
      </c>
      <c r="J68" s="404"/>
      <c r="K68" s="404"/>
      <c r="M68" s="24"/>
      <c r="R68" t="s">
        <v>390</v>
      </c>
    </row>
    <row r="69" spans="1:18" ht="19.5" thickBot="1" x14ac:dyDescent="0.45">
      <c r="A69" s="335"/>
      <c r="B69" s="336"/>
      <c r="C69" s="33" t="s">
        <v>422</v>
      </c>
      <c r="D69" s="388"/>
      <c r="E69" s="389"/>
      <c r="F69" s="390"/>
      <c r="H69" s="412" t="s">
        <v>505</v>
      </c>
      <c r="I69" s="412"/>
      <c r="J69" s="412"/>
      <c r="K69" s="412"/>
      <c r="M69" s="276"/>
      <c r="O69" s="278" t="s">
        <v>424</v>
      </c>
      <c r="P69" s="279" t="str">
        <f>IF(AND(C9="大型",D54="2TG",C10="有り"),750000,(IF(AND(C9="大型",D54="2TG",C10="無し"),500000,(IF(AND(C9="大型",D54="2RG",C10="有り"),750000,(IF(AND(C9="大型",D54="2RG",C10="無し"),500000,(IF(AND(C9="大型",D54="2PG",C10="有り"),500000,(IF(AND(C9="大型",D54="2PG",C10="無し"),375000,(IF(AND(C9="中型",D54="2TG",C10="有り"),420000,(IF(AND(C9="中型",D54="2TG",C10="無し"),280000,(IF(AND(C9="中型",D54="2RG",C10="有り"),420000,(IF(AND(C9="中型",D54="2RG",C10="無し"),280000,(IF(AND(C9="小型",D54="2RG",C10="有り"),150000,(IF(AND(C9="小型",D54="2RG",C10="無し"),100000,(IF(AND(C9="小型",D54="2TG",C10="有り"),150000,(IF(AND(C9="小型",D54="2TG",C10="無し"),100000,(IF(AND(C9="",D54="",C10=""),"","？")))))))))))))))))))))))))))))</f>
        <v/>
      </c>
      <c r="Q69" s="277"/>
      <c r="R69" t="s">
        <v>399</v>
      </c>
    </row>
    <row r="70" spans="1:18" ht="18.75" customHeight="1" x14ac:dyDescent="0.4">
      <c r="C70" t="s">
        <v>123</v>
      </c>
      <c r="D70" s="410" t="str">
        <f>IFERROR(D68/D67-1,"")</f>
        <v/>
      </c>
      <c r="E70" s="410"/>
      <c r="F70" s="410"/>
      <c r="G70" s="404" t="s">
        <v>327</v>
      </c>
      <c r="H70" s="404"/>
      <c r="I70" s="404"/>
      <c r="J70" s="404"/>
      <c r="K70" s="404"/>
      <c r="L70" s="26"/>
      <c r="O70" s="109"/>
      <c r="P70" s="280"/>
      <c r="R70" t="s">
        <v>41</v>
      </c>
    </row>
    <row r="71" spans="1:18" ht="18.75" customHeight="1" x14ac:dyDescent="0.4">
      <c r="D71" s="129"/>
      <c r="E71" s="129"/>
      <c r="F71" s="129"/>
      <c r="G71" s="126"/>
      <c r="H71" s="126"/>
      <c r="I71" s="126"/>
      <c r="J71" s="126"/>
      <c r="K71" s="126"/>
      <c r="L71" s="26"/>
      <c r="O71" s="109" t="s">
        <v>425</v>
      </c>
      <c r="P71" s="280" t="s">
        <v>423</v>
      </c>
      <c r="R71" t="s">
        <v>42</v>
      </c>
    </row>
    <row r="72" spans="1:18" ht="27.75" customHeight="1" thickBot="1" x14ac:dyDescent="0.45">
      <c r="B72" s="30" t="s">
        <v>85</v>
      </c>
      <c r="D72" s="16"/>
      <c r="E72" s="16"/>
      <c r="F72" s="16"/>
      <c r="G72" s="27"/>
      <c r="H72" s="27"/>
      <c r="I72" s="27"/>
      <c r="J72" s="27"/>
      <c r="K72" s="27"/>
      <c r="O72" s="281"/>
      <c r="P72" s="282">
        <f>IF(D69="〇",50000,0)</f>
        <v>0</v>
      </c>
      <c r="R72" t="s">
        <v>43</v>
      </c>
    </row>
    <row r="73" spans="1:18" ht="19.5" thickBot="1" x14ac:dyDescent="0.45">
      <c r="D73" s="343" t="s">
        <v>127</v>
      </c>
      <c r="E73" s="343"/>
      <c r="G73" s="6" t="s">
        <v>48</v>
      </c>
      <c r="H73" s="343" t="s">
        <v>49</v>
      </c>
      <c r="I73" s="343"/>
      <c r="L73" s="407"/>
      <c r="R73" t="s">
        <v>87</v>
      </c>
    </row>
    <row r="74" spans="1:18" ht="19.5" thickBot="1" x14ac:dyDescent="0.45">
      <c r="C74" t="s">
        <v>37</v>
      </c>
      <c r="D74" s="367"/>
      <c r="E74" s="369"/>
      <c r="F74" s="123"/>
      <c r="G74" s="124"/>
      <c r="H74" s="388"/>
      <c r="I74" s="390"/>
      <c r="J74" s="2" t="s">
        <v>323</v>
      </c>
      <c r="K74" s="104"/>
      <c r="L74" s="408"/>
      <c r="P74" t="str">
        <f>CONCATENATE(D74,F74,G74,H74)</f>
        <v/>
      </c>
    </row>
    <row r="75" spans="1:18" ht="19.5" thickBot="1" x14ac:dyDescent="0.45">
      <c r="C75" t="s">
        <v>90</v>
      </c>
      <c r="D75" s="424"/>
      <c r="E75" s="425"/>
      <c r="F75" s="425"/>
      <c r="G75" s="425"/>
      <c r="H75" s="426"/>
      <c r="I75" s="109"/>
      <c r="J75" s="422" t="s">
        <v>418</v>
      </c>
      <c r="K75" s="422"/>
    </row>
    <row r="76" spans="1:18" ht="19.5" thickBot="1" x14ac:dyDescent="0.45">
      <c r="C76" t="s">
        <v>91</v>
      </c>
      <c r="D76" s="419"/>
      <c r="E76" s="420"/>
      <c r="F76" s="420"/>
      <c r="G76" s="420"/>
      <c r="H76" s="421"/>
      <c r="I76" s="109"/>
      <c r="J76" s="411" t="s">
        <v>389</v>
      </c>
      <c r="K76" s="411"/>
      <c r="L76" s="405"/>
    </row>
    <row r="77" spans="1:18" ht="19.5" thickBot="1" x14ac:dyDescent="0.45">
      <c r="C77" t="s">
        <v>89</v>
      </c>
      <c r="D77" s="419"/>
      <c r="E77" s="420"/>
      <c r="F77" s="420"/>
      <c r="G77" s="420"/>
      <c r="H77" s="421"/>
      <c r="I77" s="109"/>
      <c r="J77" s="108" t="s">
        <v>328</v>
      </c>
      <c r="K77" s="105"/>
      <c r="L77" s="406"/>
    </row>
    <row r="78" spans="1:18" ht="19.5" thickBot="1" x14ac:dyDescent="0.45">
      <c r="B78" s="11" t="s">
        <v>97</v>
      </c>
      <c r="C78" t="s">
        <v>92</v>
      </c>
      <c r="D78" s="419"/>
      <c r="E78" s="420"/>
      <c r="F78" s="420"/>
      <c r="G78" s="420"/>
      <c r="H78" s="421"/>
      <c r="I78" s="109"/>
      <c r="J78" s="423" t="s">
        <v>324</v>
      </c>
      <c r="K78" s="423"/>
      <c r="P78" s="28" t="str">
        <f>CONCATENATE(D78,E78,F78,G78,H78,I78)</f>
        <v/>
      </c>
    </row>
    <row r="79" spans="1:18" ht="19.5" thickBot="1" x14ac:dyDescent="0.45">
      <c r="C79" t="s">
        <v>38</v>
      </c>
      <c r="D79" s="388"/>
      <c r="E79" s="389"/>
      <c r="F79" s="389"/>
      <c r="G79" s="389"/>
      <c r="H79" s="390"/>
      <c r="J79" t="s">
        <v>325</v>
      </c>
      <c r="K79" s="100"/>
    </row>
    <row r="80" spans="1:18" ht="19.5" thickBot="1" x14ac:dyDescent="0.45">
      <c r="C80" t="s">
        <v>45</v>
      </c>
      <c r="D80" s="367"/>
      <c r="E80" s="368"/>
      <c r="F80" s="368"/>
      <c r="G80" s="368"/>
      <c r="H80" s="368"/>
      <c r="I80" s="368"/>
      <c r="J80" s="369"/>
      <c r="O80" s="31">
        <v>45016</v>
      </c>
      <c r="P80" s="31">
        <v>45323</v>
      </c>
    </row>
    <row r="81" spans="2:18" ht="19.5" thickBot="1" x14ac:dyDescent="0.45">
      <c r="C81" t="s">
        <v>46</v>
      </c>
      <c r="D81" s="388"/>
      <c r="E81" s="389"/>
      <c r="F81" s="389"/>
      <c r="G81" s="389"/>
      <c r="H81" s="389"/>
      <c r="I81" s="389"/>
      <c r="J81" s="390"/>
    </row>
    <row r="82" spans="2:18" ht="19.5" thickBot="1" x14ac:dyDescent="0.45">
      <c r="C82" t="s">
        <v>54</v>
      </c>
      <c r="D82" s="401"/>
      <c r="E82" s="402"/>
      <c r="F82" s="403"/>
      <c r="G82" t="s">
        <v>55</v>
      </c>
    </row>
    <row r="83" spans="2:18" ht="19.5" thickBot="1" x14ac:dyDescent="0.45">
      <c r="C83" t="s">
        <v>56</v>
      </c>
      <c r="D83" s="401"/>
      <c r="E83" s="402"/>
      <c r="F83" s="403"/>
      <c r="G83" t="s">
        <v>55</v>
      </c>
    </row>
    <row r="84" spans="2:18" ht="19.5" customHeight="1" thickBot="1" x14ac:dyDescent="0.45">
      <c r="C84" t="s">
        <v>60</v>
      </c>
      <c r="D84" s="416" t="str">
        <f>IF(AND(D82&gt;3500,D82&lt;7501),"小型",(IF(AND(D82&gt;7500,D82&lt;12001),"中型",(IF(D82&gt;12000,"大型","")))))</f>
        <v/>
      </c>
      <c r="E84" s="409"/>
      <c r="F84" s="417"/>
      <c r="G84" s="414" t="s">
        <v>98</v>
      </c>
      <c r="H84" s="418"/>
      <c r="I84" s="418"/>
      <c r="J84" s="418"/>
      <c r="K84" s="418"/>
      <c r="L84" s="407"/>
      <c r="R84" t="s">
        <v>463</v>
      </c>
    </row>
    <row r="85" spans="2:18" ht="19.5" thickBot="1" x14ac:dyDescent="0.45">
      <c r="C85" t="s">
        <v>109</v>
      </c>
      <c r="D85" s="401"/>
      <c r="E85" s="402"/>
      <c r="F85" s="403"/>
      <c r="G85" t="s">
        <v>108</v>
      </c>
      <c r="I85" s="414" t="s">
        <v>110</v>
      </c>
      <c r="J85" s="415"/>
      <c r="K85" s="415"/>
      <c r="L85" s="407"/>
      <c r="R85" t="s">
        <v>474</v>
      </c>
    </row>
    <row r="86" spans="2:18" ht="19.5" thickBot="1" x14ac:dyDescent="0.45">
      <c r="C86" t="s">
        <v>113</v>
      </c>
      <c r="D86" s="401"/>
      <c r="E86" s="402"/>
      <c r="F86" s="403"/>
      <c r="G86" t="s">
        <v>114</v>
      </c>
      <c r="I86" s="415" t="s">
        <v>115</v>
      </c>
      <c r="J86" s="415"/>
      <c r="K86" s="415"/>
      <c r="L86" s="21"/>
      <c r="R86" t="s">
        <v>467</v>
      </c>
    </row>
    <row r="87" spans="2:18" x14ac:dyDescent="0.4">
      <c r="C87" t="s">
        <v>111</v>
      </c>
      <c r="D87" s="439" t="str">
        <f>IFERROR(D85/D86,"")</f>
        <v/>
      </c>
      <c r="E87" s="439"/>
      <c r="F87" s="439"/>
      <c r="G87" s="411" t="s">
        <v>112</v>
      </c>
      <c r="H87" s="411"/>
      <c r="I87" s="415" t="s">
        <v>116</v>
      </c>
      <c r="J87" s="415"/>
      <c r="K87" s="415"/>
      <c r="L87" s="22"/>
      <c r="R87" t="s">
        <v>475</v>
      </c>
    </row>
    <row r="88" spans="2:18" x14ac:dyDescent="0.4">
      <c r="G88" s="15"/>
      <c r="H88" s="14"/>
      <c r="I88" s="14"/>
      <c r="J88" s="14"/>
      <c r="K88" s="14"/>
      <c r="L88" s="23"/>
      <c r="R88" t="s">
        <v>470</v>
      </c>
    </row>
    <row r="89" spans="2:18" x14ac:dyDescent="0.4">
      <c r="B89" s="30" t="s">
        <v>96</v>
      </c>
      <c r="D89" s="438">
        <f>IF(D51&lt;D78,D78,D51)</f>
        <v>0</v>
      </c>
      <c r="E89" s="438"/>
      <c r="F89" s="438"/>
      <c r="G89" s="438"/>
      <c r="H89" s="438"/>
      <c r="I89" s="108" t="s">
        <v>326</v>
      </c>
      <c r="K89" s="106"/>
      <c r="L89" s="33"/>
      <c r="R89" t="s">
        <v>471</v>
      </c>
    </row>
    <row r="90" spans="2:18" x14ac:dyDescent="0.4">
      <c r="G90" s="15"/>
      <c r="H90" s="14"/>
      <c r="I90" s="14"/>
      <c r="J90" s="14"/>
      <c r="K90" s="14"/>
      <c r="L90" s="34"/>
      <c r="R90" t="s">
        <v>472</v>
      </c>
    </row>
    <row r="91" spans="2:18" ht="19.5" thickBot="1" x14ac:dyDescent="0.45">
      <c r="B91" s="30" t="s">
        <v>496</v>
      </c>
      <c r="D91" s="16"/>
      <c r="E91" s="16"/>
      <c r="F91" s="16"/>
      <c r="G91" s="27"/>
      <c r="H91" s="27"/>
      <c r="I91" s="27"/>
      <c r="J91" s="27"/>
      <c r="K91" s="27"/>
      <c r="M91" s="284"/>
      <c r="N91" s="284"/>
    </row>
    <row r="92" spans="2:18" ht="19.5" thickBot="1" x14ac:dyDescent="0.45">
      <c r="B92" s="300" t="s">
        <v>476</v>
      </c>
      <c r="D92" s="118"/>
      <c r="E92" s="436" t="s">
        <v>474</v>
      </c>
      <c r="F92" s="437"/>
      <c r="G92" s="437"/>
      <c r="H92" s="437"/>
      <c r="I92" s="437"/>
      <c r="J92" s="437"/>
      <c r="K92" s="437"/>
      <c r="L92" s="258"/>
      <c r="M92" s="284"/>
      <c r="N92" s="284"/>
      <c r="R92" t="s">
        <v>477</v>
      </c>
    </row>
    <row r="93" spans="2:18" ht="19.5" thickBot="1" x14ac:dyDescent="0.45">
      <c r="B93" s="301"/>
      <c r="C93" s="302"/>
      <c r="D93" s="118"/>
      <c r="E93" s="436" t="s">
        <v>467</v>
      </c>
      <c r="F93" s="437"/>
      <c r="G93" s="437"/>
      <c r="H93" s="437"/>
      <c r="I93" s="437"/>
      <c r="J93" s="437"/>
      <c r="K93" s="437"/>
      <c r="L93" s="258"/>
      <c r="M93" s="284"/>
      <c r="N93" s="284"/>
      <c r="R93" t="s">
        <v>478</v>
      </c>
    </row>
    <row r="94" spans="2:18" ht="19.5" thickBot="1" x14ac:dyDescent="0.45">
      <c r="B94" s="30" t="s">
        <v>473</v>
      </c>
      <c r="C94" s="302"/>
      <c r="D94" s="118"/>
      <c r="E94" s="436" t="s">
        <v>475</v>
      </c>
      <c r="F94" s="437"/>
      <c r="G94" s="437"/>
      <c r="H94" s="437"/>
      <c r="I94" s="437"/>
      <c r="J94" s="437"/>
      <c r="K94" s="437"/>
      <c r="L94" s="258"/>
      <c r="M94" s="284"/>
      <c r="N94" s="284"/>
    </row>
    <row r="95" spans="2:18" ht="19.5" thickBot="1" x14ac:dyDescent="0.45">
      <c r="B95" s="30"/>
      <c r="C95" s="302"/>
      <c r="D95" s="118"/>
      <c r="E95" s="436" t="s">
        <v>470</v>
      </c>
      <c r="F95" s="437"/>
      <c r="G95" s="437"/>
      <c r="H95" s="437"/>
      <c r="I95" s="437"/>
      <c r="J95" s="437"/>
      <c r="K95" s="437"/>
      <c r="L95" s="258"/>
      <c r="M95" s="284"/>
      <c r="N95" s="284"/>
    </row>
    <row r="96" spans="2:18" ht="19.5" thickBot="1" x14ac:dyDescent="0.45">
      <c r="B96" s="30"/>
      <c r="C96" s="302"/>
      <c r="D96" s="118"/>
      <c r="E96" s="436" t="s">
        <v>497</v>
      </c>
      <c r="F96" s="437"/>
      <c r="G96" s="437"/>
      <c r="H96" s="437"/>
      <c r="I96" s="437"/>
      <c r="J96" s="437"/>
      <c r="K96" s="437"/>
      <c r="L96" s="258"/>
      <c r="M96" s="284"/>
      <c r="N96" s="284"/>
    </row>
    <row r="97" spans="1:14" ht="19.5" thickBot="1" x14ac:dyDescent="0.45">
      <c r="B97" s="30" t="s">
        <v>493</v>
      </c>
      <c r="C97" s="311" t="str">
        <f>IF(D92="",IF(D93="",IF(D94="",IF(D95="",IF(D96="",IF(D97="",IF(D100="",IF(D101="","×",""),""),""),""),""),""),""),"")</f>
        <v>×</v>
      </c>
      <c r="D97" s="118"/>
      <c r="E97" s="436" t="s">
        <v>472</v>
      </c>
      <c r="F97" s="437"/>
      <c r="G97" s="437"/>
      <c r="H97" s="437"/>
      <c r="I97" s="437"/>
      <c r="J97" s="437"/>
      <c r="K97" s="437"/>
      <c r="L97" s="258"/>
      <c r="M97" s="284"/>
      <c r="N97" s="284"/>
    </row>
    <row r="98" spans="1:14" s="286" customFormat="1" x14ac:dyDescent="0.4">
      <c r="B98" s="30"/>
      <c r="C98" s="302"/>
      <c r="D98" s="16"/>
      <c r="E98" s="108"/>
      <c r="F98" s="16"/>
      <c r="G98" s="16"/>
      <c r="H98" s="16"/>
      <c r="I98" s="16"/>
      <c r="J98" s="16"/>
      <c r="K98" s="16"/>
      <c r="L98" s="258"/>
      <c r="M98" s="285"/>
      <c r="N98" s="285"/>
    </row>
    <row r="99" spans="1:14" s="304" customFormat="1" ht="19.5" thickBot="1" x14ac:dyDescent="0.45">
      <c r="B99" s="30" t="s">
        <v>479</v>
      </c>
      <c r="C99" s="302"/>
      <c r="D99" s="16"/>
      <c r="E99" s="305"/>
      <c r="F99" s="16"/>
      <c r="G99" s="16"/>
      <c r="H99" s="16"/>
      <c r="I99" s="16"/>
      <c r="J99" s="16"/>
      <c r="K99" s="16"/>
      <c r="L99" s="258"/>
      <c r="M99" s="303"/>
      <c r="N99" s="303"/>
    </row>
    <row r="100" spans="1:14" s="304" customFormat="1" ht="19.5" thickBot="1" x14ac:dyDescent="0.45">
      <c r="B100" s="300"/>
      <c r="C100" s="306" t="s">
        <v>480</v>
      </c>
      <c r="D100" s="324"/>
      <c r="E100" s="325"/>
      <c r="F100" s="325"/>
      <c r="G100" s="325"/>
      <c r="H100" s="325"/>
      <c r="I100" s="325"/>
      <c r="J100" s="326"/>
      <c r="K100" s="16"/>
      <c r="L100" s="258"/>
      <c r="M100" s="303"/>
      <c r="N100" s="303"/>
    </row>
    <row r="101" spans="1:14" s="304" customFormat="1" ht="19.5" thickBot="1" x14ac:dyDescent="0.45">
      <c r="B101" s="30"/>
      <c r="C101" s="306" t="s">
        <v>481</v>
      </c>
      <c r="D101" s="324"/>
      <c r="E101" s="325"/>
      <c r="F101" s="325"/>
      <c r="G101" s="325"/>
      <c r="H101" s="325"/>
      <c r="I101" s="325"/>
      <c r="J101" s="326"/>
      <c r="K101" s="16"/>
      <c r="L101" s="258"/>
      <c r="M101" s="303"/>
      <c r="N101" s="303"/>
    </row>
    <row r="102" spans="1:14" s="304" customFormat="1" x14ac:dyDescent="0.4">
      <c r="A102" s="310" t="s">
        <v>495</v>
      </c>
      <c r="B102" s="30"/>
      <c r="C102" s="302"/>
      <c r="D102" s="16"/>
      <c r="E102" s="305"/>
      <c r="F102" s="16"/>
      <c r="G102" s="16"/>
      <c r="H102" s="16"/>
      <c r="I102" s="16"/>
      <c r="J102" s="16"/>
      <c r="K102" s="16"/>
      <c r="L102" s="258"/>
      <c r="M102" s="303"/>
      <c r="N102" s="303"/>
    </row>
    <row r="103" spans="1:14" s="304" customFormat="1" x14ac:dyDescent="0.4">
      <c r="B103" s="300" t="s">
        <v>483</v>
      </c>
      <c r="C103" s="302"/>
      <c r="D103" s="16"/>
      <c r="E103" s="305"/>
      <c r="F103" s="16"/>
      <c r="G103" s="16"/>
      <c r="H103" s="16"/>
      <c r="I103" s="16"/>
      <c r="J103" s="16"/>
      <c r="K103" s="16"/>
      <c r="L103" s="258"/>
      <c r="M103" s="303"/>
      <c r="N103" s="303"/>
    </row>
    <row r="104" spans="1:14" s="304" customFormat="1" ht="19.5" customHeight="1" thickBot="1" x14ac:dyDescent="0.45">
      <c r="B104" s="307" t="s">
        <v>484</v>
      </c>
      <c r="C104" s="307"/>
      <c r="D104" s="16"/>
      <c r="E104" s="305"/>
      <c r="F104" s="16"/>
      <c r="G104" s="16"/>
      <c r="H104" s="16"/>
      <c r="I104" s="16"/>
      <c r="J104" s="16"/>
      <c r="K104" s="16"/>
      <c r="L104" s="258"/>
      <c r="M104" s="303"/>
      <c r="N104" s="303"/>
    </row>
    <row r="105" spans="1:14" s="304" customFormat="1" ht="19.5" customHeight="1" thickBot="1" x14ac:dyDescent="0.45">
      <c r="B105" s="307"/>
      <c r="C105" s="308" t="s">
        <v>491</v>
      </c>
      <c r="D105" s="118" t="str">
        <f>IF(D106&lt;&gt;"",IF(D107&lt;&gt;"",IF(D108&lt;&gt;"",IF(D109&lt;&gt;"","○","△"),"△"),"△"),"")</f>
        <v/>
      </c>
      <c r="E105" s="305"/>
      <c r="F105" s="16"/>
      <c r="G105" s="16"/>
      <c r="H105" s="16"/>
      <c r="I105" s="16"/>
      <c r="J105" s="16"/>
      <c r="K105" s="16"/>
      <c r="L105" s="258"/>
      <c r="M105" s="303"/>
      <c r="N105" s="303"/>
    </row>
    <row r="106" spans="1:14" s="304" customFormat="1" ht="19.5" thickBot="1" x14ac:dyDescent="0.45">
      <c r="B106" s="30"/>
      <c r="C106" s="306" t="s">
        <v>441</v>
      </c>
      <c r="D106" s="324"/>
      <c r="E106" s="325"/>
      <c r="F106" s="325"/>
      <c r="G106" s="325"/>
      <c r="H106" s="325"/>
      <c r="I106" s="325"/>
      <c r="J106" s="325"/>
      <c r="K106" s="326"/>
      <c r="L106" s="258"/>
      <c r="M106" s="303"/>
      <c r="N106" s="303"/>
    </row>
    <row r="107" spans="1:14" s="304" customFormat="1" ht="19.5" thickBot="1" x14ac:dyDescent="0.45">
      <c r="B107" s="30"/>
      <c r="C107" s="306" t="s">
        <v>442</v>
      </c>
      <c r="D107" s="334"/>
      <c r="E107" s="325"/>
      <c r="F107" s="325"/>
      <c r="G107" s="325"/>
      <c r="H107" s="325"/>
      <c r="I107" s="325"/>
      <c r="J107" s="325"/>
      <c r="K107" s="326"/>
      <c r="L107" s="258"/>
      <c r="M107" s="303"/>
      <c r="N107" s="303"/>
    </row>
    <row r="108" spans="1:14" s="286" customFormat="1" ht="19.5" thickBot="1" x14ac:dyDescent="0.45">
      <c r="B108" s="30"/>
      <c r="C108" s="306" t="s">
        <v>443</v>
      </c>
      <c r="D108" s="324"/>
      <c r="E108" s="325"/>
      <c r="F108" s="325"/>
      <c r="G108" s="325"/>
      <c r="H108" s="325"/>
      <c r="I108" s="325"/>
      <c r="J108" s="325"/>
      <c r="K108" s="326"/>
      <c r="L108" s="258"/>
      <c r="M108" s="285"/>
      <c r="N108" s="285"/>
    </row>
    <row r="109" spans="1:14" s="286" customFormat="1" ht="19.5" thickBot="1" x14ac:dyDescent="0.45">
      <c r="B109" s="30"/>
      <c r="C109" s="306" t="s">
        <v>444</v>
      </c>
      <c r="D109" s="324"/>
      <c r="E109" s="325"/>
      <c r="F109" s="325"/>
      <c r="G109" s="325"/>
      <c r="H109" s="325"/>
      <c r="I109" s="325"/>
      <c r="J109" s="325"/>
      <c r="K109" s="326"/>
      <c r="L109" s="258"/>
      <c r="M109" s="285"/>
      <c r="N109" s="285"/>
    </row>
    <row r="110" spans="1:14" s="304" customFormat="1" ht="19.5" thickBot="1" x14ac:dyDescent="0.45">
      <c r="B110" s="30" t="s">
        <v>487</v>
      </c>
      <c r="C110" s="306"/>
      <c r="D110" s="16"/>
      <c r="E110" s="16"/>
      <c r="F110" s="16"/>
      <c r="G110" s="16"/>
      <c r="H110" s="16"/>
      <c r="I110" s="16"/>
      <c r="J110" s="16"/>
      <c r="K110" s="16"/>
      <c r="L110" s="258"/>
      <c r="M110" s="303"/>
      <c r="N110" s="303"/>
    </row>
    <row r="111" spans="1:14" s="304" customFormat="1" ht="19.5" thickBot="1" x14ac:dyDescent="0.45">
      <c r="B111" s="30"/>
      <c r="C111" s="308" t="s">
        <v>491</v>
      </c>
      <c r="D111" s="118" t="str">
        <f>IF(D112&lt;&gt;"",IF(D113&lt;&gt;"",IF(D114&lt;&gt;"","○","△"),"△"),"")</f>
        <v/>
      </c>
      <c r="E111" s="16"/>
      <c r="F111" s="16"/>
      <c r="G111" s="16"/>
      <c r="H111" s="16"/>
      <c r="I111" s="16"/>
      <c r="J111" s="16"/>
      <c r="K111" s="16"/>
      <c r="L111" s="258"/>
      <c r="M111" s="303"/>
      <c r="N111" s="303"/>
    </row>
    <row r="112" spans="1:14" s="304" customFormat="1" ht="19.5" customHeight="1" thickBot="1" x14ac:dyDescent="0.45">
      <c r="B112" s="327" t="s">
        <v>485</v>
      </c>
      <c r="C112" s="328"/>
      <c r="D112" s="324"/>
      <c r="E112" s="325"/>
      <c r="F112" s="325"/>
      <c r="G112" s="325"/>
      <c r="H112" s="325"/>
      <c r="I112" s="325"/>
      <c r="J112" s="325"/>
      <c r="K112" s="326"/>
      <c r="L112" s="258"/>
      <c r="M112" s="303"/>
      <c r="N112" s="303"/>
    </row>
    <row r="113" spans="1:14" s="304" customFormat="1" ht="19.5" thickBot="1" x14ac:dyDescent="0.45">
      <c r="B113" s="30"/>
      <c r="C113" s="306" t="s">
        <v>447</v>
      </c>
      <c r="D113" s="324"/>
      <c r="E113" s="325"/>
      <c r="F113" s="325"/>
      <c r="G113" s="325"/>
      <c r="H113" s="325"/>
      <c r="I113" s="325"/>
      <c r="J113" s="325"/>
      <c r="K113" s="326"/>
      <c r="L113" s="258"/>
      <c r="M113" s="303"/>
      <c r="N113" s="303"/>
    </row>
    <row r="114" spans="1:14" s="304" customFormat="1" ht="19.5" customHeight="1" thickBot="1" x14ac:dyDescent="0.45">
      <c r="A114" s="329" t="s">
        <v>486</v>
      </c>
      <c r="B114" s="329"/>
      <c r="C114" s="330"/>
      <c r="D114" s="324"/>
      <c r="E114" s="325"/>
      <c r="F114" s="325"/>
      <c r="G114" s="325"/>
      <c r="H114" s="325"/>
      <c r="I114" s="325"/>
      <c r="J114" s="325"/>
      <c r="K114" s="326"/>
      <c r="L114" s="258"/>
      <c r="M114" s="303"/>
      <c r="N114" s="303"/>
    </row>
    <row r="115" spans="1:14" s="304" customFormat="1" ht="19.5" thickBot="1" x14ac:dyDescent="0.45">
      <c r="B115" s="30"/>
      <c r="C115" s="306" t="s">
        <v>449</v>
      </c>
      <c r="D115" s="324"/>
      <c r="E115" s="325"/>
      <c r="F115" s="325"/>
      <c r="G115" s="325"/>
      <c r="H115" s="325"/>
      <c r="I115" s="325"/>
      <c r="J115" s="325"/>
      <c r="K115" s="326"/>
      <c r="L115" s="258"/>
      <c r="M115" s="303"/>
      <c r="N115" s="303"/>
    </row>
    <row r="116" spans="1:14" s="304" customFormat="1" ht="19.5" thickBot="1" x14ac:dyDescent="0.45">
      <c r="B116" s="30" t="s">
        <v>488</v>
      </c>
      <c r="C116" s="306"/>
      <c r="D116" s="16"/>
      <c r="E116" s="16"/>
      <c r="F116" s="16"/>
      <c r="G116" s="16"/>
      <c r="H116" s="16"/>
      <c r="I116" s="16"/>
      <c r="J116" s="16"/>
      <c r="K116" s="16"/>
      <c r="L116" s="258"/>
      <c r="M116" s="303"/>
      <c r="N116" s="303"/>
    </row>
    <row r="117" spans="1:14" s="304" customFormat="1" ht="19.5" thickBot="1" x14ac:dyDescent="0.45">
      <c r="B117" s="30"/>
      <c r="C117" s="308" t="s">
        <v>491</v>
      </c>
      <c r="D117" s="118" t="str">
        <f>IF(D118&lt;&gt;"",IF(D119&lt;&gt;"","○","△"),"")</f>
        <v/>
      </c>
      <c r="E117" s="16"/>
      <c r="F117" s="16"/>
      <c r="G117" s="16"/>
      <c r="H117" s="16"/>
      <c r="I117" s="16"/>
      <c r="J117" s="16"/>
      <c r="K117" s="16"/>
      <c r="L117" s="258"/>
      <c r="M117" s="303"/>
      <c r="N117" s="303"/>
    </row>
    <row r="118" spans="1:14" s="304" customFormat="1" ht="19.5" thickBot="1" x14ac:dyDescent="0.45">
      <c r="A118" s="331" t="s">
        <v>489</v>
      </c>
      <c r="B118" s="332"/>
      <c r="C118" s="332"/>
      <c r="D118" s="324"/>
      <c r="E118" s="325"/>
      <c r="F118" s="325"/>
      <c r="G118" s="325"/>
      <c r="H118" s="325"/>
      <c r="I118" s="325"/>
      <c r="J118" s="325"/>
      <c r="K118" s="326"/>
      <c r="L118" s="258"/>
      <c r="M118" s="303"/>
      <c r="N118" s="303"/>
    </row>
    <row r="119" spans="1:14" s="304" customFormat="1" ht="19.5" thickBot="1" x14ac:dyDescent="0.45">
      <c r="A119" s="333" t="s">
        <v>490</v>
      </c>
      <c r="B119" s="333"/>
      <c r="C119" s="333"/>
      <c r="D119" s="324"/>
      <c r="E119" s="325"/>
      <c r="F119" s="325"/>
      <c r="G119" s="325"/>
      <c r="H119" s="325"/>
      <c r="I119" s="325"/>
      <c r="J119" s="325"/>
      <c r="K119" s="326"/>
      <c r="L119" s="258"/>
      <c r="M119" s="303"/>
      <c r="N119" s="303"/>
    </row>
    <row r="120" spans="1:14" s="304" customFormat="1" ht="19.5" thickBot="1" x14ac:dyDescent="0.45">
      <c r="B120" s="30"/>
      <c r="C120" s="306" t="s">
        <v>449</v>
      </c>
      <c r="D120" s="324"/>
      <c r="E120" s="325"/>
      <c r="F120" s="325"/>
      <c r="G120" s="325"/>
      <c r="H120" s="325"/>
      <c r="I120" s="325"/>
      <c r="J120" s="325"/>
      <c r="K120" s="326"/>
      <c r="L120" s="258"/>
      <c r="M120" s="303"/>
      <c r="N120" s="303"/>
    </row>
    <row r="121" spans="1:14" s="304" customFormat="1" ht="19.5" thickBot="1" x14ac:dyDescent="0.45">
      <c r="B121" s="30" t="s">
        <v>492</v>
      </c>
      <c r="C121" s="306"/>
      <c r="D121" s="16"/>
      <c r="E121" s="16"/>
      <c r="F121" s="16"/>
      <c r="G121" s="16"/>
      <c r="H121" s="16"/>
      <c r="I121" s="16"/>
      <c r="J121" s="16"/>
      <c r="K121" s="16"/>
      <c r="L121" s="258"/>
      <c r="M121" s="303"/>
      <c r="N121" s="303"/>
    </row>
    <row r="122" spans="1:14" s="304" customFormat="1" ht="19.5" thickBot="1" x14ac:dyDescent="0.45">
      <c r="B122" s="30"/>
      <c r="C122" s="308" t="s">
        <v>491</v>
      </c>
      <c r="D122" s="118" t="str">
        <f>IF(D123&lt;&gt;"",IF(D124&lt;&gt;"",IF(D125&lt;&gt;"","○","△"),"△"),"")</f>
        <v/>
      </c>
      <c r="E122" s="16"/>
      <c r="F122" s="16"/>
      <c r="G122" s="16"/>
      <c r="H122" s="16"/>
      <c r="I122" s="16"/>
      <c r="J122" s="16"/>
      <c r="K122" s="16"/>
      <c r="L122" s="258"/>
      <c r="M122" s="303"/>
      <c r="N122" s="303"/>
    </row>
    <row r="123" spans="1:14" s="286" customFormat="1" ht="19.5" thickBot="1" x14ac:dyDescent="0.45">
      <c r="B123" s="30"/>
      <c r="C123" s="309" t="s">
        <v>454</v>
      </c>
      <c r="D123" s="324"/>
      <c r="E123" s="325"/>
      <c r="F123" s="325"/>
      <c r="G123" s="325"/>
      <c r="H123" s="325"/>
      <c r="I123" s="325"/>
      <c r="J123" s="325"/>
      <c r="K123" s="326"/>
      <c r="L123" s="258"/>
      <c r="M123" s="285"/>
      <c r="N123" s="285"/>
    </row>
    <row r="124" spans="1:14" s="286" customFormat="1" ht="19.5" thickBot="1" x14ac:dyDescent="0.45">
      <c r="B124" s="30"/>
      <c r="C124" s="302" t="s">
        <v>455</v>
      </c>
      <c r="D124" s="324"/>
      <c r="E124" s="325"/>
      <c r="F124" s="325"/>
      <c r="G124" s="325"/>
      <c r="H124" s="325"/>
      <c r="I124" s="325"/>
      <c r="J124" s="325"/>
      <c r="K124" s="326"/>
      <c r="L124" s="258"/>
      <c r="M124" s="285"/>
      <c r="N124" s="285"/>
    </row>
    <row r="125" spans="1:14" s="286" customFormat="1" ht="19.5" thickBot="1" x14ac:dyDescent="0.45">
      <c r="B125" s="30"/>
      <c r="C125" s="302" t="s">
        <v>456</v>
      </c>
      <c r="D125" s="324"/>
      <c r="E125" s="325"/>
      <c r="F125" s="325"/>
      <c r="G125" s="325"/>
      <c r="H125" s="325"/>
      <c r="I125" s="325"/>
      <c r="J125" s="325"/>
      <c r="K125" s="326"/>
      <c r="L125" s="258"/>
      <c r="M125" s="285"/>
      <c r="N125" s="285"/>
    </row>
    <row r="126" spans="1:14" x14ac:dyDescent="0.4">
      <c r="B126" s="30"/>
      <c r="C126" s="302"/>
      <c r="D126" s="283"/>
      <c r="E126" s="283"/>
      <c r="F126" s="283"/>
      <c r="G126" s="283"/>
      <c r="H126" s="283"/>
      <c r="I126" s="283"/>
      <c r="J126" s="283"/>
      <c r="K126" s="283"/>
      <c r="L126" s="258"/>
      <c r="M126" s="284"/>
      <c r="N126" s="284"/>
    </row>
    <row r="127" spans="1:14" x14ac:dyDescent="0.4">
      <c r="G127" s="111"/>
      <c r="H127" s="112"/>
      <c r="I127" s="112"/>
      <c r="J127" s="112"/>
      <c r="K127" s="112"/>
      <c r="L127" s="34"/>
    </row>
    <row r="128" spans="1:14" x14ac:dyDescent="0.4">
      <c r="G128" s="111"/>
      <c r="H128" s="112"/>
      <c r="I128" s="112"/>
      <c r="J128" s="112"/>
      <c r="K128" s="112"/>
      <c r="L128" s="34"/>
    </row>
    <row r="129" spans="7:12" x14ac:dyDescent="0.4">
      <c r="G129" s="111"/>
      <c r="H129" s="112"/>
      <c r="I129" s="112"/>
      <c r="J129" s="112"/>
      <c r="K129" s="112"/>
      <c r="L129" s="34"/>
    </row>
    <row r="130" spans="7:12" x14ac:dyDescent="0.4">
      <c r="G130" s="111"/>
      <c r="H130" s="112"/>
      <c r="I130" s="112"/>
      <c r="J130" s="112"/>
      <c r="K130" s="112"/>
      <c r="L130" s="34"/>
    </row>
    <row r="131" spans="7:12" x14ac:dyDescent="0.4">
      <c r="G131" s="15"/>
      <c r="H131" s="14"/>
      <c r="I131" s="14"/>
      <c r="J131" s="14"/>
      <c r="K131" s="14"/>
    </row>
  </sheetData>
  <sheetProtection algorithmName="SHA-512" hashValue="HmwzyTgwenP/CYFVd07kLRyj+EHa9c0oxRx0VLhZvVCrxF4sZy7GOnMa6szwpLdH8f3LbYd3LOEVBAdOR8bbLA==" saltValue="ShhnrpArW6+7A5SRCsEmIQ==" spinCount="100000" sheet="1" objects="1" scenarios="1" formatCells="0" selectLockedCells="1"/>
  <mergeCells count="129">
    <mergeCell ref="E92:K92"/>
    <mergeCell ref="E93:K93"/>
    <mergeCell ref="E94:K94"/>
    <mergeCell ref="E95:K95"/>
    <mergeCell ref="E96:K96"/>
    <mergeCell ref="E97:K97"/>
    <mergeCell ref="D89:H89"/>
    <mergeCell ref="D87:F87"/>
    <mergeCell ref="D86:F86"/>
    <mergeCell ref="I86:K86"/>
    <mergeCell ref="G87:H87"/>
    <mergeCell ref="I87:K87"/>
    <mergeCell ref="D58:F58"/>
    <mergeCell ref="L84:L85"/>
    <mergeCell ref="D85:F85"/>
    <mergeCell ref="I85:K85"/>
    <mergeCell ref="D84:F84"/>
    <mergeCell ref="G84:K84"/>
    <mergeCell ref="G70:K70"/>
    <mergeCell ref="D79:H79"/>
    <mergeCell ref="D80:J80"/>
    <mergeCell ref="D81:J81"/>
    <mergeCell ref="D77:H77"/>
    <mergeCell ref="D78:H78"/>
    <mergeCell ref="J75:K75"/>
    <mergeCell ref="J78:K78"/>
    <mergeCell ref="D75:H75"/>
    <mergeCell ref="D76:H76"/>
    <mergeCell ref="H65:K65"/>
    <mergeCell ref="D60:F60"/>
    <mergeCell ref="D64:F64"/>
    <mergeCell ref="D62:F62"/>
    <mergeCell ref="I59:K60"/>
    <mergeCell ref="D59:F59"/>
    <mergeCell ref="G62:K62"/>
    <mergeCell ref="D63:J63"/>
    <mergeCell ref="H64:K64"/>
    <mergeCell ref="D61:F61"/>
    <mergeCell ref="H66:K66"/>
    <mergeCell ref="L76:L77"/>
    <mergeCell ref="D83:F83"/>
    <mergeCell ref="D82:F82"/>
    <mergeCell ref="L73:L74"/>
    <mergeCell ref="D66:F66"/>
    <mergeCell ref="D67:F67"/>
    <mergeCell ref="D68:F68"/>
    <mergeCell ref="D73:E73"/>
    <mergeCell ref="H73:I73"/>
    <mergeCell ref="D74:E74"/>
    <mergeCell ref="H74:I74"/>
    <mergeCell ref="D70:F70"/>
    <mergeCell ref="J76:K76"/>
    <mergeCell ref="I68:K68"/>
    <mergeCell ref="D69:F69"/>
    <mergeCell ref="H69:K69"/>
    <mergeCell ref="D65:F65"/>
    <mergeCell ref="L18:L19"/>
    <mergeCell ref="H49:I49"/>
    <mergeCell ref="D32:H32"/>
    <mergeCell ref="G26:H26"/>
    <mergeCell ref="D45:K45"/>
    <mergeCell ref="D41:K41"/>
    <mergeCell ref="D42:K42"/>
    <mergeCell ref="D39:G39"/>
    <mergeCell ref="D40:G40"/>
    <mergeCell ref="D36:G36"/>
    <mergeCell ref="D38:G38"/>
    <mergeCell ref="D37:K37"/>
    <mergeCell ref="D48:E48"/>
    <mergeCell ref="H48:I48"/>
    <mergeCell ref="D49:E49"/>
    <mergeCell ref="L28:L32"/>
    <mergeCell ref="J51:K51"/>
    <mergeCell ref="J50:K50"/>
    <mergeCell ref="D52:H52"/>
    <mergeCell ref="D53:J53"/>
    <mergeCell ref="D30:I30"/>
    <mergeCell ref="D31:I31"/>
    <mergeCell ref="G54:J54"/>
    <mergeCell ref="D54:E54"/>
    <mergeCell ref="G15:H15"/>
    <mergeCell ref="D16:K16"/>
    <mergeCell ref="D17:K17"/>
    <mergeCell ref="D18:K18"/>
    <mergeCell ref="D19:K19"/>
    <mergeCell ref="A69:B69"/>
    <mergeCell ref="A3:K3"/>
    <mergeCell ref="B51:C51"/>
    <mergeCell ref="D46:K46"/>
    <mergeCell ref="L21:L22"/>
    <mergeCell ref="D21:F21"/>
    <mergeCell ref="L35:L42"/>
    <mergeCell ref="E20:G20"/>
    <mergeCell ref="G28:K28"/>
    <mergeCell ref="G29:K29"/>
    <mergeCell ref="J32:K32"/>
    <mergeCell ref="D22:F22"/>
    <mergeCell ref="I21:K22"/>
    <mergeCell ref="G21:H21"/>
    <mergeCell ref="G22:H22"/>
    <mergeCell ref="D23:I23"/>
    <mergeCell ref="J30:K31"/>
    <mergeCell ref="D35:K35"/>
    <mergeCell ref="D27:K27"/>
    <mergeCell ref="D57:K57"/>
    <mergeCell ref="D56:K56"/>
    <mergeCell ref="D55:K55"/>
    <mergeCell ref="D50:I50"/>
    <mergeCell ref="D51:I51"/>
    <mergeCell ref="D100:J100"/>
    <mergeCell ref="D101:J101"/>
    <mergeCell ref="D106:K106"/>
    <mergeCell ref="D107:K107"/>
    <mergeCell ref="D108:K108"/>
    <mergeCell ref="D109:K109"/>
    <mergeCell ref="D112:K112"/>
    <mergeCell ref="D113:K113"/>
    <mergeCell ref="D114:K114"/>
    <mergeCell ref="D123:K123"/>
    <mergeCell ref="D124:K124"/>
    <mergeCell ref="D125:K125"/>
    <mergeCell ref="D115:K115"/>
    <mergeCell ref="B112:C112"/>
    <mergeCell ref="A114:C114"/>
    <mergeCell ref="A118:C118"/>
    <mergeCell ref="A119:C119"/>
    <mergeCell ref="D118:K118"/>
    <mergeCell ref="D119:K119"/>
    <mergeCell ref="D120:K120"/>
  </mergeCells>
  <phoneticPr fontId="1"/>
  <conditionalFormatting sqref="D62:F62">
    <cfRule type="expression" dxfId="126" priority="183">
      <formula>($D$62&lt;&gt;$C$9)</formula>
    </cfRule>
  </conditionalFormatting>
  <conditionalFormatting sqref="F74:H74 D74:D83 D85:D86">
    <cfRule type="expression" dxfId="125" priority="89" stopIfTrue="1">
      <formula>$C$10="無し"</formula>
    </cfRule>
  </conditionalFormatting>
  <conditionalFormatting sqref="D21">
    <cfRule type="expression" dxfId="124" priority="176">
      <formula>OR(AND($D$21&gt;300000,$D$22&gt;300),AND($D$21&gt;300000,$D$22=""))</formula>
    </cfRule>
  </conditionalFormatting>
  <conditionalFormatting sqref="D70:F70">
    <cfRule type="expression" dxfId="123" priority="173">
      <formula>AND($D$54="2TG",OR($D$70&lt;=0.15,$D$70&gt;0.2))</formula>
    </cfRule>
    <cfRule type="expression" dxfId="122" priority="174">
      <formula>AND($D$54="2RG",OR($D$70&lt;=0.1,$D$70&gt;0.15))</formula>
    </cfRule>
    <cfRule type="expression" dxfId="121" priority="175">
      <formula>AND($D$54="2PG",OR($D$70&gt;0.1,$D$70&lt;=0.05))</formula>
    </cfRule>
  </conditionalFormatting>
  <conditionalFormatting sqref="D66:F66">
    <cfRule type="expression" dxfId="120" priority="90">
      <formula>AND($D$66&gt;300000,$D$66&lt;&gt;"")</formula>
    </cfRule>
    <cfRule type="expression" dxfId="119" priority="108">
      <formula>$D$66=""</formula>
    </cfRule>
    <cfRule type="expression" dxfId="118" priority="172">
      <formula>AND($D$66&lt;10000,$D$66&lt;&gt;0)</formula>
    </cfRule>
  </conditionalFormatting>
  <conditionalFormatting sqref="D50:I50">
    <cfRule type="expression" dxfId="117" priority="82">
      <formula>$D$50=""</formula>
    </cfRule>
    <cfRule type="expression" dxfId="116" priority="123">
      <formula>OR($D$50&lt;$O$46,$D$50&gt;$O$47)</formula>
    </cfRule>
    <cfRule type="expression" dxfId="115" priority="171">
      <formula>AND($D$50&lt;DATE(2022,4,1),$D$50&lt;&gt;0)</formula>
    </cfRule>
  </conditionalFormatting>
  <conditionalFormatting sqref="D77:H77">
    <cfRule type="expression" dxfId="114" priority="167">
      <formula>($D$77&lt;=EDATE($D$78:$D$78,-6))</formula>
    </cfRule>
  </conditionalFormatting>
  <conditionalFormatting sqref="D76:H76">
    <cfRule type="expression" dxfId="113" priority="166">
      <formula>AND($D$76&lt;&gt;"",$D$76&lt;=EDATE($D$78:$D$78,-6))</formula>
    </cfRule>
  </conditionalFormatting>
  <conditionalFormatting sqref="C5">
    <cfRule type="expression" dxfId="112" priority="163">
      <formula>$C$5=""</formula>
    </cfRule>
  </conditionalFormatting>
  <conditionalFormatting sqref="D84:F84">
    <cfRule type="expression" dxfId="111" priority="162">
      <formula>AND($D$62&lt;&gt;$D$84,$D$82&lt;$D$59)</formula>
    </cfRule>
  </conditionalFormatting>
  <conditionalFormatting sqref="D84">
    <cfRule type="expression" dxfId="110" priority="161">
      <formula>$C$10="無し"</formula>
    </cfRule>
  </conditionalFormatting>
  <conditionalFormatting sqref="C7">
    <cfRule type="expression" dxfId="109" priority="160">
      <formula>$C$7=""</formula>
    </cfRule>
  </conditionalFormatting>
  <conditionalFormatting sqref="C8">
    <cfRule type="expression" dxfId="108" priority="159">
      <formula>$C$8=""</formula>
    </cfRule>
  </conditionalFormatting>
  <conditionalFormatting sqref="C10">
    <cfRule type="expression" dxfId="107" priority="158">
      <formula>$C$10=""</formula>
    </cfRule>
  </conditionalFormatting>
  <conditionalFormatting sqref="C11">
    <cfRule type="expression" dxfId="106" priority="157">
      <formula>$C$11=""</formula>
    </cfRule>
  </conditionalFormatting>
  <conditionalFormatting sqref="E15">
    <cfRule type="expression" dxfId="105" priority="156">
      <formula>$E$15=""</formula>
    </cfRule>
  </conditionalFormatting>
  <conditionalFormatting sqref="G15:H15">
    <cfRule type="expression" dxfId="104" priority="155">
      <formula>$G$15=""</formula>
    </cfRule>
  </conditionalFormatting>
  <conditionalFormatting sqref="D16:K16">
    <cfRule type="expression" dxfId="103" priority="154">
      <formula>$D$16=""</formula>
    </cfRule>
  </conditionalFormatting>
  <conditionalFormatting sqref="D17:K17">
    <cfRule type="expression" dxfId="102" priority="153">
      <formula>$D$17=""</formula>
    </cfRule>
  </conditionalFormatting>
  <conditionalFormatting sqref="D18:K18">
    <cfRule type="expression" dxfId="101" priority="152">
      <formula>$D$18=""</formula>
    </cfRule>
  </conditionalFormatting>
  <conditionalFormatting sqref="D19:K19">
    <cfRule type="expression" dxfId="100" priority="151">
      <formula>$D$19=""</formula>
    </cfRule>
  </conditionalFormatting>
  <conditionalFormatting sqref="E20:G20">
    <cfRule type="expression" dxfId="99" priority="96" stopIfTrue="1">
      <formula>$E$20=""</formula>
    </cfRule>
    <cfRule type="expression" dxfId="98" priority="150">
      <formula>LEN(INDIRECT(ADDRESS(ROW(),COLUMN())))&lt;&gt;10</formula>
    </cfRule>
  </conditionalFormatting>
  <conditionalFormatting sqref="D21:F21">
    <cfRule type="expression" dxfId="97" priority="149">
      <formula>AND($D$22="",$D$21="")</formula>
    </cfRule>
  </conditionalFormatting>
  <conditionalFormatting sqref="D22:F22">
    <cfRule type="expression" dxfId="96" priority="99">
      <formula>OR(AND($D$21&gt;300000,$D$22&gt;300),AND($D$22&gt;300,$D$21=""))</formula>
    </cfRule>
    <cfRule type="expression" dxfId="95" priority="148">
      <formula>AND($D$22="",$D$21="")</formula>
    </cfRule>
  </conditionalFormatting>
  <conditionalFormatting sqref="D23:I23">
    <cfRule type="expression" dxfId="94" priority="147">
      <formula>$D$23=""</formula>
    </cfRule>
  </conditionalFormatting>
  <conditionalFormatting sqref="G28:K28">
    <cfRule type="expression" dxfId="93" priority="146">
      <formula>$G$28=""</formula>
    </cfRule>
  </conditionalFormatting>
  <conditionalFormatting sqref="G29:K29">
    <cfRule type="expression" dxfId="92" priority="145">
      <formula>$G$29=""</formula>
    </cfRule>
  </conditionalFormatting>
  <conditionalFormatting sqref="D30:I30">
    <cfRule type="expression" dxfId="91" priority="144">
      <formula>$D$30=""</formula>
    </cfRule>
  </conditionalFormatting>
  <conditionalFormatting sqref="D31:I31">
    <cfRule type="expression" dxfId="90" priority="142">
      <formula>$D$31=""</formula>
    </cfRule>
  </conditionalFormatting>
  <conditionalFormatting sqref="D32:H32">
    <cfRule type="expression" dxfId="89" priority="141">
      <formula>$D$32=""</formula>
    </cfRule>
  </conditionalFormatting>
  <conditionalFormatting sqref="J32:K32">
    <cfRule type="expression" dxfId="88" priority="140">
      <formula>$J$32=""</formula>
    </cfRule>
  </conditionalFormatting>
  <conditionalFormatting sqref="D35:K35">
    <cfRule type="expression" dxfId="87" priority="138">
      <formula>$D$35=""</formula>
    </cfRule>
  </conditionalFormatting>
  <conditionalFormatting sqref="D36:G36">
    <cfRule type="expression" dxfId="86" priority="137">
      <formula>$D$36=""</formula>
    </cfRule>
  </conditionalFormatting>
  <conditionalFormatting sqref="D37:K37">
    <cfRule type="expression" dxfId="85" priority="136">
      <formula>$D$37=""</formula>
    </cfRule>
  </conditionalFormatting>
  <conditionalFormatting sqref="D38:G38">
    <cfRule type="expression" dxfId="84" priority="135">
      <formula>$D$38=""</formula>
    </cfRule>
  </conditionalFormatting>
  <conditionalFormatting sqref="D39:G39">
    <cfRule type="expression" dxfId="83" priority="134">
      <formula>$D$39=""</formula>
    </cfRule>
  </conditionalFormatting>
  <conditionalFormatting sqref="D40:G40">
    <cfRule type="expression" dxfId="82" priority="133">
      <formula>$D$40=""</formula>
    </cfRule>
  </conditionalFormatting>
  <conditionalFormatting sqref="D41:K41">
    <cfRule type="expression" dxfId="81" priority="132">
      <formula>$D$41=""</formula>
    </cfRule>
  </conditionalFormatting>
  <conditionalFormatting sqref="D42:K42">
    <cfRule type="expression" dxfId="80" priority="131">
      <formula>$D$42=""</formula>
    </cfRule>
  </conditionalFormatting>
  <conditionalFormatting sqref="D45:K45">
    <cfRule type="expression" dxfId="79" priority="130">
      <formula>$D$45=""</formula>
    </cfRule>
  </conditionalFormatting>
  <conditionalFormatting sqref="D46:K46">
    <cfRule type="expression" dxfId="78" priority="129">
      <formula>$D$46=""</formula>
    </cfRule>
  </conditionalFormatting>
  <conditionalFormatting sqref="D49:E49">
    <cfRule type="expression" dxfId="77" priority="128">
      <formula>$D$49=""</formula>
    </cfRule>
  </conditionalFormatting>
  <conditionalFormatting sqref="F49">
    <cfRule type="expression" dxfId="76" priority="127">
      <formula>$F$49=""</formula>
    </cfRule>
  </conditionalFormatting>
  <conditionalFormatting sqref="G49">
    <cfRule type="expression" dxfId="75" priority="125">
      <formula>$H$49=""</formula>
    </cfRule>
    <cfRule type="expression" dxfId="74" priority="126">
      <formula>$G$49=""</formula>
    </cfRule>
  </conditionalFormatting>
  <conditionalFormatting sqref="H49:I49">
    <cfRule type="expression" dxfId="73" priority="124">
      <formula>$H$49=""</formula>
    </cfRule>
  </conditionalFormatting>
  <conditionalFormatting sqref="D52:H52">
    <cfRule type="expression" dxfId="72" priority="121">
      <formula>$D$52=""</formula>
    </cfRule>
  </conditionalFormatting>
  <conditionalFormatting sqref="D53:J53">
    <cfRule type="expression" dxfId="71" priority="120">
      <formula>$D$53=""</formula>
    </cfRule>
  </conditionalFormatting>
  <conditionalFormatting sqref="D54:E54">
    <cfRule type="expression" dxfId="70" priority="119">
      <formula>$D$54=""</formula>
    </cfRule>
  </conditionalFormatting>
  <conditionalFormatting sqref="G54:J54">
    <cfRule type="expression" dxfId="69" priority="118">
      <formula>$G$54=""</formula>
    </cfRule>
  </conditionalFormatting>
  <conditionalFormatting sqref="D55:K55">
    <cfRule type="expression" dxfId="68" priority="116">
      <formula>$D$55=""</formula>
    </cfRule>
  </conditionalFormatting>
  <conditionalFormatting sqref="D56:K56">
    <cfRule type="expression" dxfId="67" priority="115">
      <formula>$D$56=""</formula>
    </cfRule>
  </conditionalFormatting>
  <conditionalFormatting sqref="D57:K57 D58">
    <cfRule type="expression" dxfId="66" priority="114">
      <formula>$D$57=""</formula>
    </cfRule>
  </conditionalFormatting>
  <conditionalFormatting sqref="D59:F59">
    <cfRule type="expression" dxfId="65" priority="92">
      <formula>$D$59=""</formula>
    </cfRule>
    <cfRule type="expression" dxfId="64" priority="113" stopIfTrue="1">
      <formula>OR($D$59&lt;3500,$D$59&gt;25000)</formula>
    </cfRule>
  </conditionalFormatting>
  <conditionalFormatting sqref="D60:F60 D61">
    <cfRule type="expression" dxfId="63" priority="112">
      <formula>$D$60=""</formula>
    </cfRule>
  </conditionalFormatting>
  <conditionalFormatting sqref="D63:J63">
    <cfRule type="expression" dxfId="62" priority="111">
      <formula>$D$63=""</formula>
    </cfRule>
  </conditionalFormatting>
  <conditionalFormatting sqref="D64:F64">
    <cfRule type="expression" dxfId="61" priority="110">
      <formula>$D$64=""</formula>
    </cfRule>
  </conditionalFormatting>
  <conditionalFormatting sqref="D68:F68 D69">
    <cfRule type="expression" dxfId="60" priority="107">
      <formula>$D$68=""</formula>
    </cfRule>
  </conditionalFormatting>
  <conditionalFormatting sqref="D85:F85">
    <cfRule type="expression" dxfId="59" priority="105">
      <formula>OR(AND($F$74&gt;=100,$F$74&lt;800,$D$85&lt;3000),AND($F$74&gt;=800,$D$85&lt;5000))</formula>
    </cfRule>
  </conditionalFormatting>
  <conditionalFormatting sqref="P69:Q69">
    <cfRule type="expression" dxfId="58" priority="86">
      <formula>$P$69="？"</formula>
    </cfRule>
    <cfRule type="expression" dxfId="57" priority="104">
      <formula>AND($D$62&lt;&gt;$D$84,$D$82&lt;$D$59,$D$82&lt;&gt;"")</formula>
    </cfRule>
  </conditionalFormatting>
  <conditionalFormatting sqref="D58:F58">
    <cfRule type="expression" dxfId="56" priority="103">
      <formula>($D$58="自家用")</formula>
    </cfRule>
  </conditionalFormatting>
  <conditionalFormatting sqref="D51:I51">
    <cfRule type="expression" dxfId="55" priority="83">
      <formula>$D$50=""</formula>
    </cfRule>
    <cfRule type="expression" dxfId="54" priority="87">
      <formula>OR($D$51&lt;O$46,$D$51&gt;$O$47)</formula>
    </cfRule>
    <cfRule type="expression" dxfId="53" priority="94">
      <formula>AND($D$50&lt;&gt;"",$D$51="")</formula>
    </cfRule>
  </conditionalFormatting>
  <conditionalFormatting sqref="D45:K46">
    <cfRule type="expression" dxfId="52" priority="93">
      <formula>$C$8="買取"</formula>
    </cfRule>
  </conditionalFormatting>
  <conditionalFormatting sqref="D82:F82">
    <cfRule type="expression" dxfId="51" priority="178">
      <formula>IF(OR($D$82&lt;3500,$D$82&gt;25000),$C$10="有り")</formula>
    </cfRule>
  </conditionalFormatting>
  <conditionalFormatting sqref="D83:F83">
    <cfRule type="expression" dxfId="50" priority="88">
      <formula>$D$83&gt;21000</formula>
    </cfRule>
  </conditionalFormatting>
  <conditionalFormatting sqref="D78:H78">
    <cfRule type="expression" dxfId="49" priority="184">
      <formula>AND($D$78&lt;$O$80,$D$78&gt;$P$80,$C$10="有り")</formula>
    </cfRule>
  </conditionalFormatting>
  <conditionalFormatting sqref="D61:F61">
    <cfRule type="expression" dxfId="48" priority="81" stopIfTrue="1">
      <formula>$D$63&lt;&gt;"トラクタ"</formula>
    </cfRule>
  </conditionalFormatting>
  <conditionalFormatting sqref="D65:F65">
    <cfRule type="expression" dxfId="47" priority="1">
      <formula>AND($D$62&lt;&gt;$D$84,D82&lt;D59,D82&lt;&gt;"")</formula>
    </cfRule>
    <cfRule type="expression" dxfId="46" priority="80">
      <formula>$D$65=""</formula>
    </cfRule>
  </conditionalFormatting>
  <conditionalFormatting sqref="E92:K92">
    <cfRule type="expression" dxfId="45" priority="72">
      <formula>D92&lt;&gt;""</formula>
    </cfRule>
    <cfRule type="expression" priority="73">
      <formula>D92&lt;&gt;""</formula>
    </cfRule>
  </conditionalFormatting>
  <conditionalFormatting sqref="E93:K93">
    <cfRule type="expression" dxfId="44" priority="71">
      <formula>D93&lt;&gt;""</formula>
    </cfRule>
  </conditionalFormatting>
  <conditionalFormatting sqref="E94:K94">
    <cfRule type="expression" dxfId="43" priority="70">
      <formula>D94&lt;&gt;""</formula>
    </cfRule>
  </conditionalFormatting>
  <conditionalFormatting sqref="E95:K95">
    <cfRule type="expression" dxfId="42" priority="69">
      <formula>D95&lt;&gt;""</formula>
    </cfRule>
  </conditionalFormatting>
  <conditionalFormatting sqref="E96:K96">
    <cfRule type="expression" dxfId="41" priority="68">
      <formula>D96&lt;&gt;""</formula>
    </cfRule>
  </conditionalFormatting>
  <conditionalFormatting sqref="E97:K97">
    <cfRule type="expression" dxfId="40" priority="67">
      <formula>D97&lt;&gt;""</formula>
    </cfRule>
  </conditionalFormatting>
  <conditionalFormatting sqref="D92">
    <cfRule type="expression" dxfId="39" priority="64">
      <formula>$D$92=""</formula>
    </cfRule>
  </conditionalFormatting>
  <conditionalFormatting sqref="D93">
    <cfRule type="expression" dxfId="38" priority="63">
      <formula>$D$93=""</formula>
    </cfRule>
  </conditionalFormatting>
  <conditionalFormatting sqref="D94">
    <cfRule type="expression" dxfId="37" priority="62">
      <formula>$D$94=""</formula>
    </cfRule>
  </conditionalFormatting>
  <conditionalFormatting sqref="D95">
    <cfRule type="expression" dxfId="36" priority="61">
      <formula>$D$95=""</formula>
    </cfRule>
  </conditionalFormatting>
  <conditionalFormatting sqref="D96">
    <cfRule type="expression" dxfId="35" priority="60">
      <formula>$D$96=""</formula>
    </cfRule>
  </conditionalFormatting>
  <conditionalFormatting sqref="D97">
    <cfRule type="expression" dxfId="34" priority="59">
      <formula>$D$97=""</formula>
    </cfRule>
  </conditionalFormatting>
  <conditionalFormatting sqref="D101:J101">
    <cfRule type="expression" dxfId="33" priority="57">
      <formula>$D$101=""</formula>
    </cfRule>
  </conditionalFormatting>
  <conditionalFormatting sqref="D107:K107">
    <cfRule type="expression" dxfId="32" priority="22">
      <formula>$C$97&lt;&gt;"×"</formula>
    </cfRule>
    <cfRule type="expression" dxfId="31" priority="44">
      <formula>$D$107=""</formula>
    </cfRule>
  </conditionalFormatting>
  <conditionalFormatting sqref="D109:K109">
    <cfRule type="expression" dxfId="30" priority="19">
      <formula>$C$97&lt;&gt;"×"</formula>
    </cfRule>
    <cfRule type="expression" priority="20">
      <formula>$C$97&lt;&gt;"×"</formula>
    </cfRule>
    <cfRule type="expression" dxfId="29" priority="42">
      <formula>$D$109=""</formula>
    </cfRule>
  </conditionalFormatting>
  <conditionalFormatting sqref="D113:K113">
    <cfRule type="expression" dxfId="28" priority="17">
      <formula>$C$97&lt;&gt;"×"</formula>
    </cfRule>
    <cfRule type="expression" dxfId="27" priority="40">
      <formula>$D$113=""</formula>
    </cfRule>
  </conditionalFormatting>
  <conditionalFormatting sqref="D114:K114">
    <cfRule type="expression" dxfId="26" priority="16">
      <formula>$C$97&lt;&gt;"×"</formula>
    </cfRule>
    <cfRule type="expression" dxfId="25" priority="39">
      <formula>$D$114=""</formula>
    </cfRule>
  </conditionalFormatting>
  <conditionalFormatting sqref="D115:K115">
    <cfRule type="expression" dxfId="24" priority="15">
      <formula>$C$97&lt;&gt;"×"</formula>
    </cfRule>
    <cfRule type="expression" dxfId="23" priority="38">
      <formula>$D$115=""</formula>
    </cfRule>
  </conditionalFormatting>
  <conditionalFormatting sqref="D118:K118">
    <cfRule type="expression" dxfId="22" priority="14">
      <formula>$C$97&lt;&gt;"×"</formula>
    </cfRule>
    <cfRule type="expression" dxfId="21" priority="37">
      <formula>$D$118=""</formula>
    </cfRule>
  </conditionalFormatting>
  <conditionalFormatting sqref="D119:K119">
    <cfRule type="expression" dxfId="20" priority="13">
      <formula>$C$97&lt;&gt;"×"</formula>
    </cfRule>
    <cfRule type="expression" dxfId="19" priority="36">
      <formula>$D$119=""</formula>
    </cfRule>
  </conditionalFormatting>
  <conditionalFormatting sqref="D120:K120">
    <cfRule type="expression" dxfId="18" priority="12">
      <formula>$C$97&lt;&gt;"×"</formula>
    </cfRule>
    <cfRule type="expression" dxfId="17" priority="35">
      <formula>$D$120=""</formula>
    </cfRule>
  </conditionalFormatting>
  <conditionalFormatting sqref="D123:K123">
    <cfRule type="expression" dxfId="16" priority="11">
      <formula>$C$97&lt;&gt;"×"</formula>
    </cfRule>
    <cfRule type="expression" dxfId="15" priority="33">
      <formula>$D$123=""</formula>
    </cfRule>
  </conditionalFormatting>
  <conditionalFormatting sqref="D124:K124">
    <cfRule type="expression" dxfId="14" priority="10">
      <formula>$C$97&lt;&gt;"×"</formula>
    </cfRule>
    <cfRule type="expression" dxfId="13" priority="32">
      <formula>$D$124=""</formula>
    </cfRule>
  </conditionalFormatting>
  <conditionalFormatting sqref="D125:K125">
    <cfRule type="expression" dxfId="12" priority="9">
      <formula>$C$97&lt;&gt;"×"</formula>
    </cfRule>
    <cfRule type="expression" dxfId="11" priority="30">
      <formula>$D$125=""</formula>
    </cfRule>
    <cfRule type="expression" priority="31">
      <formula>$D$125=""</formula>
    </cfRule>
  </conditionalFormatting>
  <conditionalFormatting sqref="D105">
    <cfRule type="expression" dxfId="10" priority="29">
      <formula>$D$105=""</formula>
    </cfRule>
  </conditionalFormatting>
  <conditionalFormatting sqref="D111">
    <cfRule type="expression" dxfId="9" priority="28">
      <formula>$D$111=""</formula>
    </cfRule>
  </conditionalFormatting>
  <conditionalFormatting sqref="D117">
    <cfRule type="expression" dxfId="8" priority="27">
      <formula>$D$117=""</formula>
    </cfRule>
  </conditionalFormatting>
  <conditionalFormatting sqref="D106:K106">
    <cfRule type="expression" dxfId="7" priority="23">
      <formula>$C$97&lt;&gt;"×"</formula>
    </cfRule>
    <cfRule type="expression" dxfId="6" priority="24">
      <formula>$D$106=""</formula>
    </cfRule>
  </conditionalFormatting>
  <conditionalFormatting sqref="D108:K108">
    <cfRule type="expression" dxfId="5" priority="7">
      <formula>$C$97&lt;&gt;"×"</formula>
    </cfRule>
    <cfRule type="expression" dxfId="4" priority="8">
      <formula>$D$108=""</formula>
    </cfRule>
  </conditionalFormatting>
  <conditionalFormatting sqref="D112:K112">
    <cfRule type="expression" dxfId="3" priority="5">
      <formula>$C$97&lt;&gt;"×"</formula>
    </cfRule>
    <cfRule type="expression" dxfId="2" priority="6">
      <formula>$D$112=""</formula>
    </cfRule>
  </conditionalFormatting>
  <conditionalFormatting sqref="D100:J100">
    <cfRule type="expression" dxfId="1" priority="4">
      <formula>$D$100=""</formula>
    </cfRule>
  </conditionalFormatting>
  <conditionalFormatting sqref="D122">
    <cfRule type="expression" dxfId="0" priority="2">
      <formula>$D$122=""</formula>
    </cfRule>
  </conditionalFormatting>
  <dataValidations xWindow="425" yWindow="657" count="32">
    <dataValidation type="list" allowBlank="1" showInputMessage="1" showErrorMessage="1" sqref="D39:G39">
      <formula1>$R$39:$R$42</formula1>
    </dataValidation>
    <dataValidation type="list" allowBlank="1" showInputMessage="1" showErrorMessage="1" sqref="C8">
      <formula1>$R$8:$R$9</formula1>
    </dataValidation>
    <dataValidation type="list" allowBlank="1" showInputMessage="1" showErrorMessage="1" sqref="C10">
      <formula1>$S$8:$S$9</formula1>
    </dataValidation>
    <dataValidation type="list" allowBlank="1" showInputMessage="1" showErrorMessage="1" sqref="D23">
      <formula1>$R$22:$R$25</formula1>
    </dataValidation>
    <dataValidation type="list" allowBlank="1" showInputMessage="1" showErrorMessage="1" sqref="D63:J63">
      <formula1>$V$49:$V$55</formula1>
    </dataValidation>
    <dataValidation type="list" imeMode="disabled" allowBlank="1" showInputMessage="1" showErrorMessage="1" sqref="D54:E54">
      <formula1>$T$49:$T$51</formula1>
    </dataValidation>
    <dataValidation type="list" allowBlank="1" showInputMessage="1" showErrorMessage="1" sqref="D52:H52">
      <formula1>$R$49:$R$56</formula1>
    </dataValidation>
    <dataValidation type="list" allowBlank="1" showInputMessage="1" showErrorMessage="1" sqref="D58:F58">
      <formula1>$P$58:$P$59</formula1>
    </dataValidation>
    <dataValidation type="list" errorStyle="information" imeMode="disabled" allowBlank="1" showInputMessage="1" showErrorMessage="1" errorTitle="注意" error="移転登録後の車検証も必要です" sqref="D51:I51">
      <formula1>$P$51:$P$52</formula1>
    </dataValidation>
    <dataValidation type="list" allowBlank="1" showInputMessage="1" sqref="D56:K56">
      <formula1>$R$58:$R$59</formula1>
    </dataValidation>
    <dataValidation type="list" errorStyle="information" allowBlank="1" showInputMessage="1" errorTitle="手入力" error="車検証の通りであることを確認ください" sqref="D57:K57">
      <formula1>$P$62:$P$64</formula1>
    </dataValidation>
    <dataValidation type="textLength" imeMode="disabled" allowBlank="1" showInputMessage="1" showErrorMessage="1" error="4桁を超えています" sqref="H49:I49 H74:I74">
      <formula1>1</formula1>
      <formula2>4</formula2>
    </dataValidation>
    <dataValidation type="textLength" operator="equal" allowBlank="1" showInputMessage="1" showErrorMessage="1" error="かなは1文字です" sqref="G49">
      <formula1>1</formula1>
    </dataValidation>
    <dataValidation type="textLength" imeMode="disabled" operator="equal" allowBlank="1" showInputMessage="1" showErrorMessage="1" error="3桁です" sqref="F49">
      <formula1>3</formula1>
    </dataValidation>
    <dataValidation type="textLength" imeMode="disabled" operator="equal" allowBlank="1" showInputMessage="1" showErrorMessage="1" error="3桁を入力ください" sqref="E15">
      <formula1>3</formula1>
    </dataValidation>
    <dataValidation type="textLength" imeMode="disabled" operator="equal" allowBlank="1" showInputMessage="1" showErrorMessage="1" error="4桁です" sqref="G15:H15 G26:H26">
      <formula1>4</formula1>
    </dataValidation>
    <dataValidation type="textLength" imeMode="disabled" operator="equal" allowBlank="1" showInputMessage="1" showErrorMessage="1" error="３桁です" sqref="E26">
      <formula1>3</formula1>
    </dataValidation>
    <dataValidation type="textLength" operator="equal" allowBlank="1" showInputMessage="1" showErrorMessage="1" error="1文字です" sqref="G74">
      <formula1>1</formula1>
    </dataValidation>
    <dataValidation imeMode="disabled" allowBlank="1" showInputMessage="1" showErrorMessage="1" sqref="E20:G20 D30:I31 D32:H32 J32:K32 D85:F86 D40:G40 D53:J53 G54:J54 D59:F59 D64:F64 D66:F66 E60:F60 D21:F22 D76:H77 F74 D80:J81 D82:F83 D60:D61 D68:F68"/>
    <dataValidation type="textLength" imeMode="disabled" operator="lessThanOrEqual" allowBlank="1" showInputMessage="1" showErrorMessage="1" sqref="D36:G36">
      <formula1>4</formula1>
    </dataValidation>
    <dataValidation type="textLength" imeMode="disabled" operator="lessThanOrEqual" allowBlank="1" showInputMessage="1" showErrorMessage="1" sqref="D38:G38">
      <formula1>3</formula1>
    </dataValidation>
    <dataValidation type="date" imeMode="disabled" allowBlank="1" showInputMessage="1" showErrorMessage="1" errorTitle="登録日エラー" error="登録日は2023年4月3日～2024年1月31日までです" sqref="D50:I50">
      <formula1>45019</formula1>
      <formula2>45322</formula2>
    </dataValidation>
    <dataValidation type="date" imeMode="disabled" allowBlank="1" showInputMessage="1" showErrorMessage="1" errorTitle="補助期間外" error="廃車日が補助対象期間外です。" promptTitle="廃車日" prompt="廃車日は令和5年4月1日~令和6年1月31日の間が補助対象です。_x000a_廃車日は、導入車両登録日の前でも後でも構いません。" sqref="D78:H78">
      <formula1>45019</formula1>
      <formula2>45322</formula2>
    </dataValidation>
    <dataValidation type="date" imeMode="disabled" operator="lessThanOrEqual" allowBlank="1" showInputMessage="1" showErrorMessage="1" errorTitle="初度登録不備" error="廃車の初度登録日は2014年3月31日より前でなければなりません。" sqref="D75:H75">
      <formula1>41729</formula1>
    </dataValidation>
    <dataValidation imeMode="halfKatakana" allowBlank="1" showInputMessage="1" showErrorMessage="1" sqref="D42:K42"/>
    <dataValidation type="date" imeMode="disabled" allowBlank="1" showInputMessage="1" showErrorMessage="1" errorTitle="補助対象期間外" error="申請日は令和５年5月～令和６年1月31日までです。" sqref="C7">
      <formula1>45047</formula1>
      <formula2>45322</formula2>
    </dataValidation>
    <dataValidation type="textLength" imeMode="disabled" operator="equal" allowBlank="1" showInputMessage="1" showErrorMessage="1" error="識別番号は５桁です" sqref="C5">
      <formula1>5</formula1>
    </dataValidation>
    <dataValidation type="list" allowBlank="1" showInputMessage="1" showErrorMessage="1" prompt="融資を受けた際に、補助車両に担保設定されている場合、抵当権設定承認申請が必要となります。" sqref="C11">
      <formula1>$S$8:$S$9</formula1>
    </dataValidation>
    <dataValidation type="list" imeMode="disabled" allowBlank="1" showInputMessage="1" showErrorMessage="1" sqref="D69:F69">
      <formula1>$P$70:$P$71</formula1>
    </dataValidation>
    <dataValidation type="list" allowBlank="1" showInputMessage="1" showErrorMessage="1" sqref="F126:K126">
      <formula1>$R$85:$R$90</formula1>
    </dataValidation>
    <dataValidation type="list" allowBlank="1" showInputMessage="1" showErrorMessage="1" sqref="D92:D97">
      <formula1>$R$92</formula1>
    </dataValidation>
    <dataValidation type="list" allowBlank="1" showInputMessage="1" showErrorMessage="1" sqref="D79:H79">
      <formula1>$R$64:$R$73</formula1>
    </dataValidation>
  </dataValidations>
  <pageMargins left="0.70866141732283472" right="0.70866141732283472" top="0.35433070866141736" bottom="0.35433070866141736" header="0.31496062992125984" footer="0.31496062992125984"/>
  <pageSetup paperSize="8" scale="85" fitToHeight="0" orientation="portrait" r:id="rId1"/>
  <colBreaks count="1" manualBreakCount="1">
    <brk id="3" max="102"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fitToPage="1"/>
  </sheetPr>
  <dimension ref="A1:AL36"/>
  <sheetViews>
    <sheetView showZeros="0" zoomScale="130" zoomScaleNormal="130" workbookViewId="0">
      <selection activeCell="R22" sqref="R22:W22"/>
    </sheetView>
  </sheetViews>
  <sheetFormatPr defaultColWidth="2.625" defaultRowHeight="12" x14ac:dyDescent="0.4"/>
  <cols>
    <col min="1" max="1" width="0.875" style="196" customWidth="1"/>
    <col min="2" max="32" width="2.625" style="196" customWidth="1"/>
    <col min="33" max="173" width="1.625" style="196" customWidth="1"/>
    <col min="174" max="16384" width="2.625" style="196"/>
  </cols>
  <sheetData>
    <row r="1" spans="1:38" ht="17.25" customHeight="1" x14ac:dyDescent="0.4">
      <c r="A1" s="194"/>
      <c r="B1" s="194"/>
      <c r="C1" s="194"/>
      <c r="D1" s="194"/>
      <c r="E1" s="194"/>
      <c r="F1" s="194"/>
      <c r="G1" s="194"/>
      <c r="H1" s="194"/>
      <c r="I1" s="194"/>
      <c r="J1" s="194"/>
      <c r="K1" s="194"/>
      <c r="L1" s="194"/>
      <c r="M1" s="194"/>
      <c r="N1" s="194"/>
      <c r="O1" s="194"/>
      <c r="P1" s="194"/>
      <c r="Q1" s="194"/>
      <c r="R1" s="195"/>
      <c r="S1" s="194"/>
      <c r="T1" s="194"/>
      <c r="U1" s="194"/>
      <c r="V1" s="194"/>
      <c r="W1" s="194"/>
      <c r="X1" s="194"/>
      <c r="Y1" s="194"/>
      <c r="Z1" s="194"/>
      <c r="AA1" s="709"/>
      <c r="AB1" s="709"/>
      <c r="AC1" s="709"/>
      <c r="AD1" s="709"/>
      <c r="AE1" s="709"/>
      <c r="AF1" s="709"/>
      <c r="AG1" s="194"/>
      <c r="AH1" s="194"/>
      <c r="AI1" s="194"/>
      <c r="AJ1" s="194"/>
      <c r="AK1" s="194"/>
      <c r="AL1" s="194"/>
    </row>
    <row r="2" spans="1:38" ht="20.100000000000001"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38" ht="20.100000000000001" customHeight="1" x14ac:dyDescent="0.4">
      <c r="A3" s="194"/>
      <c r="B3" s="194"/>
      <c r="C3" s="194"/>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194"/>
      <c r="AF3" s="194"/>
      <c r="AG3" s="194"/>
      <c r="AH3" s="194"/>
      <c r="AI3" s="194"/>
      <c r="AJ3" s="194"/>
      <c r="AK3" s="194"/>
      <c r="AL3" s="194"/>
    </row>
    <row r="4" spans="1:38" ht="17.25" x14ac:dyDescent="0.4">
      <c r="A4" s="194"/>
      <c r="B4" s="194"/>
      <c r="C4" s="711" t="s">
        <v>357</v>
      </c>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194"/>
      <c r="AH4" s="194"/>
      <c r="AI4" s="194"/>
      <c r="AJ4" s="194"/>
      <c r="AK4" s="194"/>
      <c r="AL4" s="194"/>
    </row>
    <row r="5" spans="1:38" ht="17.25" x14ac:dyDescent="0.4">
      <c r="A5" s="194"/>
      <c r="B5" s="194"/>
      <c r="C5" s="198"/>
      <c r="D5" s="194"/>
      <c r="E5" s="194"/>
      <c r="F5" s="194"/>
      <c r="G5" s="194"/>
      <c r="H5" s="194"/>
      <c r="I5" s="194"/>
      <c r="J5" s="194"/>
      <c r="K5" s="194"/>
      <c r="L5" s="194"/>
      <c r="M5" s="194"/>
      <c r="N5" s="194"/>
      <c r="O5" s="194"/>
      <c r="P5" s="194"/>
      <c r="Q5" s="194"/>
      <c r="R5" s="194"/>
      <c r="S5" s="194"/>
      <c r="T5" s="194"/>
      <c r="U5" s="713"/>
      <c r="V5" s="713"/>
      <c r="W5" s="713"/>
      <c r="X5" s="713"/>
      <c r="Y5" s="713"/>
      <c r="Z5" s="194"/>
      <c r="AA5" s="194"/>
      <c r="AB5" s="194"/>
      <c r="AC5" s="194"/>
      <c r="AD5" s="194"/>
      <c r="AE5" s="194"/>
      <c r="AF5" s="194"/>
      <c r="AG5" s="194"/>
      <c r="AH5" s="194"/>
      <c r="AI5" s="194"/>
      <c r="AJ5" s="194"/>
      <c r="AK5" s="194"/>
      <c r="AL5" s="194"/>
    </row>
    <row r="6" spans="1:38" ht="17.25" customHeight="1" x14ac:dyDescent="0.4">
      <c r="A6" s="194"/>
      <c r="B6" s="194"/>
      <c r="C6" s="198"/>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38" ht="34.5" customHeight="1" x14ac:dyDescent="0.4">
      <c r="A7" s="194"/>
      <c r="B7" s="194"/>
      <c r="C7" s="198"/>
      <c r="D7" s="194"/>
      <c r="E7" s="194"/>
      <c r="F7" s="194"/>
      <c r="G7" s="194"/>
      <c r="H7" s="194"/>
      <c r="I7" s="194"/>
      <c r="J7" s="194"/>
      <c r="K7" s="194"/>
      <c r="L7" s="194"/>
      <c r="M7" s="194"/>
      <c r="N7" s="714" t="s">
        <v>358</v>
      </c>
      <c r="O7" s="715"/>
      <c r="P7" s="715"/>
      <c r="Q7" s="715"/>
      <c r="R7" s="715"/>
      <c r="S7" s="716" t="str">
        <f>IF(データシート!C8="リース",データシート!D17,"")</f>
        <v/>
      </c>
      <c r="T7" s="717"/>
      <c r="U7" s="717"/>
      <c r="V7" s="717"/>
      <c r="W7" s="717"/>
      <c r="X7" s="717"/>
      <c r="Y7" s="717"/>
      <c r="Z7" s="717"/>
      <c r="AA7" s="717"/>
      <c r="AB7" s="717"/>
      <c r="AC7" s="717"/>
      <c r="AD7" s="717"/>
      <c r="AE7" s="194"/>
      <c r="AF7" s="194"/>
      <c r="AG7" s="194"/>
      <c r="AH7" s="194"/>
      <c r="AI7" s="194"/>
      <c r="AJ7" s="194"/>
      <c r="AK7" s="194"/>
      <c r="AL7" s="194"/>
    </row>
    <row r="8" spans="1:38" ht="17.25" x14ac:dyDescent="0.4">
      <c r="A8" s="194"/>
      <c r="B8" s="194"/>
      <c r="C8" s="198"/>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38" s="200" customFormat="1" ht="15" customHeight="1" x14ac:dyDescent="0.4">
      <c r="A9" s="199"/>
      <c r="B9" s="706" t="s">
        <v>359</v>
      </c>
      <c r="C9" s="707"/>
      <c r="D9" s="707"/>
      <c r="E9" s="707"/>
      <c r="F9" s="199" t="s">
        <v>282</v>
      </c>
      <c r="G9" s="708" t="str">
        <f>IF(データシート!C8="リース",データシート!D52,"")</f>
        <v/>
      </c>
      <c r="H9" s="708"/>
      <c r="I9" s="708"/>
      <c r="J9" s="708"/>
      <c r="K9" s="708"/>
      <c r="L9" s="708"/>
      <c r="M9" s="708"/>
      <c r="N9" s="708"/>
      <c r="O9" s="708"/>
      <c r="P9" s="708"/>
      <c r="Q9" s="199"/>
      <c r="R9" s="199"/>
      <c r="S9" s="199"/>
      <c r="T9" s="199"/>
      <c r="U9" s="199"/>
      <c r="V9" s="199"/>
      <c r="W9" s="199"/>
      <c r="X9" s="199"/>
      <c r="Y9" s="199"/>
      <c r="Z9" s="199"/>
      <c r="AA9" s="199"/>
      <c r="AB9" s="199"/>
      <c r="AC9" s="199"/>
      <c r="AD9" s="199"/>
      <c r="AE9" s="199"/>
      <c r="AF9" s="199"/>
      <c r="AG9" s="199"/>
      <c r="AH9" s="199"/>
      <c r="AI9" s="199"/>
      <c r="AJ9" s="199"/>
      <c r="AK9" s="199"/>
      <c r="AL9" s="199"/>
    </row>
    <row r="10" spans="1:38" s="200" customFormat="1" ht="15" customHeight="1" x14ac:dyDescent="0.4">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s="200" customFormat="1" ht="15" customHeight="1" x14ac:dyDescent="0.4">
      <c r="A11" s="199"/>
      <c r="B11" s="706" t="s">
        <v>360</v>
      </c>
      <c r="C11" s="707"/>
      <c r="D11" s="707"/>
      <c r="E11" s="707"/>
      <c r="F11" s="199" t="s">
        <v>282</v>
      </c>
      <c r="G11" s="708" t="str">
        <f>IF(データシート!C8="リース",データシート!P54,"")</f>
        <v/>
      </c>
      <c r="H11" s="708"/>
      <c r="I11" s="708"/>
      <c r="J11" s="708"/>
      <c r="K11" s="708"/>
      <c r="L11" s="708"/>
      <c r="M11" s="708"/>
      <c r="N11" s="708"/>
      <c r="O11" s="708"/>
      <c r="P11" s="708"/>
      <c r="Q11" s="708"/>
      <c r="R11" s="708"/>
      <c r="S11" s="199"/>
      <c r="T11" s="199"/>
      <c r="U11" s="199"/>
      <c r="V11" s="199"/>
      <c r="W11" s="199"/>
      <c r="X11" s="199"/>
      <c r="Y11" s="199"/>
      <c r="Z11" s="199"/>
      <c r="AA11" s="199"/>
      <c r="AB11" s="199"/>
      <c r="AC11" s="199"/>
      <c r="AD11" s="199"/>
      <c r="AE11" s="199"/>
      <c r="AF11" s="199"/>
      <c r="AG11" s="199"/>
      <c r="AH11" s="199"/>
      <c r="AI11" s="199"/>
      <c r="AJ11" s="199"/>
      <c r="AK11" s="199"/>
      <c r="AL11" s="199"/>
    </row>
    <row r="12" spans="1:38" s="200" customFormat="1" ht="15" customHeight="1" x14ac:dyDescent="0.4">
      <c r="A12" s="199"/>
      <c r="B12" s="199"/>
      <c r="C12" s="201"/>
      <c r="D12" s="201"/>
      <c r="E12" s="201"/>
      <c r="F12" s="199"/>
      <c r="G12" s="199"/>
      <c r="H12" s="718"/>
      <c r="I12" s="718"/>
      <c r="J12" s="718"/>
      <c r="K12" s="718"/>
      <c r="L12" s="718"/>
      <c r="M12" s="718"/>
      <c r="N12" s="199"/>
      <c r="O12" s="199"/>
      <c r="P12" s="199"/>
      <c r="Q12" s="199"/>
      <c r="R12" s="199"/>
      <c r="S12" s="199"/>
      <c r="T12" s="199"/>
      <c r="U12" s="199"/>
      <c r="V12" s="202"/>
      <c r="W12" s="202"/>
      <c r="X12" s="202"/>
      <c r="Y12" s="202"/>
      <c r="Z12" s="202"/>
      <c r="AA12" s="203"/>
      <c r="AB12" s="202"/>
      <c r="AC12" s="202"/>
      <c r="AD12" s="202"/>
      <c r="AE12" s="202"/>
      <c r="AF12" s="202"/>
      <c r="AG12" s="199"/>
      <c r="AH12" s="199"/>
      <c r="AI12" s="199"/>
      <c r="AJ12" s="199"/>
      <c r="AK12" s="199"/>
      <c r="AL12" s="199"/>
    </row>
    <row r="13" spans="1:38" s="200" customFormat="1" ht="15" customHeight="1" x14ac:dyDescent="0.4">
      <c r="A13" s="199"/>
      <c r="B13" s="706" t="s">
        <v>361</v>
      </c>
      <c r="C13" s="707"/>
      <c r="D13" s="707"/>
      <c r="E13" s="707"/>
      <c r="F13" s="199" t="s">
        <v>282</v>
      </c>
      <c r="G13" s="708" t="str">
        <f>IF(データシート!C8="リース",データシート!P49,"")</f>
        <v/>
      </c>
      <c r="H13" s="708"/>
      <c r="I13" s="708"/>
      <c r="J13" s="708"/>
      <c r="K13" s="708"/>
      <c r="L13" s="708"/>
      <c r="M13" s="708"/>
      <c r="N13" s="708"/>
      <c r="O13" s="708"/>
      <c r="P13" s="708"/>
      <c r="Q13" s="708"/>
      <c r="R13" s="708"/>
      <c r="S13" s="199"/>
      <c r="T13" s="199"/>
      <c r="U13" s="199"/>
      <c r="V13" s="199"/>
      <c r="W13" s="199"/>
      <c r="X13" s="199"/>
      <c r="Y13" s="199"/>
      <c r="Z13" s="199"/>
      <c r="AA13" s="199"/>
      <c r="AB13" s="199"/>
      <c r="AC13" s="199"/>
      <c r="AD13" s="199"/>
      <c r="AE13" s="199"/>
      <c r="AF13" s="199"/>
      <c r="AG13" s="199"/>
      <c r="AH13" s="199"/>
      <c r="AI13" s="199"/>
      <c r="AJ13" s="199"/>
      <c r="AK13" s="199"/>
      <c r="AL13" s="199"/>
    </row>
    <row r="14" spans="1:38" s="200" customFormat="1" ht="15" customHeight="1" x14ac:dyDescent="0.4">
      <c r="A14" s="199"/>
      <c r="B14" s="199"/>
      <c r="C14" s="201"/>
      <c r="D14" s="201"/>
      <c r="E14" s="201"/>
      <c r="F14" s="199"/>
      <c r="G14" s="199"/>
      <c r="H14" s="204"/>
      <c r="I14" s="204"/>
      <c r="J14" s="204"/>
      <c r="K14" s="204"/>
      <c r="L14" s="204"/>
      <c r="M14" s="204"/>
      <c r="N14" s="199"/>
      <c r="O14" s="199"/>
      <c r="P14" s="199"/>
      <c r="Q14" s="199"/>
      <c r="R14" s="199"/>
      <c r="S14" s="199"/>
      <c r="T14" s="199"/>
      <c r="U14" s="199"/>
      <c r="V14" s="202"/>
      <c r="W14" s="202"/>
      <c r="X14" s="202"/>
      <c r="Y14" s="202"/>
      <c r="Z14" s="202"/>
      <c r="AA14" s="203"/>
      <c r="AB14" s="202"/>
      <c r="AC14" s="202"/>
      <c r="AD14" s="202"/>
      <c r="AE14" s="202"/>
      <c r="AF14" s="202"/>
      <c r="AG14" s="199"/>
      <c r="AH14" s="199"/>
      <c r="AI14" s="199"/>
      <c r="AJ14" s="199"/>
      <c r="AK14" s="199"/>
      <c r="AL14" s="199"/>
    </row>
    <row r="15" spans="1:38" s="200" customFormat="1" ht="15" customHeight="1" x14ac:dyDescent="0.4">
      <c r="A15" s="199"/>
      <c r="B15" s="706" t="s">
        <v>362</v>
      </c>
      <c r="C15" s="706"/>
      <c r="D15" s="706"/>
      <c r="E15" s="706"/>
      <c r="F15" s="199" t="s">
        <v>282</v>
      </c>
      <c r="G15" s="764" t="str">
        <f>IF(データシート!C8="リース",データシート!D45,"")</f>
        <v/>
      </c>
      <c r="H15" s="764"/>
      <c r="I15" s="764"/>
      <c r="J15" s="764"/>
      <c r="K15" s="764"/>
      <c r="L15" s="764"/>
      <c r="M15" s="764"/>
      <c r="N15" s="764"/>
      <c r="O15" s="764"/>
      <c r="P15" s="764"/>
      <c r="Q15" s="764"/>
      <c r="R15" s="764"/>
      <c r="S15" s="764"/>
      <c r="T15" s="764"/>
      <c r="U15" s="764"/>
      <c r="V15" s="764"/>
      <c r="W15" s="764"/>
      <c r="X15" s="764"/>
      <c r="Y15" s="764"/>
      <c r="Z15" s="764"/>
      <c r="AA15" s="764"/>
      <c r="AB15" s="764"/>
      <c r="AC15" s="764"/>
      <c r="AD15" s="764"/>
      <c r="AE15" s="207"/>
      <c r="AF15" s="207"/>
      <c r="AG15" s="199"/>
      <c r="AH15" s="199"/>
      <c r="AI15" s="199"/>
      <c r="AJ15" s="199"/>
      <c r="AK15" s="199"/>
      <c r="AL15" s="199"/>
    </row>
    <row r="16" spans="1:38" s="200" customFormat="1" ht="15" customHeight="1" x14ac:dyDescent="0.4">
      <c r="A16" s="199"/>
      <c r="B16" s="199"/>
      <c r="C16" s="199"/>
      <c r="D16" s="199"/>
      <c r="E16" s="199"/>
      <c r="F16" s="199"/>
      <c r="G16" s="199"/>
      <c r="H16" s="199"/>
      <c r="I16" s="199"/>
      <c r="J16" s="199"/>
      <c r="K16" s="199"/>
      <c r="L16" s="199"/>
      <c r="M16" s="199"/>
      <c r="N16" s="199"/>
      <c r="O16" s="199"/>
      <c r="P16" s="199"/>
      <c r="Q16" s="199"/>
      <c r="R16" s="199"/>
      <c r="S16" s="199"/>
      <c r="T16" s="199"/>
      <c r="U16" s="199"/>
      <c r="V16" s="202"/>
      <c r="W16" s="202"/>
      <c r="X16" s="202"/>
      <c r="Y16" s="202"/>
      <c r="Z16" s="205"/>
      <c r="AA16" s="205"/>
      <c r="AB16" s="205"/>
      <c r="AC16" s="206"/>
      <c r="AD16" s="207"/>
      <c r="AE16" s="207"/>
      <c r="AF16" s="207"/>
      <c r="AG16" s="199"/>
      <c r="AH16" s="199"/>
      <c r="AI16" s="199"/>
      <c r="AJ16" s="199"/>
      <c r="AK16" s="199"/>
      <c r="AL16" s="199"/>
    </row>
    <row r="17" spans="1:38" s="200" customFormat="1" ht="15" customHeight="1" x14ac:dyDescent="0.4">
      <c r="A17" s="199"/>
      <c r="B17" s="706" t="s">
        <v>363</v>
      </c>
      <c r="C17" s="706"/>
      <c r="D17" s="706"/>
      <c r="E17" s="706"/>
      <c r="F17" s="199" t="s">
        <v>282</v>
      </c>
      <c r="G17" s="719"/>
      <c r="H17" s="719"/>
      <c r="I17" s="719"/>
      <c r="J17" s="719"/>
      <c r="K17" s="720" t="s">
        <v>364</v>
      </c>
      <c r="L17" s="720"/>
      <c r="M17" s="199"/>
      <c r="N17" s="199"/>
      <c r="O17" s="199"/>
      <c r="P17" s="199"/>
      <c r="Q17" s="199"/>
      <c r="R17" s="199"/>
      <c r="S17" s="199"/>
      <c r="T17" s="199"/>
      <c r="U17" s="199"/>
      <c r="V17" s="202"/>
      <c r="W17" s="202"/>
      <c r="X17" s="202"/>
      <c r="Y17" s="202"/>
      <c r="Z17" s="205"/>
      <c r="AA17" s="205"/>
      <c r="AB17" s="205"/>
      <c r="AC17" s="206"/>
      <c r="AD17" s="207"/>
      <c r="AE17" s="207"/>
      <c r="AF17" s="207"/>
      <c r="AG17" s="199"/>
      <c r="AH17" s="199"/>
      <c r="AI17" s="199"/>
      <c r="AJ17" s="199"/>
      <c r="AK17" s="199"/>
      <c r="AL17" s="199"/>
    </row>
    <row r="18" spans="1:38" ht="53.25" customHeight="1" x14ac:dyDescent="0.4">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row>
    <row r="19" spans="1:38" ht="18.75" customHeight="1" thickBot="1" x14ac:dyDescent="0.4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208" t="s">
        <v>365</v>
      </c>
      <c r="AG19" s="194"/>
      <c r="AH19" s="194"/>
      <c r="AI19" s="194"/>
      <c r="AJ19" s="194"/>
      <c r="AK19" s="194"/>
      <c r="AL19" s="194"/>
    </row>
    <row r="20" spans="1:38" ht="30" customHeight="1" thickBot="1" x14ac:dyDescent="0.45">
      <c r="A20" s="194"/>
      <c r="B20" s="194"/>
      <c r="C20" s="721" t="s">
        <v>366</v>
      </c>
      <c r="D20" s="722"/>
      <c r="E20" s="722"/>
      <c r="F20" s="722"/>
      <c r="G20" s="722"/>
      <c r="H20" s="723"/>
      <c r="I20" s="724" t="s">
        <v>367</v>
      </c>
      <c r="J20" s="722"/>
      <c r="K20" s="722"/>
      <c r="L20" s="722"/>
      <c r="M20" s="722"/>
      <c r="N20" s="722"/>
      <c r="O20" s="722"/>
      <c r="P20" s="723"/>
      <c r="Q20" s="724" t="s">
        <v>368</v>
      </c>
      <c r="R20" s="722"/>
      <c r="S20" s="722"/>
      <c r="T20" s="722"/>
      <c r="U20" s="722"/>
      <c r="V20" s="722"/>
      <c r="W20" s="722"/>
      <c r="X20" s="723"/>
      <c r="Y20" s="722" t="s">
        <v>369</v>
      </c>
      <c r="Z20" s="722"/>
      <c r="AA20" s="722"/>
      <c r="AB20" s="722"/>
      <c r="AC20" s="722"/>
      <c r="AD20" s="722"/>
      <c r="AE20" s="722"/>
      <c r="AF20" s="725"/>
      <c r="AG20" s="194"/>
      <c r="AH20" s="194"/>
      <c r="AI20" s="194"/>
      <c r="AJ20" s="194"/>
      <c r="AK20" s="194"/>
      <c r="AL20" s="194"/>
    </row>
    <row r="21" spans="1:38" ht="29.25" customHeight="1" x14ac:dyDescent="0.4">
      <c r="A21" s="194"/>
      <c r="B21" s="194"/>
      <c r="C21" s="726" t="s">
        <v>370</v>
      </c>
      <c r="D21" s="727"/>
      <c r="E21" s="727"/>
      <c r="F21" s="727"/>
      <c r="G21" s="727"/>
      <c r="H21" s="728"/>
      <c r="I21" s="209"/>
      <c r="J21" s="729" t="str">
        <f>IF(データシート!C8="リース",データシート!D64,"")</f>
        <v/>
      </c>
      <c r="K21" s="729"/>
      <c r="L21" s="729"/>
      <c r="M21" s="729"/>
      <c r="N21" s="729"/>
      <c r="O21" s="729"/>
      <c r="P21" s="210"/>
      <c r="Q21" s="211"/>
      <c r="R21" s="729" t="str">
        <f>J21</f>
        <v/>
      </c>
      <c r="S21" s="729"/>
      <c r="T21" s="729"/>
      <c r="U21" s="729"/>
      <c r="V21" s="729"/>
      <c r="W21" s="729"/>
      <c r="X21" s="212"/>
      <c r="Y21" s="730"/>
      <c r="Z21" s="731"/>
      <c r="AA21" s="731"/>
      <c r="AB21" s="731"/>
      <c r="AC21" s="731"/>
      <c r="AD21" s="731"/>
      <c r="AE21" s="731"/>
      <c r="AF21" s="732"/>
      <c r="AG21" s="194"/>
      <c r="AH21" s="194"/>
      <c r="AI21" s="194"/>
      <c r="AJ21" s="194"/>
      <c r="AK21" s="194"/>
      <c r="AL21" s="194"/>
    </row>
    <row r="22" spans="1:38" ht="29.25" customHeight="1" x14ac:dyDescent="0.4">
      <c r="A22" s="194"/>
      <c r="B22" s="194"/>
      <c r="C22" s="733" t="s">
        <v>371</v>
      </c>
      <c r="D22" s="734"/>
      <c r="E22" s="734"/>
      <c r="F22" s="734"/>
      <c r="G22" s="734"/>
      <c r="H22" s="735"/>
      <c r="I22" s="213"/>
      <c r="J22" s="736">
        <v>0</v>
      </c>
      <c r="K22" s="736"/>
      <c r="L22" s="736"/>
      <c r="M22" s="736"/>
      <c r="N22" s="736"/>
      <c r="O22" s="736"/>
      <c r="P22" s="214"/>
      <c r="Q22" s="213" t="s">
        <v>372</v>
      </c>
      <c r="R22" s="737"/>
      <c r="S22" s="737"/>
      <c r="T22" s="737"/>
      <c r="U22" s="737"/>
      <c r="V22" s="737"/>
      <c r="W22" s="737"/>
      <c r="X22" s="214"/>
      <c r="Y22" s="738"/>
      <c r="Z22" s="739"/>
      <c r="AA22" s="739"/>
      <c r="AB22" s="739"/>
      <c r="AC22" s="739"/>
      <c r="AD22" s="739"/>
      <c r="AE22" s="739"/>
      <c r="AF22" s="740"/>
      <c r="AG22" s="194"/>
      <c r="AH22" s="194"/>
      <c r="AI22" s="194"/>
      <c r="AJ22" s="194"/>
      <c r="AK22" s="194"/>
      <c r="AL22" s="194"/>
    </row>
    <row r="23" spans="1:38" ht="29.25" customHeight="1" thickBot="1" x14ac:dyDescent="0.45">
      <c r="A23" s="194"/>
      <c r="B23" s="194"/>
      <c r="C23" s="741" t="s">
        <v>373</v>
      </c>
      <c r="D23" s="742"/>
      <c r="E23" s="742"/>
      <c r="F23" s="742"/>
      <c r="G23" s="742"/>
      <c r="H23" s="743"/>
      <c r="I23" s="215"/>
      <c r="J23" s="744" t="str">
        <f>IFERROR(J21-J22,"")</f>
        <v/>
      </c>
      <c r="K23" s="744"/>
      <c r="L23" s="744"/>
      <c r="M23" s="744"/>
      <c r="N23" s="744"/>
      <c r="O23" s="744"/>
      <c r="P23" s="216"/>
      <c r="Q23" s="215"/>
      <c r="R23" s="744" t="str">
        <f>IFERROR(R21-R22,"")</f>
        <v/>
      </c>
      <c r="S23" s="744"/>
      <c r="T23" s="744"/>
      <c r="U23" s="744"/>
      <c r="V23" s="744"/>
      <c r="W23" s="744"/>
      <c r="X23" s="216"/>
      <c r="Y23" s="745"/>
      <c r="Z23" s="746"/>
      <c r="AA23" s="746"/>
      <c r="AB23" s="746"/>
      <c r="AC23" s="746"/>
      <c r="AD23" s="746"/>
      <c r="AE23" s="746"/>
      <c r="AF23" s="747"/>
      <c r="AG23" s="194"/>
      <c r="AH23" s="194"/>
      <c r="AI23" s="194"/>
      <c r="AJ23" s="217"/>
      <c r="AK23" s="194"/>
      <c r="AL23" s="194"/>
    </row>
    <row r="24" spans="1:38" ht="29.25" customHeight="1" x14ac:dyDescent="0.4">
      <c r="A24" s="194"/>
      <c r="B24" s="194"/>
      <c r="C24" s="726" t="s">
        <v>374</v>
      </c>
      <c r="D24" s="727"/>
      <c r="E24" s="727"/>
      <c r="F24" s="727"/>
      <c r="G24" s="727"/>
      <c r="H24" s="728"/>
      <c r="I24" s="209"/>
      <c r="J24" s="751"/>
      <c r="K24" s="751"/>
      <c r="L24" s="751"/>
      <c r="M24" s="751"/>
      <c r="N24" s="751"/>
      <c r="O24" s="751"/>
      <c r="P24" s="210"/>
      <c r="Q24" s="211"/>
      <c r="R24" s="751"/>
      <c r="S24" s="751"/>
      <c r="T24" s="751"/>
      <c r="U24" s="751"/>
      <c r="V24" s="751"/>
      <c r="W24" s="751"/>
      <c r="X24" s="212"/>
      <c r="Y24" s="731"/>
      <c r="Z24" s="752"/>
      <c r="AA24" s="752"/>
      <c r="AB24" s="752"/>
      <c r="AC24" s="752"/>
      <c r="AD24" s="752"/>
      <c r="AE24" s="752"/>
      <c r="AF24" s="753"/>
      <c r="AG24" s="194"/>
      <c r="AH24" s="194"/>
      <c r="AI24" s="194"/>
      <c r="AJ24" s="217"/>
      <c r="AK24" s="194"/>
      <c r="AL24" s="194"/>
    </row>
    <row r="25" spans="1:38" ht="29.25" customHeight="1" x14ac:dyDescent="0.4">
      <c r="A25" s="194"/>
      <c r="B25" s="194"/>
      <c r="C25" s="754" t="s">
        <v>375</v>
      </c>
      <c r="D25" s="755"/>
      <c r="E25" s="755"/>
      <c r="F25" s="755"/>
      <c r="G25" s="755"/>
      <c r="H25" s="756"/>
      <c r="I25" s="218"/>
      <c r="J25" s="757"/>
      <c r="K25" s="757"/>
      <c r="L25" s="757"/>
      <c r="M25" s="757"/>
      <c r="N25" s="757"/>
      <c r="O25" s="757"/>
      <c r="P25" s="219"/>
      <c r="Q25" s="220"/>
      <c r="R25" s="757"/>
      <c r="S25" s="757"/>
      <c r="T25" s="757"/>
      <c r="U25" s="757"/>
      <c r="V25" s="757"/>
      <c r="W25" s="757"/>
      <c r="X25" s="221"/>
      <c r="Y25" s="758"/>
      <c r="Z25" s="759"/>
      <c r="AA25" s="759"/>
      <c r="AB25" s="759"/>
      <c r="AC25" s="759"/>
      <c r="AD25" s="759"/>
      <c r="AE25" s="759"/>
      <c r="AF25" s="760"/>
      <c r="AG25" s="194"/>
      <c r="AH25" s="194"/>
      <c r="AI25" s="194"/>
      <c r="AJ25" s="194"/>
      <c r="AK25" s="194"/>
      <c r="AL25" s="194"/>
    </row>
    <row r="26" spans="1:38" ht="29.25" customHeight="1" thickBot="1" x14ac:dyDescent="0.45">
      <c r="A26" s="194"/>
      <c r="B26" s="194"/>
      <c r="C26" s="733" t="s">
        <v>376</v>
      </c>
      <c r="D26" s="734"/>
      <c r="E26" s="734"/>
      <c r="F26" s="734"/>
      <c r="G26" s="734"/>
      <c r="H26" s="735"/>
      <c r="I26" s="213"/>
      <c r="J26" s="736">
        <f>SUM(J24:O25)</f>
        <v>0</v>
      </c>
      <c r="K26" s="736"/>
      <c r="L26" s="736"/>
      <c r="M26" s="736"/>
      <c r="N26" s="736"/>
      <c r="O26" s="736"/>
      <c r="P26" s="214"/>
      <c r="Q26" s="213"/>
      <c r="R26" s="736">
        <f>SUM(R24:W25)</f>
        <v>0</v>
      </c>
      <c r="S26" s="736"/>
      <c r="T26" s="736"/>
      <c r="U26" s="736"/>
      <c r="V26" s="736"/>
      <c r="W26" s="736"/>
      <c r="X26" s="214"/>
      <c r="Y26" s="768"/>
      <c r="Z26" s="769"/>
      <c r="AA26" s="769"/>
      <c r="AB26" s="769"/>
      <c r="AC26" s="769"/>
      <c r="AD26" s="769"/>
      <c r="AE26" s="769"/>
      <c r="AF26" s="770"/>
      <c r="AG26" s="194"/>
      <c r="AH26" s="194"/>
      <c r="AI26" s="194"/>
      <c r="AJ26" s="194"/>
      <c r="AK26" s="194"/>
      <c r="AL26" s="194"/>
    </row>
    <row r="27" spans="1:38" ht="29.25" customHeight="1" thickBot="1" x14ac:dyDescent="0.45">
      <c r="A27" s="194"/>
      <c r="B27" s="194"/>
      <c r="C27" s="721" t="s">
        <v>377</v>
      </c>
      <c r="D27" s="722"/>
      <c r="E27" s="722"/>
      <c r="F27" s="722"/>
      <c r="G27" s="722"/>
      <c r="H27" s="723"/>
      <c r="I27" s="222" t="s">
        <v>372</v>
      </c>
      <c r="J27" s="771"/>
      <c r="K27" s="771"/>
      <c r="L27" s="771"/>
      <c r="M27" s="771"/>
      <c r="N27" s="771"/>
      <c r="O27" s="771"/>
      <c r="P27" s="223"/>
      <c r="Q27" s="222" t="s">
        <v>372</v>
      </c>
      <c r="R27" s="771"/>
      <c r="S27" s="771"/>
      <c r="T27" s="771"/>
      <c r="U27" s="771"/>
      <c r="V27" s="771"/>
      <c r="W27" s="771"/>
      <c r="X27" s="223"/>
      <c r="Y27" s="748"/>
      <c r="Z27" s="749"/>
      <c r="AA27" s="749"/>
      <c r="AB27" s="749"/>
      <c r="AC27" s="749"/>
      <c r="AD27" s="749"/>
      <c r="AE27" s="749"/>
      <c r="AF27" s="750"/>
      <c r="AG27" s="194"/>
      <c r="AH27" s="194"/>
      <c r="AI27" s="194"/>
      <c r="AJ27" s="194"/>
      <c r="AK27" s="194"/>
      <c r="AL27" s="194"/>
    </row>
    <row r="28" spans="1:38" ht="29.25" customHeight="1" thickBot="1" x14ac:dyDescent="0.45">
      <c r="A28" s="194"/>
      <c r="B28" s="194"/>
      <c r="C28" s="721" t="s">
        <v>378</v>
      </c>
      <c r="D28" s="722"/>
      <c r="E28" s="722"/>
      <c r="F28" s="722"/>
      <c r="G28" s="722"/>
      <c r="H28" s="723"/>
      <c r="I28" s="222"/>
      <c r="J28" s="765" t="str">
        <f>IFERROR((J23+J26-J27),"")</f>
        <v/>
      </c>
      <c r="K28" s="765"/>
      <c r="L28" s="765"/>
      <c r="M28" s="765"/>
      <c r="N28" s="765"/>
      <c r="O28" s="765"/>
      <c r="P28" s="223"/>
      <c r="Q28" s="222"/>
      <c r="R28" s="765" t="str">
        <f>IFERROR((R23+R26-R27),"")</f>
        <v/>
      </c>
      <c r="S28" s="765"/>
      <c r="T28" s="765"/>
      <c r="U28" s="765"/>
      <c r="V28" s="765"/>
      <c r="W28" s="765"/>
      <c r="X28" s="223"/>
      <c r="Y28" s="264" t="s">
        <v>397</v>
      </c>
      <c r="Z28" s="704" t="str">
        <f>IFERROR(J28-R28,"")</f>
        <v/>
      </c>
      <c r="AA28" s="704"/>
      <c r="AB28" s="704"/>
      <c r="AC28" s="704"/>
      <c r="AD28" s="704"/>
      <c r="AE28" s="704"/>
      <c r="AF28" s="705"/>
      <c r="AG28" s="194"/>
      <c r="AH28" s="194"/>
      <c r="AI28" s="194"/>
      <c r="AJ28" s="194"/>
      <c r="AK28" s="194"/>
      <c r="AL28" s="194"/>
    </row>
    <row r="29" spans="1:38" ht="29.25" customHeight="1" x14ac:dyDescent="0.4">
      <c r="A29" s="194"/>
      <c r="B29" s="194"/>
      <c r="C29" s="798" t="s">
        <v>385</v>
      </c>
      <c r="D29" s="799"/>
      <c r="E29" s="799"/>
      <c r="F29" s="799"/>
      <c r="G29" s="799"/>
      <c r="H29" s="800"/>
      <c r="I29" s="248"/>
      <c r="J29" s="772"/>
      <c r="K29" s="772"/>
      <c r="L29" s="772"/>
      <c r="M29" s="772"/>
      <c r="N29" s="772"/>
      <c r="O29" s="772"/>
      <c r="P29" s="249"/>
      <c r="Q29" s="250"/>
      <c r="R29" s="772"/>
      <c r="S29" s="772"/>
      <c r="T29" s="772"/>
      <c r="U29" s="772"/>
      <c r="V29" s="772"/>
      <c r="W29" s="772"/>
      <c r="X29" s="251"/>
      <c r="Y29" s="252"/>
      <c r="Z29" s="240" t="s">
        <v>386</v>
      </c>
      <c r="AA29" s="240"/>
      <c r="AB29" s="240"/>
      <c r="AC29" s="240"/>
      <c r="AD29" s="240"/>
      <c r="AE29" s="240"/>
      <c r="AF29" s="241"/>
      <c r="AG29" s="194"/>
      <c r="AH29" s="194"/>
      <c r="AI29" s="194"/>
      <c r="AJ29" s="194"/>
      <c r="AK29" s="194"/>
      <c r="AL29" s="194"/>
    </row>
    <row r="30" spans="1:38" ht="29.25" customHeight="1" thickBot="1" x14ac:dyDescent="0.45">
      <c r="A30" s="194"/>
      <c r="B30" s="194"/>
      <c r="C30" s="783" t="s">
        <v>379</v>
      </c>
      <c r="D30" s="784"/>
      <c r="E30" s="784"/>
      <c r="F30" s="784"/>
      <c r="G30" s="784"/>
      <c r="H30" s="785"/>
      <c r="I30" s="242"/>
      <c r="J30" s="773"/>
      <c r="K30" s="773"/>
      <c r="L30" s="773"/>
      <c r="M30" s="773"/>
      <c r="N30" s="773"/>
      <c r="O30" s="773"/>
      <c r="P30" s="243"/>
      <c r="Q30" s="253"/>
      <c r="R30" s="773"/>
      <c r="S30" s="773"/>
      <c r="T30" s="773"/>
      <c r="U30" s="773"/>
      <c r="V30" s="773"/>
      <c r="W30" s="773"/>
      <c r="X30" s="254"/>
      <c r="Y30" s="792"/>
      <c r="Z30" s="793"/>
      <c r="AA30" s="793"/>
      <c r="AB30" s="793"/>
      <c r="AC30" s="793"/>
      <c r="AD30" s="793"/>
      <c r="AE30" s="793"/>
      <c r="AF30" s="794"/>
      <c r="AG30" s="194"/>
      <c r="AH30" s="194"/>
      <c r="AI30" s="194"/>
      <c r="AJ30" s="194"/>
      <c r="AK30" s="194"/>
      <c r="AL30" s="194"/>
    </row>
    <row r="31" spans="1:38" ht="9" customHeight="1" x14ac:dyDescent="0.4">
      <c r="A31" s="194"/>
      <c r="B31" s="194"/>
      <c r="C31" s="229"/>
      <c r="D31" s="229"/>
      <c r="E31" s="229"/>
      <c r="F31" s="229"/>
      <c r="G31" s="229"/>
      <c r="H31" s="229"/>
      <c r="I31" s="230"/>
      <c r="J31" s="246"/>
      <c r="K31" s="246"/>
      <c r="L31" s="246"/>
      <c r="M31" s="246"/>
      <c r="N31" s="246"/>
      <c r="O31" s="246"/>
      <c r="P31" s="231"/>
      <c r="Q31" s="230"/>
      <c r="R31" s="230"/>
      <c r="S31" s="230"/>
      <c r="T31" s="230"/>
      <c r="U31" s="246"/>
      <c r="V31" s="246"/>
      <c r="W31" s="246"/>
      <c r="X31" s="246"/>
      <c r="Y31" s="234"/>
      <c r="Z31" s="235"/>
      <c r="AA31" s="235"/>
      <c r="AB31" s="235"/>
      <c r="AC31" s="235"/>
      <c r="AD31" s="235"/>
      <c r="AE31" s="235"/>
      <c r="AF31" s="235"/>
      <c r="AG31" s="194"/>
      <c r="AH31" s="194"/>
      <c r="AI31" s="194"/>
      <c r="AJ31" s="194"/>
      <c r="AK31" s="194"/>
      <c r="AL31" s="194"/>
    </row>
    <row r="32" spans="1:38" ht="16.5" customHeight="1" x14ac:dyDescent="0.4">
      <c r="A32" s="194"/>
      <c r="B32" s="194"/>
      <c r="C32" s="236" t="s">
        <v>380</v>
      </c>
      <c r="D32" s="229"/>
      <c r="E32" s="229"/>
      <c r="F32" s="229"/>
      <c r="G32" s="229"/>
      <c r="H32" s="229"/>
      <c r="I32" s="230"/>
      <c r="J32" s="246"/>
      <c r="K32" s="246"/>
      <c r="L32" s="246"/>
      <c r="M32" s="246"/>
      <c r="N32" s="246"/>
      <c r="O32" s="246"/>
      <c r="P32" s="231"/>
      <c r="Q32" s="230"/>
      <c r="R32" s="230"/>
      <c r="S32" s="230"/>
      <c r="T32" s="230"/>
      <c r="U32" s="246"/>
      <c r="V32" s="246"/>
      <c r="W32" s="246"/>
      <c r="X32" s="246"/>
      <c r="Y32" s="234"/>
      <c r="Z32" s="235"/>
      <c r="AA32" s="235"/>
      <c r="AB32" s="235"/>
      <c r="AC32" s="235"/>
      <c r="AD32" s="235"/>
      <c r="AE32" s="235"/>
      <c r="AF32" s="235"/>
      <c r="AG32" s="194"/>
      <c r="AH32" s="194"/>
      <c r="AI32" s="194"/>
      <c r="AJ32" s="194"/>
      <c r="AK32" s="194"/>
      <c r="AL32" s="194"/>
    </row>
    <row r="33" spans="1:38" ht="16.5" customHeight="1" x14ac:dyDescent="0.4">
      <c r="A33" s="194"/>
      <c r="B33" s="194"/>
      <c r="C33" s="236"/>
      <c r="D33" s="229"/>
      <c r="E33" s="229"/>
      <c r="F33" s="229"/>
      <c r="G33" s="229"/>
      <c r="H33" s="229"/>
      <c r="I33" s="230"/>
      <c r="J33" s="246"/>
      <c r="K33" s="246"/>
      <c r="L33" s="246"/>
      <c r="M33" s="246"/>
      <c r="N33" s="246"/>
      <c r="O33" s="246"/>
      <c r="P33" s="231"/>
      <c r="Q33" s="230"/>
      <c r="R33" s="230"/>
      <c r="S33" s="230"/>
      <c r="T33" s="230"/>
      <c r="U33" s="246"/>
      <c r="V33" s="246"/>
      <c r="W33" s="246"/>
      <c r="X33" s="246"/>
      <c r="Y33" s="234"/>
      <c r="Z33" s="235"/>
      <c r="AA33" s="235"/>
      <c r="AB33" s="235"/>
      <c r="AC33" s="235"/>
      <c r="AD33" s="235"/>
      <c r="AE33" s="235"/>
      <c r="AF33" s="235"/>
      <c r="AG33" s="194"/>
      <c r="AH33" s="194"/>
      <c r="AI33" s="194"/>
      <c r="AJ33" s="194"/>
      <c r="AK33" s="194"/>
      <c r="AL33" s="194"/>
    </row>
    <row r="34" spans="1:38" ht="24.75" customHeight="1" thickBot="1" x14ac:dyDescent="0.45"/>
    <row r="35" spans="1:38" ht="18" customHeight="1" thickBot="1" x14ac:dyDescent="0.45">
      <c r="C35" s="196" t="s">
        <v>387</v>
      </c>
      <c r="L35" s="795">
        <f>J29+J30*G17</f>
        <v>0</v>
      </c>
      <c r="M35" s="796"/>
      <c r="N35" s="796"/>
      <c r="O35" s="797"/>
      <c r="T35" s="774">
        <f>R29+R30*G17</f>
        <v>0</v>
      </c>
      <c r="U35" s="775"/>
      <c r="V35" s="775"/>
      <c r="W35" s="776"/>
      <c r="X35" s="247"/>
    </row>
    <row r="36" spans="1:38" x14ac:dyDescent="0.4">
      <c r="C36" s="237" t="s">
        <v>388</v>
      </c>
    </row>
  </sheetData>
  <sheetProtection selectLockedCells="1"/>
  <mergeCells count="63">
    <mergeCell ref="Y30:AF30"/>
    <mergeCell ref="L35:O35"/>
    <mergeCell ref="T35:W35"/>
    <mergeCell ref="C29:H29"/>
    <mergeCell ref="J29:O29"/>
    <mergeCell ref="R29:W29"/>
    <mergeCell ref="C30:H30"/>
    <mergeCell ref="J30:O30"/>
    <mergeCell ref="R30:W30"/>
    <mergeCell ref="C27:H27"/>
    <mergeCell ref="J27:O27"/>
    <mergeCell ref="R27:W27"/>
    <mergeCell ref="Y27:AF27"/>
    <mergeCell ref="C28:H28"/>
    <mergeCell ref="J28:O28"/>
    <mergeCell ref="R28:W28"/>
    <mergeCell ref="Z28:AF28"/>
    <mergeCell ref="C25:H25"/>
    <mergeCell ref="J25:O25"/>
    <mergeCell ref="R25:W25"/>
    <mergeCell ref="Y25:AF25"/>
    <mergeCell ref="C26:H26"/>
    <mergeCell ref="J26:O26"/>
    <mergeCell ref="R26:W26"/>
    <mergeCell ref="Y26:AF26"/>
    <mergeCell ref="C23:H23"/>
    <mergeCell ref="J23:O23"/>
    <mergeCell ref="R23:W23"/>
    <mergeCell ref="Y23:AF23"/>
    <mergeCell ref="C24:H24"/>
    <mergeCell ref="J24:O24"/>
    <mergeCell ref="R24:W24"/>
    <mergeCell ref="Y24:AF24"/>
    <mergeCell ref="C21:H21"/>
    <mergeCell ref="J21:O21"/>
    <mergeCell ref="R21:W21"/>
    <mergeCell ref="Y21:AF21"/>
    <mergeCell ref="C22:H22"/>
    <mergeCell ref="J22:O22"/>
    <mergeCell ref="R22:W22"/>
    <mergeCell ref="Y22:AF22"/>
    <mergeCell ref="B15:E15"/>
    <mergeCell ref="B17:E17"/>
    <mergeCell ref="G17:J17"/>
    <mergeCell ref="K17:L17"/>
    <mergeCell ref="C20:H20"/>
    <mergeCell ref="I20:P20"/>
    <mergeCell ref="G15:AD15"/>
    <mergeCell ref="Q20:X20"/>
    <mergeCell ref="Y20:AF20"/>
    <mergeCell ref="B13:E13"/>
    <mergeCell ref="G13:R13"/>
    <mergeCell ref="AA1:AF1"/>
    <mergeCell ref="D3:AD3"/>
    <mergeCell ref="C4:AF4"/>
    <mergeCell ref="U5:Y5"/>
    <mergeCell ref="N7:R7"/>
    <mergeCell ref="S7:AD7"/>
    <mergeCell ref="B9:E9"/>
    <mergeCell ref="G9:P9"/>
    <mergeCell ref="B11:E11"/>
    <mergeCell ref="G11:R11"/>
    <mergeCell ref="H12:M12"/>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Z27"/>
  <sheetViews>
    <sheetView showGridLines="0" view="pageBreakPreview" zoomScale="90" zoomScaleNormal="100" zoomScaleSheetLayoutView="90" workbookViewId="0">
      <selection sqref="A1:AA28"/>
    </sheetView>
  </sheetViews>
  <sheetFormatPr defaultRowHeight="18.75" x14ac:dyDescent="0.4"/>
  <cols>
    <col min="1" max="1" width="0.75" customWidth="1"/>
    <col min="2" max="26" width="3.125" customWidth="1"/>
    <col min="27" max="27" width="0.375" customWidth="1"/>
  </cols>
  <sheetData>
    <row r="1" spans="2:26" ht="25.5" customHeight="1" x14ac:dyDescent="0.4">
      <c r="B1" s="176"/>
      <c r="C1" s="177"/>
      <c r="D1" s="177"/>
      <c r="E1" s="177"/>
      <c r="F1" s="177"/>
      <c r="G1" s="177"/>
      <c r="H1" s="177"/>
      <c r="I1" s="177"/>
      <c r="J1" s="801" t="s">
        <v>334</v>
      </c>
      <c r="K1" s="801"/>
      <c r="L1" s="801"/>
      <c r="M1" s="801"/>
      <c r="N1" s="801"/>
      <c r="O1" s="801"/>
      <c r="P1" s="801"/>
      <c r="Q1" s="801"/>
      <c r="R1" s="801"/>
      <c r="S1" s="801"/>
      <c r="T1" s="178"/>
      <c r="U1" s="177"/>
      <c r="V1" s="177"/>
      <c r="W1" s="177"/>
      <c r="X1" s="177"/>
      <c r="Y1" s="177"/>
      <c r="Z1" s="177"/>
    </row>
    <row r="2" spans="2:26" ht="14.25" customHeight="1" x14ac:dyDescent="0.4">
      <c r="B2" s="176"/>
      <c r="C2" s="177"/>
      <c r="D2" s="177"/>
      <c r="E2" s="177"/>
      <c r="F2" s="177"/>
      <c r="G2" s="177"/>
      <c r="H2" s="177"/>
      <c r="I2" s="177"/>
      <c r="J2" s="179"/>
      <c r="K2" s="179"/>
      <c r="L2" s="179"/>
      <c r="M2" s="179"/>
      <c r="N2" s="179"/>
      <c r="O2" s="179"/>
      <c r="P2" s="179"/>
      <c r="Q2" s="179"/>
      <c r="R2" s="179"/>
      <c r="S2" s="179"/>
      <c r="T2" s="178"/>
      <c r="U2" s="177"/>
      <c r="V2" s="177"/>
      <c r="W2" s="177"/>
      <c r="X2" s="177"/>
      <c r="Y2" s="177"/>
      <c r="Z2" s="177"/>
    </row>
    <row r="3" spans="2:26" ht="18.75" customHeight="1" x14ac:dyDescent="0.4">
      <c r="B3" s="176"/>
      <c r="C3" s="177"/>
      <c r="D3" s="177"/>
      <c r="E3" s="177"/>
      <c r="F3" s="177"/>
      <c r="G3" s="177"/>
      <c r="H3" s="177"/>
      <c r="I3" s="177"/>
      <c r="J3" s="177"/>
      <c r="K3" s="177"/>
      <c r="L3" s="177"/>
      <c r="M3" s="177"/>
      <c r="N3" s="177"/>
      <c r="O3" s="177"/>
      <c r="P3" s="177"/>
      <c r="Q3" s="177"/>
      <c r="R3" s="177"/>
      <c r="S3" s="180"/>
      <c r="T3" s="181" t="s">
        <v>335</v>
      </c>
      <c r="U3" s="182"/>
      <c r="V3" s="180" t="s">
        <v>336</v>
      </c>
      <c r="W3" s="183"/>
      <c r="X3" s="180" t="s">
        <v>337</v>
      </c>
      <c r="Y3" s="180"/>
      <c r="Z3" s="180" t="s">
        <v>338</v>
      </c>
    </row>
    <row r="4" spans="2:26" x14ac:dyDescent="0.4">
      <c r="B4" s="184"/>
      <c r="C4" s="176"/>
      <c r="D4" s="176"/>
      <c r="E4" s="176"/>
      <c r="F4" s="176"/>
      <c r="G4" s="176"/>
      <c r="H4" s="176"/>
      <c r="I4" s="176"/>
      <c r="J4" s="176"/>
      <c r="K4" s="176"/>
      <c r="L4" s="176"/>
      <c r="M4" s="176"/>
      <c r="N4" s="176"/>
      <c r="O4" s="176"/>
      <c r="P4" s="176"/>
      <c r="Q4" s="176"/>
      <c r="R4" s="176"/>
      <c r="S4" s="176"/>
      <c r="T4" s="176"/>
      <c r="U4" s="176"/>
      <c r="V4" s="176"/>
      <c r="W4" s="176"/>
      <c r="X4" s="176"/>
      <c r="Y4" s="176"/>
      <c r="Z4" s="176"/>
    </row>
    <row r="5" spans="2:26" ht="18.75" customHeight="1" x14ac:dyDescent="0.4">
      <c r="B5" s="177" t="s">
        <v>135</v>
      </c>
      <c r="C5" s="177"/>
      <c r="D5" s="177"/>
      <c r="E5" s="177"/>
      <c r="F5" s="177"/>
      <c r="G5" s="177"/>
      <c r="H5" s="177"/>
      <c r="I5" s="177"/>
      <c r="J5" s="177"/>
      <c r="K5" s="177"/>
      <c r="L5" s="177"/>
      <c r="M5" s="177"/>
      <c r="N5" s="177"/>
      <c r="O5" s="177"/>
      <c r="P5" s="177"/>
      <c r="Q5" s="177"/>
      <c r="R5" s="177"/>
      <c r="S5" s="177"/>
      <c r="T5" s="177"/>
      <c r="U5" s="177"/>
      <c r="V5" s="177"/>
      <c r="W5" s="177"/>
      <c r="X5" s="177"/>
      <c r="Y5" s="177"/>
      <c r="Z5" s="177"/>
    </row>
    <row r="6" spans="2:26" ht="18.75" customHeight="1" x14ac:dyDescent="0.4">
      <c r="B6" s="176"/>
      <c r="C6" s="178"/>
      <c r="D6" s="178"/>
      <c r="E6" s="177" t="s">
        <v>339</v>
      </c>
      <c r="F6" s="178"/>
      <c r="G6" s="178"/>
      <c r="H6" s="178"/>
      <c r="I6" s="178"/>
      <c r="J6" s="178"/>
      <c r="K6" s="178"/>
      <c r="L6" s="178"/>
      <c r="M6" s="178"/>
      <c r="N6" s="178"/>
      <c r="O6" s="178"/>
      <c r="P6" s="178"/>
      <c r="Q6" s="178"/>
      <c r="R6" s="178"/>
      <c r="S6" s="178"/>
      <c r="T6" s="178"/>
      <c r="U6" s="178"/>
      <c r="V6" s="178"/>
      <c r="W6" s="178"/>
      <c r="X6" s="178"/>
      <c r="Y6" s="178"/>
      <c r="Z6" s="178"/>
    </row>
    <row r="7" spans="2:26" x14ac:dyDescent="0.4">
      <c r="B7" s="185"/>
      <c r="C7" s="176"/>
      <c r="D7" s="176"/>
      <c r="E7" s="176"/>
      <c r="F7" s="176"/>
      <c r="G7" s="176"/>
      <c r="H7" s="176"/>
      <c r="I7" s="176"/>
      <c r="J7" s="176"/>
      <c r="K7" s="176"/>
      <c r="L7" s="176"/>
      <c r="M7" s="176"/>
      <c r="N7" s="176"/>
      <c r="O7" s="176"/>
      <c r="P7" s="176"/>
      <c r="Q7" s="176"/>
      <c r="R7" s="176"/>
      <c r="S7" s="176"/>
      <c r="T7" s="176"/>
      <c r="U7" s="176"/>
      <c r="V7" s="176"/>
      <c r="W7" s="176"/>
      <c r="X7" s="176"/>
      <c r="Y7" s="176"/>
      <c r="Z7" s="176"/>
    </row>
    <row r="8" spans="2:26" ht="39.75" customHeight="1" x14ac:dyDescent="0.4">
      <c r="B8" s="176"/>
      <c r="C8" s="177"/>
      <c r="D8" s="177"/>
      <c r="E8" s="177"/>
      <c r="F8" s="177"/>
      <c r="G8" s="177"/>
      <c r="H8" s="177"/>
      <c r="I8" s="177"/>
      <c r="J8" s="177"/>
      <c r="K8" s="177"/>
      <c r="L8" s="177"/>
      <c r="M8" s="186" t="s">
        <v>340</v>
      </c>
      <c r="N8" s="186"/>
      <c r="O8" s="186"/>
      <c r="P8" s="187"/>
      <c r="Q8" s="186"/>
      <c r="R8" s="186"/>
      <c r="S8" s="186"/>
      <c r="T8" s="186"/>
      <c r="U8" s="186"/>
      <c r="V8" s="186"/>
      <c r="W8" s="186"/>
      <c r="X8" s="186"/>
      <c r="Y8" s="186"/>
      <c r="Z8" s="186"/>
    </row>
    <row r="9" spans="2:26" ht="40.5" customHeight="1" x14ac:dyDescent="0.4">
      <c r="B9" s="176"/>
      <c r="C9" s="177"/>
      <c r="D9" s="177"/>
      <c r="E9" s="177"/>
      <c r="F9" s="177"/>
      <c r="G9" s="177"/>
      <c r="H9" s="177"/>
      <c r="I9" s="177" t="s">
        <v>341</v>
      </c>
      <c r="J9" s="176"/>
      <c r="K9" s="177"/>
      <c r="L9" s="177"/>
      <c r="M9" s="188" t="s">
        <v>342</v>
      </c>
      <c r="N9" s="189"/>
      <c r="O9" s="189"/>
      <c r="P9" s="189"/>
      <c r="Q9" s="189"/>
      <c r="R9" s="189"/>
      <c r="S9" s="189"/>
      <c r="T9" s="189"/>
      <c r="U9" s="189"/>
      <c r="V9" s="189"/>
      <c r="W9" s="189"/>
      <c r="X9" s="189"/>
      <c r="Y9" s="189"/>
      <c r="Z9" s="188"/>
    </row>
    <row r="10" spans="2:26" ht="43.5" customHeight="1" x14ac:dyDescent="0.4">
      <c r="C10" s="177"/>
      <c r="M10" s="186" t="s">
        <v>343</v>
      </c>
      <c r="N10" s="186"/>
      <c r="O10" s="186"/>
      <c r="P10" s="186"/>
      <c r="Q10" s="186"/>
      <c r="R10" s="186"/>
      <c r="S10" s="186"/>
      <c r="T10" s="186"/>
      <c r="U10" s="186"/>
      <c r="V10" s="186"/>
      <c r="W10" s="186"/>
      <c r="X10" s="186"/>
      <c r="Y10" s="186" t="s">
        <v>344</v>
      </c>
      <c r="Z10" s="188"/>
    </row>
    <row r="11" spans="2:26" x14ac:dyDescent="0.4">
      <c r="B11" s="185"/>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row>
    <row r="12" spans="2:26" ht="9" customHeight="1" x14ac:dyDescent="0.4">
      <c r="B12" s="185"/>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row>
    <row r="13" spans="2:26" ht="36.75" customHeight="1" x14ac:dyDescent="0.4">
      <c r="C13" s="177"/>
      <c r="D13" s="177"/>
      <c r="E13" s="177"/>
      <c r="F13" s="177"/>
      <c r="G13" s="177"/>
      <c r="H13" s="177"/>
      <c r="I13" s="177" t="s">
        <v>345</v>
      </c>
      <c r="J13" s="177"/>
      <c r="K13" s="177"/>
      <c r="L13" s="177"/>
      <c r="M13" s="186" t="s">
        <v>346</v>
      </c>
      <c r="N13" s="186"/>
      <c r="O13" s="186"/>
      <c r="P13" s="186"/>
      <c r="Q13" s="186"/>
      <c r="R13" s="186"/>
      <c r="S13" s="186"/>
      <c r="T13" s="186"/>
      <c r="U13" s="186"/>
      <c r="V13" s="186"/>
      <c r="W13" s="186"/>
      <c r="X13" s="186"/>
      <c r="Y13" s="186"/>
      <c r="Z13" s="186"/>
    </row>
    <row r="14" spans="2:26" ht="47.25" customHeight="1" x14ac:dyDescent="0.4">
      <c r="M14" s="188" t="s">
        <v>347</v>
      </c>
      <c r="N14" s="188"/>
      <c r="O14" s="188"/>
      <c r="P14" s="188"/>
      <c r="Q14" s="188"/>
      <c r="R14" s="188"/>
      <c r="S14" s="188"/>
      <c r="T14" s="188"/>
      <c r="U14" s="188"/>
      <c r="V14" s="188"/>
      <c r="W14" s="188"/>
      <c r="X14" s="188"/>
      <c r="Y14" s="188"/>
      <c r="Z14" s="188" t="s">
        <v>348</v>
      </c>
    </row>
    <row r="15" spans="2:26" x14ac:dyDescent="0.4">
      <c r="B15" s="185"/>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row>
    <row r="16" spans="2:26" x14ac:dyDescent="0.4">
      <c r="B16" s="185"/>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2:26" ht="18.75" customHeight="1" x14ac:dyDescent="0.4">
      <c r="B17" s="177" t="s">
        <v>349</v>
      </c>
      <c r="C17" s="177"/>
      <c r="D17" s="190"/>
      <c r="E17" s="190"/>
      <c r="F17" s="190"/>
      <c r="G17" s="190"/>
      <c r="H17" s="190"/>
      <c r="I17" s="177" t="s">
        <v>350</v>
      </c>
      <c r="J17" s="177"/>
      <c r="K17" s="177"/>
      <c r="L17" s="177"/>
      <c r="M17" s="177"/>
      <c r="N17" s="177"/>
      <c r="O17" s="177"/>
      <c r="P17" s="177"/>
      <c r="Q17" s="177"/>
      <c r="R17" s="177"/>
      <c r="S17" s="177"/>
      <c r="T17" s="177"/>
      <c r="U17" s="177"/>
      <c r="V17" s="177"/>
      <c r="W17" s="177"/>
      <c r="X17" s="177"/>
      <c r="Y17" s="177"/>
      <c r="Z17" s="177"/>
    </row>
    <row r="18" spans="2:26" x14ac:dyDescent="0.4">
      <c r="B18" s="185"/>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2:26" x14ac:dyDescent="0.4">
      <c r="B19" s="802" t="s">
        <v>154</v>
      </c>
      <c r="C19" s="803"/>
      <c r="D19" s="803"/>
      <c r="E19" s="803"/>
      <c r="F19" s="803"/>
      <c r="G19" s="803"/>
      <c r="H19" s="803"/>
      <c r="I19" s="803"/>
      <c r="J19" s="803"/>
      <c r="K19" s="803"/>
      <c r="L19" s="803"/>
      <c r="M19" s="803"/>
      <c r="N19" s="803"/>
      <c r="O19" s="803"/>
      <c r="P19" s="803"/>
      <c r="Q19" s="803"/>
      <c r="R19" s="803"/>
      <c r="S19" s="803"/>
      <c r="T19" s="803"/>
      <c r="U19" s="803"/>
      <c r="V19" s="803"/>
      <c r="W19" s="803"/>
      <c r="X19" s="803"/>
      <c r="Y19" s="803"/>
      <c r="Z19" s="803"/>
    </row>
    <row r="20" spans="2:26" x14ac:dyDescent="0.4">
      <c r="B20" s="18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2:26" ht="18.75" customHeight="1" x14ac:dyDescent="0.4">
      <c r="B21" s="177" t="s">
        <v>351</v>
      </c>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8.75" customHeight="1" x14ac:dyDescent="0.4">
      <c r="B22" s="177" t="s">
        <v>415</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x14ac:dyDescent="0.4">
      <c r="B23" s="185"/>
      <c r="C23" s="176" t="s">
        <v>352</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row>
    <row r="24" spans="2:26" x14ac:dyDescent="0.4">
      <c r="B24" s="185"/>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row>
    <row r="25" spans="2:26" x14ac:dyDescent="0.4">
      <c r="B25" s="191"/>
    </row>
    <row r="26" spans="2:26" x14ac:dyDescent="0.4">
      <c r="B26" s="191"/>
    </row>
    <row r="27" spans="2:26" x14ac:dyDescent="0.4">
      <c r="B27" s="191"/>
    </row>
  </sheetData>
  <mergeCells count="2">
    <mergeCell ref="J1:S1"/>
    <mergeCell ref="B19:Z19"/>
  </mergeCells>
  <phoneticPr fontId="1"/>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
  <sheetViews>
    <sheetView workbookViewId="0"/>
  </sheetViews>
  <sheetFormatPr defaultRowHeight="18.75" x14ac:dyDescent="0.4"/>
  <cols>
    <col min="1" max="1" width="2.125" style="304" customWidth="1"/>
    <col min="2" max="2" width="13.125" style="304" customWidth="1"/>
    <col min="3" max="5" width="9" style="304"/>
    <col min="6" max="6" width="5.875" style="304" customWidth="1"/>
    <col min="7" max="7" width="9" style="304"/>
    <col min="8" max="8" width="5.875" style="304" customWidth="1"/>
    <col min="9" max="16384" width="9" style="304"/>
  </cols>
  <sheetData>
    <row r="1" spans="2:7" ht="26.25" customHeight="1" x14ac:dyDescent="0.4">
      <c r="B1" s="32" t="s">
        <v>506</v>
      </c>
    </row>
    <row r="2" spans="2:7" ht="10.5" customHeight="1" x14ac:dyDescent="0.4"/>
    <row r="3" spans="2:7" ht="24" x14ac:dyDescent="0.4">
      <c r="B3" s="804" t="s">
        <v>507</v>
      </c>
      <c r="C3" s="804"/>
      <c r="D3" s="804"/>
      <c r="E3" s="804"/>
      <c r="F3" s="804"/>
      <c r="G3" s="804"/>
    </row>
    <row r="6" spans="2:7" x14ac:dyDescent="0.4">
      <c r="B6" s="304" t="s">
        <v>508</v>
      </c>
    </row>
    <row r="8" spans="2:7" x14ac:dyDescent="0.4">
      <c r="B8" s="304" t="s">
        <v>509</v>
      </c>
      <c r="C8" s="323"/>
      <c r="D8" s="323"/>
      <c r="E8" s="323"/>
    </row>
    <row r="10" spans="2:7" x14ac:dyDescent="0.4">
      <c r="B10" s="304" t="s">
        <v>510</v>
      </c>
      <c r="C10" s="323"/>
      <c r="D10" s="323"/>
      <c r="E10" s="323"/>
    </row>
    <row r="12" spans="2:7" x14ac:dyDescent="0.4">
      <c r="B12" s="304" t="s">
        <v>511</v>
      </c>
      <c r="C12" s="323"/>
      <c r="D12" s="323"/>
      <c r="E12" s="323"/>
    </row>
    <row r="15" spans="2:7" ht="36.75" customHeight="1" x14ac:dyDescent="0.4">
      <c r="B15" s="304" t="s">
        <v>512</v>
      </c>
      <c r="C15" s="323"/>
      <c r="D15" s="323"/>
      <c r="E15" s="323"/>
      <c r="G15" s="322" t="s">
        <v>513</v>
      </c>
    </row>
    <row r="16" spans="2:7" ht="7.5" customHeight="1" x14ac:dyDescent="0.4">
      <c r="C16" s="323"/>
      <c r="D16" s="323"/>
      <c r="E16" s="323"/>
      <c r="G16" s="322"/>
    </row>
    <row r="17" spans="2:5" ht="36.75" customHeight="1" x14ac:dyDescent="0.4">
      <c r="B17" s="304" t="s">
        <v>514</v>
      </c>
      <c r="C17" s="323"/>
      <c r="D17" s="323"/>
      <c r="E17" s="323"/>
    </row>
  </sheetData>
  <mergeCells count="1">
    <mergeCell ref="B3:G3"/>
  </mergeCells>
  <phoneticPr fontId="1"/>
  <pageMargins left="0.70866141732283472" right="0.70866141732283472" top="0.74803149606299213" bottom="0.74803149606299213" header="0.31496062992125984" footer="0.31496062992125984"/>
  <pageSetup paperSize="9" scale="12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A7"/>
    </sheetView>
  </sheetViews>
  <sheetFormatPr defaultRowHeight="18.75" x14ac:dyDescent="0.4"/>
  <cols>
    <col min="1" max="1" width="50.625" customWidth="1"/>
    <col min="2" max="2" width="17.75" customWidth="1"/>
  </cols>
  <sheetData>
    <row r="1" spans="1:2" x14ac:dyDescent="0.4">
      <c r="A1" s="30" t="s">
        <v>463</v>
      </c>
      <c r="B1" s="30" t="s">
        <v>464</v>
      </c>
    </row>
    <row r="2" spans="1:2" x14ac:dyDescent="0.4">
      <c r="A2" t="s">
        <v>465</v>
      </c>
      <c r="B2" s="283" t="s">
        <v>466</v>
      </c>
    </row>
    <row r="3" spans="1:2" x14ac:dyDescent="0.4">
      <c r="A3" t="s">
        <v>467</v>
      </c>
      <c r="B3" s="283" t="s">
        <v>468</v>
      </c>
    </row>
    <row r="4" spans="1:2" x14ac:dyDescent="0.4">
      <c r="A4" t="s">
        <v>469</v>
      </c>
    </row>
    <row r="5" spans="1:2" x14ac:dyDescent="0.4">
      <c r="A5" t="s">
        <v>470</v>
      </c>
    </row>
    <row r="6" spans="1:2" x14ac:dyDescent="0.4">
      <c r="A6" t="s">
        <v>471</v>
      </c>
    </row>
    <row r="7" spans="1:2" x14ac:dyDescent="0.4">
      <c r="A7" t="s">
        <v>472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B1:AM50"/>
  <sheetViews>
    <sheetView showGridLines="0" view="pageBreakPreview" topLeftCell="A7" zoomScaleNormal="100" zoomScaleSheetLayoutView="100" workbookViewId="0">
      <selection activeCell="I30" sqref="I30:L30"/>
    </sheetView>
  </sheetViews>
  <sheetFormatPr defaultColWidth="9" defaultRowHeight="13.5" x14ac:dyDescent="0.4"/>
  <cols>
    <col min="1" max="1" width="0.625" style="35" customWidth="1"/>
    <col min="2" max="2" width="5.25" style="35" customWidth="1"/>
    <col min="3" max="3" width="4.375" style="35" customWidth="1"/>
    <col min="4" max="5" width="4" style="35" customWidth="1"/>
    <col min="6" max="6" width="5.5" style="35" customWidth="1"/>
    <col min="7" max="7" width="5.625" style="35" customWidth="1"/>
    <col min="8" max="8" width="3.625" style="35" customWidth="1"/>
    <col min="9" max="9" width="5.625" style="35" customWidth="1"/>
    <col min="10" max="10" width="4.875" style="35" customWidth="1"/>
    <col min="11" max="11" width="1.5" style="35" customWidth="1"/>
    <col min="12" max="12" width="5.25" style="35" customWidth="1"/>
    <col min="13" max="13" width="5" style="35" customWidth="1"/>
    <col min="14" max="14" width="6.875" style="35" customWidth="1"/>
    <col min="15" max="15" width="3.625" style="35" customWidth="1"/>
    <col min="16" max="16" width="2.625" style="35" customWidth="1"/>
    <col min="17" max="17" width="4.875" style="35" customWidth="1"/>
    <col min="18" max="18" width="3" style="35" customWidth="1"/>
    <col min="19" max="19" width="4.5" style="35" customWidth="1"/>
    <col min="20" max="20" width="4.625" style="35" customWidth="1"/>
    <col min="21" max="21" width="3" style="35" customWidth="1"/>
    <col min="22" max="22" width="16.625" style="35" customWidth="1"/>
    <col min="23" max="23" width="15.25" style="35" customWidth="1"/>
    <col min="24" max="24" width="16.125" style="35" customWidth="1"/>
    <col min="25" max="25" width="15" style="35" customWidth="1"/>
    <col min="26" max="26" width="10.5" style="35" customWidth="1"/>
    <col min="27" max="16384" width="9" style="35"/>
  </cols>
  <sheetData>
    <row r="1" spans="2:39" ht="14.1" customHeight="1" x14ac:dyDescent="0.4">
      <c r="B1" s="38" t="s">
        <v>130</v>
      </c>
      <c r="C1" s="38"/>
      <c r="D1" s="38"/>
      <c r="E1" s="38"/>
      <c r="F1" s="38"/>
      <c r="G1" s="38"/>
      <c r="H1" s="38"/>
      <c r="I1" s="38"/>
      <c r="J1" s="38"/>
      <c r="K1" s="38"/>
      <c r="L1" s="42" t="s">
        <v>148</v>
      </c>
      <c r="M1" s="38"/>
      <c r="N1" s="139" t="s">
        <v>131</v>
      </c>
      <c r="O1" s="48" t="s">
        <v>132</v>
      </c>
      <c r="P1" s="140"/>
      <c r="Q1" s="140"/>
      <c r="R1" s="441">
        <f>データシート!C5</f>
        <v>0</v>
      </c>
      <c r="S1" s="442"/>
      <c r="T1" s="443"/>
      <c r="U1" s="36"/>
    </row>
    <row r="2" spans="2:39" ht="14.25" customHeight="1" x14ac:dyDescent="0.4">
      <c r="B2" s="38"/>
      <c r="C2" s="38"/>
      <c r="D2" s="38"/>
      <c r="E2" s="38"/>
      <c r="F2" s="38"/>
      <c r="G2" s="38"/>
      <c r="H2" s="39"/>
      <c r="I2" s="39"/>
      <c r="J2" s="39"/>
      <c r="K2" s="39"/>
      <c r="L2" s="39"/>
      <c r="M2" s="39"/>
      <c r="N2" s="39"/>
      <c r="O2" s="39"/>
      <c r="P2" s="39" t="s">
        <v>133</v>
      </c>
      <c r="Q2" s="444">
        <f>データシート!C6</f>
        <v>0</v>
      </c>
      <c r="R2" s="444"/>
      <c r="S2" s="444"/>
      <c r="T2" s="39" t="s">
        <v>134</v>
      </c>
      <c r="U2" s="37"/>
      <c r="V2" s="37"/>
    </row>
    <row r="3" spans="2:39" ht="15.6" customHeight="1" x14ac:dyDescent="0.4">
      <c r="B3" s="38" t="s">
        <v>135</v>
      </c>
      <c r="C3" s="38"/>
      <c r="D3" s="38"/>
      <c r="E3" s="38"/>
      <c r="F3" s="38"/>
      <c r="G3" s="38"/>
      <c r="H3" s="39"/>
      <c r="I3" s="39"/>
      <c r="J3" s="39"/>
      <c r="K3" s="39"/>
      <c r="L3" s="39"/>
      <c r="M3" s="39"/>
      <c r="N3" s="168" t="s">
        <v>398</v>
      </c>
      <c r="O3" s="450">
        <f>データシート!C7</f>
        <v>0</v>
      </c>
      <c r="P3" s="450"/>
      <c r="Q3" s="450"/>
      <c r="R3" s="450"/>
      <c r="S3" s="450"/>
      <c r="T3" s="450"/>
      <c r="U3" s="37"/>
      <c r="V3" s="37"/>
    </row>
    <row r="4" spans="2:39" ht="20.25" customHeight="1" x14ac:dyDescent="0.4">
      <c r="B4" s="38" t="s">
        <v>136</v>
      </c>
      <c r="C4" s="38"/>
      <c r="D4" s="38"/>
      <c r="E4" s="38"/>
      <c r="F4" s="38"/>
      <c r="G4" s="38"/>
      <c r="H4" s="39"/>
      <c r="I4" s="39"/>
      <c r="J4" s="39"/>
      <c r="K4" s="39"/>
      <c r="L4" s="39"/>
      <c r="M4" s="39"/>
      <c r="N4" s="39"/>
      <c r="O4" s="39"/>
      <c r="P4" s="39"/>
      <c r="Q4" s="39"/>
      <c r="R4" s="39"/>
      <c r="S4" s="39"/>
      <c r="T4" s="39"/>
      <c r="U4" s="37"/>
      <c r="V4" s="37"/>
    </row>
    <row r="5" spans="2:39" ht="6.75" customHeight="1" x14ac:dyDescent="0.4">
      <c r="B5" s="38"/>
      <c r="C5" s="38"/>
      <c r="D5" s="38"/>
      <c r="E5" s="38"/>
      <c r="F5" s="38"/>
      <c r="G5" s="38"/>
      <c r="H5" s="39"/>
      <c r="I5" s="39"/>
      <c r="J5" s="39"/>
      <c r="K5" s="39"/>
      <c r="L5" s="39"/>
      <c r="M5" s="39"/>
      <c r="N5" s="39"/>
      <c r="O5" s="39"/>
      <c r="P5" s="39"/>
      <c r="Q5" s="39"/>
      <c r="R5" s="39"/>
      <c r="S5" s="39"/>
      <c r="T5" s="39"/>
      <c r="U5" s="37"/>
      <c r="V5" s="37"/>
    </row>
    <row r="6" spans="2:39" ht="14.45" customHeight="1" x14ac:dyDescent="0.4">
      <c r="B6" s="38"/>
      <c r="C6" s="38"/>
      <c r="D6" s="38"/>
      <c r="E6" s="38"/>
      <c r="F6" s="38"/>
      <c r="G6" s="38"/>
      <c r="H6" s="38"/>
      <c r="I6" s="40" t="s">
        <v>137</v>
      </c>
      <c r="J6" s="130">
        <f>データシート!E15</f>
        <v>0</v>
      </c>
      <c r="K6" s="141" t="s">
        <v>10</v>
      </c>
      <c r="L6" s="130">
        <f>データシート!G15</f>
        <v>0</v>
      </c>
      <c r="M6" s="39"/>
      <c r="N6" s="39"/>
      <c r="O6" s="39"/>
      <c r="P6" s="39"/>
      <c r="Q6" s="39"/>
      <c r="R6" s="39"/>
      <c r="S6" s="39"/>
      <c r="T6" s="39"/>
      <c r="U6" s="37"/>
      <c r="V6" s="37"/>
      <c r="AK6" s="35" t="s">
        <v>138</v>
      </c>
      <c r="AL6" s="35" t="s">
        <v>139</v>
      </c>
      <c r="AM6" s="35" t="s">
        <v>74</v>
      </c>
    </row>
    <row r="7" spans="2:39" ht="18" customHeight="1" x14ac:dyDescent="0.4">
      <c r="B7" s="38"/>
      <c r="C7" s="38"/>
      <c r="D7" s="38" t="s">
        <v>140</v>
      </c>
      <c r="E7" s="38"/>
      <c r="F7" s="38" t="s">
        <v>141</v>
      </c>
      <c r="G7" s="39"/>
      <c r="H7" s="41"/>
      <c r="I7" s="38"/>
      <c r="J7" s="445">
        <f>データシート!D16</f>
        <v>0</v>
      </c>
      <c r="K7" s="445"/>
      <c r="L7" s="445"/>
      <c r="M7" s="445"/>
      <c r="N7" s="445"/>
      <c r="O7" s="445"/>
      <c r="P7" s="445"/>
      <c r="Q7" s="445"/>
      <c r="R7" s="445"/>
      <c r="S7" s="445"/>
      <c r="T7" s="445"/>
      <c r="U7" s="37"/>
      <c r="V7" s="37"/>
      <c r="AK7" s="35" t="s">
        <v>142</v>
      </c>
      <c r="AL7" s="35" t="s">
        <v>143</v>
      </c>
      <c r="AM7" s="35" t="s">
        <v>144</v>
      </c>
    </row>
    <row r="8" spans="2:39" ht="18" customHeight="1" x14ac:dyDescent="0.4">
      <c r="B8" s="38"/>
      <c r="C8" s="38"/>
      <c r="D8" s="38"/>
      <c r="E8" s="38"/>
      <c r="F8" s="38" t="s">
        <v>145</v>
      </c>
      <c r="G8" s="39"/>
      <c r="H8" s="41"/>
      <c r="I8" s="38"/>
      <c r="J8" s="445">
        <f>データシート!D17</f>
        <v>0</v>
      </c>
      <c r="K8" s="445"/>
      <c r="L8" s="445"/>
      <c r="M8" s="445"/>
      <c r="N8" s="445"/>
      <c r="O8" s="445"/>
      <c r="P8" s="445"/>
      <c r="Q8" s="445"/>
      <c r="R8" s="445"/>
      <c r="S8" s="445"/>
      <c r="T8" s="445"/>
      <c r="U8" s="37"/>
      <c r="V8" s="37"/>
      <c r="AL8" s="35" t="s">
        <v>146</v>
      </c>
    </row>
    <row r="9" spans="2:39" ht="17.25" customHeight="1" x14ac:dyDescent="0.4">
      <c r="B9" s="38"/>
      <c r="C9" s="38"/>
      <c r="D9" s="38"/>
      <c r="E9" s="38"/>
      <c r="F9" s="451" t="s">
        <v>147</v>
      </c>
      <c r="G9" s="451"/>
      <c r="H9" s="451"/>
      <c r="I9" s="38"/>
      <c r="J9" s="446" t="str">
        <f>AK10</f>
        <v>　</v>
      </c>
      <c r="K9" s="446"/>
      <c r="L9" s="446"/>
      <c r="M9" s="446"/>
      <c r="N9" s="446"/>
      <c r="O9" s="446"/>
      <c r="P9" s="446"/>
      <c r="Q9" s="446"/>
      <c r="R9" s="446"/>
      <c r="S9" s="446"/>
      <c r="T9" s="42" t="s">
        <v>148</v>
      </c>
      <c r="U9" s="37"/>
      <c r="V9" s="37"/>
    </row>
    <row r="10" spans="2:39" ht="21.75" customHeight="1" x14ac:dyDescent="0.4">
      <c r="B10" s="38"/>
      <c r="C10" s="38"/>
      <c r="D10" s="38"/>
      <c r="E10" s="38"/>
      <c r="F10" s="38"/>
      <c r="G10" s="43"/>
      <c r="H10" s="43"/>
      <c r="I10" s="41"/>
      <c r="J10" s="142"/>
      <c r="K10" s="142"/>
      <c r="L10" s="142"/>
      <c r="N10" s="142"/>
      <c r="O10" s="142"/>
      <c r="P10" s="142"/>
      <c r="Q10" s="142"/>
      <c r="R10" s="142"/>
      <c r="S10" s="142"/>
      <c r="T10" s="44" t="s">
        <v>401</v>
      </c>
      <c r="U10" s="37"/>
      <c r="V10" s="37"/>
      <c r="AJ10" s="35" t="s">
        <v>320</v>
      </c>
      <c r="AK10" s="35" t="str">
        <f>CONCATENATE(データシート!D18,AJ10,データシート!D19)</f>
        <v>　</v>
      </c>
    </row>
    <row r="11" spans="2:39" ht="7.5" customHeight="1" x14ac:dyDescent="0.4">
      <c r="B11" s="38"/>
      <c r="C11" s="38"/>
      <c r="D11" s="38"/>
      <c r="E11" s="38"/>
      <c r="F11" s="39"/>
      <c r="G11" s="39"/>
      <c r="H11" s="39"/>
      <c r="I11" s="39"/>
      <c r="J11" s="39"/>
      <c r="K11" s="39"/>
      <c r="L11" s="113"/>
      <c r="M11" s="447"/>
      <c r="N11" s="447"/>
      <c r="O11" s="447"/>
      <c r="P11" s="447"/>
      <c r="Q11" s="447"/>
      <c r="R11" s="40"/>
      <c r="S11" s="39"/>
      <c r="T11" s="39"/>
      <c r="U11" s="37"/>
      <c r="V11" s="37"/>
      <c r="AL11" s="35" t="s">
        <v>150</v>
      </c>
    </row>
    <row r="12" spans="2:39" ht="7.5" customHeight="1" x14ac:dyDescent="0.4">
      <c r="B12" s="38"/>
      <c r="C12" s="38"/>
      <c r="D12" s="38"/>
      <c r="E12" s="38"/>
      <c r="F12" s="39"/>
      <c r="G12" s="39"/>
      <c r="H12" s="39"/>
      <c r="I12" s="39"/>
      <c r="J12" s="39"/>
      <c r="K12" s="39"/>
      <c r="L12" s="114"/>
      <c r="M12" s="39"/>
      <c r="N12" s="39"/>
      <c r="O12" s="39"/>
      <c r="P12" s="39"/>
      <c r="Q12" s="39"/>
      <c r="R12" s="39"/>
      <c r="S12" s="39"/>
      <c r="T12" s="39"/>
      <c r="U12" s="37"/>
      <c r="V12" s="37"/>
    </row>
    <row r="13" spans="2:39" x14ac:dyDescent="0.4">
      <c r="B13" s="38"/>
      <c r="C13" s="38"/>
      <c r="D13" s="38"/>
      <c r="E13" s="38"/>
      <c r="F13" s="38" t="s">
        <v>151</v>
      </c>
      <c r="G13" s="38"/>
      <c r="H13" s="39"/>
      <c r="I13" s="39"/>
      <c r="J13" s="39"/>
      <c r="K13" s="39"/>
      <c r="L13" s="445">
        <f>データシート!D45</f>
        <v>0</v>
      </c>
      <c r="M13" s="445"/>
      <c r="N13" s="445"/>
      <c r="O13" s="445"/>
      <c r="P13" s="445"/>
      <c r="Q13" s="445"/>
      <c r="R13" s="445"/>
      <c r="S13" s="445"/>
      <c r="T13" s="40" t="s">
        <v>149</v>
      </c>
      <c r="U13" s="37"/>
      <c r="V13" s="37"/>
    </row>
    <row r="14" spans="2:39" ht="9" customHeight="1" x14ac:dyDescent="0.4">
      <c r="B14" s="38"/>
      <c r="C14" s="38"/>
      <c r="D14" s="38"/>
      <c r="E14" s="38"/>
      <c r="F14" s="38"/>
      <c r="G14" s="38"/>
      <c r="H14" s="39"/>
      <c r="I14" s="39"/>
      <c r="J14" s="39"/>
      <c r="K14" s="39"/>
      <c r="L14" s="42"/>
      <c r="M14" s="42"/>
      <c r="N14" s="42"/>
      <c r="O14" s="42"/>
      <c r="P14" s="42"/>
      <c r="Q14" s="42"/>
      <c r="R14" s="42"/>
      <c r="S14" s="42"/>
      <c r="T14" s="40"/>
      <c r="U14" s="37"/>
      <c r="V14" s="37"/>
    </row>
    <row r="15" spans="2:39" ht="18.75" customHeight="1" x14ac:dyDescent="0.4">
      <c r="B15" s="38"/>
      <c r="C15" s="38"/>
      <c r="D15" s="448" t="s">
        <v>413</v>
      </c>
      <c r="E15" s="448"/>
      <c r="F15" s="448"/>
      <c r="G15" s="448"/>
      <c r="H15" s="448"/>
      <c r="I15" s="448"/>
      <c r="J15" s="448"/>
      <c r="K15" s="448"/>
      <c r="L15" s="448"/>
      <c r="M15" s="448"/>
      <c r="N15" s="448"/>
      <c r="O15" s="448"/>
      <c r="P15" s="448"/>
      <c r="Q15" s="448"/>
      <c r="R15" s="39"/>
      <c r="S15" s="39"/>
      <c r="T15" s="39"/>
      <c r="U15" s="37"/>
      <c r="V15" s="37"/>
    </row>
    <row r="16" spans="2:39" ht="14.25" x14ac:dyDescent="0.4">
      <c r="B16" s="448" t="s">
        <v>152</v>
      </c>
      <c r="C16" s="448"/>
      <c r="D16" s="448"/>
      <c r="E16" s="448"/>
      <c r="F16" s="448"/>
      <c r="G16" s="448"/>
      <c r="H16" s="448"/>
      <c r="I16" s="448"/>
      <c r="J16" s="448"/>
      <c r="K16" s="448"/>
      <c r="L16" s="448"/>
      <c r="M16" s="448"/>
      <c r="N16" s="448"/>
      <c r="O16" s="448"/>
      <c r="P16" s="448"/>
      <c r="Q16" s="448"/>
      <c r="R16" s="448"/>
      <c r="S16" s="448"/>
      <c r="T16" s="448"/>
    </row>
    <row r="17" spans="2:20" ht="12.75" customHeight="1" x14ac:dyDescent="0.4">
      <c r="B17" s="38"/>
      <c r="C17" s="38"/>
      <c r="D17" s="38"/>
      <c r="E17" s="38"/>
      <c r="F17" s="38"/>
      <c r="G17" s="38"/>
      <c r="H17" s="38"/>
      <c r="I17" s="38"/>
      <c r="J17" s="38"/>
      <c r="K17" s="38"/>
      <c r="L17" s="38"/>
      <c r="M17" s="38"/>
      <c r="N17" s="38"/>
      <c r="O17" s="38"/>
      <c r="P17" s="38"/>
      <c r="Q17" s="38"/>
      <c r="R17" s="38"/>
      <c r="S17" s="38"/>
      <c r="T17" s="38"/>
    </row>
    <row r="18" spans="2:20" ht="88.5" customHeight="1" x14ac:dyDescent="0.4">
      <c r="B18" s="449" t="s">
        <v>153</v>
      </c>
      <c r="C18" s="449"/>
      <c r="D18" s="449"/>
      <c r="E18" s="449"/>
      <c r="F18" s="449"/>
      <c r="G18" s="449"/>
      <c r="H18" s="449"/>
      <c r="I18" s="449"/>
      <c r="J18" s="449"/>
      <c r="K18" s="449"/>
      <c r="L18" s="449"/>
      <c r="M18" s="449"/>
      <c r="N18" s="449"/>
      <c r="O18" s="449"/>
      <c r="P18" s="449"/>
      <c r="Q18" s="449"/>
      <c r="R18" s="449"/>
      <c r="S18" s="449"/>
      <c r="T18" s="449"/>
    </row>
    <row r="19" spans="2:20" ht="9.75" customHeight="1" x14ac:dyDescent="0.4">
      <c r="B19" s="38"/>
      <c r="C19" s="38"/>
      <c r="D19" s="38"/>
      <c r="E19" s="38"/>
      <c r="F19" s="38"/>
      <c r="G19" s="38"/>
      <c r="H19" s="38"/>
      <c r="I19" s="38"/>
      <c r="J19" s="38"/>
      <c r="K19" s="38"/>
      <c r="L19" s="38"/>
      <c r="M19" s="38"/>
      <c r="N19" s="38"/>
      <c r="O19" s="38"/>
      <c r="P19" s="38"/>
      <c r="Q19" s="38"/>
      <c r="R19" s="38"/>
      <c r="S19" s="38"/>
      <c r="T19" s="38"/>
    </row>
    <row r="20" spans="2:20" ht="14.1" customHeight="1" x14ac:dyDescent="0.4">
      <c r="B20" s="38"/>
      <c r="C20" s="38"/>
      <c r="D20" s="38"/>
      <c r="E20" s="38"/>
      <c r="F20" s="38"/>
      <c r="G20" s="38"/>
      <c r="H20" s="38"/>
      <c r="I20" s="38"/>
      <c r="J20" s="38" t="s">
        <v>154</v>
      </c>
      <c r="K20" s="38"/>
      <c r="L20" s="38"/>
      <c r="M20" s="38"/>
      <c r="N20" s="38"/>
      <c r="O20" s="38"/>
      <c r="P20" s="38"/>
      <c r="Q20" s="38"/>
      <c r="R20" s="38"/>
      <c r="S20" s="38"/>
      <c r="T20" s="38"/>
    </row>
    <row r="21" spans="2:20" ht="7.5" customHeight="1" x14ac:dyDescent="0.4">
      <c r="B21" s="38"/>
      <c r="C21" s="38"/>
      <c r="D21" s="38"/>
      <c r="E21" s="38"/>
      <c r="F21" s="38"/>
      <c r="G21" s="38"/>
      <c r="H21" s="38"/>
      <c r="I21" s="38"/>
      <c r="J21" s="38"/>
      <c r="K21" s="38"/>
      <c r="L21" s="38"/>
      <c r="M21" s="38"/>
      <c r="N21" s="38"/>
      <c r="O21" s="38"/>
      <c r="P21" s="38"/>
      <c r="Q21" s="38"/>
      <c r="R21" s="38"/>
      <c r="S21" s="38"/>
      <c r="T21" s="38"/>
    </row>
    <row r="22" spans="2:20" ht="14.1" customHeight="1" x14ac:dyDescent="0.4">
      <c r="B22" s="45" t="s">
        <v>155</v>
      </c>
      <c r="C22" s="38"/>
      <c r="D22" s="38"/>
      <c r="E22" s="38"/>
      <c r="F22" s="38"/>
      <c r="G22" s="38"/>
      <c r="H22" s="38"/>
      <c r="I22" s="38"/>
      <c r="J22" s="38"/>
      <c r="K22" s="38"/>
      <c r="L22" s="38"/>
      <c r="M22" s="38"/>
      <c r="N22" s="38"/>
      <c r="O22" s="38"/>
      <c r="P22" s="38"/>
      <c r="Q22" s="38"/>
      <c r="R22" s="38"/>
      <c r="S22" s="38"/>
      <c r="T22" s="38"/>
    </row>
    <row r="23" spans="2:20" ht="15" customHeight="1" x14ac:dyDescent="0.4">
      <c r="B23" s="440" t="s">
        <v>156</v>
      </c>
      <c r="C23" s="440"/>
      <c r="D23" s="440"/>
      <c r="E23" s="440"/>
      <c r="F23" s="440"/>
      <c r="G23" s="440"/>
      <c r="H23" s="440"/>
      <c r="I23" s="440"/>
      <c r="J23" s="440"/>
      <c r="K23" s="440"/>
      <c r="L23" s="440"/>
      <c r="M23" s="440"/>
      <c r="N23" s="440"/>
      <c r="O23" s="440"/>
      <c r="P23" s="440"/>
      <c r="Q23" s="440"/>
      <c r="R23" s="440"/>
      <c r="S23" s="440"/>
      <c r="T23" s="440"/>
    </row>
    <row r="24" spans="2:20" ht="7.5" customHeight="1" x14ac:dyDescent="0.4">
      <c r="B24" s="38"/>
      <c r="C24" s="38"/>
      <c r="D24" s="38"/>
      <c r="E24" s="38"/>
      <c r="F24" s="38"/>
      <c r="G24" s="38"/>
      <c r="H24" s="38"/>
      <c r="I24" s="38"/>
      <c r="J24" s="38"/>
      <c r="K24" s="38"/>
      <c r="L24" s="38"/>
      <c r="M24" s="38"/>
      <c r="N24" s="38"/>
      <c r="O24" s="38"/>
      <c r="P24" s="38"/>
      <c r="Q24" s="38"/>
      <c r="R24" s="38"/>
      <c r="S24" s="38"/>
      <c r="T24" s="38"/>
    </row>
    <row r="25" spans="2:20" ht="15.95" customHeight="1" x14ac:dyDescent="0.15">
      <c r="B25" s="46" t="s">
        <v>157</v>
      </c>
      <c r="C25" s="38"/>
      <c r="D25" s="38"/>
      <c r="E25" s="38"/>
      <c r="F25" s="38"/>
      <c r="G25" s="38"/>
      <c r="H25" s="452" t="s">
        <v>60</v>
      </c>
      <c r="I25" s="452"/>
      <c r="J25" s="452" t="s">
        <v>158</v>
      </c>
      <c r="K25" s="452"/>
      <c r="L25" s="452"/>
      <c r="M25" s="452"/>
      <c r="N25" s="452" t="s">
        <v>64</v>
      </c>
      <c r="O25" s="452"/>
      <c r="P25" s="38"/>
      <c r="Q25" s="38"/>
      <c r="R25" s="38"/>
      <c r="S25" s="38"/>
      <c r="T25" s="38"/>
    </row>
    <row r="26" spans="2:20" ht="17.45" customHeight="1" x14ac:dyDescent="0.4">
      <c r="B26" s="43"/>
      <c r="C26" s="38"/>
      <c r="D26" s="38"/>
      <c r="E26" s="38"/>
      <c r="F26" s="38"/>
      <c r="G26" s="47" t="s">
        <v>159</v>
      </c>
      <c r="H26" s="453" t="str">
        <f>データシート!C9</f>
        <v/>
      </c>
      <c r="I26" s="453"/>
      <c r="J26" s="454">
        <f>データシート!D54</f>
        <v>0</v>
      </c>
      <c r="K26" s="455"/>
      <c r="L26" s="455"/>
      <c r="M26" s="456"/>
      <c r="N26" s="457">
        <f>データシート!C10</f>
        <v>0</v>
      </c>
      <c r="O26" s="457"/>
      <c r="P26" s="38"/>
      <c r="Q26" s="38"/>
      <c r="R26" s="38"/>
      <c r="S26" s="38"/>
      <c r="T26" s="38"/>
    </row>
    <row r="27" spans="2:20" ht="8.25" customHeight="1" x14ac:dyDescent="0.4">
      <c r="B27" s="143"/>
      <c r="C27" s="38"/>
      <c r="D27" s="38"/>
      <c r="E27" s="38"/>
      <c r="F27" s="38"/>
      <c r="G27" s="38"/>
      <c r="H27" s="38"/>
      <c r="I27" s="133"/>
      <c r="J27" s="133"/>
      <c r="K27" s="133"/>
      <c r="L27" s="133"/>
      <c r="M27" s="38"/>
      <c r="N27" s="38"/>
      <c r="O27" s="38"/>
      <c r="P27" s="38"/>
      <c r="Q27" s="38"/>
      <c r="R27" s="38"/>
      <c r="S27" s="38"/>
      <c r="T27" s="38"/>
    </row>
    <row r="28" spans="2:20" ht="16.5" customHeight="1" x14ac:dyDescent="0.4">
      <c r="B28" s="38" t="s">
        <v>160</v>
      </c>
      <c r="C28" s="38"/>
      <c r="D28" s="38"/>
      <c r="E28" s="38"/>
      <c r="F28" s="38"/>
      <c r="G28" s="38"/>
      <c r="H28" s="38" t="s">
        <v>161</v>
      </c>
      <c r="I28" s="458">
        <f>データシート!D64</f>
        <v>0</v>
      </c>
      <c r="J28" s="458"/>
      <c r="K28" s="458"/>
      <c r="L28" s="458"/>
      <c r="M28" s="38" t="s">
        <v>162</v>
      </c>
      <c r="N28" s="38"/>
      <c r="O28" s="38"/>
      <c r="P28" s="38"/>
      <c r="Q28" s="38"/>
      <c r="R28" s="38"/>
      <c r="S28" s="38"/>
      <c r="T28" s="38"/>
    </row>
    <row r="29" spans="2:20" ht="5.25" customHeight="1" x14ac:dyDescent="0.4">
      <c r="B29" s="38"/>
      <c r="C29" s="38"/>
      <c r="D29" s="38"/>
      <c r="E29" s="38"/>
      <c r="F29" s="38"/>
      <c r="G29" s="38"/>
      <c r="H29" s="38"/>
      <c r="I29" s="38"/>
      <c r="J29" s="144"/>
      <c r="K29" s="144"/>
      <c r="L29" s="144"/>
      <c r="M29" s="38"/>
      <c r="N29" s="38"/>
      <c r="O29" s="38"/>
      <c r="P29" s="38"/>
      <c r="Q29" s="38"/>
      <c r="R29" s="38"/>
      <c r="S29" s="38"/>
      <c r="T29" s="38"/>
    </row>
    <row r="30" spans="2:20" ht="15.75" customHeight="1" x14ac:dyDescent="0.4">
      <c r="B30" s="38" t="s">
        <v>163</v>
      </c>
      <c r="C30" s="38"/>
      <c r="D30" s="38"/>
      <c r="E30" s="38"/>
      <c r="F30" s="38"/>
      <c r="G30" s="38"/>
      <c r="H30" s="38" t="s">
        <v>161</v>
      </c>
      <c r="I30" s="459" t="str">
        <f>データシート!D65</f>
        <v/>
      </c>
      <c r="J30" s="459"/>
      <c r="K30" s="459"/>
      <c r="L30" s="459"/>
      <c r="M30" s="38" t="s">
        <v>162</v>
      </c>
      <c r="N30" s="38"/>
      <c r="O30" s="38"/>
      <c r="P30" s="38"/>
      <c r="Q30" s="38"/>
      <c r="R30" s="38"/>
      <c r="S30" s="38"/>
      <c r="T30" s="38"/>
    </row>
    <row r="31" spans="2:20" ht="3.75" customHeight="1" x14ac:dyDescent="0.4">
      <c r="B31" s="38"/>
      <c r="C31" s="38"/>
      <c r="D31" s="38"/>
      <c r="E31" s="38"/>
      <c r="F31" s="38"/>
      <c r="G31" s="38"/>
      <c r="H31" s="38"/>
      <c r="I31" s="38"/>
      <c r="J31" s="38"/>
      <c r="K31" s="38"/>
      <c r="L31" s="38"/>
      <c r="M31" s="38"/>
      <c r="N31" s="38"/>
      <c r="O31" s="38"/>
      <c r="P31" s="38"/>
      <c r="Q31" s="38"/>
      <c r="R31" s="38"/>
      <c r="S31" s="38"/>
      <c r="T31" s="38"/>
    </row>
    <row r="32" spans="2:20" x14ac:dyDescent="0.4">
      <c r="B32" s="38" t="s">
        <v>164</v>
      </c>
      <c r="C32" s="38"/>
      <c r="D32" s="38"/>
      <c r="E32" s="38"/>
      <c r="F32" s="38"/>
      <c r="G32" s="38"/>
      <c r="H32" s="38"/>
      <c r="I32" s="38"/>
      <c r="J32" s="38"/>
      <c r="K32" s="38"/>
      <c r="L32" s="38"/>
      <c r="M32" s="38"/>
      <c r="N32" s="38"/>
      <c r="O32" s="38"/>
      <c r="P32" s="38"/>
      <c r="Q32" s="38"/>
      <c r="R32" s="38"/>
      <c r="S32" s="38"/>
      <c r="T32" s="38"/>
    </row>
    <row r="33" spans="2:20" ht="3" customHeight="1" x14ac:dyDescent="0.4">
      <c r="B33" s="38"/>
      <c r="C33" s="38"/>
      <c r="D33" s="38"/>
      <c r="E33" s="38"/>
      <c r="F33" s="38"/>
      <c r="G33" s="38"/>
      <c r="H33" s="38"/>
      <c r="I33" s="38"/>
      <c r="J33" s="38"/>
      <c r="K33" s="38"/>
      <c r="L33" s="38"/>
      <c r="M33" s="38"/>
      <c r="N33" s="38"/>
      <c r="O33" s="38"/>
      <c r="P33" s="38"/>
      <c r="Q33" s="38"/>
      <c r="R33" s="38"/>
      <c r="S33" s="38"/>
      <c r="T33" s="38"/>
    </row>
    <row r="34" spans="2:20" ht="18.75" customHeight="1" x14ac:dyDescent="0.4">
      <c r="B34" s="134" t="str">
        <f>IF(データシート!D23="一般貨物自動車運送事業","〇","")</f>
        <v/>
      </c>
      <c r="C34" s="461" t="s">
        <v>81</v>
      </c>
      <c r="D34" s="462"/>
      <c r="E34" s="462"/>
      <c r="F34" s="462"/>
      <c r="G34" s="462"/>
      <c r="H34" s="462"/>
      <c r="I34" s="462"/>
      <c r="J34" s="462"/>
      <c r="K34" s="463"/>
      <c r="L34" s="134" t="str">
        <f>IF(データシート!D23="特定貨物自動車運送事業","〇","")</f>
        <v/>
      </c>
      <c r="M34" s="460" t="s">
        <v>165</v>
      </c>
      <c r="N34" s="460"/>
      <c r="O34" s="460"/>
      <c r="P34" s="460"/>
      <c r="Q34" s="460"/>
      <c r="R34" s="460"/>
      <c r="S34" s="460"/>
      <c r="T34" s="460"/>
    </row>
    <row r="35" spans="2:20" ht="18.75" customHeight="1" x14ac:dyDescent="0.4">
      <c r="B35" s="134" t="str">
        <f>IF(データシート!D23="第二種貨物利用運送事業","〇","")</f>
        <v/>
      </c>
      <c r="C35" s="461" t="s">
        <v>166</v>
      </c>
      <c r="D35" s="462"/>
      <c r="E35" s="462"/>
      <c r="F35" s="462"/>
      <c r="G35" s="462"/>
      <c r="H35" s="462"/>
      <c r="I35" s="462"/>
      <c r="J35" s="462"/>
      <c r="K35" s="463"/>
      <c r="L35" s="134" t="str">
        <f>IF(データシート!D23="自動車リース事業","〇","")</f>
        <v/>
      </c>
      <c r="M35" s="460" t="s">
        <v>167</v>
      </c>
      <c r="N35" s="460"/>
      <c r="O35" s="460"/>
      <c r="P35" s="460"/>
      <c r="Q35" s="460"/>
      <c r="R35" s="460"/>
      <c r="S35" s="460"/>
      <c r="T35" s="460"/>
    </row>
    <row r="36" spans="2:20" ht="17.25" customHeight="1" x14ac:dyDescent="0.4">
      <c r="B36" s="38"/>
      <c r="C36" s="38"/>
      <c r="D36" s="38"/>
      <c r="E36" s="38"/>
      <c r="F36" s="38"/>
      <c r="G36" s="38"/>
      <c r="H36" s="38"/>
      <c r="I36" s="38"/>
      <c r="J36" s="38"/>
      <c r="K36" s="38"/>
      <c r="L36" s="38"/>
      <c r="M36" s="38"/>
      <c r="N36" s="38"/>
      <c r="O36" s="38"/>
      <c r="P36" s="38"/>
      <c r="Q36" s="38"/>
      <c r="R36" s="38"/>
      <c r="S36" s="38"/>
      <c r="T36" s="38"/>
    </row>
    <row r="37" spans="2:20" ht="21.6" customHeight="1" x14ac:dyDescent="0.4">
      <c r="B37" s="473" t="s">
        <v>168</v>
      </c>
      <c r="C37" s="452"/>
      <c r="D37" s="474" t="s">
        <v>33</v>
      </c>
      <c r="E37" s="475"/>
      <c r="F37" s="475"/>
      <c r="G37" s="475"/>
      <c r="H37" s="475"/>
      <c r="I37" s="475"/>
      <c r="J37" s="476">
        <f>データシート!G28</f>
        <v>0</v>
      </c>
      <c r="K37" s="455"/>
      <c r="L37" s="455"/>
      <c r="M37" s="455"/>
      <c r="N37" s="455"/>
      <c r="O37" s="455"/>
      <c r="P37" s="455"/>
      <c r="Q37" s="455"/>
      <c r="R37" s="455"/>
      <c r="S37" s="455"/>
      <c r="T37" s="456"/>
    </row>
    <row r="38" spans="2:20" ht="20.100000000000001" customHeight="1" x14ac:dyDescent="0.4">
      <c r="B38" s="473"/>
      <c r="C38" s="452"/>
      <c r="D38" s="474" t="s">
        <v>34</v>
      </c>
      <c r="E38" s="475"/>
      <c r="F38" s="475"/>
      <c r="G38" s="475"/>
      <c r="H38" s="475"/>
      <c r="I38" s="475"/>
      <c r="J38" s="476">
        <f>データシート!G29</f>
        <v>0</v>
      </c>
      <c r="K38" s="455"/>
      <c r="L38" s="455"/>
      <c r="M38" s="455"/>
      <c r="N38" s="455"/>
      <c r="O38" s="455"/>
      <c r="P38" s="455"/>
      <c r="Q38" s="455"/>
      <c r="R38" s="455"/>
      <c r="S38" s="455"/>
      <c r="T38" s="456"/>
    </row>
    <row r="39" spans="2:20" ht="18" customHeight="1" x14ac:dyDescent="0.4">
      <c r="B39" s="452"/>
      <c r="C39" s="452"/>
      <c r="D39" s="48" t="s">
        <v>169</v>
      </c>
      <c r="E39" s="145"/>
      <c r="F39" s="145"/>
      <c r="G39" s="145"/>
      <c r="H39" s="454">
        <f>データシート!D32</f>
        <v>0</v>
      </c>
      <c r="I39" s="455"/>
      <c r="J39" s="455"/>
      <c r="K39" s="455"/>
      <c r="L39" s="477"/>
      <c r="M39" s="49" t="s">
        <v>170</v>
      </c>
      <c r="N39" s="476">
        <f>データシート!J32</f>
        <v>0</v>
      </c>
      <c r="O39" s="455"/>
      <c r="P39" s="455"/>
      <c r="Q39" s="455"/>
      <c r="R39" s="455"/>
      <c r="S39" s="455"/>
      <c r="T39" s="456"/>
    </row>
    <row r="40" spans="2:20" ht="18" customHeight="1" x14ac:dyDescent="0.4">
      <c r="B40" s="452"/>
      <c r="C40" s="452"/>
      <c r="D40" s="50" t="s">
        <v>171</v>
      </c>
      <c r="E40" s="146"/>
      <c r="F40" s="478">
        <f>データシート!D30</f>
        <v>0</v>
      </c>
      <c r="G40" s="457"/>
      <c r="H40" s="457"/>
      <c r="I40" s="457"/>
      <c r="J40" s="479"/>
      <c r="K40" s="147"/>
      <c r="L40" s="48" t="s">
        <v>172</v>
      </c>
      <c r="M40" s="148"/>
      <c r="N40" s="478">
        <f>データシート!D31</f>
        <v>0</v>
      </c>
      <c r="O40" s="457"/>
      <c r="P40" s="457"/>
      <c r="Q40" s="457"/>
      <c r="R40" s="457"/>
      <c r="S40" s="457"/>
      <c r="T40" s="457"/>
    </row>
    <row r="41" spans="2:20" ht="18" customHeight="1" x14ac:dyDescent="0.4">
      <c r="B41" s="464" t="s">
        <v>173</v>
      </c>
      <c r="C41" s="465"/>
      <c r="D41" s="149" t="s">
        <v>12</v>
      </c>
      <c r="E41" s="131">
        <f>データシート!E26</f>
        <v>0</v>
      </c>
      <c r="F41" s="150" t="s">
        <v>330</v>
      </c>
      <c r="G41" s="132">
        <f>データシート!G26</f>
        <v>0</v>
      </c>
      <c r="H41" s="151"/>
      <c r="I41" s="151"/>
      <c r="J41" s="151"/>
      <c r="K41" s="151"/>
      <c r="L41" s="151"/>
      <c r="M41" s="151"/>
      <c r="N41" s="151"/>
      <c r="O41" s="151"/>
      <c r="P41" s="151"/>
      <c r="Q41" s="151"/>
      <c r="R41" s="151"/>
      <c r="S41" s="151"/>
      <c r="T41" s="152"/>
    </row>
    <row r="42" spans="2:20" ht="23.25" customHeight="1" x14ac:dyDescent="0.4">
      <c r="B42" s="466"/>
      <c r="C42" s="467"/>
      <c r="D42" s="470">
        <f>データシート!D27</f>
        <v>0</v>
      </c>
      <c r="E42" s="471"/>
      <c r="F42" s="471"/>
      <c r="G42" s="471"/>
      <c r="H42" s="471"/>
      <c r="I42" s="471"/>
      <c r="J42" s="471"/>
      <c r="K42" s="471"/>
      <c r="L42" s="471"/>
      <c r="M42" s="471"/>
      <c r="N42" s="471"/>
      <c r="O42" s="471"/>
      <c r="P42" s="471"/>
      <c r="Q42" s="471"/>
      <c r="R42" s="471"/>
      <c r="S42" s="471"/>
      <c r="T42" s="472"/>
    </row>
    <row r="43" spans="2:20" x14ac:dyDescent="0.4">
      <c r="B43" s="468"/>
      <c r="C43" s="469"/>
      <c r="D43" s="153" t="s">
        <v>174</v>
      </c>
      <c r="E43" s="154"/>
      <c r="F43" s="154"/>
      <c r="G43" s="154"/>
      <c r="H43" s="154"/>
      <c r="I43" s="154"/>
      <c r="J43" s="154"/>
      <c r="K43" s="154"/>
      <c r="L43" s="154"/>
      <c r="M43" s="154"/>
      <c r="N43" s="154"/>
      <c r="O43" s="154"/>
      <c r="P43" s="154"/>
      <c r="Q43" s="154"/>
      <c r="R43" s="154"/>
      <c r="S43" s="154"/>
      <c r="T43" s="155"/>
    </row>
    <row r="44" spans="2:20" ht="6" customHeight="1" x14ac:dyDescent="0.4">
      <c r="B44" s="38"/>
      <c r="C44" s="38"/>
      <c r="D44" s="38"/>
      <c r="E44" s="38"/>
      <c r="F44" s="38"/>
      <c r="G44" s="38"/>
      <c r="H44" s="38"/>
      <c r="I44" s="38"/>
      <c r="J44" s="38"/>
      <c r="K44" s="38"/>
      <c r="L44" s="38"/>
      <c r="M44" s="38"/>
      <c r="N44" s="38"/>
      <c r="O44" s="38"/>
      <c r="P44" s="38"/>
      <c r="Q44" s="38"/>
      <c r="R44" s="38"/>
      <c r="S44" s="38"/>
      <c r="T44" s="38"/>
    </row>
    <row r="45" spans="2:20" x14ac:dyDescent="0.4">
      <c r="B45" s="38" t="s">
        <v>175</v>
      </c>
      <c r="C45" s="38"/>
      <c r="D45" s="38"/>
      <c r="E45" s="38"/>
      <c r="F45" s="38"/>
      <c r="G45" s="38"/>
      <c r="H45" s="38"/>
      <c r="I45" s="38"/>
      <c r="J45" s="38"/>
      <c r="K45" s="38"/>
      <c r="L45" s="38"/>
      <c r="M45" s="38"/>
      <c r="N45" s="38"/>
      <c r="O45" s="38"/>
      <c r="P45" s="38"/>
      <c r="Q45" s="38"/>
      <c r="R45" s="38"/>
      <c r="S45" s="38"/>
      <c r="T45" s="38"/>
    </row>
    <row r="46" spans="2:20" ht="7.5" customHeight="1" x14ac:dyDescent="0.4">
      <c r="B46" s="38"/>
      <c r="C46" s="38"/>
      <c r="D46" s="38"/>
      <c r="E46" s="38"/>
      <c r="F46" s="38"/>
      <c r="G46" s="38"/>
      <c r="H46" s="38"/>
      <c r="I46" s="38"/>
      <c r="J46" s="38"/>
      <c r="K46" s="38"/>
      <c r="L46" s="38"/>
      <c r="M46" s="38"/>
      <c r="N46" s="38"/>
      <c r="O46" s="38"/>
      <c r="P46" s="38"/>
      <c r="Q46" s="38"/>
      <c r="R46" s="38"/>
      <c r="S46" s="38"/>
      <c r="T46" s="38"/>
    </row>
    <row r="47" spans="2:20" ht="15.95" customHeight="1" x14ac:dyDescent="0.4">
      <c r="B47" s="51" t="s">
        <v>176</v>
      </c>
      <c r="C47" s="51"/>
      <c r="D47" s="51"/>
      <c r="E47" s="51"/>
      <c r="F47" s="51"/>
      <c r="G47" s="38"/>
      <c r="H47" s="38"/>
      <c r="I47" s="38"/>
      <c r="J47" s="38"/>
      <c r="K47" s="38"/>
      <c r="L47" s="38"/>
      <c r="M47" s="38"/>
      <c r="N47" s="38"/>
      <c r="O47" s="38"/>
      <c r="P47" s="38"/>
      <c r="Q47" s="38"/>
      <c r="R47" s="38"/>
      <c r="S47" s="38"/>
      <c r="T47" s="38"/>
    </row>
    <row r="48" spans="2:20" ht="15.95" customHeight="1" x14ac:dyDescent="0.4">
      <c r="B48" s="51" t="s">
        <v>177</v>
      </c>
      <c r="C48" s="51"/>
      <c r="D48" s="51"/>
      <c r="E48" s="51"/>
      <c r="F48" s="51"/>
      <c r="G48" s="38"/>
      <c r="H48" s="38"/>
      <c r="I48" s="38"/>
      <c r="J48" s="38"/>
      <c r="K48" s="38"/>
      <c r="L48" s="38"/>
      <c r="M48" s="38"/>
      <c r="N48" s="38"/>
      <c r="O48" s="38"/>
      <c r="P48" s="38"/>
      <c r="Q48" s="38"/>
      <c r="R48" s="38"/>
      <c r="S48" s="38"/>
      <c r="T48" s="38"/>
    </row>
    <row r="49" spans="2:20" ht="15.95" customHeight="1" x14ac:dyDescent="0.4">
      <c r="B49" s="51" t="s">
        <v>178</v>
      </c>
      <c r="C49" s="51"/>
      <c r="D49" s="51"/>
      <c r="E49" s="51"/>
      <c r="F49" s="51"/>
      <c r="G49" s="38"/>
      <c r="H49" s="38"/>
      <c r="I49" s="38"/>
      <c r="J49" s="38"/>
      <c r="K49" s="38"/>
      <c r="L49" s="38"/>
      <c r="M49" s="38"/>
      <c r="N49" s="38"/>
      <c r="O49" s="38"/>
      <c r="P49" s="38"/>
      <c r="Q49" s="38"/>
      <c r="R49" s="38"/>
      <c r="S49" s="38"/>
      <c r="T49" s="38"/>
    </row>
    <row r="50" spans="2:20" ht="15.95" customHeight="1" x14ac:dyDescent="0.4">
      <c r="B50" s="51"/>
      <c r="C50" s="51"/>
      <c r="D50" s="51"/>
      <c r="E50" s="51"/>
      <c r="F50" s="51"/>
      <c r="G50" s="38"/>
      <c r="H50" s="38"/>
      <c r="I50" s="38"/>
      <c r="J50" s="38"/>
      <c r="K50" s="38"/>
      <c r="L50" s="38"/>
      <c r="M50" s="38"/>
      <c r="N50" s="38"/>
      <c r="O50" s="38"/>
      <c r="P50" s="38"/>
      <c r="Q50" s="38"/>
      <c r="R50" s="38"/>
      <c r="S50" s="38"/>
      <c r="T50" s="38"/>
    </row>
  </sheetData>
  <sheetProtection algorithmName="SHA-512" hashValue="WQpkdJ8qSlW638lOK8XsONcx9gFKZY2AQZu1P5SZJWCiz9NLYvz3UzXwd4AeLczffMs/f2xz1XO4JcGYYnsSZw==" saltValue="xL5SR3k/F4Qiacun1ibbcQ==" spinCount="100000" sheet="1" objects="1" scenarios="1" formatCells="0" selectLockedCells="1"/>
  <mergeCells count="36">
    <mergeCell ref="B41:C43"/>
    <mergeCell ref="D42:T42"/>
    <mergeCell ref="B37:C40"/>
    <mergeCell ref="D37:I37"/>
    <mergeCell ref="J37:T37"/>
    <mergeCell ref="D38:I38"/>
    <mergeCell ref="J38:T38"/>
    <mergeCell ref="H39:L39"/>
    <mergeCell ref="N39:T39"/>
    <mergeCell ref="F40:J40"/>
    <mergeCell ref="N40:T40"/>
    <mergeCell ref="I28:L28"/>
    <mergeCell ref="I30:L30"/>
    <mergeCell ref="M34:T34"/>
    <mergeCell ref="M35:T35"/>
    <mergeCell ref="C34:K34"/>
    <mergeCell ref="C35:K35"/>
    <mergeCell ref="H25:I25"/>
    <mergeCell ref="J25:M25"/>
    <mergeCell ref="N25:O25"/>
    <mergeCell ref="H26:I26"/>
    <mergeCell ref="J26:M26"/>
    <mergeCell ref="N26:O26"/>
    <mergeCell ref="B23:T23"/>
    <mergeCell ref="R1:T1"/>
    <mergeCell ref="Q2:S2"/>
    <mergeCell ref="J7:T7"/>
    <mergeCell ref="J8:T8"/>
    <mergeCell ref="J9:S9"/>
    <mergeCell ref="M11:Q11"/>
    <mergeCell ref="L13:S13"/>
    <mergeCell ref="D15:Q15"/>
    <mergeCell ref="B16:T16"/>
    <mergeCell ref="B18:T18"/>
    <mergeCell ref="O3:T3"/>
    <mergeCell ref="F9:H9"/>
  </mergeCells>
  <phoneticPr fontId="1"/>
  <dataValidations count="3">
    <dataValidation type="list" allowBlank="1" showInputMessage="1" showErrorMessage="1" sqref="I27">
      <formula1>$AK$6:$AK$8</formula1>
    </dataValidation>
    <dataValidation type="list" allowBlank="1" showInputMessage="1" showErrorMessage="1" sqref="G27">
      <formula1>$AL$6:$AL$8</formula1>
    </dataValidation>
    <dataValidation type="list" allowBlank="1" showInputMessage="1" showErrorMessage="1" sqref="N27">
      <formula1>$AM$6:$AM$7</formula1>
    </dataValidation>
  </dataValidations>
  <pageMargins left="0.70866141732283472" right="0" top="0.59055118110236227"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pageSetUpPr fitToPage="1"/>
  </sheetPr>
  <dimension ref="A1:AL18"/>
  <sheetViews>
    <sheetView showGridLines="0" view="pageBreakPreview" zoomScale="90" zoomScaleNormal="100" zoomScaleSheetLayoutView="90" workbookViewId="0">
      <selection activeCell="AM8" sqref="AM8"/>
    </sheetView>
  </sheetViews>
  <sheetFormatPr defaultColWidth="9" defaultRowHeight="12.75" x14ac:dyDescent="0.4"/>
  <cols>
    <col min="1" max="1" width="29.875" style="53" customWidth="1"/>
    <col min="2" max="2" width="9.875" style="53" customWidth="1"/>
    <col min="3" max="3" width="5.875" style="53" customWidth="1"/>
    <col min="4" max="4" width="8" style="53" customWidth="1"/>
    <col min="5" max="5" width="5" style="53" customWidth="1"/>
    <col min="6" max="6" width="4.375" style="53" customWidth="1"/>
    <col min="7" max="7" width="5.375" style="53" customWidth="1"/>
    <col min="8" max="8" width="4.25" style="53" customWidth="1"/>
    <col min="9" max="9" width="5.375" style="53" customWidth="1"/>
    <col min="10" max="10" width="4.75" style="53" customWidth="1"/>
    <col min="11" max="11" width="1.75" style="53" customWidth="1"/>
    <col min="12" max="16384" width="9" style="53"/>
  </cols>
  <sheetData>
    <row r="1" spans="1:38" ht="35.25" customHeight="1" x14ac:dyDescent="0.4">
      <c r="A1" s="52" t="s">
        <v>179</v>
      </c>
      <c r="B1" s="52"/>
      <c r="C1" s="52"/>
      <c r="D1" s="52"/>
      <c r="E1" s="52"/>
      <c r="F1" s="52"/>
      <c r="G1" s="52"/>
      <c r="H1" s="52"/>
      <c r="I1" s="52"/>
      <c r="J1" s="52"/>
      <c r="K1" s="52"/>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row>
    <row r="2" spans="1:38" s="54" customFormat="1" ht="39" customHeight="1" x14ac:dyDescent="0.4">
      <c r="A2" s="483" t="s">
        <v>180</v>
      </c>
      <c r="B2" s="483"/>
      <c r="C2" s="483"/>
      <c r="D2" s="483"/>
      <c r="E2" s="483"/>
      <c r="F2" s="483"/>
      <c r="G2" s="483"/>
      <c r="H2" s="483"/>
      <c r="I2" s="483"/>
      <c r="J2" s="483"/>
      <c r="K2" s="483"/>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row>
    <row r="3" spans="1:38" ht="30" customHeight="1" x14ac:dyDescent="0.4">
      <c r="A3" s="484" t="s">
        <v>181</v>
      </c>
      <c r="B3" s="487" t="s">
        <v>182</v>
      </c>
      <c r="C3" s="488"/>
      <c r="D3" s="488"/>
      <c r="E3" s="488"/>
      <c r="F3" s="488"/>
      <c r="G3" s="488"/>
      <c r="H3" s="488"/>
      <c r="I3" s="488"/>
      <c r="J3" s="489"/>
      <c r="K3" s="156"/>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row>
    <row r="4" spans="1:38" ht="33" customHeight="1" x14ac:dyDescent="0.2">
      <c r="A4" s="485"/>
      <c r="B4" s="490" t="s">
        <v>183</v>
      </c>
      <c r="C4" s="491"/>
      <c r="D4" s="492" t="str">
        <f>データシート!L3</f>
        <v/>
      </c>
      <c r="E4" s="493"/>
      <c r="F4" s="493"/>
      <c r="G4" s="493"/>
      <c r="H4" s="493"/>
      <c r="I4" s="493"/>
      <c r="J4" s="494"/>
      <c r="K4" s="15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row>
    <row r="5" spans="1:38" ht="33" customHeight="1" x14ac:dyDescent="0.4">
      <c r="A5" s="485"/>
      <c r="B5" s="495" t="s">
        <v>184</v>
      </c>
      <c r="C5" s="496"/>
      <c r="D5" s="481">
        <f>データシート!D52</f>
        <v>0</v>
      </c>
      <c r="E5" s="482"/>
      <c r="F5" s="482"/>
      <c r="G5" s="482"/>
      <c r="H5" s="158"/>
      <c r="I5" s="158"/>
      <c r="J5" s="159"/>
      <c r="K5" s="156"/>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1:38" ht="33" customHeight="1" x14ac:dyDescent="0.2">
      <c r="A6" s="485"/>
      <c r="B6" s="490" t="s">
        <v>185</v>
      </c>
      <c r="C6" s="491"/>
      <c r="D6" s="481">
        <f>データシート!D53</f>
        <v>0</v>
      </c>
      <c r="E6" s="482"/>
      <c r="F6" s="482"/>
      <c r="G6" s="482"/>
      <c r="H6" s="482"/>
      <c r="I6" s="482"/>
      <c r="J6" s="497"/>
      <c r="K6" s="15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row>
    <row r="7" spans="1:38" ht="33" customHeight="1" x14ac:dyDescent="0.2">
      <c r="A7" s="485"/>
      <c r="B7" s="498" t="s">
        <v>186</v>
      </c>
      <c r="C7" s="499"/>
      <c r="D7" s="110">
        <f>データシート!D54</f>
        <v>0</v>
      </c>
      <c r="E7" s="160" t="s">
        <v>187</v>
      </c>
      <c r="F7" s="482">
        <f>データシート!G54</f>
        <v>0</v>
      </c>
      <c r="G7" s="482"/>
      <c r="H7" s="482"/>
      <c r="I7" s="482"/>
      <c r="J7" s="497"/>
      <c r="K7" s="157"/>
      <c r="L7" s="267"/>
      <c r="M7" s="267"/>
      <c r="N7" s="267"/>
      <c r="O7" s="267"/>
      <c r="P7" s="267"/>
      <c r="Q7" s="267"/>
      <c r="R7" s="267"/>
      <c r="S7" s="267"/>
      <c r="T7" s="267"/>
      <c r="U7" s="267"/>
      <c r="V7" s="267"/>
      <c r="W7" s="267"/>
      <c r="X7" s="267"/>
      <c r="Y7" s="267"/>
      <c r="Z7" s="267"/>
      <c r="AA7" s="269" t="s">
        <v>188</v>
      </c>
      <c r="AB7" s="267"/>
      <c r="AC7" s="269" t="s">
        <v>189</v>
      </c>
      <c r="AD7" s="269" t="s">
        <v>190</v>
      </c>
      <c r="AE7" s="269" t="s">
        <v>191</v>
      </c>
      <c r="AF7" s="269" t="s">
        <v>192</v>
      </c>
      <c r="AG7" s="267"/>
      <c r="AH7" s="267" t="s">
        <v>193</v>
      </c>
      <c r="AI7" s="267"/>
      <c r="AJ7" s="267"/>
      <c r="AK7" s="267"/>
      <c r="AL7" s="267"/>
    </row>
    <row r="8" spans="1:38" ht="59.25" customHeight="1" x14ac:dyDescent="0.4">
      <c r="A8" s="486"/>
      <c r="B8" s="490" t="s">
        <v>194</v>
      </c>
      <c r="C8" s="491"/>
      <c r="D8" s="174">
        <f>データシート!C11</f>
        <v>0</v>
      </c>
      <c r="E8" s="501" t="s">
        <v>195</v>
      </c>
      <c r="F8" s="501"/>
      <c r="G8" s="501"/>
      <c r="H8" s="501"/>
      <c r="I8" s="501"/>
      <c r="J8" s="502"/>
      <c r="K8" s="161"/>
      <c r="L8" s="267"/>
      <c r="M8" s="267"/>
      <c r="N8" s="267"/>
      <c r="O8" s="267"/>
      <c r="P8" s="267"/>
      <c r="Q8" s="267"/>
      <c r="R8" s="267"/>
      <c r="S8" s="267"/>
      <c r="T8" s="267"/>
      <c r="U8" s="267"/>
      <c r="V8" s="267"/>
      <c r="W8" s="267"/>
      <c r="X8" s="267"/>
      <c r="Y8" s="267"/>
      <c r="Z8" s="267"/>
      <c r="AA8" s="269" t="s">
        <v>196</v>
      </c>
      <c r="AB8" s="267"/>
      <c r="AC8" s="269" t="s">
        <v>197</v>
      </c>
      <c r="AD8" s="269" t="s">
        <v>198</v>
      </c>
      <c r="AE8" s="269" t="s">
        <v>199</v>
      </c>
      <c r="AF8" s="269" t="s">
        <v>200</v>
      </c>
      <c r="AG8" s="267"/>
      <c r="AH8" s="267" t="s">
        <v>200</v>
      </c>
      <c r="AI8" s="267"/>
      <c r="AJ8" s="267"/>
      <c r="AK8" s="267"/>
      <c r="AL8" s="267"/>
    </row>
    <row r="9" spans="1:38" ht="61.5" customHeight="1" x14ac:dyDescent="0.4">
      <c r="A9" s="55" t="s">
        <v>201</v>
      </c>
      <c r="B9" s="481">
        <f>データシート!D57</f>
        <v>0</v>
      </c>
      <c r="C9" s="482"/>
      <c r="D9" s="482"/>
      <c r="E9" s="482"/>
      <c r="F9" s="482"/>
      <c r="G9" s="482"/>
      <c r="H9" s="482"/>
      <c r="I9" s="482"/>
      <c r="J9" s="497"/>
      <c r="K9" s="162"/>
      <c r="L9" s="267"/>
      <c r="M9" s="267"/>
      <c r="N9" s="267"/>
      <c r="O9" s="267"/>
      <c r="P9" s="267"/>
      <c r="Q9" s="267"/>
      <c r="R9" s="267"/>
      <c r="S9" s="267"/>
      <c r="T9" s="267"/>
      <c r="U9" s="267"/>
      <c r="V9" s="267"/>
      <c r="W9" s="267"/>
      <c r="X9" s="267"/>
      <c r="Y9" s="267"/>
      <c r="Z9" s="267"/>
      <c r="AA9" s="269" t="s">
        <v>202</v>
      </c>
      <c r="AB9" s="267"/>
      <c r="AC9" s="267"/>
      <c r="AD9" s="269" t="s">
        <v>203</v>
      </c>
      <c r="AE9" s="267"/>
      <c r="AF9" s="269" t="s">
        <v>204</v>
      </c>
      <c r="AG9" s="267"/>
      <c r="AH9" s="267" t="s">
        <v>204</v>
      </c>
      <c r="AI9" s="267"/>
      <c r="AJ9" s="267"/>
      <c r="AK9" s="267"/>
      <c r="AL9" s="267"/>
    </row>
    <row r="10" spans="1:38" ht="41.1" customHeight="1" x14ac:dyDescent="0.4">
      <c r="A10" s="56" t="s">
        <v>205</v>
      </c>
      <c r="B10" s="163"/>
      <c r="C10" s="480">
        <f>データシート!D89</f>
        <v>0</v>
      </c>
      <c r="D10" s="480"/>
      <c r="E10" s="480"/>
      <c r="F10" s="480"/>
      <c r="G10" s="480"/>
      <c r="H10" s="137"/>
      <c r="I10" s="137"/>
      <c r="J10" s="136"/>
      <c r="K10" s="156"/>
      <c r="L10" s="267"/>
      <c r="M10" s="267"/>
      <c r="N10" s="267"/>
      <c r="O10" s="267"/>
      <c r="P10" s="267"/>
      <c r="Q10" s="267"/>
      <c r="R10" s="267"/>
      <c r="S10" s="267"/>
      <c r="T10" s="267"/>
      <c r="U10" s="267"/>
      <c r="V10" s="267"/>
      <c r="W10" s="267"/>
      <c r="X10" s="267"/>
      <c r="Y10" s="267"/>
      <c r="Z10" s="267"/>
      <c r="AA10" s="269"/>
      <c r="AB10" s="267"/>
      <c r="AC10" s="267"/>
      <c r="AD10" s="267"/>
      <c r="AE10" s="267"/>
      <c r="AF10" s="161" t="s">
        <v>206</v>
      </c>
      <c r="AG10" s="267"/>
      <c r="AH10" s="267" t="s">
        <v>207</v>
      </c>
      <c r="AI10" s="267"/>
      <c r="AJ10" s="267"/>
      <c r="AK10" s="267"/>
      <c r="AL10" s="267"/>
    </row>
    <row r="11" spans="1:38" ht="66.75" customHeight="1" x14ac:dyDescent="0.4">
      <c r="A11" s="57" t="s">
        <v>208</v>
      </c>
      <c r="B11" s="503" t="s">
        <v>209</v>
      </c>
      <c r="C11" s="504"/>
      <c r="D11" s="504"/>
      <c r="E11" s="504"/>
      <c r="F11" s="504"/>
      <c r="G11" s="504"/>
      <c r="H11" s="504"/>
      <c r="I11" s="504"/>
      <c r="J11" s="505"/>
      <c r="K11" s="162"/>
      <c r="L11" s="267"/>
      <c r="M11" s="267"/>
      <c r="N11" s="267"/>
      <c r="O11" s="267"/>
      <c r="P11" s="267"/>
      <c r="Q11" s="267"/>
      <c r="R11" s="267"/>
      <c r="S11" s="267"/>
      <c r="T11" s="267"/>
      <c r="U11" s="267"/>
      <c r="V11" s="267"/>
      <c r="W11" s="267"/>
      <c r="X11" s="267"/>
      <c r="Y11" s="267"/>
      <c r="Z11" s="267"/>
      <c r="AA11" s="269"/>
      <c r="AB11" s="267"/>
      <c r="AC11" s="267"/>
      <c r="AD11" s="267"/>
      <c r="AE11" s="267"/>
      <c r="AF11" s="269" t="s">
        <v>210</v>
      </c>
      <c r="AG11" s="267"/>
      <c r="AH11" s="267" t="s">
        <v>211</v>
      </c>
      <c r="AI11" s="267"/>
      <c r="AJ11" s="267"/>
      <c r="AK11" s="267"/>
      <c r="AL11" s="267"/>
    </row>
    <row r="12" spans="1:38" ht="37.5" customHeight="1" x14ac:dyDescent="0.4">
      <c r="A12" s="506" t="s">
        <v>212</v>
      </c>
      <c r="B12" s="490" t="s">
        <v>183</v>
      </c>
      <c r="C12" s="491"/>
      <c r="D12" s="492" t="str">
        <f>データシート!P74</f>
        <v/>
      </c>
      <c r="E12" s="493"/>
      <c r="F12" s="493"/>
      <c r="G12" s="493"/>
      <c r="H12" s="493"/>
      <c r="I12" s="493"/>
      <c r="J12" s="494"/>
      <c r="K12" s="156"/>
      <c r="L12" s="267"/>
      <c r="M12" s="267"/>
      <c r="N12" s="267"/>
      <c r="O12" s="267"/>
      <c r="P12" s="267"/>
      <c r="Q12" s="267"/>
      <c r="R12" s="267"/>
      <c r="S12" s="267"/>
      <c r="T12" s="267"/>
      <c r="U12" s="267"/>
      <c r="V12" s="267"/>
      <c r="W12" s="267"/>
      <c r="X12" s="267"/>
      <c r="Y12" s="267"/>
      <c r="Z12" s="267"/>
      <c r="AA12" s="270"/>
      <c r="AB12" s="267"/>
      <c r="AC12" s="267"/>
      <c r="AD12" s="267"/>
      <c r="AE12" s="267"/>
      <c r="AF12" s="269" t="s">
        <v>213</v>
      </c>
      <c r="AG12" s="267"/>
      <c r="AH12" s="267" t="s">
        <v>214</v>
      </c>
      <c r="AI12" s="267"/>
      <c r="AJ12" s="267"/>
      <c r="AK12" s="267"/>
      <c r="AL12" s="267"/>
    </row>
    <row r="13" spans="1:38" ht="37.5" customHeight="1" x14ac:dyDescent="0.4">
      <c r="A13" s="507"/>
      <c r="B13" s="495" t="s">
        <v>184</v>
      </c>
      <c r="C13" s="496"/>
      <c r="D13" s="481">
        <f>データシート!D79</f>
        <v>0</v>
      </c>
      <c r="E13" s="482"/>
      <c r="F13" s="482"/>
      <c r="G13" s="482"/>
      <c r="H13" s="482"/>
      <c r="I13" s="164"/>
      <c r="J13" s="165"/>
      <c r="K13" s="156"/>
      <c r="L13" s="267"/>
      <c r="M13" s="267"/>
      <c r="N13" s="267"/>
      <c r="O13" s="267"/>
      <c r="P13" s="267"/>
      <c r="Q13" s="267"/>
      <c r="R13" s="267"/>
      <c r="S13" s="267"/>
      <c r="T13" s="267"/>
      <c r="U13" s="267"/>
      <c r="V13" s="267"/>
      <c r="W13" s="267"/>
      <c r="X13" s="267"/>
      <c r="Y13" s="267"/>
      <c r="Z13" s="267"/>
      <c r="AA13" s="267"/>
      <c r="AB13" s="267"/>
      <c r="AC13" s="267"/>
      <c r="AD13" s="267"/>
      <c r="AE13" s="267"/>
      <c r="AF13" s="269" t="s">
        <v>215</v>
      </c>
      <c r="AG13" s="267"/>
      <c r="AH13" s="267" t="s">
        <v>213</v>
      </c>
      <c r="AI13" s="267"/>
      <c r="AJ13" s="267"/>
      <c r="AK13" s="267"/>
      <c r="AL13" s="267"/>
    </row>
    <row r="14" spans="1:38" ht="37.5" customHeight="1" x14ac:dyDescent="0.4">
      <c r="A14" s="507"/>
      <c r="B14" s="498" t="s">
        <v>186</v>
      </c>
      <c r="C14" s="499"/>
      <c r="D14" s="509">
        <f>データシート!D81</f>
        <v>0</v>
      </c>
      <c r="E14" s="510"/>
      <c r="F14" s="510"/>
      <c r="G14" s="510"/>
      <c r="H14" s="510"/>
      <c r="I14" s="510"/>
      <c r="J14" s="511"/>
      <c r="K14" s="156"/>
      <c r="L14" s="267"/>
      <c r="M14" s="267"/>
      <c r="N14" s="267"/>
      <c r="O14" s="267"/>
      <c r="P14" s="267"/>
      <c r="Q14" s="267"/>
      <c r="R14" s="267"/>
      <c r="S14" s="267"/>
      <c r="T14" s="267"/>
      <c r="U14" s="267"/>
      <c r="V14" s="267"/>
      <c r="W14" s="267"/>
      <c r="X14" s="267"/>
      <c r="Y14" s="267"/>
      <c r="Z14" s="267"/>
      <c r="AA14" s="267"/>
      <c r="AB14" s="267"/>
      <c r="AC14" s="267"/>
      <c r="AD14" s="267"/>
      <c r="AE14" s="267"/>
      <c r="AF14" s="269" t="s">
        <v>216</v>
      </c>
      <c r="AG14" s="267"/>
      <c r="AH14" s="267" t="s">
        <v>217</v>
      </c>
      <c r="AI14" s="267"/>
      <c r="AJ14" s="267"/>
      <c r="AK14" s="267"/>
      <c r="AL14" s="267"/>
    </row>
    <row r="15" spans="1:38" ht="37.5" customHeight="1" x14ac:dyDescent="0.4">
      <c r="A15" s="507"/>
      <c r="B15" s="58" t="s">
        <v>218</v>
      </c>
      <c r="C15" s="59" t="s">
        <v>219</v>
      </c>
      <c r="D15" s="128" t="str">
        <f>データシート!D84</f>
        <v/>
      </c>
      <c r="E15" s="135"/>
      <c r="F15" s="512"/>
      <c r="G15" s="512"/>
      <c r="H15" s="512"/>
      <c r="I15" s="512"/>
      <c r="J15" s="513"/>
      <c r="K15" s="156"/>
      <c r="L15" s="267"/>
      <c r="M15" s="267"/>
      <c r="N15" s="267"/>
      <c r="O15" s="267"/>
      <c r="P15" s="267"/>
      <c r="Q15" s="267"/>
      <c r="R15" s="267"/>
      <c r="S15" s="267"/>
      <c r="T15" s="267"/>
      <c r="U15" s="267"/>
      <c r="V15" s="267"/>
      <c r="W15" s="267"/>
      <c r="X15" s="267"/>
      <c r="Y15" s="267"/>
      <c r="Z15" s="267"/>
      <c r="AA15" s="267"/>
      <c r="AB15" s="267"/>
      <c r="AC15" s="267"/>
      <c r="AD15" s="267"/>
      <c r="AE15" s="267"/>
      <c r="AF15" s="269" t="s">
        <v>211</v>
      </c>
      <c r="AG15" s="267"/>
      <c r="AH15" s="267"/>
      <c r="AI15" s="267"/>
      <c r="AJ15" s="267"/>
      <c r="AK15" s="267"/>
      <c r="AL15" s="267"/>
    </row>
    <row r="16" spans="1:38" ht="37.5" customHeight="1" x14ac:dyDescent="0.4">
      <c r="A16" s="508"/>
      <c r="B16" s="514" t="s">
        <v>220</v>
      </c>
      <c r="C16" s="515"/>
      <c r="D16" s="517">
        <f>データシート!D75</f>
        <v>0</v>
      </c>
      <c r="E16" s="518"/>
      <c r="F16" s="518"/>
      <c r="G16" s="518"/>
      <c r="H16" s="518"/>
      <c r="I16" s="160"/>
      <c r="J16" s="166"/>
      <c r="K16" s="156"/>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row>
    <row r="17" spans="1:38" ht="36" customHeight="1" x14ac:dyDescent="0.4">
      <c r="A17" s="60" t="s">
        <v>221</v>
      </c>
      <c r="B17" s="514" t="s">
        <v>222</v>
      </c>
      <c r="C17" s="516"/>
      <c r="D17" s="516"/>
      <c r="E17" s="516"/>
      <c r="F17" s="516"/>
      <c r="G17" s="516"/>
      <c r="H17" s="516"/>
      <c r="I17" s="516"/>
      <c r="J17" s="515"/>
      <c r="K17" s="162"/>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row>
    <row r="18" spans="1:38" ht="50.25" customHeight="1" x14ac:dyDescent="0.4">
      <c r="A18" s="500" t="s">
        <v>223</v>
      </c>
      <c r="B18" s="500"/>
      <c r="C18" s="500"/>
      <c r="D18" s="500"/>
      <c r="E18" s="500"/>
      <c r="F18" s="500"/>
      <c r="G18" s="500"/>
      <c r="H18" s="500"/>
      <c r="I18" s="500"/>
      <c r="J18" s="500"/>
      <c r="K18" s="500"/>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row>
  </sheetData>
  <sheetProtection algorithmName="SHA-512" hashValue="ZIxvyiHdUvn6R8/8xisTp27yTrXRzLqn8Bo39hNrHV1SA1LuIwoeBMPAoBjmndP2M2+hS4x/5ycuCTew0YkA5w==" saltValue="M6DNw/m+xXeupit8NYgXxg==" spinCount="100000" sheet="1" objects="1" scenarios="1" formatCells="0" selectLockedCells="1"/>
  <mergeCells count="28">
    <mergeCell ref="A18:K18"/>
    <mergeCell ref="F7:J7"/>
    <mergeCell ref="B8:C8"/>
    <mergeCell ref="E8:J8"/>
    <mergeCell ref="B9:J9"/>
    <mergeCell ref="B11:J11"/>
    <mergeCell ref="A12:A16"/>
    <mergeCell ref="B12:C12"/>
    <mergeCell ref="D12:J12"/>
    <mergeCell ref="B13:C13"/>
    <mergeCell ref="B14:C14"/>
    <mergeCell ref="D14:J14"/>
    <mergeCell ref="F15:J15"/>
    <mergeCell ref="B16:C16"/>
    <mergeCell ref="B17:J17"/>
    <mergeCell ref="D16:H16"/>
    <mergeCell ref="C10:G10"/>
    <mergeCell ref="D13:H13"/>
    <mergeCell ref="A2:K2"/>
    <mergeCell ref="A3:A8"/>
    <mergeCell ref="B3:J3"/>
    <mergeCell ref="B4:C4"/>
    <mergeCell ref="D4:J4"/>
    <mergeCell ref="B5:C5"/>
    <mergeCell ref="D5:G5"/>
    <mergeCell ref="B6:C6"/>
    <mergeCell ref="D6:J6"/>
    <mergeCell ref="B7:C7"/>
  </mergeCells>
  <phoneticPr fontId="1"/>
  <pageMargins left="0.70866141732283472" right="0.31496062992125984"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N32"/>
  <sheetViews>
    <sheetView showGridLines="0" view="pageBreakPreview" zoomScaleNormal="100" zoomScaleSheetLayoutView="100" workbookViewId="0">
      <selection activeCell="G8" sqref="G8:L8"/>
    </sheetView>
  </sheetViews>
  <sheetFormatPr defaultColWidth="9" defaultRowHeight="13.5" x14ac:dyDescent="0.4"/>
  <cols>
    <col min="1" max="1" width="1" style="61" customWidth="1"/>
    <col min="2" max="2" width="7.375" style="61" customWidth="1"/>
    <col min="3" max="3" width="12.875" style="61" customWidth="1"/>
    <col min="4" max="4" width="4.25" style="61" customWidth="1"/>
    <col min="5" max="5" width="7.375" style="61" customWidth="1"/>
    <col min="6" max="6" width="6.625" style="61" customWidth="1"/>
    <col min="7" max="7" width="5.5" style="61" customWidth="1"/>
    <col min="8" max="8" width="4.25" style="61" customWidth="1"/>
    <col min="9" max="9" width="10.75" style="61" customWidth="1"/>
    <col min="10" max="11" width="7.125" style="61" customWidth="1"/>
    <col min="12" max="12" width="3.5" style="61" customWidth="1"/>
    <col min="13" max="13" width="3.125" style="61" customWidth="1"/>
    <col min="14" max="14" width="1.625" style="61" customWidth="1"/>
    <col min="15" max="15" width="7.125" style="61" customWidth="1"/>
    <col min="16" max="16384" width="9" style="61"/>
  </cols>
  <sheetData>
    <row r="1" spans="1:14" x14ac:dyDescent="0.4">
      <c r="A1" s="38"/>
      <c r="B1" s="38" t="s">
        <v>224</v>
      </c>
      <c r="C1" s="38"/>
      <c r="D1" s="38"/>
      <c r="E1" s="38"/>
      <c r="F1" s="38"/>
      <c r="G1" s="38"/>
      <c r="H1" s="38"/>
      <c r="I1" s="38"/>
      <c r="J1" s="38"/>
      <c r="K1" s="38"/>
      <c r="L1" s="38"/>
      <c r="M1" s="38"/>
      <c r="N1" s="38"/>
    </row>
    <row r="2" spans="1:14" ht="16.5" customHeight="1" x14ac:dyDescent="0.4">
      <c r="A2" s="38"/>
      <c r="B2" s="38"/>
      <c r="C2" s="38"/>
      <c r="D2" s="38"/>
      <c r="E2" s="38"/>
      <c r="F2" s="38"/>
      <c r="G2" s="38"/>
      <c r="H2" s="38"/>
      <c r="I2" s="38"/>
      <c r="J2" s="38"/>
      <c r="K2" s="38"/>
      <c r="L2" s="38"/>
      <c r="M2" s="38"/>
      <c r="N2" s="38"/>
    </row>
    <row r="3" spans="1:14" ht="14.25" x14ac:dyDescent="0.4">
      <c r="A3" s="38"/>
      <c r="B3" s="167" t="s">
        <v>135</v>
      </c>
      <c r="C3" s="38"/>
      <c r="D3" s="38"/>
      <c r="E3" s="38"/>
      <c r="F3" s="38"/>
      <c r="G3" s="38"/>
      <c r="H3" s="38"/>
      <c r="I3" s="38"/>
      <c r="J3" s="38"/>
      <c r="K3" s="38"/>
      <c r="L3" s="38"/>
      <c r="M3" s="38"/>
      <c r="N3" s="38"/>
    </row>
    <row r="4" spans="1:14" ht="18" customHeight="1" x14ac:dyDescent="0.4">
      <c r="A4" s="38"/>
      <c r="B4" s="167" t="s">
        <v>225</v>
      </c>
      <c r="C4" s="38"/>
      <c r="D4" s="38"/>
      <c r="E4" s="38"/>
      <c r="F4" s="38"/>
      <c r="G4" s="38"/>
      <c r="H4" s="38"/>
      <c r="I4" s="38"/>
      <c r="J4" s="38"/>
      <c r="K4" s="38"/>
      <c r="L4" s="38"/>
      <c r="M4" s="38"/>
      <c r="N4" s="38"/>
    </row>
    <row r="5" spans="1:14" x14ac:dyDescent="0.4">
      <c r="A5" s="38"/>
      <c r="B5" s="38"/>
      <c r="C5" s="38"/>
      <c r="D5" s="38"/>
      <c r="E5" s="38"/>
      <c r="F5" s="38"/>
      <c r="G5" s="38"/>
      <c r="H5" s="38"/>
      <c r="I5" s="38"/>
      <c r="J5" s="38"/>
      <c r="K5" s="38"/>
      <c r="L5" s="38"/>
      <c r="M5" s="38"/>
      <c r="N5" s="38"/>
    </row>
    <row r="6" spans="1:14" x14ac:dyDescent="0.4">
      <c r="A6" s="38"/>
      <c r="B6" s="38"/>
      <c r="C6" s="38"/>
      <c r="D6" s="38"/>
      <c r="E6" s="38"/>
      <c r="F6" s="38"/>
      <c r="G6" s="38"/>
      <c r="H6" s="38"/>
      <c r="I6" s="38"/>
      <c r="J6" s="38"/>
      <c r="K6" s="38"/>
      <c r="L6" s="38"/>
      <c r="M6" s="38"/>
      <c r="N6" s="38"/>
    </row>
    <row r="7" spans="1:14" ht="17.25" customHeight="1" x14ac:dyDescent="0.4">
      <c r="A7" s="38"/>
      <c r="B7" s="38"/>
      <c r="C7" s="38"/>
      <c r="D7" s="168" t="s">
        <v>226</v>
      </c>
      <c r="E7" s="38" t="s">
        <v>227</v>
      </c>
      <c r="F7" s="38"/>
      <c r="G7" s="520">
        <f>様式第１!J7</f>
        <v>0</v>
      </c>
      <c r="H7" s="520"/>
      <c r="I7" s="520"/>
      <c r="J7" s="520"/>
      <c r="K7" s="520"/>
      <c r="L7" s="520"/>
      <c r="M7" s="38"/>
      <c r="N7" s="38"/>
    </row>
    <row r="8" spans="1:14" ht="22.5" customHeight="1" x14ac:dyDescent="0.4">
      <c r="A8" s="38"/>
      <c r="B8" s="38"/>
      <c r="C8" s="38"/>
      <c r="D8" s="38"/>
      <c r="E8" s="38" t="s">
        <v>228</v>
      </c>
      <c r="F8" s="38"/>
      <c r="G8" s="520">
        <f>様式第１!J8</f>
        <v>0</v>
      </c>
      <c r="H8" s="520"/>
      <c r="I8" s="520"/>
      <c r="J8" s="520"/>
      <c r="K8" s="520"/>
      <c r="L8" s="520"/>
      <c r="M8" s="38"/>
      <c r="N8" s="38"/>
    </row>
    <row r="9" spans="1:14" ht="21.75" customHeight="1" x14ac:dyDescent="0.4">
      <c r="A9" s="38"/>
      <c r="B9" s="38"/>
      <c r="C9" s="38"/>
      <c r="D9" s="38"/>
      <c r="E9" s="440" t="s">
        <v>147</v>
      </c>
      <c r="F9" s="440"/>
      <c r="G9" s="521" t="str">
        <f>様式第１!J9</f>
        <v>　</v>
      </c>
      <c r="H9" s="521"/>
      <c r="I9" s="521"/>
      <c r="J9" s="521"/>
      <c r="K9" s="521"/>
      <c r="L9" s="38" t="s">
        <v>229</v>
      </c>
      <c r="M9" s="38"/>
      <c r="N9" s="38"/>
    </row>
    <row r="10" spans="1:14" ht="20.25" customHeight="1" x14ac:dyDescent="0.4">
      <c r="A10" s="38"/>
      <c r="B10" s="38"/>
      <c r="C10" s="38"/>
      <c r="D10" s="38" t="s">
        <v>230</v>
      </c>
      <c r="E10" s="38"/>
      <c r="F10" s="38"/>
      <c r="G10" s="38"/>
      <c r="H10" s="520">
        <f>様式第１!L13</f>
        <v>0</v>
      </c>
      <c r="I10" s="520"/>
      <c r="J10" s="520"/>
      <c r="K10" s="520"/>
      <c r="L10" s="520"/>
      <c r="M10" s="38" t="s">
        <v>231</v>
      </c>
      <c r="N10" s="38"/>
    </row>
    <row r="11" spans="1:14" x14ac:dyDescent="0.4">
      <c r="A11" s="38"/>
      <c r="B11" s="38"/>
      <c r="C11" s="38"/>
      <c r="D11" s="38"/>
      <c r="E11" s="38"/>
      <c r="F11" s="38"/>
      <c r="G11" s="38"/>
      <c r="H11" s="38"/>
      <c r="I11" s="519"/>
      <c r="J11" s="519"/>
      <c r="K11" s="519"/>
      <c r="L11" s="519"/>
      <c r="M11" s="38"/>
      <c r="N11" s="38"/>
    </row>
    <row r="12" spans="1:14" x14ac:dyDescent="0.4">
      <c r="A12" s="38"/>
      <c r="B12" s="38"/>
      <c r="C12" s="38"/>
      <c r="D12" s="38"/>
      <c r="E12" s="38"/>
      <c r="F12" s="38"/>
      <c r="G12" s="38"/>
      <c r="H12" s="38"/>
      <c r="I12" s="38"/>
      <c r="J12" s="38"/>
      <c r="K12" s="38"/>
      <c r="L12" s="38"/>
      <c r="M12" s="38"/>
      <c r="N12" s="38"/>
    </row>
    <row r="13" spans="1:14" ht="14.25" x14ac:dyDescent="0.4">
      <c r="A13" s="38"/>
      <c r="B13" s="38" t="s">
        <v>232</v>
      </c>
      <c r="C13" s="38"/>
      <c r="D13" s="167" t="s">
        <v>411</v>
      </c>
      <c r="E13" s="38"/>
      <c r="F13" s="38"/>
      <c r="G13" s="38"/>
      <c r="H13" s="38"/>
      <c r="I13" s="38"/>
      <c r="J13" s="38"/>
      <c r="K13" s="38"/>
      <c r="L13" s="38"/>
      <c r="M13" s="38"/>
      <c r="N13" s="38"/>
    </row>
    <row r="14" spans="1:14" ht="14.25" x14ac:dyDescent="0.4">
      <c r="A14" s="38"/>
      <c r="B14" s="38"/>
      <c r="C14" s="167" t="s">
        <v>233</v>
      </c>
      <c r="D14" s="38"/>
      <c r="E14" s="38"/>
      <c r="F14" s="38"/>
      <c r="G14" s="38"/>
      <c r="H14" s="38"/>
      <c r="I14" s="38"/>
      <c r="J14" s="38"/>
      <c r="K14" s="38"/>
      <c r="L14" s="38"/>
      <c r="M14" s="38"/>
      <c r="N14" s="38"/>
    </row>
    <row r="15" spans="1:14" x14ac:dyDescent="0.4">
      <c r="A15" s="38"/>
      <c r="B15" s="38"/>
      <c r="C15" s="38"/>
      <c r="D15" s="38"/>
      <c r="E15" s="38"/>
      <c r="F15" s="38"/>
      <c r="G15" s="38"/>
      <c r="H15" s="38"/>
      <c r="I15" s="38"/>
      <c r="J15" s="38"/>
      <c r="K15" s="38"/>
      <c r="L15" s="38"/>
      <c r="M15" s="38"/>
      <c r="N15" s="38"/>
    </row>
    <row r="16" spans="1:14" x14ac:dyDescent="0.4">
      <c r="A16" s="38"/>
      <c r="B16" s="38"/>
      <c r="C16" s="38"/>
      <c r="D16" s="38"/>
      <c r="E16" s="38"/>
      <c r="F16" s="38"/>
      <c r="G16" s="38"/>
      <c r="H16" s="38"/>
      <c r="I16" s="38"/>
      <c r="J16" s="38"/>
      <c r="K16" s="38"/>
      <c r="L16" s="38"/>
      <c r="M16" s="38"/>
      <c r="N16" s="38"/>
    </row>
    <row r="17" spans="1:14" ht="61.5" customHeight="1" x14ac:dyDescent="0.4">
      <c r="A17" s="38"/>
      <c r="B17" s="522" t="s">
        <v>234</v>
      </c>
      <c r="C17" s="522"/>
      <c r="D17" s="522"/>
      <c r="E17" s="522"/>
      <c r="F17" s="522"/>
      <c r="G17" s="522"/>
      <c r="H17" s="522"/>
      <c r="I17" s="522"/>
      <c r="J17" s="522"/>
      <c r="K17" s="522"/>
      <c r="L17" s="522"/>
      <c r="M17" s="522"/>
      <c r="N17" s="522"/>
    </row>
    <row r="18" spans="1:14" ht="18" customHeight="1" x14ac:dyDescent="0.4">
      <c r="A18" s="38"/>
      <c r="B18" s="38"/>
      <c r="C18" s="38"/>
      <c r="D18" s="38"/>
      <c r="E18" s="38"/>
      <c r="F18" s="38"/>
      <c r="G18" s="38" t="s">
        <v>235</v>
      </c>
      <c r="H18" s="38"/>
      <c r="I18" s="38"/>
      <c r="J18" s="38"/>
      <c r="K18" s="38"/>
      <c r="L18" s="38"/>
      <c r="M18" s="38"/>
      <c r="N18" s="38"/>
    </row>
    <row r="19" spans="1:14" ht="18" customHeight="1" x14ac:dyDescent="0.4">
      <c r="A19" s="38"/>
      <c r="B19" s="38"/>
      <c r="C19" s="38"/>
      <c r="D19" s="38"/>
      <c r="E19" s="38"/>
      <c r="F19" s="38"/>
      <c r="G19" s="38"/>
      <c r="H19" s="38"/>
      <c r="I19" s="38"/>
      <c r="J19" s="38"/>
      <c r="K19" s="38"/>
      <c r="L19" s="38"/>
      <c r="M19" s="38"/>
      <c r="N19" s="38"/>
    </row>
    <row r="20" spans="1:14" ht="33" customHeight="1" x14ac:dyDescent="0.4">
      <c r="A20" s="38"/>
      <c r="B20" s="452" t="s">
        <v>236</v>
      </c>
      <c r="C20" s="452"/>
      <c r="D20" s="523" t="s">
        <v>237</v>
      </c>
      <c r="E20" s="524"/>
      <c r="F20" s="525" t="str">
        <f>様式第１!I30</f>
        <v/>
      </c>
      <c r="G20" s="526"/>
      <c r="H20" s="526"/>
      <c r="I20" s="527"/>
      <c r="J20" s="146" t="s">
        <v>238</v>
      </c>
      <c r="K20" s="146"/>
      <c r="L20" s="146"/>
      <c r="M20" s="169"/>
      <c r="N20" s="38"/>
    </row>
    <row r="21" spans="1:14" ht="33" customHeight="1" x14ac:dyDescent="0.4">
      <c r="A21" s="38"/>
      <c r="B21" s="452" t="s">
        <v>239</v>
      </c>
      <c r="C21" s="452"/>
      <c r="D21" s="457">
        <f>データシート!D35</f>
        <v>0</v>
      </c>
      <c r="E21" s="457"/>
      <c r="F21" s="457"/>
      <c r="G21" s="457"/>
      <c r="H21" s="457"/>
      <c r="I21" s="48" t="s">
        <v>240</v>
      </c>
      <c r="J21" s="457">
        <f>データシート!D37</f>
        <v>0</v>
      </c>
      <c r="K21" s="457"/>
      <c r="L21" s="457"/>
      <c r="M21" s="457"/>
      <c r="N21" s="38"/>
    </row>
    <row r="22" spans="1:14" ht="33" customHeight="1" x14ac:dyDescent="0.4">
      <c r="A22" s="38"/>
      <c r="B22" s="452" t="s">
        <v>241</v>
      </c>
      <c r="C22" s="452"/>
      <c r="D22" s="457">
        <f>データシート!D36</f>
        <v>0</v>
      </c>
      <c r="E22" s="457"/>
      <c r="F22" s="457"/>
      <c r="G22" s="457"/>
      <c r="H22" s="457"/>
      <c r="I22" s="48" t="s">
        <v>242</v>
      </c>
      <c r="J22" s="528">
        <f>データシート!D38</f>
        <v>0</v>
      </c>
      <c r="K22" s="457"/>
      <c r="L22" s="457"/>
      <c r="M22" s="457"/>
      <c r="N22" s="38"/>
    </row>
    <row r="23" spans="1:14" ht="33" customHeight="1" x14ac:dyDescent="0.4">
      <c r="A23" s="38"/>
      <c r="B23" s="452" t="s">
        <v>243</v>
      </c>
      <c r="C23" s="452"/>
      <c r="D23" s="457">
        <f>データシート!D39</f>
        <v>0</v>
      </c>
      <c r="E23" s="457"/>
      <c r="F23" s="457"/>
      <c r="G23" s="48"/>
      <c r="H23" s="170" t="s">
        <v>244</v>
      </c>
      <c r="I23" s="457">
        <f>データシート!D40</f>
        <v>0</v>
      </c>
      <c r="J23" s="457"/>
      <c r="K23" s="457"/>
      <c r="L23" s="457"/>
      <c r="M23" s="457"/>
      <c r="N23" s="38"/>
    </row>
    <row r="24" spans="1:14" ht="33" customHeight="1" x14ac:dyDescent="0.4">
      <c r="A24" s="38"/>
      <c r="B24" s="452" t="s">
        <v>245</v>
      </c>
      <c r="C24" s="452"/>
      <c r="D24" s="529">
        <f>データシート!D42</f>
        <v>0</v>
      </c>
      <c r="E24" s="529"/>
      <c r="F24" s="529"/>
      <c r="G24" s="529"/>
      <c r="H24" s="529"/>
      <c r="I24" s="529"/>
      <c r="J24" s="529"/>
      <c r="K24" s="529"/>
      <c r="L24" s="529"/>
      <c r="M24" s="529"/>
      <c r="N24" s="38"/>
    </row>
    <row r="25" spans="1:14" ht="33" customHeight="1" x14ac:dyDescent="0.4">
      <c r="A25" s="38"/>
      <c r="B25" s="452" t="s">
        <v>246</v>
      </c>
      <c r="C25" s="452"/>
      <c r="D25" s="529">
        <f>データシート!D41</f>
        <v>0</v>
      </c>
      <c r="E25" s="529"/>
      <c r="F25" s="529"/>
      <c r="G25" s="529"/>
      <c r="H25" s="529"/>
      <c r="I25" s="529"/>
      <c r="J25" s="529"/>
      <c r="K25" s="529"/>
      <c r="L25" s="529"/>
      <c r="M25" s="529"/>
      <c r="N25" s="38"/>
    </row>
    <row r="26" spans="1:14" x14ac:dyDescent="0.4">
      <c r="A26" s="38"/>
      <c r="B26" s="171" t="s">
        <v>247</v>
      </c>
      <c r="C26" s="38"/>
      <c r="D26" s="38"/>
      <c r="E26" s="38"/>
      <c r="F26" s="38"/>
      <c r="G26" s="38"/>
      <c r="H26" s="38"/>
      <c r="I26" s="38"/>
      <c r="J26" s="38"/>
      <c r="K26" s="38"/>
      <c r="L26" s="38"/>
      <c r="M26" s="38"/>
      <c r="N26" s="38"/>
    </row>
    <row r="27" spans="1:14" x14ac:dyDescent="0.4">
      <c r="A27" s="38"/>
      <c r="B27" s="171" t="s">
        <v>248</v>
      </c>
      <c r="C27" s="38"/>
      <c r="D27" s="38"/>
      <c r="E27" s="38"/>
      <c r="F27" s="38"/>
      <c r="G27" s="38"/>
      <c r="H27" s="38"/>
      <c r="I27" s="38"/>
      <c r="J27" s="38"/>
      <c r="K27" s="38"/>
      <c r="L27" s="38"/>
      <c r="M27" s="38"/>
      <c r="N27" s="38"/>
    </row>
    <row r="28" spans="1:14" x14ac:dyDescent="0.4">
      <c r="A28" s="38"/>
      <c r="B28" s="38"/>
      <c r="C28" s="38"/>
      <c r="D28" s="38"/>
      <c r="E28" s="38"/>
      <c r="F28" s="38"/>
      <c r="G28" s="38"/>
      <c r="H28" s="38"/>
      <c r="I28" s="38"/>
      <c r="J28" s="38"/>
      <c r="K28" s="38"/>
      <c r="L28" s="38"/>
      <c r="M28" s="38"/>
      <c r="N28" s="38"/>
    </row>
    <row r="29" spans="1:14" x14ac:dyDescent="0.4">
      <c r="A29" s="38"/>
      <c r="B29" s="172"/>
      <c r="C29" s="172"/>
      <c r="D29" s="172"/>
      <c r="E29" s="172"/>
      <c r="F29" s="172"/>
      <c r="G29" s="172"/>
      <c r="H29" s="172"/>
      <c r="I29" s="172"/>
      <c r="J29" s="172"/>
      <c r="K29" s="172"/>
      <c r="L29" s="172"/>
      <c r="M29" s="172"/>
      <c r="N29" s="38"/>
    </row>
    <row r="30" spans="1:14" ht="16.5" customHeight="1" x14ac:dyDescent="0.4">
      <c r="A30" s="38"/>
      <c r="B30" s="38" t="s">
        <v>249</v>
      </c>
      <c r="C30" s="38"/>
      <c r="D30" s="38"/>
      <c r="E30" s="38"/>
      <c r="F30" s="38"/>
      <c r="G30" s="38"/>
      <c r="H30" s="38"/>
      <c r="I30" s="38"/>
      <c r="J30" s="38"/>
      <c r="K30" s="38"/>
      <c r="L30" s="38"/>
      <c r="M30" s="38"/>
      <c r="N30" s="38"/>
    </row>
    <row r="31" spans="1:14" ht="41.1" customHeight="1" x14ac:dyDescent="0.4">
      <c r="A31" s="38"/>
      <c r="B31" s="473" t="s">
        <v>250</v>
      </c>
      <c r="C31" s="473"/>
      <c r="D31" s="48" t="s">
        <v>412</v>
      </c>
      <c r="E31" s="148"/>
      <c r="F31" s="530"/>
      <c r="G31" s="474"/>
      <c r="H31" s="173" t="s">
        <v>134</v>
      </c>
      <c r="I31" s="48" t="s">
        <v>251</v>
      </c>
      <c r="J31" s="452"/>
      <c r="K31" s="452"/>
      <c r="L31" s="452"/>
      <c r="M31" s="452"/>
      <c r="N31" s="38"/>
    </row>
    <row r="32" spans="1:14" ht="39.75" customHeight="1" x14ac:dyDescent="0.4">
      <c r="A32" s="38"/>
      <c r="B32" s="151"/>
      <c r="C32" s="151"/>
      <c r="D32" s="151"/>
      <c r="E32" s="151"/>
      <c r="F32" s="151"/>
      <c r="G32" s="151"/>
      <c r="H32" s="151"/>
      <c r="I32" s="151"/>
      <c r="J32" s="151"/>
      <c r="K32" s="151"/>
      <c r="L32" s="151"/>
      <c r="M32" s="151"/>
      <c r="N32" s="38"/>
    </row>
  </sheetData>
  <sheetProtection algorithmName="SHA-512" hashValue="HBvHxW/rzBNz7h19QqDCkaaOLy8J8TFVGPAe7P+xF66n0hZOYQPZknx6pzKhuqaXeqWG1cnq7nxXgELbd9L67g==" saltValue="Q+mInC+jNp7YzUjd8VzIvg==" spinCount="100000" sheet="1" objects="1" scenarios="1" formatCells="0" selectLockedCells="1"/>
  <mergeCells count="26">
    <mergeCell ref="B24:C24"/>
    <mergeCell ref="D24:M24"/>
    <mergeCell ref="B25:C25"/>
    <mergeCell ref="D25:M25"/>
    <mergeCell ref="B31:C31"/>
    <mergeCell ref="F31:G31"/>
    <mergeCell ref="J31:M31"/>
    <mergeCell ref="B22:C22"/>
    <mergeCell ref="D22:H22"/>
    <mergeCell ref="J22:M22"/>
    <mergeCell ref="B23:C23"/>
    <mergeCell ref="D23:F23"/>
    <mergeCell ref="I23:M23"/>
    <mergeCell ref="B17:N17"/>
    <mergeCell ref="B20:C20"/>
    <mergeCell ref="D20:E20"/>
    <mergeCell ref="F20:I20"/>
    <mergeCell ref="B21:C21"/>
    <mergeCell ref="D21:H21"/>
    <mergeCell ref="J21:M21"/>
    <mergeCell ref="I11:L11"/>
    <mergeCell ref="G7:L7"/>
    <mergeCell ref="G8:L8"/>
    <mergeCell ref="E9:F9"/>
    <mergeCell ref="G9:K9"/>
    <mergeCell ref="H10:L10"/>
  </mergeCells>
  <phoneticPr fontId="1"/>
  <pageMargins left="0.7086614173228347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workbookViewId="0">
      <selection activeCell="B13" sqref="B13:B15"/>
    </sheetView>
  </sheetViews>
  <sheetFormatPr defaultRowHeight="18.75" x14ac:dyDescent="0.4"/>
  <cols>
    <col min="1" max="1" width="8.875" customWidth="1"/>
    <col min="2" max="2" width="5.75" customWidth="1"/>
    <col min="3" max="3" width="11.125" customWidth="1"/>
    <col min="4" max="4" width="10.125" customWidth="1"/>
    <col min="5" max="5" width="11.125" style="304" customWidth="1"/>
    <col min="6" max="6" width="13.25" customWidth="1"/>
    <col min="7" max="7" width="12.5" style="304" customWidth="1"/>
    <col min="8" max="8" width="25.25" style="304" customWidth="1"/>
    <col min="9" max="9" width="4.5" customWidth="1"/>
  </cols>
  <sheetData>
    <row r="1" spans="1:10" ht="24" x14ac:dyDescent="0.4">
      <c r="A1" s="557" t="s">
        <v>426</v>
      </c>
      <c r="B1" s="558"/>
      <c r="C1" s="558"/>
      <c r="D1" s="558"/>
      <c r="E1" s="558"/>
      <c r="F1" s="558"/>
      <c r="G1" s="558"/>
      <c r="H1" s="558"/>
      <c r="I1" s="558"/>
    </row>
    <row r="2" spans="1:10" ht="18.75" customHeight="1" x14ac:dyDescent="0.4">
      <c r="A2" s="304"/>
      <c r="B2" s="2"/>
      <c r="C2" s="2"/>
      <c r="D2" s="2"/>
      <c r="E2" s="2"/>
      <c r="F2" s="2"/>
      <c r="G2" s="2"/>
      <c r="H2" s="564" t="str">
        <f>IF(データシート!C7&lt;&gt;"",データシート!C7,"　　年　　　月　　　日")</f>
        <v>　　年　　　月　　　日</v>
      </c>
      <c r="I2" s="564"/>
    </row>
    <row r="3" spans="1:10" x14ac:dyDescent="0.4">
      <c r="A3" s="287"/>
      <c r="B3" s="304"/>
      <c r="C3" s="304"/>
      <c r="D3" s="304"/>
      <c r="F3" s="304"/>
      <c r="I3" s="304"/>
    </row>
    <row r="4" spans="1:10" ht="18.75" customHeight="1" x14ac:dyDescent="0.4">
      <c r="A4" s="559" t="s">
        <v>427</v>
      </c>
      <c r="B4" s="559"/>
      <c r="C4" s="559"/>
      <c r="D4" s="559"/>
      <c r="E4" s="559"/>
      <c r="F4" s="559"/>
      <c r="G4" s="559"/>
      <c r="H4" s="559"/>
      <c r="I4" s="559"/>
    </row>
    <row r="5" spans="1:10" ht="9.75" customHeight="1" x14ac:dyDescent="0.4">
      <c r="A5" s="288"/>
      <c r="B5" s="304"/>
      <c r="C5" s="304"/>
      <c r="D5" s="304"/>
      <c r="F5" s="304"/>
      <c r="I5" s="304"/>
    </row>
    <row r="6" spans="1:10" ht="18.75" customHeight="1" x14ac:dyDescent="0.4">
      <c r="A6" s="562" t="s">
        <v>498</v>
      </c>
      <c r="B6" s="562"/>
      <c r="C6" s="562"/>
      <c r="D6" s="562"/>
      <c r="E6" s="560" t="str">
        <f>データシート!D17&amp;""</f>
        <v/>
      </c>
      <c r="F6" s="560"/>
      <c r="G6" s="560"/>
      <c r="H6" s="560"/>
      <c r="I6" s="560"/>
    </row>
    <row r="7" spans="1:10" ht="18.75" customHeight="1" x14ac:dyDescent="0.4">
      <c r="A7" s="304"/>
      <c r="B7" s="314"/>
      <c r="C7" s="562" t="s">
        <v>428</v>
      </c>
      <c r="D7" s="562"/>
      <c r="E7" s="318" t="str">
        <f>データシート!D18&amp;""</f>
        <v/>
      </c>
      <c r="F7" s="560" t="str">
        <f>データシート!D19&amp;""</f>
        <v/>
      </c>
      <c r="G7" s="560"/>
      <c r="H7" s="560"/>
      <c r="I7" s="560"/>
    </row>
    <row r="8" spans="1:10" ht="18.75" customHeight="1" x14ac:dyDescent="0.4">
      <c r="A8" s="304"/>
      <c r="B8" s="314"/>
      <c r="C8" s="563" t="s">
        <v>499</v>
      </c>
      <c r="D8" s="563"/>
      <c r="E8" s="565" t="str">
        <f>データシート!D45&amp;""</f>
        <v/>
      </c>
      <c r="F8" s="565"/>
      <c r="G8" s="565"/>
      <c r="H8" s="565"/>
      <c r="I8" s="313" t="s">
        <v>500</v>
      </c>
      <c r="J8" s="313"/>
    </row>
    <row r="9" spans="1:10" ht="7.5" customHeight="1" x14ac:dyDescent="0.4">
      <c r="A9" s="288"/>
      <c r="B9" s="304"/>
      <c r="C9" s="304"/>
      <c r="D9" s="304"/>
      <c r="F9" s="304"/>
      <c r="I9" s="304"/>
    </row>
    <row r="10" spans="1:10" x14ac:dyDescent="0.4">
      <c r="A10" s="289" t="s">
        <v>429</v>
      </c>
      <c r="B10" s="304"/>
      <c r="C10" s="304"/>
      <c r="D10" s="304"/>
      <c r="F10" s="304"/>
      <c r="I10" s="304"/>
    </row>
    <row r="11" spans="1:10" ht="14.25" customHeight="1" x14ac:dyDescent="0.4">
      <c r="A11" s="561" t="s">
        <v>430</v>
      </c>
      <c r="B11" s="543" t="s">
        <v>431</v>
      </c>
      <c r="C11" s="561" t="s">
        <v>432</v>
      </c>
      <c r="D11" s="561"/>
      <c r="E11" s="561"/>
      <c r="F11" s="561"/>
      <c r="G11" s="561"/>
      <c r="H11" s="561"/>
      <c r="I11" s="561"/>
    </row>
    <row r="12" spans="1:10" ht="14.25" customHeight="1" x14ac:dyDescent="0.4">
      <c r="A12" s="561"/>
      <c r="B12" s="543"/>
      <c r="C12" s="561"/>
      <c r="D12" s="561"/>
      <c r="E12" s="561"/>
      <c r="F12" s="561"/>
      <c r="G12" s="561"/>
      <c r="H12" s="561"/>
      <c r="I12" s="561"/>
    </row>
    <row r="13" spans="1:10" ht="14.25" customHeight="1" x14ac:dyDescent="0.4">
      <c r="A13" s="567" t="s">
        <v>433</v>
      </c>
      <c r="B13" s="533" t="str">
        <f>IF(C14&lt;&gt;"","○","")</f>
        <v/>
      </c>
      <c r="C13" s="543" t="s">
        <v>482</v>
      </c>
      <c r="D13" s="543"/>
      <c r="E13" s="538"/>
      <c r="F13" s="538"/>
      <c r="G13" s="315"/>
      <c r="H13" s="315"/>
      <c r="I13" s="290"/>
    </row>
    <row r="14" spans="1:10" ht="20.25" customHeight="1" x14ac:dyDescent="0.4">
      <c r="A14" s="568"/>
      <c r="B14" s="533"/>
      <c r="C14" s="547" t="str">
        <f>IF(データシート!D92&lt;&gt;"",データシート!D92&amp;データシート!E92,"") &amp; IF(データシート!D93&lt;&gt;"",データシート!D93&amp;データシート!E93,"") &amp;  IF(データシート!D94&lt;&gt;"",データシート!D94&amp;データシート!E94,"") &amp;  IF(データシート!D95&lt;&gt;"",データシート!D95&amp;データシート!E95,"")  &amp;  IF(データシート!D96&lt;&gt;"",データシート!D96&amp;データシート!E96,"")  &amp;  IF(データシート!D97&lt;&gt;"",データシート!D97&amp;データシート!E97,"")  &amp;  IF(データシート!D98&lt;&gt;"",データシート!D98&amp;データシート!E98,"")</f>
        <v/>
      </c>
      <c r="D14" s="548"/>
      <c r="E14" s="548"/>
      <c r="F14" s="548"/>
      <c r="G14" s="548"/>
      <c r="H14" s="548"/>
      <c r="I14" s="549"/>
    </row>
    <row r="15" spans="1:10" ht="20.25" customHeight="1" x14ac:dyDescent="0.4">
      <c r="A15" s="568"/>
      <c r="B15" s="533"/>
      <c r="C15" s="550"/>
      <c r="D15" s="551"/>
      <c r="E15" s="551"/>
      <c r="F15" s="551"/>
      <c r="G15" s="551"/>
      <c r="H15" s="551"/>
      <c r="I15" s="552"/>
    </row>
    <row r="16" spans="1:10" x14ac:dyDescent="0.4">
      <c r="A16" s="568"/>
      <c r="B16" s="533" t="str">
        <f>IF(D17&lt;&gt;"",IF(G17&lt;&gt;"","○",""),"")</f>
        <v/>
      </c>
      <c r="C16" s="544" t="s">
        <v>434</v>
      </c>
      <c r="D16" s="545"/>
      <c r="E16" s="545"/>
      <c r="F16" s="545"/>
      <c r="G16" s="545"/>
      <c r="H16" s="545"/>
      <c r="I16" s="546"/>
    </row>
    <row r="17" spans="1:9" ht="18.75" customHeight="1" x14ac:dyDescent="0.4">
      <c r="A17" s="569"/>
      <c r="B17" s="533"/>
      <c r="C17" s="291" t="s">
        <v>501</v>
      </c>
      <c r="D17" s="566" t="str">
        <f>IF(データシート!D100&lt;&gt;"",データシート!D100,"")</f>
        <v/>
      </c>
      <c r="E17" s="566"/>
      <c r="F17" s="292" t="s">
        <v>502</v>
      </c>
      <c r="G17" s="566" t="str">
        <f>IF(データシート!D101&lt;&gt;"",データシート!D101,"")</f>
        <v/>
      </c>
      <c r="H17" s="566"/>
      <c r="I17" s="317" t="s">
        <v>500</v>
      </c>
    </row>
    <row r="18" spans="1:9" s="304" customFormat="1" ht="18.75" customHeight="1" x14ac:dyDescent="0.4">
      <c r="A18" s="554" t="s">
        <v>515</v>
      </c>
      <c r="B18" s="555"/>
      <c r="C18" s="555"/>
      <c r="D18" s="555"/>
      <c r="E18" s="555"/>
      <c r="F18" s="555"/>
      <c r="G18" s="555"/>
      <c r="H18" s="555"/>
      <c r="I18" s="556"/>
    </row>
    <row r="19" spans="1:9" ht="19.5" customHeight="1" x14ac:dyDescent="0.4">
      <c r="A19" s="536" t="s">
        <v>435</v>
      </c>
      <c r="B19" s="537" t="s">
        <v>436</v>
      </c>
      <c r="C19" s="536" t="s">
        <v>437</v>
      </c>
      <c r="D19" s="553" t="s">
        <v>438</v>
      </c>
      <c r="E19" s="553"/>
      <c r="F19" s="553"/>
      <c r="G19" s="553"/>
      <c r="H19" s="553"/>
      <c r="I19" s="553"/>
    </row>
    <row r="20" spans="1:9" ht="18.75" customHeight="1" x14ac:dyDescent="0.4">
      <c r="A20" s="536"/>
      <c r="B20" s="537"/>
      <c r="C20" s="536"/>
      <c r="D20" s="540" t="s">
        <v>439</v>
      </c>
      <c r="E20" s="541"/>
      <c r="F20" s="293"/>
      <c r="G20" s="316"/>
      <c r="H20" s="316"/>
      <c r="I20" s="294"/>
    </row>
    <row r="21" spans="1:9" ht="25.5" customHeight="1" x14ac:dyDescent="0.4">
      <c r="A21" s="536"/>
      <c r="B21" s="533" t="str">
        <f>IF(データシート!D105&lt;&gt;"",データシート!D105,"")</f>
        <v/>
      </c>
      <c r="C21" s="534" t="s">
        <v>440</v>
      </c>
      <c r="D21" s="538" t="s">
        <v>441</v>
      </c>
      <c r="E21" s="539"/>
      <c r="F21" s="535" t="str">
        <f>IF(データシート!D106&lt;&gt;"",データシート!D106,"")</f>
        <v/>
      </c>
      <c r="G21" s="535"/>
      <c r="H21" s="535"/>
      <c r="I21" s="535" t="str">
        <f>IF(データシート!F103&lt;&gt;"",データシート!F103,"")</f>
        <v/>
      </c>
    </row>
    <row r="22" spans="1:9" ht="25.5" customHeight="1" x14ac:dyDescent="0.4">
      <c r="A22" s="536"/>
      <c r="B22" s="533"/>
      <c r="C22" s="534"/>
      <c r="D22" s="538" t="s">
        <v>442</v>
      </c>
      <c r="E22" s="539"/>
      <c r="F22" s="542" t="str">
        <f>IF(データシート!D107&lt;&gt;"",データシート!D107,"")</f>
        <v/>
      </c>
      <c r="G22" s="542"/>
      <c r="H22" s="542"/>
      <c r="I22" s="542" t="str">
        <f>IF(データシート!F104&lt;&gt;"",データシート!F104,"")</f>
        <v/>
      </c>
    </row>
    <row r="23" spans="1:9" ht="25.5" customHeight="1" x14ac:dyDescent="0.4">
      <c r="A23" s="536"/>
      <c r="B23" s="533"/>
      <c r="C23" s="534"/>
      <c r="D23" s="538" t="s">
        <v>443</v>
      </c>
      <c r="E23" s="539"/>
      <c r="F23" s="535" t="str">
        <f>IF(データシート!D108&lt;&gt;"",データシート!D108,"")</f>
        <v/>
      </c>
      <c r="G23" s="535"/>
      <c r="H23" s="535"/>
      <c r="I23" s="535" t="str">
        <f>IF(データシート!F105&lt;&gt;"",データシート!F105,"")</f>
        <v/>
      </c>
    </row>
    <row r="24" spans="1:9" ht="29.25" customHeight="1" x14ac:dyDescent="0.4">
      <c r="A24" s="536"/>
      <c r="B24" s="533"/>
      <c r="C24" s="534"/>
      <c r="D24" s="538" t="s">
        <v>444</v>
      </c>
      <c r="E24" s="539"/>
      <c r="F24" s="535" t="str">
        <f>IF(データシート!D109&lt;&gt;"",データシート!D109,"")</f>
        <v/>
      </c>
      <c r="G24" s="535"/>
      <c r="H24" s="535"/>
      <c r="I24" s="535" t="str">
        <f>IF(データシート!F106&lt;&gt;"",データシート!F106,"")</f>
        <v/>
      </c>
    </row>
    <row r="25" spans="1:9" ht="33" customHeight="1" x14ac:dyDescent="0.4">
      <c r="A25" s="536"/>
      <c r="B25" s="533" t="str">
        <f>IF(データシート!D111&lt;&gt;"",データシート!D111,"")</f>
        <v/>
      </c>
      <c r="C25" s="534" t="s">
        <v>445</v>
      </c>
      <c r="D25" s="538" t="s">
        <v>446</v>
      </c>
      <c r="E25" s="539"/>
      <c r="F25" s="535" t="str">
        <f>IF(データシート!D112&lt;&gt;"",データシート!D112,"")</f>
        <v/>
      </c>
      <c r="G25" s="535"/>
      <c r="H25" s="535"/>
      <c r="I25" s="535" t="str">
        <f>IF(データシート!F107&lt;&gt;"",データシート!F107,"")</f>
        <v/>
      </c>
    </row>
    <row r="26" spans="1:9" ht="33" customHeight="1" x14ac:dyDescent="0.4">
      <c r="A26" s="536"/>
      <c r="B26" s="533"/>
      <c r="C26" s="534"/>
      <c r="D26" s="538" t="s">
        <v>447</v>
      </c>
      <c r="E26" s="539"/>
      <c r="F26" s="535" t="str">
        <f>IF(データシート!D113&lt;&gt;"",データシート!D113,"")</f>
        <v/>
      </c>
      <c r="G26" s="535"/>
      <c r="H26" s="535"/>
      <c r="I26" s="535" t="str">
        <f>IF(データシート!F108&lt;&gt;"",データシート!F108,"")</f>
        <v/>
      </c>
    </row>
    <row r="27" spans="1:9" ht="33" customHeight="1" x14ac:dyDescent="0.4">
      <c r="A27" s="536"/>
      <c r="B27" s="533"/>
      <c r="C27" s="534"/>
      <c r="D27" s="538" t="s">
        <v>448</v>
      </c>
      <c r="E27" s="539"/>
      <c r="F27" s="535" t="str">
        <f>IF(データシート!D114&lt;&gt;"",データシート!D114,"")</f>
        <v/>
      </c>
      <c r="G27" s="535"/>
      <c r="H27" s="535"/>
      <c r="I27" s="535" t="str">
        <f>IF(データシート!F109&lt;&gt;"",データシート!F109,"")</f>
        <v/>
      </c>
    </row>
    <row r="28" spans="1:9" ht="33" customHeight="1" x14ac:dyDescent="0.4">
      <c r="A28" s="536"/>
      <c r="B28" s="533"/>
      <c r="C28" s="534"/>
      <c r="D28" s="538" t="s">
        <v>449</v>
      </c>
      <c r="E28" s="539"/>
      <c r="F28" s="535" t="str">
        <f>IF(データシート!D115&lt;&gt;"",データシート!D115,"")</f>
        <v/>
      </c>
      <c r="G28" s="535"/>
      <c r="H28" s="535"/>
      <c r="I28" s="535" t="str">
        <f>IF(データシート!F110&lt;&gt;"",データシート!F110,"")</f>
        <v/>
      </c>
    </row>
    <row r="29" spans="1:9" ht="33" customHeight="1" x14ac:dyDescent="0.4">
      <c r="A29" s="536"/>
      <c r="B29" s="533" t="str">
        <f>IF(データシート!D117&lt;&gt;"",データシート!D117,"")</f>
        <v/>
      </c>
      <c r="C29" s="534" t="s">
        <v>450</v>
      </c>
      <c r="D29" s="538" t="s">
        <v>451</v>
      </c>
      <c r="E29" s="539"/>
      <c r="F29" s="535" t="str">
        <f>IF(データシート!D118&lt;&gt;"",データシート!D118,"")</f>
        <v/>
      </c>
      <c r="G29" s="535"/>
      <c r="H29" s="535"/>
      <c r="I29" s="535" t="str">
        <f>IF(データシート!F111&lt;&gt;"",データシート!F111,"")</f>
        <v/>
      </c>
    </row>
    <row r="30" spans="1:9" ht="33" customHeight="1" x14ac:dyDescent="0.4">
      <c r="A30" s="536"/>
      <c r="B30" s="533"/>
      <c r="C30" s="534"/>
      <c r="D30" s="538" t="s">
        <v>452</v>
      </c>
      <c r="E30" s="539"/>
      <c r="F30" s="535" t="str">
        <f>IF(データシート!D119&lt;&gt;"",データシート!D119,"")</f>
        <v/>
      </c>
      <c r="G30" s="535"/>
      <c r="H30" s="535"/>
      <c r="I30" s="535" t="str">
        <f>IF(データシート!F112&lt;&gt;"",データシート!F112,"")</f>
        <v/>
      </c>
    </row>
    <row r="31" spans="1:9" ht="33" customHeight="1" x14ac:dyDescent="0.4">
      <c r="A31" s="536"/>
      <c r="B31" s="533"/>
      <c r="C31" s="534"/>
      <c r="D31" s="538" t="s">
        <v>449</v>
      </c>
      <c r="E31" s="539"/>
      <c r="F31" s="535" t="str">
        <f>IF(データシート!D120&lt;&gt;"",データシート!D120,"")</f>
        <v/>
      </c>
      <c r="G31" s="535"/>
      <c r="H31" s="535"/>
      <c r="I31" s="535" t="str">
        <f>IF(データシート!F113&lt;&gt;"",データシート!F113,"")</f>
        <v/>
      </c>
    </row>
    <row r="32" spans="1:9" ht="33" customHeight="1" x14ac:dyDescent="0.4">
      <c r="A32" s="536"/>
      <c r="B32" s="533" t="str">
        <f>IF(データシート!D122&lt;&gt;"",データシート!D122,"")</f>
        <v/>
      </c>
      <c r="C32" s="534" t="s">
        <v>453</v>
      </c>
      <c r="D32" s="538" t="s">
        <v>454</v>
      </c>
      <c r="E32" s="539"/>
      <c r="F32" s="535" t="str">
        <f>IF(データシート!D123&lt;&gt;"",データシート!D123,"")</f>
        <v/>
      </c>
      <c r="G32" s="535"/>
      <c r="H32" s="535"/>
      <c r="I32" s="535" t="str">
        <f>IF(データシート!F114&lt;&gt;"",データシート!F114,"")</f>
        <v/>
      </c>
    </row>
    <row r="33" spans="1:9" ht="33" customHeight="1" x14ac:dyDescent="0.4">
      <c r="A33" s="536"/>
      <c r="B33" s="533"/>
      <c r="C33" s="534"/>
      <c r="D33" s="538" t="s">
        <v>455</v>
      </c>
      <c r="E33" s="539"/>
      <c r="F33" s="535" t="str">
        <f>IF(データシート!D124&lt;&gt;"",データシート!D124,"")</f>
        <v/>
      </c>
      <c r="G33" s="535"/>
      <c r="H33" s="535"/>
      <c r="I33" s="535" t="str">
        <f>IF(データシート!F115&lt;&gt;"",データシート!F115,"")</f>
        <v/>
      </c>
    </row>
    <row r="34" spans="1:9" ht="34.5" customHeight="1" x14ac:dyDescent="0.4">
      <c r="A34" s="536"/>
      <c r="B34" s="533"/>
      <c r="C34" s="534"/>
      <c r="D34" s="538" t="s">
        <v>456</v>
      </c>
      <c r="E34" s="539"/>
      <c r="F34" s="535" t="str">
        <f>IF(データシート!D125&lt;&gt;"",データシート!D125,"")</f>
        <v/>
      </c>
      <c r="G34" s="535"/>
      <c r="H34" s="535"/>
      <c r="I34" s="535" t="str">
        <f>IF(データシート!F116&lt;&gt;"",データシート!F116,"")</f>
        <v/>
      </c>
    </row>
    <row r="35" spans="1:9" ht="9" customHeight="1" x14ac:dyDescent="0.4">
      <c r="A35" s="295"/>
      <c r="B35" s="304"/>
      <c r="C35" s="304"/>
      <c r="D35" s="304"/>
      <c r="F35" s="304"/>
      <c r="I35" s="304"/>
    </row>
    <row r="36" spans="1:9" x14ac:dyDescent="0.4">
      <c r="A36" s="296" t="s">
        <v>457</v>
      </c>
      <c r="B36" s="312"/>
      <c r="C36" s="312"/>
      <c r="D36" s="312"/>
      <c r="E36" s="312"/>
      <c r="F36" s="312"/>
      <c r="G36" s="312"/>
      <c r="H36" s="312"/>
      <c r="I36" s="312"/>
    </row>
    <row r="37" spans="1:9" ht="27" customHeight="1" x14ac:dyDescent="0.4">
      <c r="A37" s="531" t="s">
        <v>458</v>
      </c>
      <c r="B37" s="532"/>
      <c r="C37" s="532"/>
      <c r="D37" s="532"/>
      <c r="E37" s="532"/>
      <c r="F37" s="532"/>
      <c r="G37" s="532"/>
      <c r="H37" s="532"/>
      <c r="I37" s="532"/>
    </row>
    <row r="38" spans="1:9" ht="25.5" customHeight="1" x14ac:dyDescent="0.4">
      <c r="A38" s="531" t="s">
        <v>459</v>
      </c>
      <c r="B38" s="532"/>
      <c r="C38" s="532"/>
      <c r="D38" s="532"/>
      <c r="E38" s="532"/>
      <c r="F38" s="532"/>
      <c r="G38" s="532"/>
      <c r="H38" s="532"/>
      <c r="I38" s="532"/>
    </row>
    <row r="39" spans="1:9" ht="36.75" customHeight="1" x14ac:dyDescent="0.4">
      <c r="A39" s="531" t="s">
        <v>460</v>
      </c>
      <c r="B39" s="532"/>
      <c r="C39" s="532"/>
      <c r="D39" s="532"/>
      <c r="E39" s="532"/>
      <c r="F39" s="532"/>
      <c r="G39" s="532"/>
      <c r="H39" s="532"/>
      <c r="I39" s="532"/>
    </row>
    <row r="40" spans="1:9" ht="14.25" customHeight="1" x14ac:dyDescent="0.4">
      <c r="A40" s="296" t="s">
        <v>461</v>
      </c>
      <c r="B40" s="312"/>
      <c r="C40" s="312"/>
      <c r="D40" s="312"/>
      <c r="E40" s="312"/>
      <c r="F40" s="312"/>
      <c r="G40" s="312"/>
      <c r="H40" s="312"/>
      <c r="I40" s="312"/>
    </row>
    <row r="41" spans="1:9" ht="14.25" customHeight="1" x14ac:dyDescent="0.4">
      <c r="A41" s="297" t="s">
        <v>462</v>
      </c>
      <c r="B41" s="312"/>
      <c r="C41" s="312"/>
      <c r="D41" s="312"/>
      <c r="E41" s="312"/>
      <c r="F41" s="312"/>
      <c r="G41" s="312"/>
      <c r="H41" s="312"/>
      <c r="I41" s="312"/>
    </row>
    <row r="42" spans="1:9" x14ac:dyDescent="0.4">
      <c r="A42" s="298"/>
    </row>
    <row r="43" spans="1:9" x14ac:dyDescent="0.4">
      <c r="A43" s="299"/>
    </row>
  </sheetData>
  <sheetProtection algorithmName="SHA-512" hashValue="6H02y8G04UF3A8UarZ+3aBEH8Z9rr4OUZvOxaM2FOQv7ZtlQJYrpqte4KLnsTZd76r2J7sJ8OvFyUdzKVSE+dQ==" saltValue="9rTgdtT6BiHg7TPEKxEXRQ==" spinCount="100000" sheet="1" objects="1" scenarios="1" formatCells="0" selectLockedCells="1"/>
  <mergeCells count="65">
    <mergeCell ref="D34:E34"/>
    <mergeCell ref="A6:D6"/>
    <mergeCell ref="C7:D7"/>
    <mergeCell ref="C8:D8"/>
    <mergeCell ref="H2:I2"/>
    <mergeCell ref="E8:H8"/>
    <mergeCell ref="E6:I6"/>
    <mergeCell ref="D17:E17"/>
    <mergeCell ref="G17:H17"/>
    <mergeCell ref="D29:E29"/>
    <mergeCell ref="D30:E30"/>
    <mergeCell ref="D31:E31"/>
    <mergeCell ref="D32:E32"/>
    <mergeCell ref="D33:E33"/>
    <mergeCell ref="A13:A17"/>
    <mergeCell ref="B13:B15"/>
    <mergeCell ref="A1:I1"/>
    <mergeCell ref="A4:I4"/>
    <mergeCell ref="F7:I7"/>
    <mergeCell ref="A11:A12"/>
    <mergeCell ref="B11:B12"/>
    <mergeCell ref="C11:I12"/>
    <mergeCell ref="C13:F13"/>
    <mergeCell ref="B16:B17"/>
    <mergeCell ref="C16:I16"/>
    <mergeCell ref="C14:I15"/>
    <mergeCell ref="D19:I19"/>
    <mergeCell ref="A18:I18"/>
    <mergeCell ref="B21:B24"/>
    <mergeCell ref="C21:C24"/>
    <mergeCell ref="F21:I21"/>
    <mergeCell ref="F22:I22"/>
    <mergeCell ref="F23:I23"/>
    <mergeCell ref="F24:I24"/>
    <mergeCell ref="D20:E20"/>
    <mergeCell ref="D21:E21"/>
    <mergeCell ref="D22:E22"/>
    <mergeCell ref="D23:E23"/>
    <mergeCell ref="D24:E24"/>
    <mergeCell ref="B25:B28"/>
    <mergeCell ref="C25:C28"/>
    <mergeCell ref="F25:I25"/>
    <mergeCell ref="F26:I26"/>
    <mergeCell ref="F27:I27"/>
    <mergeCell ref="F28:I28"/>
    <mergeCell ref="D25:E25"/>
    <mergeCell ref="D26:E26"/>
    <mergeCell ref="D27:E27"/>
    <mergeCell ref="D28:E28"/>
    <mergeCell ref="A37:I37"/>
    <mergeCell ref="A38:I38"/>
    <mergeCell ref="A39:I39"/>
    <mergeCell ref="B29:B31"/>
    <mergeCell ref="C29:C31"/>
    <mergeCell ref="F29:I29"/>
    <mergeCell ref="F30:I30"/>
    <mergeCell ref="F31:I31"/>
    <mergeCell ref="B32:B34"/>
    <mergeCell ref="C32:C34"/>
    <mergeCell ref="F32:I32"/>
    <mergeCell ref="F33:I33"/>
    <mergeCell ref="F34:I34"/>
    <mergeCell ref="A19:A34"/>
    <mergeCell ref="B19:B20"/>
    <mergeCell ref="C19:C20"/>
  </mergeCells>
  <phoneticPr fontId="1"/>
  <pageMargins left="0.74803149606299213" right="0.43307086614173229" top="0.59055118110236227" bottom="0.59055118110236227" header="0.51181102362204722" footer="0.51181102362204722"/>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B1:L15"/>
  <sheetViews>
    <sheetView showGridLines="0" zoomScaleNormal="100" workbookViewId="0">
      <selection activeCell="I2" sqref="I2:K2"/>
    </sheetView>
  </sheetViews>
  <sheetFormatPr defaultRowHeight="18.75" x14ac:dyDescent="0.4"/>
  <cols>
    <col min="1" max="1" width="2.125" style="62" customWidth="1"/>
    <col min="2" max="2" width="25.875" style="62" customWidth="1"/>
    <col min="3" max="3" width="18.75" style="62" customWidth="1"/>
    <col min="4" max="4" width="8.375" style="62" customWidth="1"/>
    <col min="5" max="5" width="9" style="62" customWidth="1"/>
    <col min="6" max="6" width="29.375" style="62" customWidth="1"/>
    <col min="7" max="7" width="1.375" style="62" customWidth="1"/>
    <col min="8" max="8" width="9" style="62"/>
    <col min="9" max="9" width="12.875" style="62" customWidth="1"/>
    <col min="10" max="10" width="12.125" style="62" customWidth="1"/>
    <col min="11" max="11" width="11.375" style="62" customWidth="1"/>
    <col min="12" max="12" width="4.75" style="62" customWidth="1"/>
    <col min="13" max="13" width="2.125" style="62" customWidth="1"/>
    <col min="14" max="256" width="9" style="62"/>
    <col min="257" max="257" width="2.125" style="62" customWidth="1"/>
    <col min="258" max="258" width="25.875" style="62" customWidth="1"/>
    <col min="259" max="259" width="18.75" style="62" customWidth="1"/>
    <col min="260" max="260" width="8.375" style="62" customWidth="1"/>
    <col min="261" max="261" width="9" style="62" customWidth="1"/>
    <col min="262" max="262" width="29.375" style="62" customWidth="1"/>
    <col min="263" max="263" width="1.375" style="62" customWidth="1"/>
    <col min="264" max="264" width="9" style="62"/>
    <col min="265" max="265" width="12.875" style="62" customWidth="1"/>
    <col min="266" max="266" width="12.125" style="62" customWidth="1"/>
    <col min="267" max="267" width="11.375" style="62" customWidth="1"/>
    <col min="268" max="268" width="4.75" style="62" customWidth="1"/>
    <col min="269" max="269" width="2.125" style="62" customWidth="1"/>
    <col min="270" max="512" width="9" style="62"/>
    <col min="513" max="513" width="2.125" style="62" customWidth="1"/>
    <col min="514" max="514" width="25.875" style="62" customWidth="1"/>
    <col min="515" max="515" width="18.75" style="62" customWidth="1"/>
    <col min="516" max="516" width="8.375" style="62" customWidth="1"/>
    <col min="517" max="517" width="9" style="62" customWidth="1"/>
    <col min="518" max="518" width="29.375" style="62" customWidth="1"/>
    <col min="519" max="519" width="1.375" style="62" customWidth="1"/>
    <col min="520" max="520" width="9" style="62"/>
    <col min="521" max="521" width="12.875" style="62" customWidth="1"/>
    <col min="522" max="522" width="12.125" style="62" customWidth="1"/>
    <col min="523" max="523" width="11.375" style="62" customWidth="1"/>
    <col min="524" max="524" width="4.75" style="62" customWidth="1"/>
    <col min="525" max="525" width="2.125" style="62" customWidth="1"/>
    <col min="526" max="768" width="9" style="62"/>
    <col min="769" max="769" width="2.125" style="62" customWidth="1"/>
    <col min="770" max="770" width="25.875" style="62" customWidth="1"/>
    <col min="771" max="771" width="18.75" style="62" customWidth="1"/>
    <col min="772" max="772" width="8.375" style="62" customWidth="1"/>
    <col min="773" max="773" width="9" style="62" customWidth="1"/>
    <col min="774" max="774" width="29.375" style="62" customWidth="1"/>
    <col min="775" max="775" width="1.375" style="62" customWidth="1"/>
    <col min="776" max="776" width="9" style="62"/>
    <col min="777" max="777" width="12.875" style="62" customWidth="1"/>
    <col min="778" max="778" width="12.125" style="62" customWidth="1"/>
    <col min="779" max="779" width="11.375" style="62" customWidth="1"/>
    <col min="780" max="780" width="4.75" style="62" customWidth="1"/>
    <col min="781" max="781" width="2.125" style="62" customWidth="1"/>
    <col min="782" max="1024" width="9" style="62"/>
    <col min="1025" max="1025" width="2.125" style="62" customWidth="1"/>
    <col min="1026" max="1026" width="25.875" style="62" customWidth="1"/>
    <col min="1027" max="1027" width="18.75" style="62" customWidth="1"/>
    <col min="1028" max="1028" width="8.375" style="62" customWidth="1"/>
    <col min="1029" max="1029" width="9" style="62" customWidth="1"/>
    <col min="1030" max="1030" width="29.375" style="62" customWidth="1"/>
    <col min="1031" max="1031" width="1.375" style="62" customWidth="1"/>
    <col min="1032" max="1032" width="9" style="62"/>
    <col min="1033" max="1033" width="12.875" style="62" customWidth="1"/>
    <col min="1034" max="1034" width="12.125" style="62" customWidth="1"/>
    <col min="1035" max="1035" width="11.375" style="62" customWidth="1"/>
    <col min="1036" max="1036" width="4.75" style="62" customWidth="1"/>
    <col min="1037" max="1037" width="2.125" style="62" customWidth="1"/>
    <col min="1038" max="1280" width="9" style="62"/>
    <col min="1281" max="1281" width="2.125" style="62" customWidth="1"/>
    <col min="1282" max="1282" width="25.875" style="62" customWidth="1"/>
    <col min="1283" max="1283" width="18.75" style="62" customWidth="1"/>
    <col min="1284" max="1284" width="8.375" style="62" customWidth="1"/>
    <col min="1285" max="1285" width="9" style="62" customWidth="1"/>
    <col min="1286" max="1286" width="29.375" style="62" customWidth="1"/>
    <col min="1287" max="1287" width="1.375" style="62" customWidth="1"/>
    <col min="1288" max="1288" width="9" style="62"/>
    <col min="1289" max="1289" width="12.875" style="62" customWidth="1"/>
    <col min="1290" max="1290" width="12.125" style="62" customWidth="1"/>
    <col min="1291" max="1291" width="11.375" style="62" customWidth="1"/>
    <col min="1292" max="1292" width="4.75" style="62" customWidth="1"/>
    <col min="1293" max="1293" width="2.125" style="62" customWidth="1"/>
    <col min="1294" max="1536" width="9" style="62"/>
    <col min="1537" max="1537" width="2.125" style="62" customWidth="1"/>
    <col min="1538" max="1538" width="25.875" style="62" customWidth="1"/>
    <col min="1539" max="1539" width="18.75" style="62" customWidth="1"/>
    <col min="1540" max="1540" width="8.375" style="62" customWidth="1"/>
    <col min="1541" max="1541" width="9" style="62" customWidth="1"/>
    <col min="1542" max="1542" width="29.375" style="62" customWidth="1"/>
    <col min="1543" max="1543" width="1.375" style="62" customWidth="1"/>
    <col min="1544" max="1544" width="9" style="62"/>
    <col min="1545" max="1545" width="12.875" style="62" customWidth="1"/>
    <col min="1546" max="1546" width="12.125" style="62" customWidth="1"/>
    <col min="1547" max="1547" width="11.375" style="62" customWidth="1"/>
    <col min="1548" max="1548" width="4.75" style="62" customWidth="1"/>
    <col min="1549" max="1549" width="2.125" style="62" customWidth="1"/>
    <col min="1550" max="1792" width="9" style="62"/>
    <col min="1793" max="1793" width="2.125" style="62" customWidth="1"/>
    <col min="1794" max="1794" width="25.875" style="62" customWidth="1"/>
    <col min="1795" max="1795" width="18.75" style="62" customWidth="1"/>
    <col min="1796" max="1796" width="8.375" style="62" customWidth="1"/>
    <col min="1797" max="1797" width="9" style="62" customWidth="1"/>
    <col min="1798" max="1798" width="29.375" style="62" customWidth="1"/>
    <col min="1799" max="1799" width="1.375" style="62" customWidth="1"/>
    <col min="1800" max="1800" width="9" style="62"/>
    <col min="1801" max="1801" width="12.875" style="62" customWidth="1"/>
    <col min="1802" max="1802" width="12.125" style="62" customWidth="1"/>
    <col min="1803" max="1803" width="11.375" style="62" customWidth="1"/>
    <col min="1804" max="1804" width="4.75" style="62" customWidth="1"/>
    <col min="1805" max="1805" width="2.125" style="62" customWidth="1"/>
    <col min="1806" max="2048" width="9" style="62"/>
    <col min="2049" max="2049" width="2.125" style="62" customWidth="1"/>
    <col min="2050" max="2050" width="25.875" style="62" customWidth="1"/>
    <col min="2051" max="2051" width="18.75" style="62" customWidth="1"/>
    <col min="2052" max="2052" width="8.375" style="62" customWidth="1"/>
    <col min="2053" max="2053" width="9" style="62" customWidth="1"/>
    <col min="2054" max="2054" width="29.375" style="62" customWidth="1"/>
    <col min="2055" max="2055" width="1.375" style="62" customWidth="1"/>
    <col min="2056" max="2056" width="9" style="62"/>
    <col min="2057" max="2057" width="12.875" style="62" customWidth="1"/>
    <col min="2058" max="2058" width="12.125" style="62" customWidth="1"/>
    <col min="2059" max="2059" width="11.375" style="62" customWidth="1"/>
    <col min="2060" max="2060" width="4.75" style="62" customWidth="1"/>
    <col min="2061" max="2061" width="2.125" style="62" customWidth="1"/>
    <col min="2062" max="2304" width="9" style="62"/>
    <col min="2305" max="2305" width="2.125" style="62" customWidth="1"/>
    <col min="2306" max="2306" width="25.875" style="62" customWidth="1"/>
    <col min="2307" max="2307" width="18.75" style="62" customWidth="1"/>
    <col min="2308" max="2308" width="8.375" style="62" customWidth="1"/>
    <col min="2309" max="2309" width="9" style="62" customWidth="1"/>
    <col min="2310" max="2310" width="29.375" style="62" customWidth="1"/>
    <col min="2311" max="2311" width="1.375" style="62" customWidth="1"/>
    <col min="2312" max="2312" width="9" style="62"/>
    <col min="2313" max="2313" width="12.875" style="62" customWidth="1"/>
    <col min="2314" max="2314" width="12.125" style="62" customWidth="1"/>
    <col min="2315" max="2315" width="11.375" style="62" customWidth="1"/>
    <col min="2316" max="2316" width="4.75" style="62" customWidth="1"/>
    <col min="2317" max="2317" width="2.125" style="62" customWidth="1"/>
    <col min="2318" max="2560" width="9" style="62"/>
    <col min="2561" max="2561" width="2.125" style="62" customWidth="1"/>
    <col min="2562" max="2562" width="25.875" style="62" customWidth="1"/>
    <col min="2563" max="2563" width="18.75" style="62" customWidth="1"/>
    <col min="2564" max="2564" width="8.375" style="62" customWidth="1"/>
    <col min="2565" max="2565" width="9" style="62" customWidth="1"/>
    <col min="2566" max="2566" width="29.375" style="62" customWidth="1"/>
    <col min="2567" max="2567" width="1.375" style="62" customWidth="1"/>
    <col min="2568" max="2568" width="9" style="62"/>
    <col min="2569" max="2569" width="12.875" style="62" customWidth="1"/>
    <col min="2570" max="2570" width="12.125" style="62" customWidth="1"/>
    <col min="2571" max="2571" width="11.375" style="62" customWidth="1"/>
    <col min="2572" max="2572" width="4.75" style="62" customWidth="1"/>
    <col min="2573" max="2573" width="2.125" style="62" customWidth="1"/>
    <col min="2574" max="2816" width="9" style="62"/>
    <col min="2817" max="2817" width="2.125" style="62" customWidth="1"/>
    <col min="2818" max="2818" width="25.875" style="62" customWidth="1"/>
    <col min="2819" max="2819" width="18.75" style="62" customWidth="1"/>
    <col min="2820" max="2820" width="8.375" style="62" customWidth="1"/>
    <col min="2821" max="2821" width="9" style="62" customWidth="1"/>
    <col min="2822" max="2822" width="29.375" style="62" customWidth="1"/>
    <col min="2823" max="2823" width="1.375" style="62" customWidth="1"/>
    <col min="2824" max="2824" width="9" style="62"/>
    <col min="2825" max="2825" width="12.875" style="62" customWidth="1"/>
    <col min="2826" max="2826" width="12.125" style="62" customWidth="1"/>
    <col min="2827" max="2827" width="11.375" style="62" customWidth="1"/>
    <col min="2828" max="2828" width="4.75" style="62" customWidth="1"/>
    <col min="2829" max="2829" width="2.125" style="62" customWidth="1"/>
    <col min="2830" max="3072" width="9" style="62"/>
    <col min="3073" max="3073" width="2.125" style="62" customWidth="1"/>
    <col min="3074" max="3074" width="25.875" style="62" customWidth="1"/>
    <col min="3075" max="3075" width="18.75" style="62" customWidth="1"/>
    <col min="3076" max="3076" width="8.375" style="62" customWidth="1"/>
    <col min="3077" max="3077" width="9" style="62" customWidth="1"/>
    <col min="3078" max="3078" width="29.375" style="62" customWidth="1"/>
    <col min="3079" max="3079" width="1.375" style="62" customWidth="1"/>
    <col min="3080" max="3080" width="9" style="62"/>
    <col min="3081" max="3081" width="12.875" style="62" customWidth="1"/>
    <col min="3082" max="3082" width="12.125" style="62" customWidth="1"/>
    <col min="3083" max="3083" width="11.375" style="62" customWidth="1"/>
    <col min="3084" max="3084" width="4.75" style="62" customWidth="1"/>
    <col min="3085" max="3085" width="2.125" style="62" customWidth="1"/>
    <col min="3086" max="3328" width="9" style="62"/>
    <col min="3329" max="3329" width="2.125" style="62" customWidth="1"/>
    <col min="3330" max="3330" width="25.875" style="62" customWidth="1"/>
    <col min="3331" max="3331" width="18.75" style="62" customWidth="1"/>
    <col min="3332" max="3332" width="8.375" style="62" customWidth="1"/>
    <col min="3333" max="3333" width="9" style="62" customWidth="1"/>
    <col min="3334" max="3334" width="29.375" style="62" customWidth="1"/>
    <col min="3335" max="3335" width="1.375" style="62" customWidth="1"/>
    <col min="3336" max="3336" width="9" style="62"/>
    <col min="3337" max="3337" width="12.875" style="62" customWidth="1"/>
    <col min="3338" max="3338" width="12.125" style="62" customWidth="1"/>
    <col min="3339" max="3339" width="11.375" style="62" customWidth="1"/>
    <col min="3340" max="3340" width="4.75" style="62" customWidth="1"/>
    <col min="3341" max="3341" width="2.125" style="62" customWidth="1"/>
    <col min="3342" max="3584" width="9" style="62"/>
    <col min="3585" max="3585" width="2.125" style="62" customWidth="1"/>
    <col min="3586" max="3586" width="25.875" style="62" customWidth="1"/>
    <col min="3587" max="3587" width="18.75" style="62" customWidth="1"/>
    <col min="3588" max="3588" width="8.375" style="62" customWidth="1"/>
    <col min="3589" max="3589" width="9" style="62" customWidth="1"/>
    <col min="3590" max="3590" width="29.375" style="62" customWidth="1"/>
    <col min="3591" max="3591" width="1.375" style="62" customWidth="1"/>
    <col min="3592" max="3592" width="9" style="62"/>
    <col min="3593" max="3593" width="12.875" style="62" customWidth="1"/>
    <col min="3594" max="3594" width="12.125" style="62" customWidth="1"/>
    <col min="3595" max="3595" width="11.375" style="62" customWidth="1"/>
    <col min="3596" max="3596" width="4.75" style="62" customWidth="1"/>
    <col min="3597" max="3597" width="2.125" style="62" customWidth="1"/>
    <col min="3598" max="3840" width="9" style="62"/>
    <col min="3841" max="3841" width="2.125" style="62" customWidth="1"/>
    <col min="3842" max="3842" width="25.875" style="62" customWidth="1"/>
    <col min="3843" max="3843" width="18.75" style="62" customWidth="1"/>
    <col min="3844" max="3844" width="8.375" style="62" customWidth="1"/>
    <col min="3845" max="3845" width="9" style="62" customWidth="1"/>
    <col min="3846" max="3846" width="29.375" style="62" customWidth="1"/>
    <col min="3847" max="3847" width="1.375" style="62" customWidth="1"/>
    <col min="3848" max="3848" width="9" style="62"/>
    <col min="3849" max="3849" width="12.875" style="62" customWidth="1"/>
    <col min="3850" max="3850" width="12.125" style="62" customWidth="1"/>
    <col min="3851" max="3851" width="11.375" style="62" customWidth="1"/>
    <col min="3852" max="3852" width="4.75" style="62" customWidth="1"/>
    <col min="3853" max="3853" width="2.125" style="62" customWidth="1"/>
    <col min="3854" max="4096" width="9" style="62"/>
    <col min="4097" max="4097" width="2.125" style="62" customWidth="1"/>
    <col min="4098" max="4098" width="25.875" style="62" customWidth="1"/>
    <col min="4099" max="4099" width="18.75" style="62" customWidth="1"/>
    <col min="4100" max="4100" width="8.375" style="62" customWidth="1"/>
    <col min="4101" max="4101" width="9" style="62" customWidth="1"/>
    <col min="4102" max="4102" width="29.375" style="62" customWidth="1"/>
    <col min="4103" max="4103" width="1.375" style="62" customWidth="1"/>
    <col min="4104" max="4104" width="9" style="62"/>
    <col min="4105" max="4105" width="12.875" style="62" customWidth="1"/>
    <col min="4106" max="4106" width="12.125" style="62" customWidth="1"/>
    <col min="4107" max="4107" width="11.375" style="62" customWidth="1"/>
    <col min="4108" max="4108" width="4.75" style="62" customWidth="1"/>
    <col min="4109" max="4109" width="2.125" style="62" customWidth="1"/>
    <col min="4110" max="4352" width="9" style="62"/>
    <col min="4353" max="4353" width="2.125" style="62" customWidth="1"/>
    <col min="4354" max="4354" width="25.875" style="62" customWidth="1"/>
    <col min="4355" max="4355" width="18.75" style="62" customWidth="1"/>
    <col min="4356" max="4356" width="8.375" style="62" customWidth="1"/>
    <col min="4357" max="4357" width="9" style="62" customWidth="1"/>
    <col min="4358" max="4358" width="29.375" style="62" customWidth="1"/>
    <col min="4359" max="4359" width="1.375" style="62" customWidth="1"/>
    <col min="4360" max="4360" width="9" style="62"/>
    <col min="4361" max="4361" width="12.875" style="62" customWidth="1"/>
    <col min="4362" max="4362" width="12.125" style="62" customWidth="1"/>
    <col min="4363" max="4363" width="11.375" style="62" customWidth="1"/>
    <col min="4364" max="4364" width="4.75" style="62" customWidth="1"/>
    <col min="4365" max="4365" width="2.125" style="62" customWidth="1"/>
    <col min="4366" max="4608" width="9" style="62"/>
    <col min="4609" max="4609" width="2.125" style="62" customWidth="1"/>
    <col min="4610" max="4610" width="25.875" style="62" customWidth="1"/>
    <col min="4611" max="4611" width="18.75" style="62" customWidth="1"/>
    <col min="4612" max="4612" width="8.375" style="62" customWidth="1"/>
    <col min="4613" max="4613" width="9" style="62" customWidth="1"/>
    <col min="4614" max="4614" width="29.375" style="62" customWidth="1"/>
    <col min="4615" max="4615" width="1.375" style="62" customWidth="1"/>
    <col min="4616" max="4616" width="9" style="62"/>
    <col min="4617" max="4617" width="12.875" style="62" customWidth="1"/>
    <col min="4618" max="4618" width="12.125" style="62" customWidth="1"/>
    <col min="4619" max="4619" width="11.375" style="62" customWidth="1"/>
    <col min="4620" max="4620" width="4.75" style="62" customWidth="1"/>
    <col min="4621" max="4621" width="2.125" style="62" customWidth="1"/>
    <col min="4622" max="4864" width="9" style="62"/>
    <col min="4865" max="4865" width="2.125" style="62" customWidth="1"/>
    <col min="4866" max="4866" width="25.875" style="62" customWidth="1"/>
    <col min="4867" max="4867" width="18.75" style="62" customWidth="1"/>
    <col min="4868" max="4868" width="8.375" style="62" customWidth="1"/>
    <col min="4869" max="4869" width="9" style="62" customWidth="1"/>
    <col min="4870" max="4870" width="29.375" style="62" customWidth="1"/>
    <col min="4871" max="4871" width="1.375" style="62" customWidth="1"/>
    <col min="4872" max="4872" width="9" style="62"/>
    <col min="4873" max="4873" width="12.875" style="62" customWidth="1"/>
    <col min="4874" max="4874" width="12.125" style="62" customWidth="1"/>
    <col min="4875" max="4875" width="11.375" style="62" customWidth="1"/>
    <col min="4876" max="4876" width="4.75" style="62" customWidth="1"/>
    <col min="4877" max="4877" width="2.125" style="62" customWidth="1"/>
    <col min="4878" max="5120" width="9" style="62"/>
    <col min="5121" max="5121" width="2.125" style="62" customWidth="1"/>
    <col min="5122" max="5122" width="25.875" style="62" customWidth="1"/>
    <col min="5123" max="5123" width="18.75" style="62" customWidth="1"/>
    <col min="5124" max="5124" width="8.375" style="62" customWidth="1"/>
    <col min="5125" max="5125" width="9" style="62" customWidth="1"/>
    <col min="5126" max="5126" width="29.375" style="62" customWidth="1"/>
    <col min="5127" max="5127" width="1.375" style="62" customWidth="1"/>
    <col min="5128" max="5128" width="9" style="62"/>
    <col min="5129" max="5129" width="12.875" style="62" customWidth="1"/>
    <col min="5130" max="5130" width="12.125" style="62" customWidth="1"/>
    <col min="5131" max="5131" width="11.375" style="62" customWidth="1"/>
    <col min="5132" max="5132" width="4.75" style="62" customWidth="1"/>
    <col min="5133" max="5133" width="2.125" style="62" customWidth="1"/>
    <col min="5134" max="5376" width="9" style="62"/>
    <col min="5377" max="5377" width="2.125" style="62" customWidth="1"/>
    <col min="5378" max="5378" width="25.875" style="62" customWidth="1"/>
    <col min="5379" max="5379" width="18.75" style="62" customWidth="1"/>
    <col min="5380" max="5380" width="8.375" style="62" customWidth="1"/>
    <col min="5381" max="5381" width="9" style="62" customWidth="1"/>
    <col min="5382" max="5382" width="29.375" style="62" customWidth="1"/>
    <col min="5383" max="5383" width="1.375" style="62" customWidth="1"/>
    <col min="5384" max="5384" width="9" style="62"/>
    <col min="5385" max="5385" width="12.875" style="62" customWidth="1"/>
    <col min="5386" max="5386" width="12.125" style="62" customWidth="1"/>
    <col min="5387" max="5387" width="11.375" style="62" customWidth="1"/>
    <col min="5388" max="5388" width="4.75" style="62" customWidth="1"/>
    <col min="5389" max="5389" width="2.125" style="62" customWidth="1"/>
    <col min="5390" max="5632" width="9" style="62"/>
    <col min="5633" max="5633" width="2.125" style="62" customWidth="1"/>
    <col min="5634" max="5634" width="25.875" style="62" customWidth="1"/>
    <col min="5635" max="5635" width="18.75" style="62" customWidth="1"/>
    <col min="5636" max="5636" width="8.375" style="62" customWidth="1"/>
    <col min="5637" max="5637" width="9" style="62" customWidth="1"/>
    <col min="5638" max="5638" width="29.375" style="62" customWidth="1"/>
    <col min="5639" max="5639" width="1.375" style="62" customWidth="1"/>
    <col min="5640" max="5640" width="9" style="62"/>
    <col min="5641" max="5641" width="12.875" style="62" customWidth="1"/>
    <col min="5642" max="5642" width="12.125" style="62" customWidth="1"/>
    <col min="5643" max="5643" width="11.375" style="62" customWidth="1"/>
    <col min="5644" max="5644" width="4.75" style="62" customWidth="1"/>
    <col min="5645" max="5645" width="2.125" style="62" customWidth="1"/>
    <col min="5646" max="5888" width="9" style="62"/>
    <col min="5889" max="5889" width="2.125" style="62" customWidth="1"/>
    <col min="5890" max="5890" width="25.875" style="62" customWidth="1"/>
    <col min="5891" max="5891" width="18.75" style="62" customWidth="1"/>
    <col min="5892" max="5892" width="8.375" style="62" customWidth="1"/>
    <col min="5893" max="5893" width="9" style="62" customWidth="1"/>
    <col min="5894" max="5894" width="29.375" style="62" customWidth="1"/>
    <col min="5895" max="5895" width="1.375" style="62" customWidth="1"/>
    <col min="5896" max="5896" width="9" style="62"/>
    <col min="5897" max="5897" width="12.875" style="62" customWidth="1"/>
    <col min="5898" max="5898" width="12.125" style="62" customWidth="1"/>
    <col min="5899" max="5899" width="11.375" style="62" customWidth="1"/>
    <col min="5900" max="5900" width="4.75" style="62" customWidth="1"/>
    <col min="5901" max="5901" width="2.125" style="62" customWidth="1"/>
    <col min="5902" max="6144" width="9" style="62"/>
    <col min="6145" max="6145" width="2.125" style="62" customWidth="1"/>
    <col min="6146" max="6146" width="25.875" style="62" customWidth="1"/>
    <col min="6147" max="6147" width="18.75" style="62" customWidth="1"/>
    <col min="6148" max="6148" width="8.375" style="62" customWidth="1"/>
    <col min="6149" max="6149" width="9" style="62" customWidth="1"/>
    <col min="6150" max="6150" width="29.375" style="62" customWidth="1"/>
    <col min="6151" max="6151" width="1.375" style="62" customWidth="1"/>
    <col min="6152" max="6152" width="9" style="62"/>
    <col min="6153" max="6153" width="12.875" style="62" customWidth="1"/>
    <col min="6154" max="6154" width="12.125" style="62" customWidth="1"/>
    <col min="6155" max="6155" width="11.375" style="62" customWidth="1"/>
    <col min="6156" max="6156" width="4.75" style="62" customWidth="1"/>
    <col min="6157" max="6157" width="2.125" style="62" customWidth="1"/>
    <col min="6158" max="6400" width="9" style="62"/>
    <col min="6401" max="6401" width="2.125" style="62" customWidth="1"/>
    <col min="6402" max="6402" width="25.875" style="62" customWidth="1"/>
    <col min="6403" max="6403" width="18.75" style="62" customWidth="1"/>
    <col min="6404" max="6404" width="8.375" style="62" customWidth="1"/>
    <col min="6405" max="6405" width="9" style="62" customWidth="1"/>
    <col min="6406" max="6406" width="29.375" style="62" customWidth="1"/>
    <col min="6407" max="6407" width="1.375" style="62" customWidth="1"/>
    <col min="6408" max="6408" width="9" style="62"/>
    <col min="6409" max="6409" width="12.875" style="62" customWidth="1"/>
    <col min="6410" max="6410" width="12.125" style="62" customWidth="1"/>
    <col min="6411" max="6411" width="11.375" style="62" customWidth="1"/>
    <col min="6412" max="6412" width="4.75" style="62" customWidth="1"/>
    <col min="6413" max="6413" width="2.125" style="62" customWidth="1"/>
    <col min="6414" max="6656" width="9" style="62"/>
    <col min="6657" max="6657" width="2.125" style="62" customWidth="1"/>
    <col min="6658" max="6658" width="25.875" style="62" customWidth="1"/>
    <col min="6659" max="6659" width="18.75" style="62" customWidth="1"/>
    <col min="6660" max="6660" width="8.375" style="62" customWidth="1"/>
    <col min="6661" max="6661" width="9" style="62" customWidth="1"/>
    <col min="6662" max="6662" width="29.375" style="62" customWidth="1"/>
    <col min="6663" max="6663" width="1.375" style="62" customWidth="1"/>
    <col min="6664" max="6664" width="9" style="62"/>
    <col min="6665" max="6665" width="12.875" style="62" customWidth="1"/>
    <col min="6666" max="6666" width="12.125" style="62" customWidth="1"/>
    <col min="6667" max="6667" width="11.375" style="62" customWidth="1"/>
    <col min="6668" max="6668" width="4.75" style="62" customWidth="1"/>
    <col min="6669" max="6669" width="2.125" style="62" customWidth="1"/>
    <col min="6670" max="6912" width="9" style="62"/>
    <col min="6913" max="6913" width="2.125" style="62" customWidth="1"/>
    <col min="6914" max="6914" width="25.875" style="62" customWidth="1"/>
    <col min="6915" max="6915" width="18.75" style="62" customWidth="1"/>
    <col min="6916" max="6916" width="8.375" style="62" customWidth="1"/>
    <col min="6917" max="6917" width="9" style="62" customWidth="1"/>
    <col min="6918" max="6918" width="29.375" style="62" customWidth="1"/>
    <col min="6919" max="6919" width="1.375" style="62" customWidth="1"/>
    <col min="6920" max="6920" width="9" style="62"/>
    <col min="6921" max="6921" width="12.875" style="62" customWidth="1"/>
    <col min="6922" max="6922" width="12.125" style="62" customWidth="1"/>
    <col min="6923" max="6923" width="11.375" style="62" customWidth="1"/>
    <col min="6924" max="6924" width="4.75" style="62" customWidth="1"/>
    <col min="6925" max="6925" width="2.125" style="62" customWidth="1"/>
    <col min="6926" max="7168" width="9" style="62"/>
    <col min="7169" max="7169" width="2.125" style="62" customWidth="1"/>
    <col min="7170" max="7170" width="25.875" style="62" customWidth="1"/>
    <col min="7171" max="7171" width="18.75" style="62" customWidth="1"/>
    <col min="7172" max="7172" width="8.375" style="62" customWidth="1"/>
    <col min="7173" max="7173" width="9" style="62" customWidth="1"/>
    <col min="7174" max="7174" width="29.375" style="62" customWidth="1"/>
    <col min="7175" max="7175" width="1.375" style="62" customWidth="1"/>
    <col min="7176" max="7176" width="9" style="62"/>
    <col min="7177" max="7177" width="12.875" style="62" customWidth="1"/>
    <col min="7178" max="7178" width="12.125" style="62" customWidth="1"/>
    <col min="7179" max="7179" width="11.375" style="62" customWidth="1"/>
    <col min="7180" max="7180" width="4.75" style="62" customWidth="1"/>
    <col min="7181" max="7181" width="2.125" style="62" customWidth="1"/>
    <col min="7182" max="7424" width="9" style="62"/>
    <col min="7425" max="7425" width="2.125" style="62" customWidth="1"/>
    <col min="7426" max="7426" width="25.875" style="62" customWidth="1"/>
    <col min="7427" max="7427" width="18.75" style="62" customWidth="1"/>
    <col min="7428" max="7428" width="8.375" style="62" customWidth="1"/>
    <col min="7429" max="7429" width="9" style="62" customWidth="1"/>
    <col min="7430" max="7430" width="29.375" style="62" customWidth="1"/>
    <col min="7431" max="7431" width="1.375" style="62" customWidth="1"/>
    <col min="7432" max="7432" width="9" style="62"/>
    <col min="7433" max="7433" width="12.875" style="62" customWidth="1"/>
    <col min="7434" max="7434" width="12.125" style="62" customWidth="1"/>
    <col min="7435" max="7435" width="11.375" style="62" customWidth="1"/>
    <col min="7436" max="7436" width="4.75" style="62" customWidth="1"/>
    <col min="7437" max="7437" width="2.125" style="62" customWidth="1"/>
    <col min="7438" max="7680" width="9" style="62"/>
    <col min="7681" max="7681" width="2.125" style="62" customWidth="1"/>
    <col min="7682" max="7682" width="25.875" style="62" customWidth="1"/>
    <col min="7683" max="7683" width="18.75" style="62" customWidth="1"/>
    <col min="7684" max="7684" width="8.375" style="62" customWidth="1"/>
    <col min="7685" max="7685" width="9" style="62" customWidth="1"/>
    <col min="7686" max="7686" width="29.375" style="62" customWidth="1"/>
    <col min="7687" max="7687" width="1.375" style="62" customWidth="1"/>
    <col min="7688" max="7688" width="9" style="62"/>
    <col min="7689" max="7689" width="12.875" style="62" customWidth="1"/>
    <col min="7690" max="7690" width="12.125" style="62" customWidth="1"/>
    <col min="7691" max="7691" width="11.375" style="62" customWidth="1"/>
    <col min="7692" max="7692" width="4.75" style="62" customWidth="1"/>
    <col min="7693" max="7693" width="2.125" style="62" customWidth="1"/>
    <col min="7694" max="7936" width="9" style="62"/>
    <col min="7937" max="7937" width="2.125" style="62" customWidth="1"/>
    <col min="7938" max="7938" width="25.875" style="62" customWidth="1"/>
    <col min="7939" max="7939" width="18.75" style="62" customWidth="1"/>
    <col min="7940" max="7940" width="8.375" style="62" customWidth="1"/>
    <col min="7941" max="7941" width="9" style="62" customWidth="1"/>
    <col min="7942" max="7942" width="29.375" style="62" customWidth="1"/>
    <col min="7943" max="7943" width="1.375" style="62" customWidth="1"/>
    <col min="7944" max="7944" width="9" style="62"/>
    <col min="7945" max="7945" width="12.875" style="62" customWidth="1"/>
    <col min="7946" max="7946" width="12.125" style="62" customWidth="1"/>
    <col min="7947" max="7947" width="11.375" style="62" customWidth="1"/>
    <col min="7948" max="7948" width="4.75" style="62" customWidth="1"/>
    <col min="7949" max="7949" width="2.125" style="62" customWidth="1"/>
    <col min="7950" max="8192" width="9" style="62"/>
    <col min="8193" max="8193" width="2.125" style="62" customWidth="1"/>
    <col min="8194" max="8194" width="25.875" style="62" customWidth="1"/>
    <col min="8195" max="8195" width="18.75" style="62" customWidth="1"/>
    <col min="8196" max="8196" width="8.375" style="62" customWidth="1"/>
    <col min="8197" max="8197" width="9" style="62" customWidth="1"/>
    <col min="8198" max="8198" width="29.375" style="62" customWidth="1"/>
    <col min="8199" max="8199" width="1.375" style="62" customWidth="1"/>
    <col min="8200" max="8200" width="9" style="62"/>
    <col min="8201" max="8201" width="12.875" style="62" customWidth="1"/>
    <col min="8202" max="8202" width="12.125" style="62" customWidth="1"/>
    <col min="8203" max="8203" width="11.375" style="62" customWidth="1"/>
    <col min="8204" max="8204" width="4.75" style="62" customWidth="1"/>
    <col min="8205" max="8205" width="2.125" style="62" customWidth="1"/>
    <col min="8206" max="8448" width="9" style="62"/>
    <col min="8449" max="8449" width="2.125" style="62" customWidth="1"/>
    <col min="8450" max="8450" width="25.875" style="62" customWidth="1"/>
    <col min="8451" max="8451" width="18.75" style="62" customWidth="1"/>
    <col min="8452" max="8452" width="8.375" style="62" customWidth="1"/>
    <col min="8453" max="8453" width="9" style="62" customWidth="1"/>
    <col min="8454" max="8454" width="29.375" style="62" customWidth="1"/>
    <col min="8455" max="8455" width="1.375" style="62" customWidth="1"/>
    <col min="8456" max="8456" width="9" style="62"/>
    <col min="8457" max="8457" width="12.875" style="62" customWidth="1"/>
    <col min="8458" max="8458" width="12.125" style="62" customWidth="1"/>
    <col min="8459" max="8459" width="11.375" style="62" customWidth="1"/>
    <col min="8460" max="8460" width="4.75" style="62" customWidth="1"/>
    <col min="8461" max="8461" width="2.125" style="62" customWidth="1"/>
    <col min="8462" max="8704" width="9" style="62"/>
    <col min="8705" max="8705" width="2.125" style="62" customWidth="1"/>
    <col min="8706" max="8706" width="25.875" style="62" customWidth="1"/>
    <col min="8707" max="8707" width="18.75" style="62" customWidth="1"/>
    <col min="8708" max="8708" width="8.375" style="62" customWidth="1"/>
    <col min="8709" max="8709" width="9" style="62" customWidth="1"/>
    <col min="8710" max="8710" width="29.375" style="62" customWidth="1"/>
    <col min="8711" max="8711" width="1.375" style="62" customWidth="1"/>
    <col min="8712" max="8712" width="9" style="62"/>
    <col min="8713" max="8713" width="12.875" style="62" customWidth="1"/>
    <col min="8714" max="8714" width="12.125" style="62" customWidth="1"/>
    <col min="8715" max="8715" width="11.375" style="62" customWidth="1"/>
    <col min="8716" max="8716" width="4.75" style="62" customWidth="1"/>
    <col min="8717" max="8717" width="2.125" style="62" customWidth="1"/>
    <col min="8718" max="8960" width="9" style="62"/>
    <col min="8961" max="8961" width="2.125" style="62" customWidth="1"/>
    <col min="8962" max="8962" width="25.875" style="62" customWidth="1"/>
    <col min="8963" max="8963" width="18.75" style="62" customWidth="1"/>
    <col min="8964" max="8964" width="8.375" style="62" customWidth="1"/>
    <col min="8965" max="8965" width="9" style="62" customWidth="1"/>
    <col min="8966" max="8966" width="29.375" style="62" customWidth="1"/>
    <col min="8967" max="8967" width="1.375" style="62" customWidth="1"/>
    <col min="8968" max="8968" width="9" style="62"/>
    <col min="8969" max="8969" width="12.875" style="62" customWidth="1"/>
    <col min="8970" max="8970" width="12.125" style="62" customWidth="1"/>
    <col min="8971" max="8971" width="11.375" style="62" customWidth="1"/>
    <col min="8972" max="8972" width="4.75" style="62" customWidth="1"/>
    <col min="8973" max="8973" width="2.125" style="62" customWidth="1"/>
    <col min="8974" max="9216" width="9" style="62"/>
    <col min="9217" max="9217" width="2.125" style="62" customWidth="1"/>
    <col min="9218" max="9218" width="25.875" style="62" customWidth="1"/>
    <col min="9219" max="9219" width="18.75" style="62" customWidth="1"/>
    <col min="9220" max="9220" width="8.375" style="62" customWidth="1"/>
    <col min="9221" max="9221" width="9" style="62" customWidth="1"/>
    <col min="9222" max="9222" width="29.375" style="62" customWidth="1"/>
    <col min="9223" max="9223" width="1.375" style="62" customWidth="1"/>
    <col min="9224" max="9224" width="9" style="62"/>
    <col min="9225" max="9225" width="12.875" style="62" customWidth="1"/>
    <col min="9226" max="9226" width="12.125" style="62" customWidth="1"/>
    <col min="9227" max="9227" width="11.375" style="62" customWidth="1"/>
    <col min="9228" max="9228" width="4.75" style="62" customWidth="1"/>
    <col min="9229" max="9229" width="2.125" style="62" customWidth="1"/>
    <col min="9230" max="9472" width="9" style="62"/>
    <col min="9473" max="9473" width="2.125" style="62" customWidth="1"/>
    <col min="9474" max="9474" width="25.875" style="62" customWidth="1"/>
    <col min="9475" max="9475" width="18.75" style="62" customWidth="1"/>
    <col min="9476" max="9476" width="8.375" style="62" customWidth="1"/>
    <col min="9477" max="9477" width="9" style="62" customWidth="1"/>
    <col min="9478" max="9478" width="29.375" style="62" customWidth="1"/>
    <col min="9479" max="9479" width="1.375" style="62" customWidth="1"/>
    <col min="9480" max="9480" width="9" style="62"/>
    <col min="9481" max="9481" width="12.875" style="62" customWidth="1"/>
    <col min="9482" max="9482" width="12.125" style="62" customWidth="1"/>
    <col min="9483" max="9483" width="11.375" style="62" customWidth="1"/>
    <col min="9484" max="9484" width="4.75" style="62" customWidth="1"/>
    <col min="9485" max="9485" width="2.125" style="62" customWidth="1"/>
    <col min="9486" max="9728" width="9" style="62"/>
    <col min="9729" max="9729" width="2.125" style="62" customWidth="1"/>
    <col min="9730" max="9730" width="25.875" style="62" customWidth="1"/>
    <col min="9731" max="9731" width="18.75" style="62" customWidth="1"/>
    <col min="9732" max="9732" width="8.375" style="62" customWidth="1"/>
    <col min="9733" max="9733" width="9" style="62" customWidth="1"/>
    <col min="9734" max="9734" width="29.375" style="62" customWidth="1"/>
    <col min="9735" max="9735" width="1.375" style="62" customWidth="1"/>
    <col min="9736" max="9736" width="9" style="62"/>
    <col min="9737" max="9737" width="12.875" style="62" customWidth="1"/>
    <col min="9738" max="9738" width="12.125" style="62" customWidth="1"/>
    <col min="9739" max="9739" width="11.375" style="62" customWidth="1"/>
    <col min="9740" max="9740" width="4.75" style="62" customWidth="1"/>
    <col min="9741" max="9741" width="2.125" style="62" customWidth="1"/>
    <col min="9742" max="9984" width="9" style="62"/>
    <col min="9985" max="9985" width="2.125" style="62" customWidth="1"/>
    <col min="9986" max="9986" width="25.875" style="62" customWidth="1"/>
    <col min="9987" max="9987" width="18.75" style="62" customWidth="1"/>
    <col min="9988" max="9988" width="8.375" style="62" customWidth="1"/>
    <col min="9989" max="9989" width="9" style="62" customWidth="1"/>
    <col min="9990" max="9990" width="29.375" style="62" customWidth="1"/>
    <col min="9991" max="9991" width="1.375" style="62" customWidth="1"/>
    <col min="9992" max="9992" width="9" style="62"/>
    <col min="9993" max="9993" width="12.875" style="62" customWidth="1"/>
    <col min="9994" max="9994" width="12.125" style="62" customWidth="1"/>
    <col min="9995" max="9995" width="11.375" style="62" customWidth="1"/>
    <col min="9996" max="9996" width="4.75" style="62" customWidth="1"/>
    <col min="9997" max="9997" width="2.125" style="62" customWidth="1"/>
    <col min="9998" max="10240" width="9" style="62"/>
    <col min="10241" max="10241" width="2.125" style="62" customWidth="1"/>
    <col min="10242" max="10242" width="25.875" style="62" customWidth="1"/>
    <col min="10243" max="10243" width="18.75" style="62" customWidth="1"/>
    <col min="10244" max="10244" width="8.375" style="62" customWidth="1"/>
    <col min="10245" max="10245" width="9" style="62" customWidth="1"/>
    <col min="10246" max="10246" width="29.375" style="62" customWidth="1"/>
    <col min="10247" max="10247" width="1.375" style="62" customWidth="1"/>
    <col min="10248" max="10248" width="9" style="62"/>
    <col min="10249" max="10249" width="12.875" style="62" customWidth="1"/>
    <col min="10250" max="10250" width="12.125" style="62" customWidth="1"/>
    <col min="10251" max="10251" width="11.375" style="62" customWidth="1"/>
    <col min="10252" max="10252" width="4.75" style="62" customWidth="1"/>
    <col min="10253" max="10253" width="2.125" style="62" customWidth="1"/>
    <col min="10254" max="10496" width="9" style="62"/>
    <col min="10497" max="10497" width="2.125" style="62" customWidth="1"/>
    <col min="10498" max="10498" width="25.875" style="62" customWidth="1"/>
    <col min="10499" max="10499" width="18.75" style="62" customWidth="1"/>
    <col min="10500" max="10500" width="8.375" style="62" customWidth="1"/>
    <col min="10501" max="10501" width="9" style="62" customWidth="1"/>
    <col min="10502" max="10502" width="29.375" style="62" customWidth="1"/>
    <col min="10503" max="10503" width="1.375" style="62" customWidth="1"/>
    <col min="10504" max="10504" width="9" style="62"/>
    <col min="10505" max="10505" width="12.875" style="62" customWidth="1"/>
    <col min="10506" max="10506" width="12.125" style="62" customWidth="1"/>
    <col min="10507" max="10507" width="11.375" style="62" customWidth="1"/>
    <col min="10508" max="10508" width="4.75" style="62" customWidth="1"/>
    <col min="10509" max="10509" width="2.125" style="62" customWidth="1"/>
    <col min="10510" max="10752" width="9" style="62"/>
    <col min="10753" max="10753" width="2.125" style="62" customWidth="1"/>
    <col min="10754" max="10754" width="25.875" style="62" customWidth="1"/>
    <col min="10755" max="10755" width="18.75" style="62" customWidth="1"/>
    <col min="10756" max="10756" width="8.375" style="62" customWidth="1"/>
    <col min="10757" max="10757" width="9" style="62" customWidth="1"/>
    <col min="10758" max="10758" width="29.375" style="62" customWidth="1"/>
    <col min="10759" max="10759" width="1.375" style="62" customWidth="1"/>
    <col min="10760" max="10760" width="9" style="62"/>
    <col min="10761" max="10761" width="12.875" style="62" customWidth="1"/>
    <col min="10762" max="10762" width="12.125" style="62" customWidth="1"/>
    <col min="10763" max="10763" width="11.375" style="62" customWidth="1"/>
    <col min="10764" max="10764" width="4.75" style="62" customWidth="1"/>
    <col min="10765" max="10765" width="2.125" style="62" customWidth="1"/>
    <col min="10766" max="11008" width="9" style="62"/>
    <col min="11009" max="11009" width="2.125" style="62" customWidth="1"/>
    <col min="11010" max="11010" width="25.875" style="62" customWidth="1"/>
    <col min="11011" max="11011" width="18.75" style="62" customWidth="1"/>
    <col min="11012" max="11012" width="8.375" style="62" customWidth="1"/>
    <col min="11013" max="11013" width="9" style="62" customWidth="1"/>
    <col min="11014" max="11014" width="29.375" style="62" customWidth="1"/>
    <col min="11015" max="11015" width="1.375" style="62" customWidth="1"/>
    <col min="11016" max="11016" width="9" style="62"/>
    <col min="11017" max="11017" width="12.875" style="62" customWidth="1"/>
    <col min="11018" max="11018" width="12.125" style="62" customWidth="1"/>
    <col min="11019" max="11019" width="11.375" style="62" customWidth="1"/>
    <col min="11020" max="11020" width="4.75" style="62" customWidth="1"/>
    <col min="11021" max="11021" width="2.125" style="62" customWidth="1"/>
    <col min="11022" max="11264" width="9" style="62"/>
    <col min="11265" max="11265" width="2.125" style="62" customWidth="1"/>
    <col min="11266" max="11266" width="25.875" style="62" customWidth="1"/>
    <col min="11267" max="11267" width="18.75" style="62" customWidth="1"/>
    <col min="11268" max="11268" width="8.375" style="62" customWidth="1"/>
    <col min="11269" max="11269" width="9" style="62" customWidth="1"/>
    <col min="11270" max="11270" width="29.375" style="62" customWidth="1"/>
    <col min="11271" max="11271" width="1.375" style="62" customWidth="1"/>
    <col min="11272" max="11272" width="9" style="62"/>
    <col min="11273" max="11273" width="12.875" style="62" customWidth="1"/>
    <col min="11274" max="11274" width="12.125" style="62" customWidth="1"/>
    <col min="11275" max="11275" width="11.375" style="62" customWidth="1"/>
    <col min="11276" max="11276" width="4.75" style="62" customWidth="1"/>
    <col min="11277" max="11277" width="2.125" style="62" customWidth="1"/>
    <col min="11278" max="11520" width="9" style="62"/>
    <col min="11521" max="11521" width="2.125" style="62" customWidth="1"/>
    <col min="11522" max="11522" width="25.875" style="62" customWidth="1"/>
    <col min="11523" max="11523" width="18.75" style="62" customWidth="1"/>
    <col min="11524" max="11524" width="8.375" style="62" customWidth="1"/>
    <col min="11525" max="11525" width="9" style="62" customWidth="1"/>
    <col min="11526" max="11526" width="29.375" style="62" customWidth="1"/>
    <col min="11527" max="11527" width="1.375" style="62" customWidth="1"/>
    <col min="11528" max="11528" width="9" style="62"/>
    <col min="11529" max="11529" width="12.875" style="62" customWidth="1"/>
    <col min="11530" max="11530" width="12.125" style="62" customWidth="1"/>
    <col min="11531" max="11531" width="11.375" style="62" customWidth="1"/>
    <col min="11532" max="11532" width="4.75" style="62" customWidth="1"/>
    <col min="11533" max="11533" width="2.125" style="62" customWidth="1"/>
    <col min="11534" max="11776" width="9" style="62"/>
    <col min="11777" max="11777" width="2.125" style="62" customWidth="1"/>
    <col min="11778" max="11778" width="25.875" style="62" customWidth="1"/>
    <col min="11779" max="11779" width="18.75" style="62" customWidth="1"/>
    <col min="11780" max="11780" width="8.375" style="62" customWidth="1"/>
    <col min="11781" max="11781" width="9" style="62" customWidth="1"/>
    <col min="11782" max="11782" width="29.375" style="62" customWidth="1"/>
    <col min="11783" max="11783" width="1.375" style="62" customWidth="1"/>
    <col min="11784" max="11784" width="9" style="62"/>
    <col min="11785" max="11785" width="12.875" style="62" customWidth="1"/>
    <col min="11786" max="11786" width="12.125" style="62" customWidth="1"/>
    <col min="11787" max="11787" width="11.375" style="62" customWidth="1"/>
    <col min="11788" max="11788" width="4.75" style="62" customWidth="1"/>
    <col min="11789" max="11789" width="2.125" style="62" customWidth="1"/>
    <col min="11790" max="12032" width="9" style="62"/>
    <col min="12033" max="12033" width="2.125" style="62" customWidth="1"/>
    <col min="12034" max="12034" width="25.875" style="62" customWidth="1"/>
    <col min="12035" max="12035" width="18.75" style="62" customWidth="1"/>
    <col min="12036" max="12036" width="8.375" style="62" customWidth="1"/>
    <col min="12037" max="12037" width="9" style="62" customWidth="1"/>
    <col min="12038" max="12038" width="29.375" style="62" customWidth="1"/>
    <col min="12039" max="12039" width="1.375" style="62" customWidth="1"/>
    <col min="12040" max="12040" width="9" style="62"/>
    <col min="12041" max="12041" width="12.875" style="62" customWidth="1"/>
    <col min="12042" max="12042" width="12.125" style="62" customWidth="1"/>
    <col min="12043" max="12043" width="11.375" style="62" customWidth="1"/>
    <col min="12044" max="12044" width="4.75" style="62" customWidth="1"/>
    <col min="12045" max="12045" width="2.125" style="62" customWidth="1"/>
    <col min="12046" max="12288" width="9" style="62"/>
    <col min="12289" max="12289" width="2.125" style="62" customWidth="1"/>
    <col min="12290" max="12290" width="25.875" style="62" customWidth="1"/>
    <col min="12291" max="12291" width="18.75" style="62" customWidth="1"/>
    <col min="12292" max="12292" width="8.375" style="62" customWidth="1"/>
    <col min="12293" max="12293" width="9" style="62" customWidth="1"/>
    <col min="12294" max="12294" width="29.375" style="62" customWidth="1"/>
    <col min="12295" max="12295" width="1.375" style="62" customWidth="1"/>
    <col min="12296" max="12296" width="9" style="62"/>
    <col min="12297" max="12297" width="12.875" style="62" customWidth="1"/>
    <col min="12298" max="12298" width="12.125" style="62" customWidth="1"/>
    <col min="12299" max="12299" width="11.375" style="62" customWidth="1"/>
    <col min="12300" max="12300" width="4.75" style="62" customWidth="1"/>
    <col min="12301" max="12301" width="2.125" style="62" customWidth="1"/>
    <col min="12302" max="12544" width="9" style="62"/>
    <col min="12545" max="12545" width="2.125" style="62" customWidth="1"/>
    <col min="12546" max="12546" width="25.875" style="62" customWidth="1"/>
    <col min="12547" max="12547" width="18.75" style="62" customWidth="1"/>
    <col min="12548" max="12548" width="8.375" style="62" customWidth="1"/>
    <col min="12549" max="12549" width="9" style="62" customWidth="1"/>
    <col min="12550" max="12550" width="29.375" style="62" customWidth="1"/>
    <col min="12551" max="12551" width="1.375" style="62" customWidth="1"/>
    <col min="12552" max="12552" width="9" style="62"/>
    <col min="12553" max="12553" width="12.875" style="62" customWidth="1"/>
    <col min="12554" max="12554" width="12.125" style="62" customWidth="1"/>
    <col min="12555" max="12555" width="11.375" style="62" customWidth="1"/>
    <col min="12556" max="12556" width="4.75" style="62" customWidth="1"/>
    <col min="12557" max="12557" width="2.125" style="62" customWidth="1"/>
    <col min="12558" max="12800" width="9" style="62"/>
    <col min="12801" max="12801" width="2.125" style="62" customWidth="1"/>
    <col min="12802" max="12802" width="25.875" style="62" customWidth="1"/>
    <col min="12803" max="12803" width="18.75" style="62" customWidth="1"/>
    <col min="12804" max="12804" width="8.375" style="62" customWidth="1"/>
    <col min="12805" max="12805" width="9" style="62" customWidth="1"/>
    <col min="12806" max="12806" width="29.375" style="62" customWidth="1"/>
    <col min="12807" max="12807" width="1.375" style="62" customWidth="1"/>
    <col min="12808" max="12808" width="9" style="62"/>
    <col min="12809" max="12809" width="12.875" style="62" customWidth="1"/>
    <col min="12810" max="12810" width="12.125" style="62" customWidth="1"/>
    <col min="12811" max="12811" width="11.375" style="62" customWidth="1"/>
    <col min="12812" max="12812" width="4.75" style="62" customWidth="1"/>
    <col min="12813" max="12813" width="2.125" style="62" customWidth="1"/>
    <col min="12814" max="13056" width="9" style="62"/>
    <col min="13057" max="13057" width="2.125" style="62" customWidth="1"/>
    <col min="13058" max="13058" width="25.875" style="62" customWidth="1"/>
    <col min="13059" max="13059" width="18.75" style="62" customWidth="1"/>
    <col min="13060" max="13060" width="8.375" style="62" customWidth="1"/>
    <col min="13061" max="13061" width="9" style="62" customWidth="1"/>
    <col min="13062" max="13062" width="29.375" style="62" customWidth="1"/>
    <col min="13063" max="13063" width="1.375" style="62" customWidth="1"/>
    <col min="13064" max="13064" width="9" style="62"/>
    <col min="13065" max="13065" width="12.875" style="62" customWidth="1"/>
    <col min="13066" max="13066" width="12.125" style="62" customWidth="1"/>
    <col min="13067" max="13067" width="11.375" style="62" customWidth="1"/>
    <col min="13068" max="13068" width="4.75" style="62" customWidth="1"/>
    <col min="13069" max="13069" width="2.125" style="62" customWidth="1"/>
    <col min="13070" max="13312" width="9" style="62"/>
    <col min="13313" max="13313" width="2.125" style="62" customWidth="1"/>
    <col min="13314" max="13314" width="25.875" style="62" customWidth="1"/>
    <col min="13315" max="13315" width="18.75" style="62" customWidth="1"/>
    <col min="13316" max="13316" width="8.375" style="62" customWidth="1"/>
    <col min="13317" max="13317" width="9" style="62" customWidth="1"/>
    <col min="13318" max="13318" width="29.375" style="62" customWidth="1"/>
    <col min="13319" max="13319" width="1.375" style="62" customWidth="1"/>
    <col min="13320" max="13320" width="9" style="62"/>
    <col min="13321" max="13321" width="12.875" style="62" customWidth="1"/>
    <col min="13322" max="13322" width="12.125" style="62" customWidth="1"/>
    <col min="13323" max="13323" width="11.375" style="62" customWidth="1"/>
    <col min="13324" max="13324" width="4.75" style="62" customWidth="1"/>
    <col min="13325" max="13325" width="2.125" style="62" customWidth="1"/>
    <col min="13326" max="13568" width="9" style="62"/>
    <col min="13569" max="13569" width="2.125" style="62" customWidth="1"/>
    <col min="13570" max="13570" width="25.875" style="62" customWidth="1"/>
    <col min="13571" max="13571" width="18.75" style="62" customWidth="1"/>
    <col min="13572" max="13572" width="8.375" style="62" customWidth="1"/>
    <col min="13573" max="13573" width="9" style="62" customWidth="1"/>
    <col min="13574" max="13574" width="29.375" style="62" customWidth="1"/>
    <col min="13575" max="13575" width="1.375" style="62" customWidth="1"/>
    <col min="13576" max="13576" width="9" style="62"/>
    <col min="13577" max="13577" width="12.875" style="62" customWidth="1"/>
    <col min="13578" max="13578" width="12.125" style="62" customWidth="1"/>
    <col min="13579" max="13579" width="11.375" style="62" customWidth="1"/>
    <col min="13580" max="13580" width="4.75" style="62" customWidth="1"/>
    <col min="13581" max="13581" width="2.125" style="62" customWidth="1"/>
    <col min="13582" max="13824" width="9" style="62"/>
    <col min="13825" max="13825" width="2.125" style="62" customWidth="1"/>
    <col min="13826" max="13826" width="25.875" style="62" customWidth="1"/>
    <col min="13827" max="13827" width="18.75" style="62" customWidth="1"/>
    <col min="13828" max="13828" width="8.375" style="62" customWidth="1"/>
    <col min="13829" max="13829" width="9" style="62" customWidth="1"/>
    <col min="13830" max="13830" width="29.375" style="62" customWidth="1"/>
    <col min="13831" max="13831" width="1.375" style="62" customWidth="1"/>
    <col min="13832" max="13832" width="9" style="62"/>
    <col min="13833" max="13833" width="12.875" style="62" customWidth="1"/>
    <col min="13834" max="13834" width="12.125" style="62" customWidth="1"/>
    <col min="13835" max="13835" width="11.375" style="62" customWidth="1"/>
    <col min="13836" max="13836" width="4.75" style="62" customWidth="1"/>
    <col min="13837" max="13837" width="2.125" style="62" customWidth="1"/>
    <col min="13838" max="14080" width="9" style="62"/>
    <col min="14081" max="14081" width="2.125" style="62" customWidth="1"/>
    <col min="14082" max="14082" width="25.875" style="62" customWidth="1"/>
    <col min="14083" max="14083" width="18.75" style="62" customWidth="1"/>
    <col min="14084" max="14084" width="8.375" style="62" customWidth="1"/>
    <col min="14085" max="14085" width="9" style="62" customWidth="1"/>
    <col min="14086" max="14086" width="29.375" style="62" customWidth="1"/>
    <col min="14087" max="14087" width="1.375" style="62" customWidth="1"/>
    <col min="14088" max="14088" width="9" style="62"/>
    <col min="14089" max="14089" width="12.875" style="62" customWidth="1"/>
    <col min="14090" max="14090" width="12.125" style="62" customWidth="1"/>
    <col min="14091" max="14091" width="11.375" style="62" customWidth="1"/>
    <col min="14092" max="14092" width="4.75" style="62" customWidth="1"/>
    <col min="14093" max="14093" width="2.125" style="62" customWidth="1"/>
    <col min="14094" max="14336" width="9" style="62"/>
    <col min="14337" max="14337" width="2.125" style="62" customWidth="1"/>
    <col min="14338" max="14338" width="25.875" style="62" customWidth="1"/>
    <col min="14339" max="14339" width="18.75" style="62" customWidth="1"/>
    <col min="14340" max="14340" width="8.375" style="62" customWidth="1"/>
    <col min="14341" max="14341" width="9" style="62" customWidth="1"/>
    <col min="14342" max="14342" width="29.375" style="62" customWidth="1"/>
    <col min="14343" max="14343" width="1.375" style="62" customWidth="1"/>
    <col min="14344" max="14344" width="9" style="62"/>
    <col min="14345" max="14345" width="12.875" style="62" customWidth="1"/>
    <col min="14346" max="14346" width="12.125" style="62" customWidth="1"/>
    <col min="14347" max="14347" width="11.375" style="62" customWidth="1"/>
    <col min="14348" max="14348" width="4.75" style="62" customWidth="1"/>
    <col min="14349" max="14349" width="2.125" style="62" customWidth="1"/>
    <col min="14350" max="14592" width="9" style="62"/>
    <col min="14593" max="14593" width="2.125" style="62" customWidth="1"/>
    <col min="14594" max="14594" width="25.875" style="62" customWidth="1"/>
    <col min="14595" max="14595" width="18.75" style="62" customWidth="1"/>
    <col min="14596" max="14596" width="8.375" style="62" customWidth="1"/>
    <col min="14597" max="14597" width="9" style="62" customWidth="1"/>
    <col min="14598" max="14598" width="29.375" style="62" customWidth="1"/>
    <col min="14599" max="14599" width="1.375" style="62" customWidth="1"/>
    <col min="14600" max="14600" width="9" style="62"/>
    <col min="14601" max="14601" width="12.875" style="62" customWidth="1"/>
    <col min="14602" max="14602" width="12.125" style="62" customWidth="1"/>
    <col min="14603" max="14603" width="11.375" style="62" customWidth="1"/>
    <col min="14604" max="14604" width="4.75" style="62" customWidth="1"/>
    <col min="14605" max="14605" width="2.125" style="62" customWidth="1"/>
    <col min="14606" max="14848" width="9" style="62"/>
    <col min="14849" max="14849" width="2.125" style="62" customWidth="1"/>
    <col min="14850" max="14850" width="25.875" style="62" customWidth="1"/>
    <col min="14851" max="14851" width="18.75" style="62" customWidth="1"/>
    <col min="14852" max="14852" width="8.375" style="62" customWidth="1"/>
    <col min="14853" max="14853" width="9" style="62" customWidth="1"/>
    <col min="14854" max="14854" width="29.375" style="62" customWidth="1"/>
    <col min="14855" max="14855" width="1.375" style="62" customWidth="1"/>
    <col min="14856" max="14856" width="9" style="62"/>
    <col min="14857" max="14857" width="12.875" style="62" customWidth="1"/>
    <col min="14858" max="14858" width="12.125" style="62" customWidth="1"/>
    <col min="14859" max="14859" width="11.375" style="62" customWidth="1"/>
    <col min="14860" max="14860" width="4.75" style="62" customWidth="1"/>
    <col min="14861" max="14861" width="2.125" style="62" customWidth="1"/>
    <col min="14862" max="15104" width="9" style="62"/>
    <col min="15105" max="15105" width="2.125" style="62" customWidth="1"/>
    <col min="15106" max="15106" width="25.875" style="62" customWidth="1"/>
    <col min="15107" max="15107" width="18.75" style="62" customWidth="1"/>
    <col min="15108" max="15108" width="8.375" style="62" customWidth="1"/>
    <col min="15109" max="15109" width="9" style="62" customWidth="1"/>
    <col min="15110" max="15110" width="29.375" style="62" customWidth="1"/>
    <col min="15111" max="15111" width="1.375" style="62" customWidth="1"/>
    <col min="15112" max="15112" width="9" style="62"/>
    <col min="15113" max="15113" width="12.875" style="62" customWidth="1"/>
    <col min="15114" max="15114" width="12.125" style="62" customWidth="1"/>
    <col min="15115" max="15115" width="11.375" style="62" customWidth="1"/>
    <col min="15116" max="15116" width="4.75" style="62" customWidth="1"/>
    <col min="15117" max="15117" width="2.125" style="62" customWidth="1"/>
    <col min="15118" max="15360" width="9" style="62"/>
    <col min="15361" max="15361" width="2.125" style="62" customWidth="1"/>
    <col min="15362" max="15362" width="25.875" style="62" customWidth="1"/>
    <col min="15363" max="15363" width="18.75" style="62" customWidth="1"/>
    <col min="15364" max="15364" width="8.375" style="62" customWidth="1"/>
    <col min="15365" max="15365" width="9" style="62" customWidth="1"/>
    <col min="15366" max="15366" width="29.375" style="62" customWidth="1"/>
    <col min="15367" max="15367" width="1.375" style="62" customWidth="1"/>
    <col min="15368" max="15368" width="9" style="62"/>
    <col min="15369" max="15369" width="12.875" style="62" customWidth="1"/>
    <col min="15370" max="15370" width="12.125" style="62" customWidth="1"/>
    <col min="15371" max="15371" width="11.375" style="62" customWidth="1"/>
    <col min="15372" max="15372" width="4.75" style="62" customWidth="1"/>
    <col min="15373" max="15373" width="2.125" style="62" customWidth="1"/>
    <col min="15374" max="15616" width="9" style="62"/>
    <col min="15617" max="15617" width="2.125" style="62" customWidth="1"/>
    <col min="15618" max="15618" width="25.875" style="62" customWidth="1"/>
    <col min="15619" max="15619" width="18.75" style="62" customWidth="1"/>
    <col min="15620" max="15620" width="8.375" style="62" customWidth="1"/>
    <col min="15621" max="15621" width="9" style="62" customWidth="1"/>
    <col min="15622" max="15622" width="29.375" style="62" customWidth="1"/>
    <col min="15623" max="15623" width="1.375" style="62" customWidth="1"/>
    <col min="15624" max="15624" width="9" style="62"/>
    <col min="15625" max="15625" width="12.875" style="62" customWidth="1"/>
    <col min="15626" max="15626" width="12.125" style="62" customWidth="1"/>
    <col min="15627" max="15627" width="11.375" style="62" customWidth="1"/>
    <col min="15628" max="15628" width="4.75" style="62" customWidth="1"/>
    <col min="15629" max="15629" width="2.125" style="62" customWidth="1"/>
    <col min="15630" max="15872" width="9" style="62"/>
    <col min="15873" max="15873" width="2.125" style="62" customWidth="1"/>
    <col min="15874" max="15874" width="25.875" style="62" customWidth="1"/>
    <col min="15875" max="15875" width="18.75" style="62" customWidth="1"/>
    <col min="15876" max="15876" width="8.375" style="62" customWidth="1"/>
    <col min="15877" max="15877" width="9" style="62" customWidth="1"/>
    <col min="15878" max="15878" width="29.375" style="62" customWidth="1"/>
    <col min="15879" max="15879" width="1.375" style="62" customWidth="1"/>
    <col min="15880" max="15880" width="9" style="62"/>
    <col min="15881" max="15881" width="12.875" style="62" customWidth="1"/>
    <col min="15882" max="15882" width="12.125" style="62" customWidth="1"/>
    <col min="15883" max="15883" width="11.375" style="62" customWidth="1"/>
    <col min="15884" max="15884" width="4.75" style="62" customWidth="1"/>
    <col min="15885" max="15885" width="2.125" style="62" customWidth="1"/>
    <col min="15886" max="16128" width="9" style="62"/>
    <col min="16129" max="16129" width="2.125" style="62" customWidth="1"/>
    <col min="16130" max="16130" width="25.875" style="62" customWidth="1"/>
    <col min="16131" max="16131" width="18.75" style="62" customWidth="1"/>
    <col min="16132" max="16132" width="8.375" style="62" customWidth="1"/>
    <col min="16133" max="16133" width="9" style="62" customWidth="1"/>
    <col min="16134" max="16134" width="29.375" style="62" customWidth="1"/>
    <col min="16135" max="16135" width="1.375" style="62" customWidth="1"/>
    <col min="16136" max="16136" width="9" style="62"/>
    <col min="16137" max="16137" width="12.875" style="62" customWidth="1"/>
    <col min="16138" max="16138" width="12.125" style="62" customWidth="1"/>
    <col min="16139" max="16139" width="11.375" style="62" customWidth="1"/>
    <col min="16140" max="16140" width="4.75" style="62" customWidth="1"/>
    <col min="16141" max="16141" width="2.125" style="62" customWidth="1"/>
    <col min="16142" max="16384" width="9" style="62"/>
  </cols>
  <sheetData>
    <row r="1" spans="2:12" ht="7.5" customHeight="1" x14ac:dyDescent="0.4"/>
    <row r="2" spans="2:12" ht="27" customHeight="1" x14ac:dyDescent="0.4">
      <c r="B2" s="63" t="s">
        <v>252</v>
      </c>
      <c r="C2" s="64"/>
      <c r="D2" s="64"/>
      <c r="E2" s="64"/>
      <c r="F2" s="64"/>
      <c r="G2" s="64"/>
      <c r="H2" s="65" t="s">
        <v>253</v>
      </c>
      <c r="I2" s="570">
        <f>データシート!D17</f>
        <v>0</v>
      </c>
      <c r="J2" s="570"/>
      <c r="K2" s="570"/>
      <c r="L2" s="66"/>
    </row>
    <row r="3" spans="2:12" ht="26.25" customHeight="1" x14ac:dyDescent="0.4">
      <c r="B3" s="67" t="s">
        <v>254</v>
      </c>
      <c r="C3" s="64"/>
      <c r="D3" s="64"/>
      <c r="E3" s="64"/>
      <c r="F3" s="64"/>
      <c r="G3" s="64"/>
      <c r="H3" s="65" t="s">
        <v>255</v>
      </c>
      <c r="I3" s="570">
        <f>データシート!D45</f>
        <v>0</v>
      </c>
      <c r="J3" s="570"/>
      <c r="K3" s="570"/>
      <c r="L3" s="66" t="s">
        <v>256</v>
      </c>
    </row>
    <row r="4" spans="2:12" ht="7.5" customHeight="1" x14ac:dyDescent="0.4">
      <c r="B4" s="67"/>
      <c r="C4" s="64"/>
      <c r="D4" s="64"/>
      <c r="E4" s="64"/>
      <c r="F4" s="64"/>
      <c r="G4" s="64"/>
      <c r="H4" s="65"/>
      <c r="I4" s="68"/>
      <c r="J4" s="68"/>
      <c r="K4" s="68"/>
      <c r="L4" s="66"/>
    </row>
    <row r="5" spans="2:12" ht="24" customHeight="1" x14ac:dyDescent="0.4">
      <c r="B5" s="571" t="s">
        <v>257</v>
      </c>
      <c r="C5" s="571"/>
      <c r="D5" s="571"/>
      <c r="E5" s="572" t="s">
        <v>258</v>
      </c>
      <c r="F5" s="572"/>
      <c r="G5" s="572"/>
      <c r="H5" s="572"/>
      <c r="I5" s="572"/>
      <c r="J5" s="572"/>
      <c r="K5" s="572"/>
      <c r="L5" s="572"/>
    </row>
    <row r="6" spans="2:12" ht="58.5" customHeight="1" x14ac:dyDescent="0.4">
      <c r="B6" s="69" t="s">
        <v>259</v>
      </c>
      <c r="C6" s="573" t="str">
        <f>データシート!P54</f>
        <v>-</v>
      </c>
      <c r="D6" s="574"/>
      <c r="E6" s="575" t="s">
        <v>260</v>
      </c>
      <c r="F6" s="575"/>
      <c r="G6" s="575"/>
      <c r="H6" s="575"/>
      <c r="I6" s="575"/>
      <c r="J6" s="575"/>
      <c r="K6" s="575"/>
      <c r="L6" s="575"/>
    </row>
    <row r="7" spans="2:12" ht="58.5" customHeight="1" x14ac:dyDescent="0.4">
      <c r="B7" s="69" t="s">
        <v>261</v>
      </c>
      <c r="C7" s="576">
        <f>データシート!D52</f>
        <v>0</v>
      </c>
      <c r="D7" s="576"/>
      <c r="E7" s="575" t="s">
        <v>262</v>
      </c>
      <c r="F7" s="575"/>
      <c r="G7" s="575"/>
      <c r="H7" s="575"/>
      <c r="I7" s="575"/>
      <c r="J7" s="575"/>
      <c r="K7" s="575"/>
      <c r="L7" s="575"/>
    </row>
    <row r="8" spans="2:12" ht="58.5" customHeight="1" x14ac:dyDescent="0.4">
      <c r="B8" s="69" t="s">
        <v>263</v>
      </c>
      <c r="C8" s="577">
        <f>データシート!D53</f>
        <v>0</v>
      </c>
      <c r="D8" s="578"/>
      <c r="E8" s="575" t="s">
        <v>264</v>
      </c>
      <c r="F8" s="575"/>
      <c r="G8" s="575"/>
      <c r="H8" s="575"/>
      <c r="I8" s="575"/>
      <c r="J8" s="575"/>
      <c r="K8" s="575"/>
      <c r="L8" s="575"/>
    </row>
    <row r="9" spans="2:12" ht="58.5" customHeight="1" x14ac:dyDescent="0.4">
      <c r="B9" s="69" t="s">
        <v>265</v>
      </c>
      <c r="C9" s="127">
        <f>データシート!D66</f>
        <v>0</v>
      </c>
      <c r="D9" s="70" t="s">
        <v>266</v>
      </c>
      <c r="E9" s="575" t="s">
        <v>267</v>
      </c>
      <c r="F9" s="575"/>
      <c r="G9" s="575"/>
      <c r="H9" s="575"/>
      <c r="I9" s="575"/>
      <c r="J9" s="575"/>
      <c r="K9" s="575"/>
      <c r="L9" s="575"/>
    </row>
    <row r="10" spans="2:12" ht="58.5" customHeight="1" x14ac:dyDescent="0.4">
      <c r="B10" s="69" t="s">
        <v>268</v>
      </c>
      <c r="C10" s="99" t="str">
        <f>データシート!D67</f>
        <v/>
      </c>
      <c r="D10" s="70" t="s">
        <v>269</v>
      </c>
      <c r="E10" s="575" t="s">
        <v>355</v>
      </c>
      <c r="F10" s="575"/>
      <c r="G10" s="575"/>
      <c r="H10" s="575"/>
      <c r="I10" s="575"/>
      <c r="J10" s="575"/>
      <c r="K10" s="575"/>
      <c r="L10" s="575"/>
    </row>
    <row r="11" spans="2:12" ht="58.5" customHeight="1" x14ac:dyDescent="0.4">
      <c r="B11" s="69" t="s">
        <v>270</v>
      </c>
      <c r="C11" s="265">
        <f>データシート!D68</f>
        <v>0</v>
      </c>
      <c r="D11" s="70" t="s">
        <v>269</v>
      </c>
      <c r="E11" s="575" t="s">
        <v>271</v>
      </c>
      <c r="F11" s="575"/>
      <c r="G11" s="575"/>
      <c r="H11" s="575"/>
      <c r="I11" s="575"/>
      <c r="J11" s="575"/>
      <c r="K11" s="575"/>
      <c r="L11" s="575"/>
    </row>
    <row r="12" spans="2:12" ht="58.5" customHeight="1" x14ac:dyDescent="0.4">
      <c r="B12" s="69" t="s">
        <v>272</v>
      </c>
      <c r="C12" s="71" t="str">
        <f>IFERROR((C11/C10-1),"")</f>
        <v/>
      </c>
      <c r="D12" s="70" t="s">
        <v>273</v>
      </c>
      <c r="E12" s="579" t="s">
        <v>274</v>
      </c>
      <c r="F12" s="580"/>
      <c r="G12" s="580"/>
      <c r="H12" s="580"/>
      <c r="I12" s="581" t="s">
        <v>356</v>
      </c>
      <c r="J12" s="581"/>
      <c r="K12" s="581"/>
      <c r="L12" s="582"/>
    </row>
    <row r="13" spans="2:12" ht="58.5" customHeight="1" x14ac:dyDescent="0.4">
      <c r="B13" s="69" t="s">
        <v>275</v>
      </c>
      <c r="C13" s="72" t="str">
        <f>IFERROR((C9/C10-C9/C11)*2.58/1000,"")</f>
        <v/>
      </c>
      <c r="D13" s="70" t="s">
        <v>276</v>
      </c>
      <c r="E13" s="575" t="s">
        <v>277</v>
      </c>
      <c r="F13" s="575"/>
      <c r="G13" s="575"/>
      <c r="H13" s="575"/>
      <c r="I13" s="575"/>
      <c r="J13" s="575"/>
      <c r="K13" s="575"/>
      <c r="L13" s="575"/>
    </row>
    <row r="15" spans="2:12" x14ac:dyDescent="0.4">
      <c r="B15" s="73" t="s">
        <v>278</v>
      </c>
    </row>
  </sheetData>
  <sheetProtection algorithmName="SHA-512" hashValue="m3bhSH4Jl5b5Wrof39h3wGpSUuTCa+bcBWqVmh5Nld2+d500fANNcqbBoAMEVLwjXAIc9+8QqGE4+rYulOXrCA==" saltValue="MldCLlM9CgEG8Fd7aZhrlQ==" spinCount="100000" sheet="1" objects="1" scenarios="1" formatCells="0" selectLockedCells="1"/>
  <mergeCells count="16">
    <mergeCell ref="E11:L11"/>
    <mergeCell ref="E13:L13"/>
    <mergeCell ref="C7:D7"/>
    <mergeCell ref="E7:L7"/>
    <mergeCell ref="C8:D8"/>
    <mergeCell ref="E8:L8"/>
    <mergeCell ref="E9:L9"/>
    <mergeCell ref="E10:L10"/>
    <mergeCell ref="E12:H12"/>
    <mergeCell ref="I12:L12"/>
    <mergeCell ref="I2:K2"/>
    <mergeCell ref="I3:K3"/>
    <mergeCell ref="B5:D5"/>
    <mergeCell ref="E5:L5"/>
    <mergeCell ref="C6:D6"/>
    <mergeCell ref="E6:L6"/>
  </mergeCells>
  <phoneticPr fontId="1"/>
  <pageMargins left="0.51181102362204722" right="0.51181102362204722" top="0.55118110236220474" bottom="0.55118110236220474" header="0.31496062992125984" footer="0.31496062992125984"/>
  <pageSetup paperSize="9" scale="85"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39997558519241921"/>
    <pageSetUpPr fitToPage="1"/>
  </sheetPr>
  <dimension ref="A1:FG68"/>
  <sheetViews>
    <sheetView showGridLines="0" zoomScale="80" zoomScaleNormal="80" zoomScaleSheetLayoutView="70" zoomScalePageLayoutView="85" workbookViewId="0">
      <selection activeCell="BI3" sqref="BI3:CD3"/>
    </sheetView>
  </sheetViews>
  <sheetFormatPr defaultRowHeight="19.5" x14ac:dyDescent="0.4"/>
  <cols>
    <col min="1" max="1" width="1.875" style="78" customWidth="1"/>
    <col min="2" max="2" width="2.375" style="80" customWidth="1"/>
    <col min="3" max="79" width="2.375" style="78" customWidth="1"/>
    <col min="80" max="80" width="2.375" style="80" customWidth="1"/>
    <col min="81" max="85" width="2.375" style="78" customWidth="1"/>
    <col min="86" max="86" width="4.75" style="78" hidden="1" customWidth="1"/>
    <col min="87" max="163" width="1.875" style="78" customWidth="1"/>
    <col min="164" max="256" width="9" style="78"/>
    <col min="257" max="257" width="1.875" style="78" customWidth="1"/>
    <col min="258" max="341" width="2.375" style="78" customWidth="1"/>
    <col min="342" max="342" width="0" style="78" hidden="1" customWidth="1"/>
    <col min="343" max="419" width="1.875" style="78" customWidth="1"/>
    <col min="420" max="512" width="9" style="78"/>
    <col min="513" max="513" width="1.875" style="78" customWidth="1"/>
    <col min="514" max="597" width="2.375" style="78" customWidth="1"/>
    <col min="598" max="598" width="0" style="78" hidden="1" customWidth="1"/>
    <col min="599" max="675" width="1.875" style="78" customWidth="1"/>
    <col min="676" max="768" width="9" style="78"/>
    <col min="769" max="769" width="1.875" style="78" customWidth="1"/>
    <col min="770" max="853" width="2.375" style="78" customWidth="1"/>
    <col min="854" max="854" width="0" style="78" hidden="1" customWidth="1"/>
    <col min="855" max="931" width="1.875" style="78" customWidth="1"/>
    <col min="932" max="1024" width="9" style="78"/>
    <col min="1025" max="1025" width="1.875" style="78" customWidth="1"/>
    <col min="1026" max="1109" width="2.375" style="78" customWidth="1"/>
    <col min="1110" max="1110" width="0" style="78" hidden="1" customWidth="1"/>
    <col min="1111" max="1187" width="1.875" style="78" customWidth="1"/>
    <col min="1188" max="1280" width="9" style="78"/>
    <col min="1281" max="1281" width="1.875" style="78" customWidth="1"/>
    <col min="1282" max="1365" width="2.375" style="78" customWidth="1"/>
    <col min="1366" max="1366" width="0" style="78" hidden="1" customWidth="1"/>
    <col min="1367" max="1443" width="1.875" style="78" customWidth="1"/>
    <col min="1444" max="1536" width="9" style="78"/>
    <col min="1537" max="1537" width="1.875" style="78" customWidth="1"/>
    <col min="1538" max="1621" width="2.375" style="78" customWidth="1"/>
    <col min="1622" max="1622" width="0" style="78" hidden="1" customWidth="1"/>
    <col min="1623" max="1699" width="1.875" style="78" customWidth="1"/>
    <col min="1700" max="1792" width="9" style="78"/>
    <col min="1793" max="1793" width="1.875" style="78" customWidth="1"/>
    <col min="1794" max="1877" width="2.375" style="78" customWidth="1"/>
    <col min="1878" max="1878" width="0" style="78" hidden="1" customWidth="1"/>
    <col min="1879" max="1955" width="1.875" style="78" customWidth="1"/>
    <col min="1956" max="2048" width="9" style="78"/>
    <col min="2049" max="2049" width="1.875" style="78" customWidth="1"/>
    <col min="2050" max="2133" width="2.375" style="78" customWidth="1"/>
    <col min="2134" max="2134" width="0" style="78" hidden="1" customWidth="1"/>
    <col min="2135" max="2211" width="1.875" style="78" customWidth="1"/>
    <col min="2212" max="2304" width="9" style="78"/>
    <col min="2305" max="2305" width="1.875" style="78" customWidth="1"/>
    <col min="2306" max="2389" width="2.375" style="78" customWidth="1"/>
    <col min="2390" max="2390" width="0" style="78" hidden="1" customWidth="1"/>
    <col min="2391" max="2467" width="1.875" style="78" customWidth="1"/>
    <col min="2468" max="2560" width="9" style="78"/>
    <col min="2561" max="2561" width="1.875" style="78" customWidth="1"/>
    <col min="2562" max="2645" width="2.375" style="78" customWidth="1"/>
    <col min="2646" max="2646" width="0" style="78" hidden="1" customWidth="1"/>
    <col min="2647" max="2723" width="1.875" style="78" customWidth="1"/>
    <col min="2724" max="2816" width="9" style="78"/>
    <col min="2817" max="2817" width="1.875" style="78" customWidth="1"/>
    <col min="2818" max="2901" width="2.375" style="78" customWidth="1"/>
    <col min="2902" max="2902" width="0" style="78" hidden="1" customWidth="1"/>
    <col min="2903" max="2979" width="1.875" style="78" customWidth="1"/>
    <col min="2980" max="3072" width="9" style="78"/>
    <col min="3073" max="3073" width="1.875" style="78" customWidth="1"/>
    <col min="3074" max="3157" width="2.375" style="78" customWidth="1"/>
    <col min="3158" max="3158" width="0" style="78" hidden="1" customWidth="1"/>
    <col min="3159" max="3235" width="1.875" style="78" customWidth="1"/>
    <col min="3236" max="3328" width="9" style="78"/>
    <col min="3329" max="3329" width="1.875" style="78" customWidth="1"/>
    <col min="3330" max="3413" width="2.375" style="78" customWidth="1"/>
    <col min="3414" max="3414" width="0" style="78" hidden="1" customWidth="1"/>
    <col min="3415" max="3491" width="1.875" style="78" customWidth="1"/>
    <col min="3492" max="3584" width="9" style="78"/>
    <col min="3585" max="3585" width="1.875" style="78" customWidth="1"/>
    <col min="3586" max="3669" width="2.375" style="78" customWidth="1"/>
    <col min="3670" max="3670" width="0" style="78" hidden="1" customWidth="1"/>
    <col min="3671" max="3747" width="1.875" style="78" customWidth="1"/>
    <col min="3748" max="3840" width="9" style="78"/>
    <col min="3841" max="3841" width="1.875" style="78" customWidth="1"/>
    <col min="3842" max="3925" width="2.375" style="78" customWidth="1"/>
    <col min="3926" max="3926" width="0" style="78" hidden="1" customWidth="1"/>
    <col min="3927" max="4003" width="1.875" style="78" customWidth="1"/>
    <col min="4004" max="4096" width="9" style="78"/>
    <col min="4097" max="4097" width="1.875" style="78" customWidth="1"/>
    <col min="4098" max="4181" width="2.375" style="78" customWidth="1"/>
    <col min="4182" max="4182" width="0" style="78" hidden="1" customWidth="1"/>
    <col min="4183" max="4259" width="1.875" style="78" customWidth="1"/>
    <col min="4260" max="4352" width="9" style="78"/>
    <col min="4353" max="4353" width="1.875" style="78" customWidth="1"/>
    <col min="4354" max="4437" width="2.375" style="78" customWidth="1"/>
    <col min="4438" max="4438" width="0" style="78" hidden="1" customWidth="1"/>
    <col min="4439" max="4515" width="1.875" style="78" customWidth="1"/>
    <col min="4516" max="4608" width="9" style="78"/>
    <col min="4609" max="4609" width="1.875" style="78" customWidth="1"/>
    <col min="4610" max="4693" width="2.375" style="78" customWidth="1"/>
    <col min="4694" max="4694" width="0" style="78" hidden="1" customWidth="1"/>
    <col min="4695" max="4771" width="1.875" style="78" customWidth="1"/>
    <col min="4772" max="4864" width="9" style="78"/>
    <col min="4865" max="4865" width="1.875" style="78" customWidth="1"/>
    <col min="4866" max="4949" width="2.375" style="78" customWidth="1"/>
    <col min="4950" max="4950" width="0" style="78" hidden="1" customWidth="1"/>
    <col min="4951" max="5027" width="1.875" style="78" customWidth="1"/>
    <col min="5028" max="5120" width="9" style="78"/>
    <col min="5121" max="5121" width="1.875" style="78" customWidth="1"/>
    <col min="5122" max="5205" width="2.375" style="78" customWidth="1"/>
    <col min="5206" max="5206" width="0" style="78" hidden="1" customWidth="1"/>
    <col min="5207" max="5283" width="1.875" style="78" customWidth="1"/>
    <col min="5284" max="5376" width="9" style="78"/>
    <col min="5377" max="5377" width="1.875" style="78" customWidth="1"/>
    <col min="5378" max="5461" width="2.375" style="78" customWidth="1"/>
    <col min="5462" max="5462" width="0" style="78" hidden="1" customWidth="1"/>
    <col min="5463" max="5539" width="1.875" style="78" customWidth="1"/>
    <col min="5540" max="5632" width="9" style="78"/>
    <col min="5633" max="5633" width="1.875" style="78" customWidth="1"/>
    <col min="5634" max="5717" width="2.375" style="78" customWidth="1"/>
    <col min="5718" max="5718" width="0" style="78" hidden="1" customWidth="1"/>
    <col min="5719" max="5795" width="1.875" style="78" customWidth="1"/>
    <col min="5796" max="5888" width="9" style="78"/>
    <col min="5889" max="5889" width="1.875" style="78" customWidth="1"/>
    <col min="5890" max="5973" width="2.375" style="78" customWidth="1"/>
    <col min="5974" max="5974" width="0" style="78" hidden="1" customWidth="1"/>
    <col min="5975" max="6051" width="1.875" style="78" customWidth="1"/>
    <col min="6052" max="6144" width="9" style="78"/>
    <col min="6145" max="6145" width="1.875" style="78" customWidth="1"/>
    <col min="6146" max="6229" width="2.375" style="78" customWidth="1"/>
    <col min="6230" max="6230" width="0" style="78" hidden="1" customWidth="1"/>
    <col min="6231" max="6307" width="1.875" style="78" customWidth="1"/>
    <col min="6308" max="6400" width="9" style="78"/>
    <col min="6401" max="6401" width="1.875" style="78" customWidth="1"/>
    <col min="6402" max="6485" width="2.375" style="78" customWidth="1"/>
    <col min="6486" max="6486" width="0" style="78" hidden="1" customWidth="1"/>
    <col min="6487" max="6563" width="1.875" style="78" customWidth="1"/>
    <col min="6564" max="6656" width="9" style="78"/>
    <col min="6657" max="6657" width="1.875" style="78" customWidth="1"/>
    <col min="6658" max="6741" width="2.375" style="78" customWidth="1"/>
    <col min="6742" max="6742" width="0" style="78" hidden="1" customWidth="1"/>
    <col min="6743" max="6819" width="1.875" style="78" customWidth="1"/>
    <col min="6820" max="6912" width="9" style="78"/>
    <col min="6913" max="6913" width="1.875" style="78" customWidth="1"/>
    <col min="6914" max="6997" width="2.375" style="78" customWidth="1"/>
    <col min="6998" max="6998" width="0" style="78" hidden="1" customWidth="1"/>
    <col min="6999" max="7075" width="1.875" style="78" customWidth="1"/>
    <col min="7076" max="7168" width="9" style="78"/>
    <col min="7169" max="7169" width="1.875" style="78" customWidth="1"/>
    <col min="7170" max="7253" width="2.375" style="78" customWidth="1"/>
    <col min="7254" max="7254" width="0" style="78" hidden="1" customWidth="1"/>
    <col min="7255" max="7331" width="1.875" style="78" customWidth="1"/>
    <col min="7332" max="7424" width="9" style="78"/>
    <col min="7425" max="7425" width="1.875" style="78" customWidth="1"/>
    <col min="7426" max="7509" width="2.375" style="78" customWidth="1"/>
    <col min="7510" max="7510" width="0" style="78" hidden="1" customWidth="1"/>
    <col min="7511" max="7587" width="1.875" style="78" customWidth="1"/>
    <col min="7588" max="7680" width="9" style="78"/>
    <col min="7681" max="7681" width="1.875" style="78" customWidth="1"/>
    <col min="7682" max="7765" width="2.375" style="78" customWidth="1"/>
    <col min="7766" max="7766" width="0" style="78" hidden="1" customWidth="1"/>
    <col min="7767" max="7843" width="1.875" style="78" customWidth="1"/>
    <col min="7844" max="7936" width="9" style="78"/>
    <col min="7937" max="7937" width="1.875" style="78" customWidth="1"/>
    <col min="7938" max="8021" width="2.375" style="78" customWidth="1"/>
    <col min="8022" max="8022" width="0" style="78" hidden="1" customWidth="1"/>
    <col min="8023" max="8099" width="1.875" style="78" customWidth="1"/>
    <col min="8100" max="8192" width="9" style="78"/>
    <col min="8193" max="8193" width="1.875" style="78" customWidth="1"/>
    <col min="8194" max="8277" width="2.375" style="78" customWidth="1"/>
    <col min="8278" max="8278" width="0" style="78" hidden="1" customWidth="1"/>
    <col min="8279" max="8355" width="1.875" style="78" customWidth="1"/>
    <col min="8356" max="8448" width="9" style="78"/>
    <col min="8449" max="8449" width="1.875" style="78" customWidth="1"/>
    <col min="8450" max="8533" width="2.375" style="78" customWidth="1"/>
    <col min="8534" max="8534" width="0" style="78" hidden="1" customWidth="1"/>
    <col min="8535" max="8611" width="1.875" style="78" customWidth="1"/>
    <col min="8612" max="8704" width="9" style="78"/>
    <col min="8705" max="8705" width="1.875" style="78" customWidth="1"/>
    <col min="8706" max="8789" width="2.375" style="78" customWidth="1"/>
    <col min="8790" max="8790" width="0" style="78" hidden="1" customWidth="1"/>
    <col min="8791" max="8867" width="1.875" style="78" customWidth="1"/>
    <col min="8868" max="8960" width="9" style="78"/>
    <col min="8961" max="8961" width="1.875" style="78" customWidth="1"/>
    <col min="8962" max="9045" width="2.375" style="78" customWidth="1"/>
    <col min="9046" max="9046" width="0" style="78" hidden="1" customWidth="1"/>
    <col min="9047" max="9123" width="1.875" style="78" customWidth="1"/>
    <col min="9124" max="9216" width="9" style="78"/>
    <col min="9217" max="9217" width="1.875" style="78" customWidth="1"/>
    <col min="9218" max="9301" width="2.375" style="78" customWidth="1"/>
    <col min="9302" max="9302" width="0" style="78" hidden="1" customWidth="1"/>
    <col min="9303" max="9379" width="1.875" style="78" customWidth="1"/>
    <col min="9380" max="9472" width="9" style="78"/>
    <col min="9473" max="9473" width="1.875" style="78" customWidth="1"/>
    <col min="9474" max="9557" width="2.375" style="78" customWidth="1"/>
    <col min="9558" max="9558" width="0" style="78" hidden="1" customWidth="1"/>
    <col min="9559" max="9635" width="1.875" style="78" customWidth="1"/>
    <col min="9636" max="9728" width="9" style="78"/>
    <col min="9729" max="9729" width="1.875" style="78" customWidth="1"/>
    <col min="9730" max="9813" width="2.375" style="78" customWidth="1"/>
    <col min="9814" max="9814" width="0" style="78" hidden="1" customWidth="1"/>
    <col min="9815" max="9891" width="1.875" style="78" customWidth="1"/>
    <col min="9892" max="9984" width="9" style="78"/>
    <col min="9985" max="9985" width="1.875" style="78" customWidth="1"/>
    <col min="9986" max="10069" width="2.375" style="78" customWidth="1"/>
    <col min="10070" max="10070" width="0" style="78" hidden="1" customWidth="1"/>
    <col min="10071" max="10147" width="1.875" style="78" customWidth="1"/>
    <col min="10148" max="10240" width="9" style="78"/>
    <col min="10241" max="10241" width="1.875" style="78" customWidth="1"/>
    <col min="10242" max="10325" width="2.375" style="78" customWidth="1"/>
    <col min="10326" max="10326" width="0" style="78" hidden="1" customWidth="1"/>
    <col min="10327" max="10403" width="1.875" style="78" customWidth="1"/>
    <col min="10404" max="10496" width="9" style="78"/>
    <col min="10497" max="10497" width="1.875" style="78" customWidth="1"/>
    <col min="10498" max="10581" width="2.375" style="78" customWidth="1"/>
    <col min="10582" max="10582" width="0" style="78" hidden="1" customWidth="1"/>
    <col min="10583" max="10659" width="1.875" style="78" customWidth="1"/>
    <col min="10660" max="10752" width="9" style="78"/>
    <col min="10753" max="10753" width="1.875" style="78" customWidth="1"/>
    <col min="10754" max="10837" width="2.375" style="78" customWidth="1"/>
    <col min="10838" max="10838" width="0" style="78" hidden="1" customWidth="1"/>
    <col min="10839" max="10915" width="1.875" style="78" customWidth="1"/>
    <col min="10916" max="11008" width="9" style="78"/>
    <col min="11009" max="11009" width="1.875" style="78" customWidth="1"/>
    <col min="11010" max="11093" width="2.375" style="78" customWidth="1"/>
    <col min="11094" max="11094" width="0" style="78" hidden="1" customWidth="1"/>
    <col min="11095" max="11171" width="1.875" style="78" customWidth="1"/>
    <col min="11172" max="11264" width="9" style="78"/>
    <col min="11265" max="11265" width="1.875" style="78" customWidth="1"/>
    <col min="11266" max="11349" width="2.375" style="78" customWidth="1"/>
    <col min="11350" max="11350" width="0" style="78" hidden="1" customWidth="1"/>
    <col min="11351" max="11427" width="1.875" style="78" customWidth="1"/>
    <col min="11428" max="11520" width="9" style="78"/>
    <col min="11521" max="11521" width="1.875" style="78" customWidth="1"/>
    <col min="11522" max="11605" width="2.375" style="78" customWidth="1"/>
    <col min="11606" max="11606" width="0" style="78" hidden="1" customWidth="1"/>
    <col min="11607" max="11683" width="1.875" style="78" customWidth="1"/>
    <col min="11684" max="11776" width="9" style="78"/>
    <col min="11777" max="11777" width="1.875" style="78" customWidth="1"/>
    <col min="11778" max="11861" width="2.375" style="78" customWidth="1"/>
    <col min="11862" max="11862" width="0" style="78" hidden="1" customWidth="1"/>
    <col min="11863" max="11939" width="1.875" style="78" customWidth="1"/>
    <col min="11940" max="12032" width="9" style="78"/>
    <col min="12033" max="12033" width="1.875" style="78" customWidth="1"/>
    <col min="12034" max="12117" width="2.375" style="78" customWidth="1"/>
    <col min="12118" max="12118" width="0" style="78" hidden="1" customWidth="1"/>
    <col min="12119" max="12195" width="1.875" style="78" customWidth="1"/>
    <col min="12196" max="12288" width="9" style="78"/>
    <col min="12289" max="12289" width="1.875" style="78" customWidth="1"/>
    <col min="12290" max="12373" width="2.375" style="78" customWidth="1"/>
    <col min="12374" max="12374" width="0" style="78" hidden="1" customWidth="1"/>
    <col min="12375" max="12451" width="1.875" style="78" customWidth="1"/>
    <col min="12452" max="12544" width="9" style="78"/>
    <col min="12545" max="12545" width="1.875" style="78" customWidth="1"/>
    <col min="12546" max="12629" width="2.375" style="78" customWidth="1"/>
    <col min="12630" max="12630" width="0" style="78" hidden="1" customWidth="1"/>
    <col min="12631" max="12707" width="1.875" style="78" customWidth="1"/>
    <col min="12708" max="12800" width="9" style="78"/>
    <col min="12801" max="12801" width="1.875" style="78" customWidth="1"/>
    <col min="12802" max="12885" width="2.375" style="78" customWidth="1"/>
    <col min="12886" max="12886" width="0" style="78" hidden="1" customWidth="1"/>
    <col min="12887" max="12963" width="1.875" style="78" customWidth="1"/>
    <col min="12964" max="13056" width="9" style="78"/>
    <col min="13057" max="13057" width="1.875" style="78" customWidth="1"/>
    <col min="13058" max="13141" width="2.375" style="78" customWidth="1"/>
    <col min="13142" max="13142" width="0" style="78" hidden="1" customWidth="1"/>
    <col min="13143" max="13219" width="1.875" style="78" customWidth="1"/>
    <col min="13220" max="13312" width="9" style="78"/>
    <col min="13313" max="13313" width="1.875" style="78" customWidth="1"/>
    <col min="13314" max="13397" width="2.375" style="78" customWidth="1"/>
    <col min="13398" max="13398" width="0" style="78" hidden="1" customWidth="1"/>
    <col min="13399" max="13475" width="1.875" style="78" customWidth="1"/>
    <col min="13476" max="13568" width="9" style="78"/>
    <col min="13569" max="13569" width="1.875" style="78" customWidth="1"/>
    <col min="13570" max="13653" width="2.375" style="78" customWidth="1"/>
    <col min="13654" max="13654" width="0" style="78" hidden="1" customWidth="1"/>
    <col min="13655" max="13731" width="1.875" style="78" customWidth="1"/>
    <col min="13732" max="13824" width="9" style="78"/>
    <col min="13825" max="13825" width="1.875" style="78" customWidth="1"/>
    <col min="13826" max="13909" width="2.375" style="78" customWidth="1"/>
    <col min="13910" max="13910" width="0" style="78" hidden="1" customWidth="1"/>
    <col min="13911" max="13987" width="1.875" style="78" customWidth="1"/>
    <col min="13988" max="14080" width="9" style="78"/>
    <col min="14081" max="14081" width="1.875" style="78" customWidth="1"/>
    <col min="14082" max="14165" width="2.375" style="78" customWidth="1"/>
    <col min="14166" max="14166" width="0" style="78" hidden="1" customWidth="1"/>
    <col min="14167" max="14243" width="1.875" style="78" customWidth="1"/>
    <col min="14244" max="14336" width="9" style="78"/>
    <col min="14337" max="14337" width="1.875" style="78" customWidth="1"/>
    <col min="14338" max="14421" width="2.375" style="78" customWidth="1"/>
    <col min="14422" max="14422" width="0" style="78" hidden="1" customWidth="1"/>
    <col min="14423" max="14499" width="1.875" style="78" customWidth="1"/>
    <col min="14500" max="14592" width="9" style="78"/>
    <col min="14593" max="14593" width="1.875" style="78" customWidth="1"/>
    <col min="14594" max="14677" width="2.375" style="78" customWidth="1"/>
    <col min="14678" max="14678" width="0" style="78" hidden="1" customWidth="1"/>
    <col min="14679" max="14755" width="1.875" style="78" customWidth="1"/>
    <col min="14756" max="14848" width="9" style="78"/>
    <col min="14849" max="14849" width="1.875" style="78" customWidth="1"/>
    <col min="14850" max="14933" width="2.375" style="78" customWidth="1"/>
    <col min="14934" max="14934" width="0" style="78" hidden="1" customWidth="1"/>
    <col min="14935" max="15011" width="1.875" style="78" customWidth="1"/>
    <col min="15012" max="15104" width="9" style="78"/>
    <col min="15105" max="15105" width="1.875" style="78" customWidth="1"/>
    <col min="15106" max="15189" width="2.375" style="78" customWidth="1"/>
    <col min="15190" max="15190" width="0" style="78" hidden="1" customWidth="1"/>
    <col min="15191" max="15267" width="1.875" style="78" customWidth="1"/>
    <col min="15268" max="15360" width="9" style="78"/>
    <col min="15361" max="15361" width="1.875" style="78" customWidth="1"/>
    <col min="15362" max="15445" width="2.375" style="78" customWidth="1"/>
    <col min="15446" max="15446" width="0" style="78" hidden="1" customWidth="1"/>
    <col min="15447" max="15523" width="1.875" style="78" customWidth="1"/>
    <col min="15524" max="15616" width="9" style="78"/>
    <col min="15617" max="15617" width="1.875" style="78" customWidth="1"/>
    <col min="15618" max="15701" width="2.375" style="78" customWidth="1"/>
    <col min="15702" max="15702" width="0" style="78" hidden="1" customWidth="1"/>
    <col min="15703" max="15779" width="1.875" style="78" customWidth="1"/>
    <col min="15780" max="15872" width="9" style="78"/>
    <col min="15873" max="15873" width="1.875" style="78" customWidth="1"/>
    <col min="15874" max="15957" width="2.375" style="78" customWidth="1"/>
    <col min="15958" max="15958" width="0" style="78" hidden="1" customWidth="1"/>
    <col min="15959" max="16035" width="1.875" style="78" customWidth="1"/>
    <col min="16036" max="16128" width="9" style="78"/>
    <col min="16129" max="16129" width="1.875" style="78" customWidth="1"/>
    <col min="16130" max="16213" width="2.375" style="78" customWidth="1"/>
    <col min="16214" max="16214" width="0" style="78" hidden="1" customWidth="1"/>
    <col min="16215" max="16291" width="1.875" style="78" customWidth="1"/>
    <col min="16292" max="16384" width="9" style="78"/>
  </cols>
  <sheetData>
    <row r="1" spans="1:163" s="76" customFormat="1" ht="22.5" customHeight="1" x14ac:dyDescent="0.4">
      <c r="A1" s="74"/>
      <c r="B1" s="75" t="s">
        <v>252</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CE1" s="77" t="s">
        <v>279</v>
      </c>
      <c r="CH1" s="77"/>
      <c r="CI1" s="77"/>
      <c r="CJ1" s="77"/>
    </row>
    <row r="2" spans="1:163" s="80" customFormat="1" ht="29.25" customHeight="1" x14ac:dyDescent="0.4">
      <c r="A2" s="78"/>
      <c r="B2" s="79" t="s">
        <v>280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BA2" s="583" t="s">
        <v>281</v>
      </c>
      <c r="BB2" s="584"/>
      <c r="BC2" s="584"/>
      <c r="BD2" s="584"/>
      <c r="BE2" s="584"/>
      <c r="BF2" s="584"/>
      <c r="BG2" s="81" t="s">
        <v>282</v>
      </c>
      <c r="BI2" s="585">
        <f>データシート!D17</f>
        <v>0</v>
      </c>
      <c r="BJ2" s="585"/>
      <c r="BK2" s="585"/>
      <c r="BL2" s="585"/>
      <c r="BM2" s="585"/>
      <c r="BN2" s="585"/>
      <c r="BO2" s="585"/>
      <c r="BP2" s="585"/>
      <c r="BQ2" s="585"/>
      <c r="BR2" s="585"/>
      <c r="BS2" s="585"/>
      <c r="BT2" s="585"/>
      <c r="BU2" s="585"/>
      <c r="BV2" s="585"/>
      <c r="BW2" s="585"/>
      <c r="BX2" s="585"/>
      <c r="BY2" s="585"/>
      <c r="BZ2" s="585"/>
      <c r="CA2" s="585"/>
      <c r="CB2" s="585"/>
      <c r="CC2" s="585"/>
      <c r="CD2" s="585"/>
      <c r="CE2" s="82"/>
      <c r="CF2" s="82"/>
      <c r="CG2" s="82"/>
      <c r="CH2" s="83"/>
      <c r="CI2" s="83"/>
      <c r="CJ2" s="83"/>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row>
    <row r="3" spans="1:163" s="80" customFormat="1" ht="29.25" customHeight="1" x14ac:dyDescent="0.4">
      <c r="A3" s="78"/>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BA3" s="84"/>
      <c r="BB3" s="84"/>
      <c r="BC3" s="84"/>
      <c r="BD3" s="84"/>
      <c r="BE3" s="84"/>
      <c r="BF3" s="85" t="s">
        <v>283</v>
      </c>
      <c r="BG3" s="84"/>
      <c r="BH3" s="86" t="s">
        <v>284</v>
      </c>
      <c r="BI3" s="586">
        <f>データシート!D45</f>
        <v>0</v>
      </c>
      <c r="BJ3" s="587"/>
      <c r="BK3" s="587"/>
      <c r="BL3" s="587"/>
      <c r="BM3" s="587"/>
      <c r="BN3" s="587"/>
      <c r="BO3" s="587"/>
      <c r="BP3" s="587"/>
      <c r="BQ3" s="587"/>
      <c r="BR3" s="587"/>
      <c r="BS3" s="587"/>
      <c r="BT3" s="587"/>
      <c r="BU3" s="587"/>
      <c r="BV3" s="587"/>
      <c r="BW3" s="587"/>
      <c r="BX3" s="587"/>
      <c r="BY3" s="587"/>
      <c r="BZ3" s="587"/>
      <c r="CA3" s="587"/>
      <c r="CB3" s="587"/>
      <c r="CC3" s="587"/>
      <c r="CD3" s="587"/>
      <c r="CE3" s="87"/>
      <c r="CF3" s="84" t="s">
        <v>285</v>
      </c>
      <c r="CG3" s="81"/>
      <c r="CH3" s="81"/>
      <c r="CI3" s="81"/>
      <c r="CJ3" s="81"/>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row>
    <row r="4" spans="1:163" s="80" customFormat="1" ht="18.75" customHeight="1" x14ac:dyDescent="0.4">
      <c r="A4" s="7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74"/>
      <c r="AT4" s="74"/>
      <c r="AU4" s="74"/>
      <c r="AV4" s="74"/>
      <c r="AW4" s="74"/>
      <c r="AX4" s="74"/>
      <c r="AY4" s="74"/>
      <c r="AZ4" s="89"/>
      <c r="BA4" s="90"/>
      <c r="BB4" s="90"/>
      <c r="BC4" s="90"/>
      <c r="BD4" s="90"/>
      <c r="BE4" s="90"/>
      <c r="BF4" s="90"/>
      <c r="BG4" s="90"/>
      <c r="BH4" s="90"/>
      <c r="BI4" s="90"/>
      <c r="BJ4" s="90"/>
      <c r="BK4" s="588"/>
      <c r="BL4" s="589"/>
      <c r="BM4" s="589"/>
      <c r="BN4" s="589"/>
      <c r="BO4" s="589"/>
      <c r="BP4" s="589"/>
      <c r="BQ4" s="589"/>
      <c r="BR4" s="589"/>
      <c r="BS4" s="589"/>
      <c r="BT4" s="589"/>
      <c r="BU4" s="589"/>
      <c r="BV4" s="589"/>
      <c r="BW4" s="589"/>
      <c r="BX4" s="589"/>
      <c r="BY4" s="589"/>
      <c r="BZ4" s="589"/>
      <c r="CA4" s="589"/>
      <c r="CB4" s="589"/>
      <c r="CC4" s="90"/>
      <c r="CD4" s="90"/>
      <c r="CE4" s="90"/>
      <c r="CF4" s="90"/>
      <c r="CG4" s="89"/>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row>
    <row r="5" spans="1:163" s="80" customFormat="1" ht="11.25" customHeight="1" x14ac:dyDescent="0.4">
      <c r="A5" s="78"/>
      <c r="B5" s="590"/>
      <c r="C5" s="591"/>
      <c r="D5" s="591"/>
      <c r="E5" s="591"/>
      <c r="F5" s="591"/>
      <c r="G5" s="591"/>
      <c r="H5" s="591"/>
      <c r="I5" s="591"/>
      <c r="J5" s="591"/>
      <c r="K5" s="591"/>
      <c r="L5" s="592"/>
      <c r="M5" s="590" t="s">
        <v>286</v>
      </c>
      <c r="N5" s="591"/>
      <c r="O5" s="591"/>
      <c r="P5" s="591"/>
      <c r="Q5" s="591"/>
      <c r="R5" s="591"/>
      <c r="S5" s="591"/>
      <c r="T5" s="591"/>
      <c r="U5" s="591"/>
      <c r="V5" s="591"/>
      <c r="W5" s="591"/>
      <c r="X5" s="591"/>
      <c r="Y5" s="592"/>
      <c r="Z5" s="599" t="s">
        <v>503</v>
      </c>
      <c r="AA5" s="600"/>
      <c r="AB5" s="600"/>
      <c r="AC5" s="600"/>
      <c r="AD5" s="600"/>
      <c r="AE5" s="600"/>
      <c r="AF5" s="600"/>
      <c r="AG5" s="600"/>
      <c r="AH5" s="600"/>
      <c r="AI5" s="600"/>
      <c r="AJ5" s="600"/>
      <c r="AK5" s="600"/>
      <c r="AL5" s="601"/>
      <c r="AM5" s="599" t="s">
        <v>504</v>
      </c>
      <c r="AN5" s="600"/>
      <c r="AO5" s="600"/>
      <c r="AP5" s="600"/>
      <c r="AQ5" s="600"/>
      <c r="AR5" s="600"/>
      <c r="AS5" s="600"/>
      <c r="AT5" s="600"/>
      <c r="AU5" s="600"/>
      <c r="AV5" s="600"/>
      <c r="AW5" s="600"/>
      <c r="AX5" s="600"/>
      <c r="AY5" s="601"/>
      <c r="AZ5" s="590" t="s">
        <v>258</v>
      </c>
      <c r="BA5" s="591"/>
      <c r="BB5" s="591"/>
      <c r="BC5" s="591"/>
      <c r="BD5" s="591"/>
      <c r="BE5" s="591"/>
      <c r="BF5" s="591"/>
      <c r="BG5" s="591"/>
      <c r="BH5" s="591"/>
      <c r="BI5" s="591"/>
      <c r="BJ5" s="591"/>
      <c r="BK5" s="591"/>
      <c r="BL5" s="591"/>
      <c r="BM5" s="591"/>
      <c r="BN5" s="591"/>
      <c r="BO5" s="591"/>
      <c r="BP5" s="591"/>
      <c r="BQ5" s="591"/>
      <c r="BR5" s="591"/>
      <c r="BS5" s="591"/>
      <c r="BT5" s="591"/>
      <c r="BU5" s="591"/>
      <c r="BV5" s="591"/>
      <c r="BW5" s="591"/>
      <c r="BX5" s="591"/>
      <c r="BY5" s="591"/>
      <c r="BZ5" s="591"/>
      <c r="CA5" s="591"/>
      <c r="CB5" s="591"/>
      <c r="CC5" s="591"/>
      <c r="CD5" s="591"/>
      <c r="CE5" s="591"/>
      <c r="CF5" s="591"/>
      <c r="CG5" s="592"/>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row>
    <row r="6" spans="1:163" s="80" customFormat="1" ht="11.25" customHeight="1" x14ac:dyDescent="0.4">
      <c r="A6" s="78"/>
      <c r="B6" s="593"/>
      <c r="C6" s="594"/>
      <c r="D6" s="594"/>
      <c r="E6" s="594"/>
      <c r="F6" s="594"/>
      <c r="G6" s="594"/>
      <c r="H6" s="594"/>
      <c r="I6" s="594"/>
      <c r="J6" s="594"/>
      <c r="K6" s="594"/>
      <c r="L6" s="595"/>
      <c r="M6" s="593"/>
      <c r="N6" s="594"/>
      <c r="O6" s="594"/>
      <c r="P6" s="594"/>
      <c r="Q6" s="594"/>
      <c r="R6" s="594"/>
      <c r="S6" s="594"/>
      <c r="T6" s="594"/>
      <c r="U6" s="594"/>
      <c r="V6" s="594"/>
      <c r="W6" s="594"/>
      <c r="X6" s="594"/>
      <c r="Y6" s="595"/>
      <c r="Z6" s="602"/>
      <c r="AA6" s="584"/>
      <c r="AB6" s="584"/>
      <c r="AC6" s="584"/>
      <c r="AD6" s="584"/>
      <c r="AE6" s="584"/>
      <c r="AF6" s="584"/>
      <c r="AG6" s="584"/>
      <c r="AH6" s="584"/>
      <c r="AI6" s="584"/>
      <c r="AJ6" s="584"/>
      <c r="AK6" s="584"/>
      <c r="AL6" s="603"/>
      <c r="AM6" s="602"/>
      <c r="AN6" s="584"/>
      <c r="AO6" s="584"/>
      <c r="AP6" s="584"/>
      <c r="AQ6" s="584"/>
      <c r="AR6" s="584"/>
      <c r="AS6" s="584"/>
      <c r="AT6" s="584"/>
      <c r="AU6" s="584"/>
      <c r="AV6" s="584"/>
      <c r="AW6" s="584"/>
      <c r="AX6" s="584"/>
      <c r="AY6" s="603"/>
      <c r="AZ6" s="593"/>
      <c r="BA6" s="594"/>
      <c r="BB6" s="594"/>
      <c r="BC6" s="594"/>
      <c r="BD6" s="594"/>
      <c r="BE6" s="594"/>
      <c r="BF6" s="594"/>
      <c r="BG6" s="594"/>
      <c r="BH6" s="594"/>
      <c r="BI6" s="594"/>
      <c r="BJ6" s="594"/>
      <c r="BK6" s="594"/>
      <c r="BL6" s="594"/>
      <c r="BM6" s="594"/>
      <c r="BN6" s="594"/>
      <c r="BO6" s="594"/>
      <c r="BP6" s="594"/>
      <c r="BQ6" s="594"/>
      <c r="BR6" s="594"/>
      <c r="BS6" s="594"/>
      <c r="BT6" s="594"/>
      <c r="BU6" s="594"/>
      <c r="BV6" s="594"/>
      <c r="BW6" s="594"/>
      <c r="BX6" s="594"/>
      <c r="BY6" s="594"/>
      <c r="BZ6" s="594"/>
      <c r="CA6" s="594"/>
      <c r="CB6" s="594"/>
      <c r="CC6" s="594"/>
      <c r="CD6" s="594"/>
      <c r="CE6" s="594"/>
      <c r="CF6" s="594"/>
      <c r="CG6" s="595"/>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row>
    <row r="7" spans="1:163" s="80" customFormat="1" ht="11.25" customHeight="1" x14ac:dyDescent="0.4">
      <c r="A7" s="78"/>
      <c r="B7" s="596"/>
      <c r="C7" s="597"/>
      <c r="D7" s="597"/>
      <c r="E7" s="597"/>
      <c r="F7" s="597"/>
      <c r="G7" s="597"/>
      <c r="H7" s="597"/>
      <c r="I7" s="597"/>
      <c r="J7" s="597"/>
      <c r="K7" s="597"/>
      <c r="L7" s="598"/>
      <c r="M7" s="596"/>
      <c r="N7" s="597"/>
      <c r="O7" s="597"/>
      <c r="P7" s="597"/>
      <c r="Q7" s="597"/>
      <c r="R7" s="597"/>
      <c r="S7" s="597"/>
      <c r="T7" s="597"/>
      <c r="U7" s="597"/>
      <c r="V7" s="597"/>
      <c r="W7" s="597"/>
      <c r="X7" s="597"/>
      <c r="Y7" s="598"/>
      <c r="Z7" s="604"/>
      <c r="AA7" s="605"/>
      <c r="AB7" s="605"/>
      <c r="AC7" s="605"/>
      <c r="AD7" s="605"/>
      <c r="AE7" s="605"/>
      <c r="AF7" s="605"/>
      <c r="AG7" s="605"/>
      <c r="AH7" s="605"/>
      <c r="AI7" s="605"/>
      <c r="AJ7" s="605"/>
      <c r="AK7" s="605"/>
      <c r="AL7" s="606"/>
      <c r="AM7" s="604"/>
      <c r="AN7" s="605"/>
      <c r="AO7" s="605"/>
      <c r="AP7" s="605"/>
      <c r="AQ7" s="605"/>
      <c r="AR7" s="605"/>
      <c r="AS7" s="605"/>
      <c r="AT7" s="605"/>
      <c r="AU7" s="605"/>
      <c r="AV7" s="605"/>
      <c r="AW7" s="605"/>
      <c r="AX7" s="605"/>
      <c r="AY7" s="606"/>
      <c r="AZ7" s="596"/>
      <c r="BA7" s="597"/>
      <c r="BB7" s="597"/>
      <c r="BC7" s="597"/>
      <c r="BD7" s="597"/>
      <c r="BE7" s="597"/>
      <c r="BF7" s="597"/>
      <c r="BG7" s="597"/>
      <c r="BH7" s="597"/>
      <c r="BI7" s="597"/>
      <c r="BJ7" s="597"/>
      <c r="BK7" s="597"/>
      <c r="BL7" s="597"/>
      <c r="BM7" s="597"/>
      <c r="BN7" s="597"/>
      <c r="BO7" s="597"/>
      <c r="BP7" s="597"/>
      <c r="BQ7" s="597"/>
      <c r="BR7" s="597"/>
      <c r="BS7" s="597"/>
      <c r="BT7" s="597"/>
      <c r="BU7" s="597"/>
      <c r="BV7" s="597"/>
      <c r="BW7" s="597"/>
      <c r="BX7" s="597"/>
      <c r="BY7" s="597"/>
      <c r="BZ7" s="597"/>
      <c r="CA7" s="597"/>
      <c r="CB7" s="597"/>
      <c r="CC7" s="597"/>
      <c r="CD7" s="597"/>
      <c r="CE7" s="597"/>
      <c r="CF7" s="597"/>
      <c r="CG7" s="59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row>
    <row r="8" spans="1:163" s="92" customFormat="1" ht="11.25" customHeight="1" x14ac:dyDescent="0.4">
      <c r="A8" s="78"/>
      <c r="B8" s="607" t="s">
        <v>287</v>
      </c>
      <c r="C8" s="591"/>
      <c r="D8" s="591"/>
      <c r="E8" s="591"/>
      <c r="F8" s="591"/>
      <c r="G8" s="591"/>
      <c r="H8" s="591"/>
      <c r="I8" s="591"/>
      <c r="J8" s="591"/>
      <c r="K8" s="591"/>
      <c r="L8" s="592"/>
      <c r="M8" s="608">
        <f>データシート!D81</f>
        <v>0</v>
      </c>
      <c r="N8" s="609"/>
      <c r="O8" s="609"/>
      <c r="P8" s="609"/>
      <c r="Q8" s="609"/>
      <c r="R8" s="609"/>
      <c r="S8" s="609"/>
      <c r="T8" s="609"/>
      <c r="U8" s="609"/>
      <c r="V8" s="609"/>
      <c r="W8" s="609"/>
      <c r="X8" s="609"/>
      <c r="Y8" s="610"/>
      <c r="Z8" s="617"/>
      <c r="AA8" s="618"/>
      <c r="AB8" s="618"/>
      <c r="AC8" s="618"/>
      <c r="AD8" s="618"/>
      <c r="AE8" s="618"/>
      <c r="AF8" s="618"/>
      <c r="AG8" s="618"/>
      <c r="AH8" s="618"/>
      <c r="AI8" s="618"/>
      <c r="AJ8" s="618"/>
      <c r="AK8" s="618"/>
      <c r="AL8" s="619"/>
      <c r="AM8" s="626"/>
      <c r="AN8" s="627"/>
      <c r="AO8" s="627"/>
      <c r="AP8" s="627"/>
      <c r="AQ8" s="627"/>
      <c r="AR8" s="627"/>
      <c r="AS8" s="627"/>
      <c r="AT8" s="627"/>
      <c r="AU8" s="627"/>
      <c r="AV8" s="627"/>
      <c r="AW8" s="627"/>
      <c r="AX8" s="627"/>
      <c r="AY8" s="628"/>
      <c r="AZ8" s="635" t="s">
        <v>288</v>
      </c>
      <c r="BA8" s="636"/>
      <c r="BB8" s="636"/>
      <c r="BC8" s="636"/>
      <c r="BD8" s="636"/>
      <c r="BE8" s="636"/>
      <c r="BF8" s="636"/>
      <c r="BG8" s="636"/>
      <c r="BH8" s="636"/>
      <c r="BI8" s="636"/>
      <c r="BJ8" s="636"/>
      <c r="BK8" s="636"/>
      <c r="BL8" s="636"/>
      <c r="BM8" s="636"/>
      <c r="BN8" s="636"/>
      <c r="BO8" s="636"/>
      <c r="BP8" s="636"/>
      <c r="BQ8" s="636"/>
      <c r="BR8" s="636"/>
      <c r="BS8" s="636"/>
      <c r="BT8" s="636"/>
      <c r="BU8" s="636"/>
      <c r="BV8" s="636"/>
      <c r="BW8" s="636"/>
      <c r="BX8" s="636"/>
      <c r="BY8" s="636"/>
      <c r="BZ8" s="636"/>
      <c r="CA8" s="636"/>
      <c r="CB8" s="636"/>
      <c r="CC8" s="636"/>
      <c r="CD8" s="636"/>
      <c r="CE8" s="636"/>
      <c r="CF8" s="636"/>
      <c r="CG8" s="637"/>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row>
    <row r="9" spans="1:163" s="92" customFormat="1" ht="11.25" customHeight="1" x14ac:dyDescent="0.4">
      <c r="A9" s="91"/>
      <c r="B9" s="593"/>
      <c r="C9" s="594"/>
      <c r="D9" s="594"/>
      <c r="E9" s="594"/>
      <c r="F9" s="594"/>
      <c r="G9" s="594"/>
      <c r="H9" s="594"/>
      <c r="I9" s="594"/>
      <c r="J9" s="594"/>
      <c r="K9" s="594"/>
      <c r="L9" s="595"/>
      <c r="M9" s="611"/>
      <c r="N9" s="612"/>
      <c r="O9" s="612"/>
      <c r="P9" s="612"/>
      <c r="Q9" s="612"/>
      <c r="R9" s="612"/>
      <c r="S9" s="612"/>
      <c r="T9" s="612"/>
      <c r="U9" s="612"/>
      <c r="V9" s="612"/>
      <c r="W9" s="612"/>
      <c r="X9" s="612"/>
      <c r="Y9" s="613"/>
      <c r="Z9" s="620"/>
      <c r="AA9" s="621"/>
      <c r="AB9" s="621"/>
      <c r="AC9" s="621"/>
      <c r="AD9" s="621"/>
      <c r="AE9" s="621"/>
      <c r="AF9" s="621"/>
      <c r="AG9" s="621"/>
      <c r="AH9" s="621"/>
      <c r="AI9" s="621"/>
      <c r="AJ9" s="621"/>
      <c r="AK9" s="621"/>
      <c r="AL9" s="622"/>
      <c r="AM9" s="629"/>
      <c r="AN9" s="630"/>
      <c r="AO9" s="630"/>
      <c r="AP9" s="630"/>
      <c r="AQ9" s="630"/>
      <c r="AR9" s="630"/>
      <c r="AS9" s="630"/>
      <c r="AT9" s="630"/>
      <c r="AU9" s="630"/>
      <c r="AV9" s="630"/>
      <c r="AW9" s="630"/>
      <c r="AX9" s="630"/>
      <c r="AY9" s="631"/>
      <c r="AZ9" s="638"/>
      <c r="BA9" s="639"/>
      <c r="BB9" s="639"/>
      <c r="BC9" s="639"/>
      <c r="BD9" s="639"/>
      <c r="BE9" s="639"/>
      <c r="BF9" s="639"/>
      <c r="BG9" s="639"/>
      <c r="BH9" s="639"/>
      <c r="BI9" s="639"/>
      <c r="BJ9" s="639"/>
      <c r="BK9" s="639"/>
      <c r="BL9" s="639"/>
      <c r="BM9" s="639"/>
      <c r="BN9" s="639"/>
      <c r="BO9" s="639"/>
      <c r="BP9" s="639"/>
      <c r="BQ9" s="639"/>
      <c r="BR9" s="639"/>
      <c r="BS9" s="639"/>
      <c r="BT9" s="639"/>
      <c r="BU9" s="639"/>
      <c r="BV9" s="639"/>
      <c r="BW9" s="639"/>
      <c r="BX9" s="639"/>
      <c r="BY9" s="639"/>
      <c r="BZ9" s="639"/>
      <c r="CA9" s="639"/>
      <c r="CB9" s="639"/>
      <c r="CC9" s="639"/>
      <c r="CD9" s="639"/>
      <c r="CE9" s="639"/>
      <c r="CF9" s="639"/>
      <c r="CG9" s="640"/>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1"/>
      <c r="FD9" s="91"/>
      <c r="FE9" s="91"/>
      <c r="FF9" s="91"/>
      <c r="FG9" s="91"/>
    </row>
    <row r="10" spans="1:163" s="92" customFormat="1" ht="11.25" customHeight="1" x14ac:dyDescent="0.4">
      <c r="A10" s="91"/>
      <c r="B10" s="596"/>
      <c r="C10" s="597"/>
      <c r="D10" s="597"/>
      <c r="E10" s="597"/>
      <c r="F10" s="597"/>
      <c r="G10" s="597"/>
      <c r="H10" s="597"/>
      <c r="I10" s="597"/>
      <c r="J10" s="597"/>
      <c r="K10" s="597"/>
      <c r="L10" s="598"/>
      <c r="M10" s="614"/>
      <c r="N10" s="615"/>
      <c r="O10" s="615"/>
      <c r="P10" s="615"/>
      <c r="Q10" s="615"/>
      <c r="R10" s="615"/>
      <c r="S10" s="615"/>
      <c r="T10" s="615"/>
      <c r="U10" s="615"/>
      <c r="V10" s="615"/>
      <c r="W10" s="615"/>
      <c r="X10" s="615"/>
      <c r="Y10" s="616"/>
      <c r="Z10" s="623"/>
      <c r="AA10" s="624"/>
      <c r="AB10" s="624"/>
      <c r="AC10" s="624"/>
      <c r="AD10" s="624"/>
      <c r="AE10" s="624"/>
      <c r="AF10" s="624"/>
      <c r="AG10" s="624"/>
      <c r="AH10" s="624"/>
      <c r="AI10" s="624"/>
      <c r="AJ10" s="624"/>
      <c r="AK10" s="624"/>
      <c r="AL10" s="625"/>
      <c r="AM10" s="629"/>
      <c r="AN10" s="630"/>
      <c r="AO10" s="630"/>
      <c r="AP10" s="630"/>
      <c r="AQ10" s="630"/>
      <c r="AR10" s="630"/>
      <c r="AS10" s="630"/>
      <c r="AT10" s="630"/>
      <c r="AU10" s="630"/>
      <c r="AV10" s="630"/>
      <c r="AW10" s="630"/>
      <c r="AX10" s="630"/>
      <c r="AY10" s="631"/>
      <c r="AZ10" s="641"/>
      <c r="BA10" s="642"/>
      <c r="BB10" s="642"/>
      <c r="BC10" s="642"/>
      <c r="BD10" s="642"/>
      <c r="BE10" s="642"/>
      <c r="BF10" s="642"/>
      <c r="BG10" s="642"/>
      <c r="BH10" s="642"/>
      <c r="BI10" s="642"/>
      <c r="BJ10" s="642"/>
      <c r="BK10" s="642"/>
      <c r="BL10" s="642"/>
      <c r="BM10" s="642"/>
      <c r="BN10" s="642"/>
      <c r="BO10" s="642"/>
      <c r="BP10" s="642"/>
      <c r="BQ10" s="642"/>
      <c r="BR10" s="642"/>
      <c r="BS10" s="642"/>
      <c r="BT10" s="642"/>
      <c r="BU10" s="642"/>
      <c r="BV10" s="642"/>
      <c r="BW10" s="642"/>
      <c r="BX10" s="642"/>
      <c r="BY10" s="642"/>
      <c r="BZ10" s="642"/>
      <c r="CA10" s="642"/>
      <c r="CB10" s="642"/>
      <c r="CC10" s="642"/>
      <c r="CD10" s="642"/>
      <c r="CE10" s="642"/>
      <c r="CF10" s="642"/>
      <c r="CG10" s="643"/>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c r="EQ10" s="91"/>
      <c r="ER10" s="91"/>
      <c r="ES10" s="91"/>
      <c r="ET10" s="91"/>
      <c r="EU10" s="91"/>
      <c r="EV10" s="91"/>
      <c r="EW10" s="91"/>
      <c r="EX10" s="91"/>
      <c r="EY10" s="91"/>
      <c r="EZ10" s="91"/>
      <c r="FA10" s="91"/>
      <c r="FB10" s="91"/>
      <c r="FC10" s="91"/>
      <c r="FD10" s="91"/>
      <c r="FE10" s="91"/>
      <c r="FF10" s="91"/>
      <c r="FG10" s="91"/>
    </row>
    <row r="11" spans="1:163" s="92" customFormat="1" ht="11.25" customHeight="1" x14ac:dyDescent="0.4">
      <c r="A11" s="91"/>
      <c r="B11" s="607" t="s">
        <v>289</v>
      </c>
      <c r="C11" s="591"/>
      <c r="D11" s="591"/>
      <c r="E11" s="591"/>
      <c r="F11" s="591"/>
      <c r="G11" s="591"/>
      <c r="H11" s="591"/>
      <c r="I11" s="591"/>
      <c r="J11" s="591"/>
      <c r="K11" s="591"/>
      <c r="L11" s="592"/>
      <c r="M11" s="608">
        <f>データシート!D79</f>
        <v>0</v>
      </c>
      <c r="N11" s="609"/>
      <c r="O11" s="609"/>
      <c r="P11" s="609"/>
      <c r="Q11" s="609"/>
      <c r="R11" s="609"/>
      <c r="S11" s="609"/>
      <c r="T11" s="609"/>
      <c r="U11" s="609"/>
      <c r="V11" s="609"/>
      <c r="W11" s="609"/>
      <c r="X11" s="609"/>
      <c r="Y11" s="610"/>
      <c r="Z11" s="617"/>
      <c r="AA11" s="618"/>
      <c r="AB11" s="618"/>
      <c r="AC11" s="618"/>
      <c r="AD11" s="618"/>
      <c r="AE11" s="618"/>
      <c r="AF11" s="618"/>
      <c r="AG11" s="618"/>
      <c r="AH11" s="618"/>
      <c r="AI11" s="618"/>
      <c r="AJ11" s="618"/>
      <c r="AK11" s="618"/>
      <c r="AL11" s="619"/>
      <c r="AM11" s="629"/>
      <c r="AN11" s="630"/>
      <c r="AO11" s="630"/>
      <c r="AP11" s="630"/>
      <c r="AQ11" s="630"/>
      <c r="AR11" s="630"/>
      <c r="AS11" s="630"/>
      <c r="AT11" s="630"/>
      <c r="AU11" s="630"/>
      <c r="AV11" s="630"/>
      <c r="AW11" s="630"/>
      <c r="AX11" s="630"/>
      <c r="AY11" s="631"/>
      <c r="AZ11" s="635" t="s">
        <v>290</v>
      </c>
      <c r="BA11" s="636"/>
      <c r="BB11" s="636"/>
      <c r="BC11" s="636"/>
      <c r="BD11" s="636"/>
      <c r="BE11" s="636"/>
      <c r="BF11" s="636"/>
      <c r="BG11" s="636"/>
      <c r="BH11" s="636"/>
      <c r="BI11" s="636"/>
      <c r="BJ11" s="636"/>
      <c r="BK11" s="636"/>
      <c r="BL11" s="636"/>
      <c r="BM11" s="636"/>
      <c r="BN11" s="636"/>
      <c r="BO11" s="636"/>
      <c r="BP11" s="636"/>
      <c r="BQ11" s="636"/>
      <c r="BR11" s="636"/>
      <c r="BS11" s="636"/>
      <c r="BT11" s="636"/>
      <c r="BU11" s="636"/>
      <c r="BV11" s="636"/>
      <c r="BW11" s="636"/>
      <c r="BX11" s="636"/>
      <c r="BY11" s="636"/>
      <c r="BZ11" s="636"/>
      <c r="CA11" s="636"/>
      <c r="CB11" s="636"/>
      <c r="CC11" s="636"/>
      <c r="CD11" s="636"/>
      <c r="CE11" s="636"/>
      <c r="CF11" s="636"/>
      <c r="CG11" s="637"/>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row>
    <row r="12" spans="1:163" s="92" customFormat="1" ht="11.25" customHeight="1" x14ac:dyDescent="0.4">
      <c r="A12" s="91"/>
      <c r="B12" s="593"/>
      <c r="C12" s="594"/>
      <c r="D12" s="594"/>
      <c r="E12" s="594"/>
      <c r="F12" s="594"/>
      <c r="G12" s="594"/>
      <c r="H12" s="594"/>
      <c r="I12" s="594"/>
      <c r="J12" s="594"/>
      <c r="K12" s="594"/>
      <c r="L12" s="595"/>
      <c r="M12" s="611"/>
      <c r="N12" s="612"/>
      <c r="O12" s="612"/>
      <c r="P12" s="612"/>
      <c r="Q12" s="612"/>
      <c r="R12" s="612"/>
      <c r="S12" s="612"/>
      <c r="T12" s="612"/>
      <c r="U12" s="612"/>
      <c r="V12" s="612"/>
      <c r="W12" s="612"/>
      <c r="X12" s="612"/>
      <c r="Y12" s="613"/>
      <c r="Z12" s="620"/>
      <c r="AA12" s="621"/>
      <c r="AB12" s="621"/>
      <c r="AC12" s="621"/>
      <c r="AD12" s="621"/>
      <c r="AE12" s="621"/>
      <c r="AF12" s="621"/>
      <c r="AG12" s="621"/>
      <c r="AH12" s="621"/>
      <c r="AI12" s="621"/>
      <c r="AJ12" s="621"/>
      <c r="AK12" s="621"/>
      <c r="AL12" s="622"/>
      <c r="AM12" s="629"/>
      <c r="AN12" s="630"/>
      <c r="AO12" s="630"/>
      <c r="AP12" s="630"/>
      <c r="AQ12" s="630"/>
      <c r="AR12" s="630"/>
      <c r="AS12" s="630"/>
      <c r="AT12" s="630"/>
      <c r="AU12" s="630"/>
      <c r="AV12" s="630"/>
      <c r="AW12" s="630"/>
      <c r="AX12" s="630"/>
      <c r="AY12" s="631"/>
      <c r="AZ12" s="638"/>
      <c r="BA12" s="639"/>
      <c r="BB12" s="639"/>
      <c r="BC12" s="639"/>
      <c r="BD12" s="639"/>
      <c r="BE12" s="639"/>
      <c r="BF12" s="639"/>
      <c r="BG12" s="639"/>
      <c r="BH12" s="639"/>
      <c r="BI12" s="639"/>
      <c r="BJ12" s="639"/>
      <c r="BK12" s="639"/>
      <c r="BL12" s="639"/>
      <c r="BM12" s="639"/>
      <c r="BN12" s="639"/>
      <c r="BO12" s="639"/>
      <c r="BP12" s="639"/>
      <c r="BQ12" s="639"/>
      <c r="BR12" s="639"/>
      <c r="BS12" s="639"/>
      <c r="BT12" s="639"/>
      <c r="BU12" s="639"/>
      <c r="BV12" s="639"/>
      <c r="BW12" s="639"/>
      <c r="BX12" s="639"/>
      <c r="BY12" s="639"/>
      <c r="BZ12" s="639"/>
      <c r="CA12" s="639"/>
      <c r="CB12" s="639"/>
      <c r="CC12" s="639"/>
      <c r="CD12" s="639"/>
      <c r="CE12" s="639"/>
      <c r="CF12" s="639"/>
      <c r="CG12" s="640"/>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c r="EQ12" s="91"/>
      <c r="ER12" s="91"/>
      <c r="ES12" s="91"/>
      <c r="ET12" s="91"/>
      <c r="EU12" s="91"/>
      <c r="EV12" s="91"/>
      <c r="EW12" s="91"/>
      <c r="EX12" s="91"/>
      <c r="EY12" s="91"/>
      <c r="EZ12" s="91"/>
      <c r="FA12" s="91"/>
      <c r="FB12" s="91"/>
      <c r="FC12" s="91"/>
      <c r="FD12" s="91"/>
      <c r="FE12" s="91"/>
      <c r="FF12" s="91"/>
      <c r="FG12" s="91"/>
    </row>
    <row r="13" spans="1:163" s="92" customFormat="1" ht="11.25" customHeight="1" x14ac:dyDescent="0.4">
      <c r="A13" s="91"/>
      <c r="B13" s="596"/>
      <c r="C13" s="597"/>
      <c r="D13" s="597"/>
      <c r="E13" s="597"/>
      <c r="F13" s="597"/>
      <c r="G13" s="597"/>
      <c r="H13" s="597"/>
      <c r="I13" s="597"/>
      <c r="J13" s="597"/>
      <c r="K13" s="597"/>
      <c r="L13" s="598"/>
      <c r="M13" s="614"/>
      <c r="N13" s="615"/>
      <c r="O13" s="615"/>
      <c r="P13" s="615"/>
      <c r="Q13" s="615"/>
      <c r="R13" s="615"/>
      <c r="S13" s="615"/>
      <c r="T13" s="615"/>
      <c r="U13" s="615"/>
      <c r="V13" s="615"/>
      <c r="W13" s="615"/>
      <c r="X13" s="615"/>
      <c r="Y13" s="616"/>
      <c r="Z13" s="623"/>
      <c r="AA13" s="624"/>
      <c r="AB13" s="624"/>
      <c r="AC13" s="624"/>
      <c r="AD13" s="624"/>
      <c r="AE13" s="624"/>
      <c r="AF13" s="624"/>
      <c r="AG13" s="624"/>
      <c r="AH13" s="624"/>
      <c r="AI13" s="624"/>
      <c r="AJ13" s="624"/>
      <c r="AK13" s="624"/>
      <c r="AL13" s="625"/>
      <c r="AM13" s="629"/>
      <c r="AN13" s="630"/>
      <c r="AO13" s="630"/>
      <c r="AP13" s="630"/>
      <c r="AQ13" s="630"/>
      <c r="AR13" s="630"/>
      <c r="AS13" s="630"/>
      <c r="AT13" s="630"/>
      <c r="AU13" s="630"/>
      <c r="AV13" s="630"/>
      <c r="AW13" s="630"/>
      <c r="AX13" s="630"/>
      <c r="AY13" s="631"/>
      <c r="AZ13" s="641"/>
      <c r="BA13" s="642"/>
      <c r="BB13" s="642"/>
      <c r="BC13" s="642"/>
      <c r="BD13" s="642"/>
      <c r="BE13" s="642"/>
      <c r="BF13" s="642"/>
      <c r="BG13" s="642"/>
      <c r="BH13" s="642"/>
      <c r="BI13" s="642"/>
      <c r="BJ13" s="642"/>
      <c r="BK13" s="642"/>
      <c r="BL13" s="642"/>
      <c r="BM13" s="642"/>
      <c r="BN13" s="642"/>
      <c r="BO13" s="642"/>
      <c r="BP13" s="642"/>
      <c r="BQ13" s="642"/>
      <c r="BR13" s="642"/>
      <c r="BS13" s="642"/>
      <c r="BT13" s="642"/>
      <c r="BU13" s="642"/>
      <c r="BV13" s="642"/>
      <c r="BW13" s="642"/>
      <c r="BX13" s="642"/>
      <c r="BY13" s="642"/>
      <c r="BZ13" s="642"/>
      <c r="CA13" s="642"/>
      <c r="CB13" s="642"/>
      <c r="CC13" s="642"/>
      <c r="CD13" s="642"/>
      <c r="CE13" s="642"/>
      <c r="CF13" s="642"/>
      <c r="CG13" s="643"/>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row>
    <row r="14" spans="1:163" s="92" customFormat="1" ht="11.25" customHeight="1" x14ac:dyDescent="0.4">
      <c r="A14" s="91"/>
      <c r="B14" s="644" t="s">
        <v>291</v>
      </c>
      <c r="C14" s="591"/>
      <c r="D14" s="591"/>
      <c r="E14" s="591"/>
      <c r="F14" s="591"/>
      <c r="G14" s="591"/>
      <c r="H14" s="591"/>
      <c r="I14" s="591"/>
      <c r="J14" s="591"/>
      <c r="K14" s="591"/>
      <c r="L14" s="592"/>
      <c r="M14" s="645">
        <f>データシート!D78</f>
        <v>0</v>
      </c>
      <c r="N14" s="646"/>
      <c r="O14" s="646"/>
      <c r="P14" s="646"/>
      <c r="Q14" s="646"/>
      <c r="R14" s="646"/>
      <c r="S14" s="646"/>
      <c r="T14" s="646"/>
      <c r="U14" s="646"/>
      <c r="V14" s="646"/>
      <c r="W14" s="646"/>
      <c r="X14" s="646"/>
      <c r="Y14" s="647"/>
      <c r="Z14" s="654"/>
      <c r="AA14" s="618"/>
      <c r="AB14" s="618"/>
      <c r="AC14" s="618"/>
      <c r="AD14" s="618"/>
      <c r="AE14" s="618"/>
      <c r="AF14" s="618"/>
      <c r="AG14" s="618"/>
      <c r="AH14" s="618"/>
      <c r="AI14" s="618"/>
      <c r="AJ14" s="618"/>
      <c r="AK14" s="618"/>
      <c r="AL14" s="619"/>
      <c r="AM14" s="629"/>
      <c r="AN14" s="630"/>
      <c r="AO14" s="630"/>
      <c r="AP14" s="630"/>
      <c r="AQ14" s="630"/>
      <c r="AR14" s="630"/>
      <c r="AS14" s="630"/>
      <c r="AT14" s="630"/>
      <c r="AU14" s="630"/>
      <c r="AV14" s="630"/>
      <c r="AW14" s="630"/>
      <c r="AX14" s="630"/>
      <c r="AY14" s="631"/>
      <c r="AZ14" s="655" t="s">
        <v>292</v>
      </c>
      <c r="BA14" s="636"/>
      <c r="BB14" s="636"/>
      <c r="BC14" s="636"/>
      <c r="BD14" s="636"/>
      <c r="BE14" s="636"/>
      <c r="BF14" s="636"/>
      <c r="BG14" s="636"/>
      <c r="BH14" s="636"/>
      <c r="BI14" s="636"/>
      <c r="BJ14" s="636"/>
      <c r="BK14" s="636"/>
      <c r="BL14" s="636"/>
      <c r="BM14" s="636"/>
      <c r="BN14" s="636"/>
      <c r="BO14" s="636"/>
      <c r="BP14" s="636"/>
      <c r="BQ14" s="636"/>
      <c r="BR14" s="636"/>
      <c r="BS14" s="636"/>
      <c r="BT14" s="636"/>
      <c r="BU14" s="636"/>
      <c r="BV14" s="636"/>
      <c r="BW14" s="636"/>
      <c r="BX14" s="636"/>
      <c r="BY14" s="636"/>
      <c r="BZ14" s="636"/>
      <c r="CA14" s="636"/>
      <c r="CB14" s="636"/>
      <c r="CC14" s="636"/>
      <c r="CD14" s="636"/>
      <c r="CE14" s="636"/>
      <c r="CF14" s="636"/>
      <c r="CG14" s="637"/>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row>
    <row r="15" spans="1:163" s="92" customFormat="1" ht="11.25" customHeight="1" x14ac:dyDescent="0.4">
      <c r="A15" s="91"/>
      <c r="B15" s="593"/>
      <c r="C15" s="594"/>
      <c r="D15" s="594"/>
      <c r="E15" s="594"/>
      <c r="F15" s="594"/>
      <c r="G15" s="594"/>
      <c r="H15" s="594"/>
      <c r="I15" s="594"/>
      <c r="J15" s="594"/>
      <c r="K15" s="594"/>
      <c r="L15" s="595"/>
      <c r="M15" s="648"/>
      <c r="N15" s="649"/>
      <c r="O15" s="649"/>
      <c r="P15" s="649"/>
      <c r="Q15" s="649"/>
      <c r="R15" s="649"/>
      <c r="S15" s="649"/>
      <c r="T15" s="649"/>
      <c r="U15" s="649"/>
      <c r="V15" s="649"/>
      <c r="W15" s="649"/>
      <c r="X15" s="649"/>
      <c r="Y15" s="650"/>
      <c r="Z15" s="620"/>
      <c r="AA15" s="621"/>
      <c r="AB15" s="621"/>
      <c r="AC15" s="621"/>
      <c r="AD15" s="621"/>
      <c r="AE15" s="621"/>
      <c r="AF15" s="621"/>
      <c r="AG15" s="621"/>
      <c r="AH15" s="621"/>
      <c r="AI15" s="621"/>
      <c r="AJ15" s="621"/>
      <c r="AK15" s="621"/>
      <c r="AL15" s="622"/>
      <c r="AM15" s="629"/>
      <c r="AN15" s="630"/>
      <c r="AO15" s="630"/>
      <c r="AP15" s="630"/>
      <c r="AQ15" s="630"/>
      <c r="AR15" s="630"/>
      <c r="AS15" s="630"/>
      <c r="AT15" s="630"/>
      <c r="AU15" s="630"/>
      <c r="AV15" s="630"/>
      <c r="AW15" s="630"/>
      <c r="AX15" s="630"/>
      <c r="AY15" s="631"/>
      <c r="AZ15" s="638"/>
      <c r="BA15" s="639"/>
      <c r="BB15" s="639"/>
      <c r="BC15" s="639"/>
      <c r="BD15" s="639"/>
      <c r="BE15" s="639"/>
      <c r="BF15" s="639"/>
      <c r="BG15" s="639"/>
      <c r="BH15" s="639"/>
      <c r="BI15" s="639"/>
      <c r="BJ15" s="639"/>
      <c r="BK15" s="639"/>
      <c r="BL15" s="639"/>
      <c r="BM15" s="639"/>
      <c r="BN15" s="639"/>
      <c r="BO15" s="639"/>
      <c r="BP15" s="639"/>
      <c r="BQ15" s="639"/>
      <c r="BR15" s="639"/>
      <c r="BS15" s="639"/>
      <c r="BT15" s="639"/>
      <c r="BU15" s="639"/>
      <c r="BV15" s="639"/>
      <c r="BW15" s="639"/>
      <c r="BX15" s="639"/>
      <c r="BY15" s="639"/>
      <c r="BZ15" s="639"/>
      <c r="CA15" s="639"/>
      <c r="CB15" s="639"/>
      <c r="CC15" s="639"/>
      <c r="CD15" s="639"/>
      <c r="CE15" s="639"/>
      <c r="CF15" s="639"/>
      <c r="CG15" s="640"/>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row>
    <row r="16" spans="1:163" s="92" customFormat="1" ht="11.25" customHeight="1" x14ac:dyDescent="0.4">
      <c r="A16" s="91"/>
      <c r="B16" s="596"/>
      <c r="C16" s="597"/>
      <c r="D16" s="597"/>
      <c r="E16" s="597"/>
      <c r="F16" s="597"/>
      <c r="G16" s="597"/>
      <c r="H16" s="597"/>
      <c r="I16" s="597"/>
      <c r="J16" s="597"/>
      <c r="K16" s="597"/>
      <c r="L16" s="598"/>
      <c r="M16" s="651"/>
      <c r="N16" s="652"/>
      <c r="O16" s="652"/>
      <c r="P16" s="652"/>
      <c r="Q16" s="652"/>
      <c r="R16" s="652"/>
      <c r="S16" s="652"/>
      <c r="T16" s="652"/>
      <c r="U16" s="652"/>
      <c r="V16" s="652"/>
      <c r="W16" s="652"/>
      <c r="X16" s="652"/>
      <c r="Y16" s="653"/>
      <c r="Z16" s="623"/>
      <c r="AA16" s="624"/>
      <c r="AB16" s="624"/>
      <c r="AC16" s="624"/>
      <c r="AD16" s="624"/>
      <c r="AE16" s="624"/>
      <c r="AF16" s="624"/>
      <c r="AG16" s="624"/>
      <c r="AH16" s="624"/>
      <c r="AI16" s="624"/>
      <c r="AJ16" s="624"/>
      <c r="AK16" s="624"/>
      <c r="AL16" s="625"/>
      <c r="AM16" s="632"/>
      <c r="AN16" s="633"/>
      <c r="AO16" s="633"/>
      <c r="AP16" s="633"/>
      <c r="AQ16" s="633"/>
      <c r="AR16" s="633"/>
      <c r="AS16" s="633"/>
      <c r="AT16" s="633"/>
      <c r="AU16" s="633"/>
      <c r="AV16" s="633"/>
      <c r="AW16" s="633"/>
      <c r="AX16" s="633"/>
      <c r="AY16" s="634"/>
      <c r="AZ16" s="641"/>
      <c r="BA16" s="642"/>
      <c r="BB16" s="642"/>
      <c r="BC16" s="642"/>
      <c r="BD16" s="642"/>
      <c r="BE16" s="642"/>
      <c r="BF16" s="642"/>
      <c r="BG16" s="642"/>
      <c r="BH16" s="642"/>
      <c r="BI16" s="642"/>
      <c r="BJ16" s="642"/>
      <c r="BK16" s="642"/>
      <c r="BL16" s="642"/>
      <c r="BM16" s="642"/>
      <c r="BN16" s="642"/>
      <c r="BO16" s="642"/>
      <c r="BP16" s="642"/>
      <c r="BQ16" s="642"/>
      <c r="BR16" s="642"/>
      <c r="BS16" s="642"/>
      <c r="BT16" s="642"/>
      <c r="BU16" s="642"/>
      <c r="BV16" s="642"/>
      <c r="BW16" s="642"/>
      <c r="BX16" s="642"/>
      <c r="BY16" s="642"/>
      <c r="BZ16" s="642"/>
      <c r="CA16" s="642"/>
      <c r="CB16" s="642"/>
      <c r="CC16" s="642"/>
      <c r="CD16" s="642"/>
      <c r="CE16" s="642"/>
      <c r="CF16" s="642"/>
      <c r="CG16" s="643"/>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c r="FE16" s="91"/>
      <c r="FF16" s="91"/>
      <c r="FG16" s="91"/>
    </row>
    <row r="17" spans="1:163" s="92" customFormat="1" ht="17.25" customHeight="1" x14ac:dyDescent="0.4">
      <c r="A17" s="91"/>
      <c r="B17" s="644" t="s">
        <v>293</v>
      </c>
      <c r="C17" s="591"/>
      <c r="D17" s="591"/>
      <c r="E17" s="591"/>
      <c r="F17" s="591"/>
      <c r="G17" s="591"/>
      <c r="H17" s="591"/>
      <c r="I17" s="591"/>
      <c r="J17" s="591"/>
      <c r="K17" s="591"/>
      <c r="L17" s="592"/>
      <c r="M17" s="658">
        <f>データシート!D85</f>
        <v>0</v>
      </c>
      <c r="N17" s="659"/>
      <c r="O17" s="659"/>
      <c r="P17" s="659"/>
      <c r="Q17" s="659"/>
      <c r="R17" s="659"/>
      <c r="S17" s="659"/>
      <c r="T17" s="659"/>
      <c r="U17" s="659"/>
      <c r="V17" s="657" t="s">
        <v>294</v>
      </c>
      <c r="W17" s="591"/>
      <c r="X17" s="591"/>
      <c r="Y17" s="592"/>
      <c r="Z17" s="656"/>
      <c r="AA17" s="618"/>
      <c r="AB17" s="618"/>
      <c r="AC17" s="618"/>
      <c r="AD17" s="618"/>
      <c r="AE17" s="618"/>
      <c r="AF17" s="618"/>
      <c r="AG17" s="618"/>
      <c r="AH17" s="618"/>
      <c r="AI17" s="657" t="s">
        <v>294</v>
      </c>
      <c r="AJ17" s="591"/>
      <c r="AK17" s="591"/>
      <c r="AL17" s="592"/>
      <c r="AM17" s="656"/>
      <c r="AN17" s="618"/>
      <c r="AO17" s="618"/>
      <c r="AP17" s="618"/>
      <c r="AQ17" s="618"/>
      <c r="AR17" s="618"/>
      <c r="AS17" s="618"/>
      <c r="AT17" s="618"/>
      <c r="AU17" s="618"/>
      <c r="AV17" s="657" t="s">
        <v>294</v>
      </c>
      <c r="AW17" s="591"/>
      <c r="AX17" s="591"/>
      <c r="AY17" s="592"/>
      <c r="AZ17" s="635" t="s">
        <v>295</v>
      </c>
      <c r="BA17" s="636"/>
      <c r="BB17" s="636"/>
      <c r="BC17" s="636"/>
      <c r="BD17" s="636"/>
      <c r="BE17" s="636"/>
      <c r="BF17" s="636"/>
      <c r="BG17" s="636"/>
      <c r="BH17" s="636"/>
      <c r="BI17" s="636"/>
      <c r="BJ17" s="636"/>
      <c r="BK17" s="636"/>
      <c r="BL17" s="636"/>
      <c r="BM17" s="636"/>
      <c r="BN17" s="636"/>
      <c r="BO17" s="636"/>
      <c r="BP17" s="636"/>
      <c r="BQ17" s="636"/>
      <c r="BR17" s="636"/>
      <c r="BS17" s="636"/>
      <c r="BT17" s="636"/>
      <c r="BU17" s="636"/>
      <c r="BV17" s="636"/>
      <c r="BW17" s="636"/>
      <c r="BX17" s="636"/>
      <c r="BY17" s="636"/>
      <c r="BZ17" s="636"/>
      <c r="CA17" s="636"/>
      <c r="CB17" s="636"/>
      <c r="CC17" s="636"/>
      <c r="CD17" s="636"/>
      <c r="CE17" s="636"/>
      <c r="CF17" s="636"/>
      <c r="CG17" s="637"/>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row>
    <row r="18" spans="1:163" s="92" customFormat="1" ht="17.25" customHeight="1" x14ac:dyDescent="0.4">
      <c r="A18" s="91"/>
      <c r="B18" s="593"/>
      <c r="C18" s="594"/>
      <c r="D18" s="594"/>
      <c r="E18" s="594"/>
      <c r="F18" s="594"/>
      <c r="G18" s="594"/>
      <c r="H18" s="594"/>
      <c r="I18" s="594"/>
      <c r="J18" s="594"/>
      <c r="K18" s="594"/>
      <c r="L18" s="595"/>
      <c r="M18" s="660"/>
      <c r="N18" s="661"/>
      <c r="O18" s="661"/>
      <c r="P18" s="661"/>
      <c r="Q18" s="661"/>
      <c r="R18" s="661"/>
      <c r="S18" s="661"/>
      <c r="T18" s="661"/>
      <c r="U18" s="661"/>
      <c r="V18" s="594"/>
      <c r="W18" s="594"/>
      <c r="X18" s="594"/>
      <c r="Y18" s="595"/>
      <c r="Z18" s="620"/>
      <c r="AA18" s="621"/>
      <c r="AB18" s="621"/>
      <c r="AC18" s="621"/>
      <c r="AD18" s="621"/>
      <c r="AE18" s="621"/>
      <c r="AF18" s="621"/>
      <c r="AG18" s="621"/>
      <c r="AH18" s="621"/>
      <c r="AI18" s="594"/>
      <c r="AJ18" s="594"/>
      <c r="AK18" s="594"/>
      <c r="AL18" s="595"/>
      <c r="AM18" s="620"/>
      <c r="AN18" s="621"/>
      <c r="AO18" s="621"/>
      <c r="AP18" s="621"/>
      <c r="AQ18" s="621"/>
      <c r="AR18" s="621"/>
      <c r="AS18" s="621"/>
      <c r="AT18" s="621"/>
      <c r="AU18" s="621"/>
      <c r="AV18" s="594"/>
      <c r="AW18" s="594"/>
      <c r="AX18" s="594"/>
      <c r="AY18" s="595"/>
      <c r="AZ18" s="638"/>
      <c r="BA18" s="639"/>
      <c r="BB18" s="639"/>
      <c r="BC18" s="639"/>
      <c r="BD18" s="639"/>
      <c r="BE18" s="639"/>
      <c r="BF18" s="639"/>
      <c r="BG18" s="639"/>
      <c r="BH18" s="639"/>
      <c r="BI18" s="639"/>
      <c r="BJ18" s="639"/>
      <c r="BK18" s="639"/>
      <c r="BL18" s="639"/>
      <c r="BM18" s="639"/>
      <c r="BN18" s="639"/>
      <c r="BO18" s="639"/>
      <c r="BP18" s="639"/>
      <c r="BQ18" s="639"/>
      <c r="BR18" s="639"/>
      <c r="BS18" s="639"/>
      <c r="BT18" s="639"/>
      <c r="BU18" s="639"/>
      <c r="BV18" s="639"/>
      <c r="BW18" s="639"/>
      <c r="BX18" s="639"/>
      <c r="BY18" s="639"/>
      <c r="BZ18" s="639"/>
      <c r="CA18" s="639"/>
      <c r="CB18" s="639"/>
      <c r="CC18" s="639"/>
      <c r="CD18" s="639"/>
      <c r="CE18" s="639"/>
      <c r="CF18" s="639"/>
      <c r="CG18" s="640"/>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c r="FF18" s="91"/>
      <c r="FG18" s="91"/>
    </row>
    <row r="19" spans="1:163" s="92" customFormat="1" ht="17.25" customHeight="1" x14ac:dyDescent="0.4">
      <c r="A19" s="91"/>
      <c r="B19" s="596"/>
      <c r="C19" s="597"/>
      <c r="D19" s="597"/>
      <c r="E19" s="597"/>
      <c r="F19" s="597"/>
      <c r="G19" s="597"/>
      <c r="H19" s="597"/>
      <c r="I19" s="597"/>
      <c r="J19" s="597"/>
      <c r="K19" s="597"/>
      <c r="L19" s="598"/>
      <c r="M19" s="662"/>
      <c r="N19" s="663"/>
      <c r="O19" s="663"/>
      <c r="P19" s="663"/>
      <c r="Q19" s="663"/>
      <c r="R19" s="663"/>
      <c r="S19" s="663"/>
      <c r="T19" s="663"/>
      <c r="U19" s="663"/>
      <c r="V19" s="597"/>
      <c r="W19" s="597"/>
      <c r="X19" s="597"/>
      <c r="Y19" s="598"/>
      <c r="Z19" s="623"/>
      <c r="AA19" s="624"/>
      <c r="AB19" s="624"/>
      <c r="AC19" s="624"/>
      <c r="AD19" s="624"/>
      <c r="AE19" s="624"/>
      <c r="AF19" s="624"/>
      <c r="AG19" s="624"/>
      <c r="AH19" s="624"/>
      <c r="AI19" s="597"/>
      <c r="AJ19" s="597"/>
      <c r="AK19" s="597"/>
      <c r="AL19" s="598"/>
      <c r="AM19" s="623"/>
      <c r="AN19" s="624"/>
      <c r="AO19" s="624"/>
      <c r="AP19" s="624"/>
      <c r="AQ19" s="624"/>
      <c r="AR19" s="624"/>
      <c r="AS19" s="624"/>
      <c r="AT19" s="624"/>
      <c r="AU19" s="624"/>
      <c r="AV19" s="597"/>
      <c r="AW19" s="597"/>
      <c r="AX19" s="597"/>
      <c r="AY19" s="598"/>
      <c r="AZ19" s="641"/>
      <c r="BA19" s="642"/>
      <c r="BB19" s="642"/>
      <c r="BC19" s="642"/>
      <c r="BD19" s="642"/>
      <c r="BE19" s="642"/>
      <c r="BF19" s="642"/>
      <c r="BG19" s="642"/>
      <c r="BH19" s="642"/>
      <c r="BI19" s="642"/>
      <c r="BJ19" s="642"/>
      <c r="BK19" s="642"/>
      <c r="BL19" s="642"/>
      <c r="BM19" s="642"/>
      <c r="BN19" s="642"/>
      <c r="BO19" s="642"/>
      <c r="BP19" s="642"/>
      <c r="BQ19" s="642"/>
      <c r="BR19" s="642"/>
      <c r="BS19" s="642"/>
      <c r="BT19" s="642"/>
      <c r="BU19" s="642"/>
      <c r="BV19" s="642"/>
      <c r="BW19" s="642"/>
      <c r="BX19" s="642"/>
      <c r="BY19" s="642"/>
      <c r="BZ19" s="642"/>
      <c r="CA19" s="642"/>
      <c r="CB19" s="642"/>
      <c r="CC19" s="642"/>
      <c r="CD19" s="642"/>
      <c r="CE19" s="642"/>
      <c r="CF19" s="642"/>
      <c r="CG19" s="643"/>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c r="FF19" s="91"/>
      <c r="FG19" s="91"/>
    </row>
    <row r="20" spans="1:163" s="92" customFormat="1" ht="17.25" customHeight="1" x14ac:dyDescent="0.4">
      <c r="A20" s="91"/>
      <c r="B20" s="644" t="s">
        <v>296</v>
      </c>
      <c r="C20" s="591"/>
      <c r="D20" s="591"/>
      <c r="E20" s="591"/>
      <c r="F20" s="591"/>
      <c r="G20" s="591"/>
      <c r="H20" s="591"/>
      <c r="I20" s="591"/>
      <c r="J20" s="591"/>
      <c r="K20" s="591"/>
      <c r="L20" s="592"/>
      <c r="M20" s="658">
        <f>データシート!D86</f>
        <v>0</v>
      </c>
      <c r="N20" s="659"/>
      <c r="O20" s="659"/>
      <c r="P20" s="659"/>
      <c r="Q20" s="659"/>
      <c r="R20" s="659"/>
      <c r="S20" s="659"/>
      <c r="T20" s="659"/>
      <c r="U20" s="659"/>
      <c r="V20" s="657" t="s">
        <v>297</v>
      </c>
      <c r="W20" s="591"/>
      <c r="X20" s="591"/>
      <c r="Y20" s="592"/>
      <c r="Z20" s="656"/>
      <c r="AA20" s="618"/>
      <c r="AB20" s="618"/>
      <c r="AC20" s="618"/>
      <c r="AD20" s="618"/>
      <c r="AE20" s="618"/>
      <c r="AF20" s="618"/>
      <c r="AG20" s="618"/>
      <c r="AH20" s="618"/>
      <c r="AI20" s="657" t="s">
        <v>297</v>
      </c>
      <c r="AJ20" s="591"/>
      <c r="AK20" s="591"/>
      <c r="AL20" s="592"/>
      <c r="AM20" s="656"/>
      <c r="AN20" s="618"/>
      <c r="AO20" s="618"/>
      <c r="AP20" s="618"/>
      <c r="AQ20" s="618"/>
      <c r="AR20" s="618"/>
      <c r="AS20" s="618"/>
      <c r="AT20" s="618"/>
      <c r="AU20" s="618"/>
      <c r="AV20" s="657" t="s">
        <v>297</v>
      </c>
      <c r="AW20" s="591"/>
      <c r="AX20" s="591"/>
      <c r="AY20" s="592"/>
      <c r="AZ20" s="655" t="s">
        <v>298</v>
      </c>
      <c r="BA20" s="636"/>
      <c r="BB20" s="636"/>
      <c r="BC20" s="636"/>
      <c r="BD20" s="636"/>
      <c r="BE20" s="636"/>
      <c r="BF20" s="636"/>
      <c r="BG20" s="636"/>
      <c r="BH20" s="636"/>
      <c r="BI20" s="636"/>
      <c r="BJ20" s="636"/>
      <c r="BK20" s="636"/>
      <c r="BL20" s="636"/>
      <c r="BM20" s="636"/>
      <c r="BN20" s="636"/>
      <c r="BO20" s="636"/>
      <c r="BP20" s="636"/>
      <c r="BQ20" s="636"/>
      <c r="BR20" s="636"/>
      <c r="BS20" s="636"/>
      <c r="BT20" s="636"/>
      <c r="BU20" s="636"/>
      <c r="BV20" s="636"/>
      <c r="BW20" s="636"/>
      <c r="BX20" s="636"/>
      <c r="BY20" s="636"/>
      <c r="BZ20" s="636"/>
      <c r="CA20" s="636"/>
      <c r="CB20" s="636"/>
      <c r="CC20" s="636"/>
      <c r="CD20" s="636"/>
      <c r="CE20" s="636"/>
      <c r="CF20" s="636"/>
      <c r="CG20" s="637"/>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c r="FF20" s="91"/>
      <c r="FG20" s="91"/>
    </row>
    <row r="21" spans="1:163" s="92" customFormat="1" ht="17.25" customHeight="1" x14ac:dyDescent="0.4">
      <c r="A21" s="91"/>
      <c r="B21" s="593"/>
      <c r="C21" s="594"/>
      <c r="D21" s="594"/>
      <c r="E21" s="594"/>
      <c r="F21" s="594"/>
      <c r="G21" s="594"/>
      <c r="H21" s="594"/>
      <c r="I21" s="594"/>
      <c r="J21" s="594"/>
      <c r="K21" s="594"/>
      <c r="L21" s="595"/>
      <c r="M21" s="660"/>
      <c r="N21" s="661"/>
      <c r="O21" s="661"/>
      <c r="P21" s="661"/>
      <c r="Q21" s="661"/>
      <c r="R21" s="661"/>
      <c r="S21" s="661"/>
      <c r="T21" s="661"/>
      <c r="U21" s="661"/>
      <c r="V21" s="594"/>
      <c r="W21" s="594"/>
      <c r="X21" s="594"/>
      <c r="Y21" s="595"/>
      <c r="Z21" s="620"/>
      <c r="AA21" s="621"/>
      <c r="AB21" s="621"/>
      <c r="AC21" s="621"/>
      <c r="AD21" s="621"/>
      <c r="AE21" s="621"/>
      <c r="AF21" s="621"/>
      <c r="AG21" s="621"/>
      <c r="AH21" s="621"/>
      <c r="AI21" s="594"/>
      <c r="AJ21" s="594"/>
      <c r="AK21" s="594"/>
      <c r="AL21" s="595"/>
      <c r="AM21" s="620"/>
      <c r="AN21" s="621"/>
      <c r="AO21" s="621"/>
      <c r="AP21" s="621"/>
      <c r="AQ21" s="621"/>
      <c r="AR21" s="621"/>
      <c r="AS21" s="621"/>
      <c r="AT21" s="621"/>
      <c r="AU21" s="621"/>
      <c r="AV21" s="594"/>
      <c r="AW21" s="594"/>
      <c r="AX21" s="594"/>
      <c r="AY21" s="595"/>
      <c r="AZ21" s="638"/>
      <c r="BA21" s="639"/>
      <c r="BB21" s="639"/>
      <c r="BC21" s="639"/>
      <c r="BD21" s="639"/>
      <c r="BE21" s="639"/>
      <c r="BF21" s="639"/>
      <c r="BG21" s="639"/>
      <c r="BH21" s="639"/>
      <c r="BI21" s="639"/>
      <c r="BJ21" s="639"/>
      <c r="BK21" s="639"/>
      <c r="BL21" s="639"/>
      <c r="BM21" s="639"/>
      <c r="BN21" s="639"/>
      <c r="BO21" s="639"/>
      <c r="BP21" s="639"/>
      <c r="BQ21" s="639"/>
      <c r="BR21" s="639"/>
      <c r="BS21" s="639"/>
      <c r="BT21" s="639"/>
      <c r="BU21" s="639"/>
      <c r="BV21" s="639"/>
      <c r="BW21" s="639"/>
      <c r="BX21" s="639"/>
      <c r="BY21" s="639"/>
      <c r="BZ21" s="639"/>
      <c r="CA21" s="639"/>
      <c r="CB21" s="639"/>
      <c r="CC21" s="639"/>
      <c r="CD21" s="639"/>
      <c r="CE21" s="639"/>
      <c r="CF21" s="639"/>
      <c r="CG21" s="640"/>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91"/>
      <c r="DS21" s="91"/>
      <c r="DT21" s="91"/>
      <c r="DU21" s="91"/>
      <c r="DV21" s="91"/>
      <c r="DW21" s="91"/>
      <c r="DX21" s="91"/>
      <c r="DY21" s="91"/>
      <c r="DZ21" s="91"/>
      <c r="EA21" s="91"/>
      <c r="EB21" s="91"/>
      <c r="EC21" s="91"/>
      <c r="ED21" s="91"/>
      <c r="EE21" s="91"/>
      <c r="EF21" s="91"/>
      <c r="EG21" s="91"/>
      <c r="EH21" s="91"/>
      <c r="EI21" s="91"/>
      <c r="EJ21" s="91"/>
      <c r="EK21" s="91"/>
      <c r="EL21" s="91"/>
      <c r="EM21" s="91"/>
      <c r="EN21" s="91"/>
      <c r="EO21" s="91"/>
      <c r="EP21" s="91"/>
      <c r="EQ21" s="91"/>
      <c r="ER21" s="91"/>
      <c r="ES21" s="91"/>
      <c r="ET21" s="91"/>
      <c r="EU21" s="91"/>
      <c r="EV21" s="91"/>
      <c r="EW21" s="91"/>
      <c r="EX21" s="91"/>
      <c r="EY21" s="91"/>
      <c r="EZ21" s="91"/>
      <c r="FA21" s="91"/>
      <c r="FB21" s="91"/>
      <c r="FC21" s="91"/>
      <c r="FD21" s="91"/>
      <c r="FE21" s="91"/>
      <c r="FF21" s="91"/>
      <c r="FG21" s="91"/>
    </row>
    <row r="22" spans="1:163" s="92" customFormat="1" ht="17.25" customHeight="1" x14ac:dyDescent="0.4">
      <c r="A22" s="91"/>
      <c r="B22" s="596"/>
      <c r="C22" s="597"/>
      <c r="D22" s="597"/>
      <c r="E22" s="597"/>
      <c r="F22" s="597"/>
      <c r="G22" s="597"/>
      <c r="H22" s="597"/>
      <c r="I22" s="597"/>
      <c r="J22" s="597"/>
      <c r="K22" s="597"/>
      <c r="L22" s="598"/>
      <c r="M22" s="662"/>
      <c r="N22" s="663"/>
      <c r="O22" s="663"/>
      <c r="P22" s="663"/>
      <c r="Q22" s="663"/>
      <c r="R22" s="663"/>
      <c r="S22" s="663"/>
      <c r="T22" s="663"/>
      <c r="U22" s="663"/>
      <c r="V22" s="597"/>
      <c r="W22" s="597"/>
      <c r="X22" s="597"/>
      <c r="Y22" s="598"/>
      <c r="Z22" s="623"/>
      <c r="AA22" s="624"/>
      <c r="AB22" s="624"/>
      <c r="AC22" s="624"/>
      <c r="AD22" s="624"/>
      <c r="AE22" s="624"/>
      <c r="AF22" s="624"/>
      <c r="AG22" s="624"/>
      <c r="AH22" s="624"/>
      <c r="AI22" s="597"/>
      <c r="AJ22" s="597"/>
      <c r="AK22" s="597"/>
      <c r="AL22" s="598"/>
      <c r="AM22" s="623"/>
      <c r="AN22" s="624"/>
      <c r="AO22" s="624"/>
      <c r="AP22" s="624"/>
      <c r="AQ22" s="624"/>
      <c r="AR22" s="624"/>
      <c r="AS22" s="624"/>
      <c r="AT22" s="624"/>
      <c r="AU22" s="624"/>
      <c r="AV22" s="597"/>
      <c r="AW22" s="597"/>
      <c r="AX22" s="597"/>
      <c r="AY22" s="598"/>
      <c r="AZ22" s="641"/>
      <c r="BA22" s="642"/>
      <c r="BB22" s="642"/>
      <c r="BC22" s="642"/>
      <c r="BD22" s="642"/>
      <c r="BE22" s="642"/>
      <c r="BF22" s="642"/>
      <c r="BG22" s="642"/>
      <c r="BH22" s="642"/>
      <c r="BI22" s="642"/>
      <c r="BJ22" s="642"/>
      <c r="BK22" s="642"/>
      <c r="BL22" s="642"/>
      <c r="BM22" s="642"/>
      <c r="BN22" s="642"/>
      <c r="BO22" s="642"/>
      <c r="BP22" s="642"/>
      <c r="BQ22" s="642"/>
      <c r="BR22" s="642"/>
      <c r="BS22" s="642"/>
      <c r="BT22" s="642"/>
      <c r="BU22" s="642"/>
      <c r="BV22" s="642"/>
      <c r="BW22" s="642"/>
      <c r="BX22" s="642"/>
      <c r="BY22" s="642"/>
      <c r="BZ22" s="642"/>
      <c r="CA22" s="642"/>
      <c r="CB22" s="642"/>
      <c r="CC22" s="642"/>
      <c r="CD22" s="642"/>
      <c r="CE22" s="642"/>
      <c r="CF22" s="642"/>
      <c r="CG22" s="643"/>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91"/>
      <c r="DS22" s="91"/>
      <c r="DT22" s="91"/>
      <c r="DU22" s="91"/>
      <c r="DV22" s="91"/>
      <c r="DW22" s="91"/>
      <c r="DX22" s="91"/>
      <c r="DY22" s="91"/>
      <c r="DZ22" s="91"/>
      <c r="EA22" s="91"/>
      <c r="EB22" s="91"/>
      <c r="EC22" s="91"/>
      <c r="ED22" s="91"/>
      <c r="EE22" s="91"/>
      <c r="EF22" s="91"/>
      <c r="EG22" s="91"/>
      <c r="EH22" s="91"/>
      <c r="EI22" s="91"/>
      <c r="EJ22" s="91"/>
      <c r="EK22" s="91"/>
      <c r="EL22" s="91"/>
      <c r="EM22" s="91"/>
      <c r="EN22" s="91"/>
      <c r="EO22" s="91"/>
      <c r="EP22" s="91"/>
      <c r="EQ22" s="91"/>
      <c r="ER22" s="91"/>
      <c r="ES22" s="91"/>
      <c r="ET22" s="91"/>
      <c r="EU22" s="91"/>
      <c r="EV22" s="91"/>
      <c r="EW22" s="91"/>
      <c r="EX22" s="91"/>
      <c r="EY22" s="91"/>
      <c r="EZ22" s="91"/>
      <c r="FA22" s="91"/>
      <c r="FB22" s="91"/>
      <c r="FC22" s="91"/>
      <c r="FD22" s="91"/>
      <c r="FE22" s="91"/>
      <c r="FF22" s="91"/>
      <c r="FG22" s="91"/>
    </row>
    <row r="23" spans="1:163" s="92" customFormat="1" ht="17.25" customHeight="1" x14ac:dyDescent="0.4">
      <c r="A23" s="91"/>
      <c r="B23" s="644" t="s">
        <v>299</v>
      </c>
      <c r="C23" s="591"/>
      <c r="D23" s="591"/>
      <c r="E23" s="591"/>
      <c r="F23" s="591"/>
      <c r="G23" s="591"/>
      <c r="H23" s="591"/>
      <c r="I23" s="591"/>
      <c r="J23" s="591"/>
      <c r="K23" s="591"/>
      <c r="L23" s="592"/>
      <c r="M23" s="676" t="str">
        <f>IF(M20&lt;&gt;0,M17/M20,"")</f>
        <v/>
      </c>
      <c r="N23" s="667"/>
      <c r="O23" s="667"/>
      <c r="P23" s="667"/>
      <c r="Q23" s="667"/>
      <c r="R23" s="667"/>
      <c r="S23" s="667"/>
      <c r="T23" s="667"/>
      <c r="U23" s="667"/>
      <c r="V23" s="664" t="s">
        <v>269</v>
      </c>
      <c r="W23" s="591"/>
      <c r="X23" s="591"/>
      <c r="Y23" s="592"/>
      <c r="Z23" s="677" t="str">
        <f>IF(Z20&lt;&gt;0,Z17/Z20,"")</f>
        <v/>
      </c>
      <c r="AA23" s="591"/>
      <c r="AB23" s="591"/>
      <c r="AC23" s="591"/>
      <c r="AD23" s="591"/>
      <c r="AE23" s="591"/>
      <c r="AF23" s="591"/>
      <c r="AG23" s="591"/>
      <c r="AH23" s="591"/>
      <c r="AI23" s="664" t="s">
        <v>269</v>
      </c>
      <c r="AJ23" s="591"/>
      <c r="AK23" s="591"/>
      <c r="AL23" s="592"/>
      <c r="AM23" s="677" t="str">
        <f>IF(AM20&lt;&gt;0,AM17/AM20,"")</f>
        <v/>
      </c>
      <c r="AN23" s="591"/>
      <c r="AO23" s="591"/>
      <c r="AP23" s="591"/>
      <c r="AQ23" s="591"/>
      <c r="AR23" s="591"/>
      <c r="AS23" s="591"/>
      <c r="AT23" s="591"/>
      <c r="AU23" s="591"/>
      <c r="AV23" s="664" t="s">
        <v>269</v>
      </c>
      <c r="AW23" s="591"/>
      <c r="AX23" s="591"/>
      <c r="AY23" s="592"/>
      <c r="AZ23" s="665" t="s">
        <v>300</v>
      </c>
      <c r="BA23" s="636"/>
      <c r="BB23" s="636"/>
      <c r="BC23" s="636"/>
      <c r="BD23" s="636"/>
      <c r="BE23" s="636"/>
      <c r="BF23" s="636"/>
      <c r="BG23" s="636"/>
      <c r="BH23" s="636"/>
      <c r="BI23" s="636"/>
      <c r="BJ23" s="636"/>
      <c r="BK23" s="636"/>
      <c r="BL23" s="636"/>
      <c r="BM23" s="636"/>
      <c r="BN23" s="636"/>
      <c r="BO23" s="636"/>
      <c r="BP23" s="636"/>
      <c r="BQ23" s="636"/>
      <c r="BR23" s="636"/>
      <c r="BS23" s="636"/>
      <c r="BT23" s="636"/>
      <c r="BU23" s="636"/>
      <c r="BV23" s="636"/>
      <c r="BW23" s="636"/>
      <c r="BX23" s="636"/>
      <c r="BY23" s="636"/>
      <c r="BZ23" s="636"/>
      <c r="CA23" s="636"/>
      <c r="CB23" s="636"/>
      <c r="CC23" s="636"/>
      <c r="CD23" s="636"/>
      <c r="CE23" s="636"/>
      <c r="CF23" s="636"/>
      <c r="CG23" s="637"/>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1"/>
      <c r="DV23" s="91"/>
      <c r="DW23" s="91"/>
      <c r="DX23" s="91"/>
      <c r="DY23" s="91"/>
      <c r="DZ23" s="91"/>
      <c r="EA23" s="91"/>
      <c r="EB23" s="91"/>
      <c r="EC23" s="91"/>
      <c r="ED23" s="91"/>
      <c r="EE23" s="91"/>
      <c r="EF23" s="91"/>
      <c r="EG23" s="91"/>
      <c r="EH23" s="91"/>
      <c r="EI23" s="91"/>
      <c r="EJ23" s="91"/>
      <c r="EK23" s="91"/>
      <c r="EL23" s="91"/>
      <c r="EM23" s="91"/>
      <c r="EN23" s="91"/>
      <c r="EO23" s="91"/>
      <c r="EP23" s="91"/>
      <c r="EQ23" s="91"/>
      <c r="ER23" s="91"/>
      <c r="ES23" s="91"/>
      <c r="ET23" s="91"/>
      <c r="EU23" s="91"/>
      <c r="EV23" s="91"/>
      <c r="EW23" s="91"/>
      <c r="EX23" s="91"/>
      <c r="EY23" s="91"/>
      <c r="EZ23" s="91"/>
      <c r="FA23" s="91"/>
      <c r="FB23" s="91"/>
      <c r="FC23" s="91"/>
      <c r="FD23" s="91"/>
      <c r="FE23" s="91"/>
      <c r="FF23" s="91"/>
      <c r="FG23" s="91"/>
    </row>
    <row r="24" spans="1:163" s="92" customFormat="1" ht="17.25" customHeight="1" x14ac:dyDescent="0.4">
      <c r="A24" s="91"/>
      <c r="B24" s="593"/>
      <c r="C24" s="594"/>
      <c r="D24" s="594"/>
      <c r="E24" s="594"/>
      <c r="F24" s="594"/>
      <c r="G24" s="594"/>
      <c r="H24" s="594"/>
      <c r="I24" s="594"/>
      <c r="J24" s="594"/>
      <c r="K24" s="594"/>
      <c r="L24" s="595"/>
      <c r="M24" s="669"/>
      <c r="N24" s="670"/>
      <c r="O24" s="670"/>
      <c r="P24" s="670"/>
      <c r="Q24" s="670"/>
      <c r="R24" s="670"/>
      <c r="S24" s="670"/>
      <c r="T24" s="670"/>
      <c r="U24" s="670"/>
      <c r="V24" s="594"/>
      <c r="W24" s="594"/>
      <c r="X24" s="594"/>
      <c r="Y24" s="595"/>
      <c r="Z24" s="593"/>
      <c r="AA24" s="594"/>
      <c r="AB24" s="594"/>
      <c r="AC24" s="594"/>
      <c r="AD24" s="594"/>
      <c r="AE24" s="594"/>
      <c r="AF24" s="594"/>
      <c r="AG24" s="594"/>
      <c r="AH24" s="594"/>
      <c r="AI24" s="594"/>
      <c r="AJ24" s="594"/>
      <c r="AK24" s="594"/>
      <c r="AL24" s="595"/>
      <c r="AM24" s="593"/>
      <c r="AN24" s="594"/>
      <c r="AO24" s="594"/>
      <c r="AP24" s="594"/>
      <c r="AQ24" s="594"/>
      <c r="AR24" s="594"/>
      <c r="AS24" s="594"/>
      <c r="AT24" s="594"/>
      <c r="AU24" s="594"/>
      <c r="AV24" s="594"/>
      <c r="AW24" s="594"/>
      <c r="AX24" s="594"/>
      <c r="AY24" s="595"/>
      <c r="AZ24" s="638"/>
      <c r="BA24" s="639"/>
      <c r="BB24" s="639"/>
      <c r="BC24" s="639"/>
      <c r="BD24" s="639"/>
      <c r="BE24" s="639"/>
      <c r="BF24" s="639"/>
      <c r="BG24" s="639"/>
      <c r="BH24" s="639"/>
      <c r="BI24" s="639"/>
      <c r="BJ24" s="639"/>
      <c r="BK24" s="639"/>
      <c r="BL24" s="639"/>
      <c r="BM24" s="639"/>
      <c r="BN24" s="639"/>
      <c r="BO24" s="639"/>
      <c r="BP24" s="639"/>
      <c r="BQ24" s="639"/>
      <c r="BR24" s="639"/>
      <c r="BS24" s="639"/>
      <c r="BT24" s="639"/>
      <c r="BU24" s="639"/>
      <c r="BV24" s="639"/>
      <c r="BW24" s="639"/>
      <c r="BX24" s="639"/>
      <c r="BY24" s="639"/>
      <c r="BZ24" s="639"/>
      <c r="CA24" s="639"/>
      <c r="CB24" s="639"/>
      <c r="CC24" s="639"/>
      <c r="CD24" s="639"/>
      <c r="CE24" s="639"/>
      <c r="CF24" s="639"/>
      <c r="CG24" s="640"/>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row>
    <row r="25" spans="1:163" s="92" customFormat="1" ht="17.25" customHeight="1" x14ac:dyDescent="0.4">
      <c r="A25" s="91"/>
      <c r="B25" s="596"/>
      <c r="C25" s="597"/>
      <c r="D25" s="597"/>
      <c r="E25" s="597"/>
      <c r="F25" s="597"/>
      <c r="G25" s="597"/>
      <c r="H25" s="597"/>
      <c r="I25" s="597"/>
      <c r="J25" s="597"/>
      <c r="K25" s="597"/>
      <c r="L25" s="598"/>
      <c r="M25" s="672"/>
      <c r="N25" s="673"/>
      <c r="O25" s="673"/>
      <c r="P25" s="673"/>
      <c r="Q25" s="673"/>
      <c r="R25" s="673"/>
      <c r="S25" s="673"/>
      <c r="T25" s="673"/>
      <c r="U25" s="673"/>
      <c r="V25" s="597"/>
      <c r="W25" s="597"/>
      <c r="X25" s="597"/>
      <c r="Y25" s="598"/>
      <c r="Z25" s="596"/>
      <c r="AA25" s="597"/>
      <c r="AB25" s="597"/>
      <c r="AC25" s="597"/>
      <c r="AD25" s="597"/>
      <c r="AE25" s="597"/>
      <c r="AF25" s="597"/>
      <c r="AG25" s="597"/>
      <c r="AH25" s="597"/>
      <c r="AI25" s="597"/>
      <c r="AJ25" s="597"/>
      <c r="AK25" s="597"/>
      <c r="AL25" s="598"/>
      <c r="AM25" s="596"/>
      <c r="AN25" s="597"/>
      <c r="AO25" s="597"/>
      <c r="AP25" s="597"/>
      <c r="AQ25" s="597"/>
      <c r="AR25" s="597"/>
      <c r="AS25" s="597"/>
      <c r="AT25" s="597"/>
      <c r="AU25" s="597"/>
      <c r="AV25" s="597"/>
      <c r="AW25" s="597"/>
      <c r="AX25" s="597"/>
      <c r="AY25" s="598"/>
      <c r="AZ25" s="641"/>
      <c r="BA25" s="642"/>
      <c r="BB25" s="642"/>
      <c r="BC25" s="642"/>
      <c r="BD25" s="642"/>
      <c r="BE25" s="642"/>
      <c r="BF25" s="642"/>
      <c r="BG25" s="642"/>
      <c r="BH25" s="642"/>
      <c r="BI25" s="642"/>
      <c r="BJ25" s="642"/>
      <c r="BK25" s="642"/>
      <c r="BL25" s="642"/>
      <c r="BM25" s="642"/>
      <c r="BN25" s="642"/>
      <c r="BO25" s="642"/>
      <c r="BP25" s="642"/>
      <c r="BQ25" s="642"/>
      <c r="BR25" s="642"/>
      <c r="BS25" s="642"/>
      <c r="BT25" s="642"/>
      <c r="BU25" s="642"/>
      <c r="BV25" s="642"/>
      <c r="BW25" s="642"/>
      <c r="BX25" s="642"/>
      <c r="BY25" s="642"/>
      <c r="BZ25" s="642"/>
      <c r="CA25" s="642"/>
      <c r="CB25" s="642"/>
      <c r="CC25" s="642"/>
      <c r="CD25" s="642"/>
      <c r="CE25" s="642"/>
      <c r="CF25" s="642"/>
      <c r="CG25" s="643"/>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row>
    <row r="26" spans="1:163" s="92" customFormat="1" ht="17.25" customHeight="1" x14ac:dyDescent="0.4">
      <c r="A26" s="91"/>
      <c r="B26" s="644" t="s">
        <v>301</v>
      </c>
      <c r="C26" s="591"/>
      <c r="D26" s="591"/>
      <c r="E26" s="591"/>
      <c r="F26" s="591"/>
      <c r="G26" s="591"/>
      <c r="H26" s="591"/>
      <c r="I26" s="591"/>
      <c r="J26" s="591"/>
      <c r="K26" s="591"/>
      <c r="L26" s="592"/>
      <c r="M26" s="666" t="s">
        <v>302</v>
      </c>
      <c r="N26" s="667"/>
      <c r="O26" s="667"/>
      <c r="P26" s="667"/>
      <c r="Q26" s="667"/>
      <c r="R26" s="667"/>
      <c r="S26" s="667"/>
      <c r="T26" s="667"/>
      <c r="U26" s="667"/>
      <c r="V26" s="667"/>
      <c r="W26" s="667"/>
      <c r="X26" s="667"/>
      <c r="Y26" s="668"/>
      <c r="Z26" s="675"/>
      <c r="AA26" s="618"/>
      <c r="AB26" s="618"/>
      <c r="AC26" s="618"/>
      <c r="AD26" s="618"/>
      <c r="AE26" s="618"/>
      <c r="AF26" s="618"/>
      <c r="AG26" s="618"/>
      <c r="AH26" s="618"/>
      <c r="AI26" s="618"/>
      <c r="AJ26" s="618"/>
      <c r="AK26" s="618"/>
      <c r="AL26" s="619"/>
      <c r="AM26" s="675"/>
      <c r="AN26" s="618"/>
      <c r="AO26" s="618"/>
      <c r="AP26" s="618"/>
      <c r="AQ26" s="618"/>
      <c r="AR26" s="618"/>
      <c r="AS26" s="618"/>
      <c r="AT26" s="618"/>
      <c r="AU26" s="618"/>
      <c r="AV26" s="618"/>
      <c r="AW26" s="618"/>
      <c r="AX26" s="618"/>
      <c r="AY26" s="619"/>
      <c r="AZ26" s="665" t="s">
        <v>303</v>
      </c>
      <c r="BA26" s="636"/>
      <c r="BB26" s="636"/>
      <c r="BC26" s="636"/>
      <c r="BD26" s="636"/>
      <c r="BE26" s="636"/>
      <c r="BF26" s="636"/>
      <c r="BG26" s="636"/>
      <c r="BH26" s="636"/>
      <c r="BI26" s="636"/>
      <c r="BJ26" s="636"/>
      <c r="BK26" s="636"/>
      <c r="BL26" s="636"/>
      <c r="BM26" s="636"/>
      <c r="BN26" s="636"/>
      <c r="BO26" s="636"/>
      <c r="BP26" s="636"/>
      <c r="BQ26" s="636"/>
      <c r="BR26" s="636"/>
      <c r="BS26" s="636"/>
      <c r="BT26" s="636"/>
      <c r="BU26" s="636"/>
      <c r="BV26" s="636"/>
      <c r="BW26" s="636"/>
      <c r="BX26" s="636"/>
      <c r="BY26" s="636"/>
      <c r="BZ26" s="636"/>
      <c r="CA26" s="636"/>
      <c r="CB26" s="636"/>
      <c r="CC26" s="636"/>
      <c r="CD26" s="636"/>
      <c r="CE26" s="636"/>
      <c r="CF26" s="636"/>
      <c r="CG26" s="637"/>
      <c r="CH26" s="91" t="s">
        <v>302</v>
      </c>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row>
    <row r="27" spans="1:163" s="92" customFormat="1" ht="17.25" customHeight="1" x14ac:dyDescent="0.4">
      <c r="A27" s="91"/>
      <c r="B27" s="593"/>
      <c r="C27" s="594"/>
      <c r="D27" s="594"/>
      <c r="E27" s="594"/>
      <c r="F27" s="594"/>
      <c r="G27" s="594"/>
      <c r="H27" s="594"/>
      <c r="I27" s="594"/>
      <c r="J27" s="594"/>
      <c r="K27" s="594"/>
      <c r="L27" s="595"/>
      <c r="M27" s="669"/>
      <c r="N27" s="670"/>
      <c r="O27" s="670"/>
      <c r="P27" s="670"/>
      <c r="Q27" s="670"/>
      <c r="R27" s="670"/>
      <c r="S27" s="670"/>
      <c r="T27" s="670"/>
      <c r="U27" s="670"/>
      <c r="V27" s="670"/>
      <c r="W27" s="670"/>
      <c r="X27" s="670"/>
      <c r="Y27" s="671"/>
      <c r="Z27" s="620"/>
      <c r="AA27" s="621"/>
      <c r="AB27" s="621"/>
      <c r="AC27" s="621"/>
      <c r="AD27" s="621"/>
      <c r="AE27" s="621"/>
      <c r="AF27" s="621"/>
      <c r="AG27" s="621"/>
      <c r="AH27" s="621"/>
      <c r="AI27" s="621"/>
      <c r="AJ27" s="621"/>
      <c r="AK27" s="621"/>
      <c r="AL27" s="622"/>
      <c r="AM27" s="620"/>
      <c r="AN27" s="621"/>
      <c r="AO27" s="621"/>
      <c r="AP27" s="621"/>
      <c r="AQ27" s="621"/>
      <c r="AR27" s="621"/>
      <c r="AS27" s="621"/>
      <c r="AT27" s="621"/>
      <c r="AU27" s="621"/>
      <c r="AV27" s="621"/>
      <c r="AW27" s="621"/>
      <c r="AX27" s="621"/>
      <c r="AY27" s="622"/>
      <c r="AZ27" s="638"/>
      <c r="BA27" s="639"/>
      <c r="BB27" s="639"/>
      <c r="BC27" s="639"/>
      <c r="BD27" s="639"/>
      <c r="BE27" s="639"/>
      <c r="BF27" s="639"/>
      <c r="BG27" s="639"/>
      <c r="BH27" s="639"/>
      <c r="BI27" s="639"/>
      <c r="BJ27" s="639"/>
      <c r="BK27" s="639"/>
      <c r="BL27" s="639"/>
      <c r="BM27" s="639"/>
      <c r="BN27" s="639"/>
      <c r="BO27" s="639"/>
      <c r="BP27" s="639"/>
      <c r="BQ27" s="639"/>
      <c r="BR27" s="639"/>
      <c r="BS27" s="639"/>
      <c r="BT27" s="639"/>
      <c r="BU27" s="639"/>
      <c r="BV27" s="639"/>
      <c r="BW27" s="639"/>
      <c r="BX27" s="639"/>
      <c r="BY27" s="639"/>
      <c r="BZ27" s="639"/>
      <c r="CA27" s="639"/>
      <c r="CB27" s="639"/>
      <c r="CC27" s="639"/>
      <c r="CD27" s="639"/>
      <c r="CE27" s="639"/>
      <c r="CF27" s="639"/>
      <c r="CG27" s="640"/>
      <c r="CH27" s="91" t="s">
        <v>304</v>
      </c>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c r="FE27" s="91"/>
      <c r="FF27" s="91"/>
      <c r="FG27" s="91"/>
    </row>
    <row r="28" spans="1:163" s="92" customFormat="1" ht="17.25" customHeight="1" x14ac:dyDescent="0.4">
      <c r="A28" s="91"/>
      <c r="B28" s="596"/>
      <c r="C28" s="597"/>
      <c r="D28" s="597"/>
      <c r="E28" s="597"/>
      <c r="F28" s="597"/>
      <c r="G28" s="597"/>
      <c r="H28" s="597"/>
      <c r="I28" s="597"/>
      <c r="J28" s="597"/>
      <c r="K28" s="597"/>
      <c r="L28" s="598"/>
      <c r="M28" s="672"/>
      <c r="N28" s="673"/>
      <c r="O28" s="673"/>
      <c r="P28" s="673"/>
      <c r="Q28" s="673"/>
      <c r="R28" s="673"/>
      <c r="S28" s="673"/>
      <c r="T28" s="673"/>
      <c r="U28" s="673"/>
      <c r="V28" s="673"/>
      <c r="W28" s="673"/>
      <c r="X28" s="673"/>
      <c r="Y28" s="674"/>
      <c r="Z28" s="623"/>
      <c r="AA28" s="624"/>
      <c r="AB28" s="624"/>
      <c r="AC28" s="624"/>
      <c r="AD28" s="624"/>
      <c r="AE28" s="624"/>
      <c r="AF28" s="624"/>
      <c r="AG28" s="624"/>
      <c r="AH28" s="624"/>
      <c r="AI28" s="624"/>
      <c r="AJ28" s="624"/>
      <c r="AK28" s="624"/>
      <c r="AL28" s="625"/>
      <c r="AM28" s="623"/>
      <c r="AN28" s="624"/>
      <c r="AO28" s="624"/>
      <c r="AP28" s="624"/>
      <c r="AQ28" s="624"/>
      <c r="AR28" s="624"/>
      <c r="AS28" s="624"/>
      <c r="AT28" s="624"/>
      <c r="AU28" s="624"/>
      <c r="AV28" s="624"/>
      <c r="AW28" s="624"/>
      <c r="AX28" s="624"/>
      <c r="AY28" s="625"/>
      <c r="AZ28" s="641"/>
      <c r="BA28" s="642"/>
      <c r="BB28" s="642"/>
      <c r="BC28" s="642"/>
      <c r="BD28" s="642"/>
      <c r="BE28" s="642"/>
      <c r="BF28" s="642"/>
      <c r="BG28" s="642"/>
      <c r="BH28" s="642"/>
      <c r="BI28" s="642"/>
      <c r="BJ28" s="642"/>
      <c r="BK28" s="642"/>
      <c r="BL28" s="642"/>
      <c r="BM28" s="642"/>
      <c r="BN28" s="642"/>
      <c r="BO28" s="642"/>
      <c r="BP28" s="642"/>
      <c r="BQ28" s="642"/>
      <c r="BR28" s="642"/>
      <c r="BS28" s="642"/>
      <c r="BT28" s="642"/>
      <c r="BU28" s="642"/>
      <c r="BV28" s="642"/>
      <c r="BW28" s="642"/>
      <c r="BX28" s="642"/>
      <c r="BY28" s="642"/>
      <c r="BZ28" s="642"/>
      <c r="CA28" s="642"/>
      <c r="CB28" s="642"/>
      <c r="CC28" s="642"/>
      <c r="CD28" s="642"/>
      <c r="CE28" s="642"/>
      <c r="CF28" s="642"/>
      <c r="CG28" s="643"/>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c r="FF28" s="91"/>
      <c r="FG28" s="91"/>
    </row>
    <row r="29" spans="1:163" s="92" customFormat="1" ht="17.25" customHeight="1" x14ac:dyDescent="0.4">
      <c r="A29" s="91"/>
      <c r="B29" s="644" t="s">
        <v>305</v>
      </c>
      <c r="C29" s="591"/>
      <c r="D29" s="591"/>
      <c r="E29" s="591"/>
      <c r="F29" s="591"/>
      <c r="G29" s="591"/>
      <c r="H29" s="591"/>
      <c r="I29" s="591"/>
      <c r="J29" s="591"/>
      <c r="K29" s="591"/>
      <c r="L29" s="592"/>
      <c r="M29" s="696" t="str">
        <f>IF(M26="","",IF(M26="ガソリン","2.32",IF(M26="軽油","2.58","")))</f>
        <v>2.58</v>
      </c>
      <c r="N29" s="697"/>
      <c r="O29" s="697"/>
      <c r="P29" s="697"/>
      <c r="Q29" s="697"/>
      <c r="R29" s="697"/>
      <c r="S29" s="697"/>
      <c r="T29" s="697"/>
      <c r="U29" s="678" t="s">
        <v>306</v>
      </c>
      <c r="V29" s="600"/>
      <c r="W29" s="600"/>
      <c r="X29" s="600"/>
      <c r="Y29" s="601"/>
      <c r="Z29" s="702" t="str">
        <f>IF(Z26="","",IF(Z26="ガソリン","2.32",IF(Z26="軽油","2.58","")))</f>
        <v/>
      </c>
      <c r="AA29" s="690"/>
      <c r="AB29" s="690"/>
      <c r="AC29" s="690"/>
      <c r="AD29" s="690"/>
      <c r="AE29" s="690"/>
      <c r="AF29" s="690"/>
      <c r="AG29" s="690"/>
      <c r="AH29" s="678" t="s">
        <v>306</v>
      </c>
      <c r="AI29" s="600"/>
      <c r="AJ29" s="600"/>
      <c r="AK29" s="600"/>
      <c r="AL29" s="601"/>
      <c r="AM29" s="702" t="str">
        <f>IF(AM26="","",IF(AM26="ガソリン","2.32",IF(AM26="軽油","2.58","")))</f>
        <v/>
      </c>
      <c r="AN29" s="690"/>
      <c r="AO29" s="690"/>
      <c r="AP29" s="690"/>
      <c r="AQ29" s="690"/>
      <c r="AR29" s="690"/>
      <c r="AS29" s="690"/>
      <c r="AT29" s="690"/>
      <c r="AU29" s="678" t="s">
        <v>306</v>
      </c>
      <c r="AV29" s="600"/>
      <c r="AW29" s="600"/>
      <c r="AX29" s="600"/>
      <c r="AY29" s="601"/>
      <c r="AZ29" s="679" t="s">
        <v>307</v>
      </c>
      <c r="BA29" s="636"/>
      <c r="BB29" s="636"/>
      <c r="BC29" s="636"/>
      <c r="BD29" s="636"/>
      <c r="BE29" s="636"/>
      <c r="BF29" s="636"/>
      <c r="BG29" s="636"/>
      <c r="BH29" s="636"/>
      <c r="BI29" s="636"/>
      <c r="BJ29" s="636"/>
      <c r="BK29" s="636"/>
      <c r="BL29" s="636"/>
      <c r="BM29" s="636"/>
      <c r="BN29" s="636"/>
      <c r="BO29" s="636"/>
      <c r="BP29" s="636"/>
      <c r="BQ29" s="636"/>
      <c r="BR29" s="636"/>
      <c r="BS29" s="636"/>
      <c r="BT29" s="636"/>
      <c r="BU29" s="636"/>
      <c r="BV29" s="636"/>
      <c r="BW29" s="636"/>
      <c r="BX29" s="636"/>
      <c r="BY29" s="636"/>
      <c r="BZ29" s="636"/>
      <c r="CA29" s="636"/>
      <c r="CB29" s="636"/>
      <c r="CC29" s="636"/>
      <c r="CD29" s="636"/>
      <c r="CE29" s="636"/>
      <c r="CF29" s="636"/>
      <c r="CG29" s="637"/>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row>
    <row r="30" spans="1:163" s="92" customFormat="1" ht="17.25" customHeight="1" x14ac:dyDescent="0.4">
      <c r="A30" s="91"/>
      <c r="B30" s="593"/>
      <c r="C30" s="594"/>
      <c r="D30" s="594"/>
      <c r="E30" s="594"/>
      <c r="F30" s="594"/>
      <c r="G30" s="594"/>
      <c r="H30" s="594"/>
      <c r="I30" s="594"/>
      <c r="J30" s="594"/>
      <c r="K30" s="594"/>
      <c r="L30" s="595"/>
      <c r="M30" s="698"/>
      <c r="N30" s="699"/>
      <c r="O30" s="699"/>
      <c r="P30" s="699"/>
      <c r="Q30" s="699"/>
      <c r="R30" s="699"/>
      <c r="S30" s="699"/>
      <c r="T30" s="699"/>
      <c r="U30" s="584"/>
      <c r="V30" s="584"/>
      <c r="W30" s="584"/>
      <c r="X30" s="584"/>
      <c r="Y30" s="603"/>
      <c r="Z30" s="691"/>
      <c r="AA30" s="692"/>
      <c r="AB30" s="692"/>
      <c r="AC30" s="692"/>
      <c r="AD30" s="692"/>
      <c r="AE30" s="692"/>
      <c r="AF30" s="692"/>
      <c r="AG30" s="692"/>
      <c r="AH30" s="584"/>
      <c r="AI30" s="584"/>
      <c r="AJ30" s="584"/>
      <c r="AK30" s="584"/>
      <c r="AL30" s="603"/>
      <c r="AM30" s="691"/>
      <c r="AN30" s="692"/>
      <c r="AO30" s="692"/>
      <c r="AP30" s="692"/>
      <c r="AQ30" s="692"/>
      <c r="AR30" s="692"/>
      <c r="AS30" s="692"/>
      <c r="AT30" s="692"/>
      <c r="AU30" s="584"/>
      <c r="AV30" s="584"/>
      <c r="AW30" s="584"/>
      <c r="AX30" s="584"/>
      <c r="AY30" s="603"/>
      <c r="AZ30" s="638"/>
      <c r="BA30" s="639"/>
      <c r="BB30" s="639"/>
      <c r="BC30" s="639"/>
      <c r="BD30" s="639"/>
      <c r="BE30" s="639"/>
      <c r="BF30" s="639"/>
      <c r="BG30" s="639"/>
      <c r="BH30" s="639"/>
      <c r="BI30" s="639"/>
      <c r="BJ30" s="639"/>
      <c r="BK30" s="639"/>
      <c r="BL30" s="639"/>
      <c r="BM30" s="639"/>
      <c r="BN30" s="639"/>
      <c r="BO30" s="639"/>
      <c r="BP30" s="639"/>
      <c r="BQ30" s="639"/>
      <c r="BR30" s="639"/>
      <c r="BS30" s="639"/>
      <c r="BT30" s="639"/>
      <c r="BU30" s="639"/>
      <c r="BV30" s="639"/>
      <c r="BW30" s="639"/>
      <c r="BX30" s="639"/>
      <c r="BY30" s="639"/>
      <c r="BZ30" s="639"/>
      <c r="CA30" s="639"/>
      <c r="CB30" s="639"/>
      <c r="CC30" s="639"/>
      <c r="CD30" s="639"/>
      <c r="CE30" s="639"/>
      <c r="CF30" s="639"/>
      <c r="CG30" s="640"/>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row>
    <row r="31" spans="1:163" s="92" customFormat="1" ht="17.25" customHeight="1" x14ac:dyDescent="0.4">
      <c r="A31" s="91"/>
      <c r="B31" s="596"/>
      <c r="C31" s="597"/>
      <c r="D31" s="597"/>
      <c r="E31" s="597"/>
      <c r="F31" s="597"/>
      <c r="G31" s="597"/>
      <c r="H31" s="597"/>
      <c r="I31" s="597"/>
      <c r="J31" s="597"/>
      <c r="K31" s="597"/>
      <c r="L31" s="598"/>
      <c r="M31" s="700"/>
      <c r="N31" s="701"/>
      <c r="O31" s="701"/>
      <c r="P31" s="701"/>
      <c r="Q31" s="701"/>
      <c r="R31" s="701"/>
      <c r="S31" s="701"/>
      <c r="T31" s="701"/>
      <c r="U31" s="605"/>
      <c r="V31" s="605"/>
      <c r="W31" s="605"/>
      <c r="X31" s="605"/>
      <c r="Y31" s="606"/>
      <c r="Z31" s="693"/>
      <c r="AA31" s="694"/>
      <c r="AB31" s="694"/>
      <c r="AC31" s="694"/>
      <c r="AD31" s="694"/>
      <c r="AE31" s="694"/>
      <c r="AF31" s="694"/>
      <c r="AG31" s="694"/>
      <c r="AH31" s="605"/>
      <c r="AI31" s="605"/>
      <c r="AJ31" s="605"/>
      <c r="AK31" s="605"/>
      <c r="AL31" s="606"/>
      <c r="AM31" s="693"/>
      <c r="AN31" s="694"/>
      <c r="AO31" s="694"/>
      <c r="AP31" s="694"/>
      <c r="AQ31" s="694"/>
      <c r="AR31" s="694"/>
      <c r="AS31" s="694"/>
      <c r="AT31" s="694"/>
      <c r="AU31" s="605"/>
      <c r="AV31" s="605"/>
      <c r="AW31" s="605"/>
      <c r="AX31" s="605"/>
      <c r="AY31" s="606"/>
      <c r="AZ31" s="641"/>
      <c r="BA31" s="642"/>
      <c r="BB31" s="642"/>
      <c r="BC31" s="642"/>
      <c r="BD31" s="642"/>
      <c r="BE31" s="642"/>
      <c r="BF31" s="642"/>
      <c r="BG31" s="642"/>
      <c r="BH31" s="642"/>
      <c r="BI31" s="642"/>
      <c r="BJ31" s="642"/>
      <c r="BK31" s="642"/>
      <c r="BL31" s="642"/>
      <c r="BM31" s="642"/>
      <c r="BN31" s="642"/>
      <c r="BO31" s="642"/>
      <c r="BP31" s="642"/>
      <c r="BQ31" s="642"/>
      <c r="BR31" s="642"/>
      <c r="BS31" s="642"/>
      <c r="BT31" s="642"/>
      <c r="BU31" s="642"/>
      <c r="BV31" s="642"/>
      <c r="BW31" s="642"/>
      <c r="BX31" s="642"/>
      <c r="BY31" s="642"/>
      <c r="BZ31" s="642"/>
      <c r="CA31" s="642"/>
      <c r="CB31" s="642"/>
      <c r="CC31" s="642"/>
      <c r="CD31" s="642"/>
      <c r="CE31" s="642"/>
      <c r="CF31" s="642"/>
      <c r="CG31" s="643"/>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row>
    <row r="32" spans="1:163" s="92" customFormat="1" ht="17.25" customHeight="1" x14ac:dyDescent="0.4">
      <c r="A32" s="91"/>
      <c r="B32" s="644" t="s">
        <v>308</v>
      </c>
      <c r="C32" s="591"/>
      <c r="D32" s="591"/>
      <c r="E32" s="591"/>
      <c r="F32" s="591"/>
      <c r="G32" s="591"/>
      <c r="H32" s="591"/>
      <c r="I32" s="591"/>
      <c r="J32" s="591"/>
      <c r="K32" s="591"/>
      <c r="L32" s="592"/>
      <c r="M32" s="680"/>
      <c r="N32" s="681"/>
      <c r="O32" s="681"/>
      <c r="P32" s="681"/>
      <c r="Q32" s="681"/>
      <c r="R32" s="681"/>
      <c r="S32" s="681"/>
      <c r="T32" s="681"/>
      <c r="U32" s="681"/>
      <c r="V32" s="681"/>
      <c r="W32" s="681"/>
      <c r="X32" s="681"/>
      <c r="Y32" s="682"/>
      <c r="Z32" s="689" t="str">
        <f>IF(ISNUMBER(Z20*Z29),Z20*Z29/1000,"")</f>
        <v/>
      </c>
      <c r="AA32" s="690"/>
      <c r="AB32" s="690"/>
      <c r="AC32" s="690"/>
      <c r="AD32" s="690"/>
      <c r="AE32" s="690"/>
      <c r="AF32" s="690"/>
      <c r="AG32" s="690"/>
      <c r="AH32" s="93"/>
      <c r="AI32" s="695" t="s">
        <v>309</v>
      </c>
      <c r="AJ32" s="600"/>
      <c r="AK32" s="600"/>
      <c r="AL32" s="601"/>
      <c r="AM32" s="689" t="str">
        <f>IF(ISNUMBER(AM20*AM29),AM20*AM29/1000,"")</f>
        <v/>
      </c>
      <c r="AN32" s="690"/>
      <c r="AO32" s="690"/>
      <c r="AP32" s="690"/>
      <c r="AQ32" s="690"/>
      <c r="AR32" s="690"/>
      <c r="AS32" s="690"/>
      <c r="AT32" s="690"/>
      <c r="AU32" s="93"/>
      <c r="AV32" s="695" t="s">
        <v>309</v>
      </c>
      <c r="AW32" s="600"/>
      <c r="AX32" s="600"/>
      <c r="AY32" s="601"/>
      <c r="AZ32" s="679" t="s">
        <v>310</v>
      </c>
      <c r="BA32" s="636"/>
      <c r="BB32" s="636"/>
      <c r="BC32" s="636"/>
      <c r="BD32" s="636"/>
      <c r="BE32" s="636"/>
      <c r="BF32" s="636"/>
      <c r="BG32" s="636"/>
      <c r="BH32" s="636"/>
      <c r="BI32" s="636"/>
      <c r="BJ32" s="636"/>
      <c r="BK32" s="636"/>
      <c r="BL32" s="636"/>
      <c r="BM32" s="636"/>
      <c r="BN32" s="636"/>
      <c r="BO32" s="636"/>
      <c r="BP32" s="636"/>
      <c r="BQ32" s="636"/>
      <c r="BR32" s="636"/>
      <c r="BS32" s="636"/>
      <c r="BT32" s="636"/>
      <c r="BU32" s="636"/>
      <c r="BV32" s="636"/>
      <c r="BW32" s="636"/>
      <c r="BX32" s="636"/>
      <c r="BY32" s="636"/>
      <c r="BZ32" s="636"/>
      <c r="CA32" s="636"/>
      <c r="CB32" s="636"/>
      <c r="CC32" s="636"/>
      <c r="CD32" s="636"/>
      <c r="CE32" s="636"/>
      <c r="CF32" s="636"/>
      <c r="CG32" s="637"/>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row>
    <row r="33" spans="1:163" s="92" customFormat="1" ht="17.25" customHeight="1" x14ac:dyDescent="0.4">
      <c r="A33" s="91"/>
      <c r="B33" s="593"/>
      <c r="C33" s="594"/>
      <c r="D33" s="594"/>
      <c r="E33" s="594"/>
      <c r="F33" s="594"/>
      <c r="G33" s="594"/>
      <c r="H33" s="594"/>
      <c r="I33" s="594"/>
      <c r="J33" s="594"/>
      <c r="K33" s="594"/>
      <c r="L33" s="595"/>
      <c r="M33" s="683"/>
      <c r="N33" s="684"/>
      <c r="O33" s="684"/>
      <c r="P33" s="684"/>
      <c r="Q33" s="684"/>
      <c r="R33" s="684"/>
      <c r="S33" s="684"/>
      <c r="T33" s="684"/>
      <c r="U33" s="684"/>
      <c r="V33" s="684"/>
      <c r="W33" s="684"/>
      <c r="X33" s="684"/>
      <c r="Y33" s="685"/>
      <c r="Z33" s="691"/>
      <c r="AA33" s="692"/>
      <c r="AB33" s="692"/>
      <c r="AC33" s="692"/>
      <c r="AD33" s="692"/>
      <c r="AE33" s="692"/>
      <c r="AF33" s="692"/>
      <c r="AG33" s="692"/>
      <c r="AH33" s="94"/>
      <c r="AI33" s="584"/>
      <c r="AJ33" s="584"/>
      <c r="AK33" s="584"/>
      <c r="AL33" s="603"/>
      <c r="AM33" s="691"/>
      <c r="AN33" s="692"/>
      <c r="AO33" s="692"/>
      <c r="AP33" s="692"/>
      <c r="AQ33" s="692"/>
      <c r="AR33" s="692"/>
      <c r="AS33" s="692"/>
      <c r="AT33" s="692"/>
      <c r="AU33" s="94"/>
      <c r="AV33" s="584"/>
      <c r="AW33" s="584"/>
      <c r="AX33" s="584"/>
      <c r="AY33" s="603"/>
      <c r="AZ33" s="638"/>
      <c r="BA33" s="639"/>
      <c r="BB33" s="639"/>
      <c r="BC33" s="639"/>
      <c r="BD33" s="639"/>
      <c r="BE33" s="639"/>
      <c r="BF33" s="639"/>
      <c r="BG33" s="639"/>
      <c r="BH33" s="639"/>
      <c r="BI33" s="639"/>
      <c r="BJ33" s="639"/>
      <c r="BK33" s="639"/>
      <c r="BL33" s="639"/>
      <c r="BM33" s="639"/>
      <c r="BN33" s="639"/>
      <c r="BO33" s="639"/>
      <c r="BP33" s="639"/>
      <c r="BQ33" s="639"/>
      <c r="BR33" s="639"/>
      <c r="BS33" s="639"/>
      <c r="BT33" s="639"/>
      <c r="BU33" s="639"/>
      <c r="BV33" s="639"/>
      <c r="BW33" s="639"/>
      <c r="BX33" s="639"/>
      <c r="BY33" s="639"/>
      <c r="BZ33" s="639"/>
      <c r="CA33" s="639"/>
      <c r="CB33" s="639"/>
      <c r="CC33" s="639"/>
      <c r="CD33" s="639"/>
      <c r="CE33" s="639"/>
      <c r="CF33" s="639"/>
      <c r="CG33" s="640"/>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row>
    <row r="34" spans="1:163" s="92" customFormat="1" ht="17.25" customHeight="1" x14ac:dyDescent="0.4">
      <c r="A34" s="91"/>
      <c r="B34" s="596"/>
      <c r="C34" s="597"/>
      <c r="D34" s="597"/>
      <c r="E34" s="597"/>
      <c r="F34" s="597"/>
      <c r="G34" s="597"/>
      <c r="H34" s="597"/>
      <c r="I34" s="597"/>
      <c r="J34" s="597"/>
      <c r="K34" s="597"/>
      <c r="L34" s="598"/>
      <c r="M34" s="683"/>
      <c r="N34" s="684"/>
      <c r="O34" s="684"/>
      <c r="P34" s="684"/>
      <c r="Q34" s="684"/>
      <c r="R34" s="684"/>
      <c r="S34" s="684"/>
      <c r="T34" s="684"/>
      <c r="U34" s="684"/>
      <c r="V34" s="684"/>
      <c r="W34" s="684"/>
      <c r="X34" s="684"/>
      <c r="Y34" s="685"/>
      <c r="Z34" s="693"/>
      <c r="AA34" s="694"/>
      <c r="AB34" s="694"/>
      <c r="AC34" s="694"/>
      <c r="AD34" s="694"/>
      <c r="AE34" s="694"/>
      <c r="AF34" s="694"/>
      <c r="AG34" s="694"/>
      <c r="AH34" s="95"/>
      <c r="AI34" s="605"/>
      <c r="AJ34" s="605"/>
      <c r="AK34" s="605"/>
      <c r="AL34" s="606"/>
      <c r="AM34" s="693"/>
      <c r="AN34" s="694"/>
      <c r="AO34" s="694"/>
      <c r="AP34" s="694"/>
      <c r="AQ34" s="694"/>
      <c r="AR34" s="694"/>
      <c r="AS34" s="694"/>
      <c r="AT34" s="694"/>
      <c r="AU34" s="95"/>
      <c r="AV34" s="605"/>
      <c r="AW34" s="605"/>
      <c r="AX34" s="605"/>
      <c r="AY34" s="606"/>
      <c r="AZ34" s="641"/>
      <c r="BA34" s="642"/>
      <c r="BB34" s="642"/>
      <c r="BC34" s="642"/>
      <c r="BD34" s="642"/>
      <c r="BE34" s="642"/>
      <c r="BF34" s="642"/>
      <c r="BG34" s="642"/>
      <c r="BH34" s="642"/>
      <c r="BI34" s="642"/>
      <c r="BJ34" s="642"/>
      <c r="BK34" s="642"/>
      <c r="BL34" s="642"/>
      <c r="BM34" s="642"/>
      <c r="BN34" s="642"/>
      <c r="BO34" s="642"/>
      <c r="BP34" s="642"/>
      <c r="BQ34" s="642"/>
      <c r="BR34" s="642"/>
      <c r="BS34" s="642"/>
      <c r="BT34" s="642"/>
      <c r="BU34" s="642"/>
      <c r="BV34" s="642"/>
      <c r="BW34" s="642"/>
      <c r="BX34" s="642"/>
      <c r="BY34" s="642"/>
      <c r="BZ34" s="642"/>
      <c r="CA34" s="642"/>
      <c r="CB34" s="642"/>
      <c r="CC34" s="642"/>
      <c r="CD34" s="642"/>
      <c r="CE34" s="642"/>
      <c r="CF34" s="642"/>
      <c r="CG34" s="643"/>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row>
    <row r="35" spans="1:163" s="92" customFormat="1" ht="33.75" customHeight="1" x14ac:dyDescent="0.4">
      <c r="A35" s="91"/>
      <c r="B35" s="644" t="s">
        <v>311</v>
      </c>
      <c r="C35" s="591"/>
      <c r="D35" s="591"/>
      <c r="E35" s="591"/>
      <c r="F35" s="591"/>
      <c r="G35" s="591"/>
      <c r="H35" s="591"/>
      <c r="I35" s="591"/>
      <c r="J35" s="591"/>
      <c r="K35" s="591"/>
      <c r="L35" s="592"/>
      <c r="M35" s="683"/>
      <c r="N35" s="684"/>
      <c r="O35" s="684"/>
      <c r="P35" s="684"/>
      <c r="Q35" s="684"/>
      <c r="R35" s="684"/>
      <c r="S35" s="684"/>
      <c r="T35" s="684"/>
      <c r="U35" s="684"/>
      <c r="V35" s="684"/>
      <c r="W35" s="684"/>
      <c r="X35" s="684"/>
      <c r="Y35" s="685"/>
      <c r="Z35" s="689" t="str">
        <f>IF(ISNUMBER(Z17/$M$23*$M$29),Z17/$M$23*$M$29/1000,"")</f>
        <v/>
      </c>
      <c r="AA35" s="690"/>
      <c r="AB35" s="690"/>
      <c r="AC35" s="690"/>
      <c r="AD35" s="690"/>
      <c r="AE35" s="690"/>
      <c r="AF35" s="690"/>
      <c r="AG35" s="690"/>
      <c r="AH35" s="690"/>
      <c r="AI35" s="695" t="s">
        <v>309</v>
      </c>
      <c r="AJ35" s="600"/>
      <c r="AK35" s="600"/>
      <c r="AL35" s="601"/>
      <c r="AM35" s="689" t="str">
        <f>IF(ISNUMBER(AM17/$M$23*$M$29),AM17/$M$23*$M$29/1000,"")</f>
        <v/>
      </c>
      <c r="AN35" s="690"/>
      <c r="AO35" s="690"/>
      <c r="AP35" s="690"/>
      <c r="AQ35" s="690"/>
      <c r="AR35" s="690"/>
      <c r="AS35" s="690"/>
      <c r="AT35" s="690"/>
      <c r="AU35" s="690"/>
      <c r="AV35" s="695" t="s">
        <v>309</v>
      </c>
      <c r="AW35" s="600"/>
      <c r="AX35" s="600"/>
      <c r="AY35" s="601"/>
      <c r="AZ35" s="679" t="s">
        <v>312</v>
      </c>
      <c r="BA35" s="636"/>
      <c r="BB35" s="636"/>
      <c r="BC35" s="636"/>
      <c r="BD35" s="636"/>
      <c r="BE35" s="636"/>
      <c r="BF35" s="636"/>
      <c r="BG35" s="636"/>
      <c r="BH35" s="636"/>
      <c r="BI35" s="636"/>
      <c r="BJ35" s="636"/>
      <c r="BK35" s="636"/>
      <c r="BL35" s="636"/>
      <c r="BM35" s="636"/>
      <c r="BN35" s="636"/>
      <c r="BO35" s="636"/>
      <c r="BP35" s="636"/>
      <c r="BQ35" s="636"/>
      <c r="BR35" s="636"/>
      <c r="BS35" s="636"/>
      <c r="BT35" s="636"/>
      <c r="BU35" s="636"/>
      <c r="BV35" s="636"/>
      <c r="BW35" s="636"/>
      <c r="BX35" s="636"/>
      <c r="BY35" s="636"/>
      <c r="BZ35" s="636"/>
      <c r="CA35" s="636"/>
      <c r="CB35" s="636"/>
      <c r="CC35" s="636"/>
      <c r="CD35" s="636"/>
      <c r="CE35" s="636"/>
      <c r="CF35" s="636"/>
      <c r="CG35" s="637"/>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row>
    <row r="36" spans="1:163" s="92" customFormat="1" ht="33.75" customHeight="1" x14ac:dyDescent="0.4">
      <c r="A36" s="91"/>
      <c r="B36" s="593"/>
      <c r="C36" s="594"/>
      <c r="D36" s="594"/>
      <c r="E36" s="594"/>
      <c r="F36" s="594"/>
      <c r="G36" s="594"/>
      <c r="H36" s="594"/>
      <c r="I36" s="594"/>
      <c r="J36" s="594"/>
      <c r="K36" s="594"/>
      <c r="L36" s="595"/>
      <c r="M36" s="683"/>
      <c r="N36" s="684"/>
      <c r="O36" s="684"/>
      <c r="P36" s="684"/>
      <c r="Q36" s="684"/>
      <c r="R36" s="684"/>
      <c r="S36" s="684"/>
      <c r="T36" s="684"/>
      <c r="U36" s="684"/>
      <c r="V36" s="684"/>
      <c r="W36" s="684"/>
      <c r="X36" s="684"/>
      <c r="Y36" s="685"/>
      <c r="Z36" s="691"/>
      <c r="AA36" s="692"/>
      <c r="AB36" s="692"/>
      <c r="AC36" s="692"/>
      <c r="AD36" s="692"/>
      <c r="AE36" s="692"/>
      <c r="AF36" s="692"/>
      <c r="AG36" s="692"/>
      <c r="AH36" s="692"/>
      <c r="AI36" s="584"/>
      <c r="AJ36" s="584"/>
      <c r="AK36" s="584"/>
      <c r="AL36" s="603"/>
      <c r="AM36" s="691"/>
      <c r="AN36" s="692"/>
      <c r="AO36" s="692"/>
      <c r="AP36" s="692"/>
      <c r="AQ36" s="692"/>
      <c r="AR36" s="692"/>
      <c r="AS36" s="692"/>
      <c r="AT36" s="692"/>
      <c r="AU36" s="692"/>
      <c r="AV36" s="584"/>
      <c r="AW36" s="584"/>
      <c r="AX36" s="584"/>
      <c r="AY36" s="603"/>
      <c r="AZ36" s="638"/>
      <c r="BA36" s="639"/>
      <c r="BB36" s="639"/>
      <c r="BC36" s="639"/>
      <c r="BD36" s="639"/>
      <c r="BE36" s="639"/>
      <c r="BF36" s="639"/>
      <c r="BG36" s="639"/>
      <c r="BH36" s="639"/>
      <c r="BI36" s="639"/>
      <c r="BJ36" s="639"/>
      <c r="BK36" s="639"/>
      <c r="BL36" s="639"/>
      <c r="BM36" s="639"/>
      <c r="BN36" s="639"/>
      <c r="BO36" s="639"/>
      <c r="BP36" s="639"/>
      <c r="BQ36" s="639"/>
      <c r="BR36" s="639"/>
      <c r="BS36" s="639"/>
      <c r="BT36" s="639"/>
      <c r="BU36" s="639"/>
      <c r="BV36" s="639"/>
      <c r="BW36" s="639"/>
      <c r="BX36" s="639"/>
      <c r="BY36" s="639"/>
      <c r="BZ36" s="639"/>
      <c r="CA36" s="639"/>
      <c r="CB36" s="639"/>
      <c r="CC36" s="639"/>
      <c r="CD36" s="639"/>
      <c r="CE36" s="639"/>
      <c r="CF36" s="639"/>
      <c r="CG36" s="640"/>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row>
    <row r="37" spans="1:163" s="92" customFormat="1" ht="33.75" customHeight="1" x14ac:dyDescent="0.4">
      <c r="A37" s="91"/>
      <c r="B37" s="596"/>
      <c r="C37" s="597"/>
      <c r="D37" s="597"/>
      <c r="E37" s="597"/>
      <c r="F37" s="597"/>
      <c r="G37" s="597"/>
      <c r="H37" s="597"/>
      <c r="I37" s="597"/>
      <c r="J37" s="597"/>
      <c r="K37" s="597"/>
      <c r="L37" s="598"/>
      <c r="M37" s="686"/>
      <c r="N37" s="687"/>
      <c r="O37" s="687"/>
      <c r="P37" s="687"/>
      <c r="Q37" s="687"/>
      <c r="R37" s="687"/>
      <c r="S37" s="687"/>
      <c r="T37" s="687"/>
      <c r="U37" s="687"/>
      <c r="V37" s="687"/>
      <c r="W37" s="687"/>
      <c r="X37" s="687"/>
      <c r="Y37" s="688"/>
      <c r="Z37" s="693"/>
      <c r="AA37" s="694"/>
      <c r="AB37" s="694"/>
      <c r="AC37" s="694"/>
      <c r="AD37" s="694"/>
      <c r="AE37" s="694"/>
      <c r="AF37" s="694"/>
      <c r="AG37" s="694"/>
      <c r="AH37" s="694"/>
      <c r="AI37" s="605"/>
      <c r="AJ37" s="605"/>
      <c r="AK37" s="605"/>
      <c r="AL37" s="606"/>
      <c r="AM37" s="693"/>
      <c r="AN37" s="694"/>
      <c r="AO37" s="694"/>
      <c r="AP37" s="694"/>
      <c r="AQ37" s="694"/>
      <c r="AR37" s="694"/>
      <c r="AS37" s="694"/>
      <c r="AT37" s="694"/>
      <c r="AU37" s="694"/>
      <c r="AV37" s="605"/>
      <c r="AW37" s="605"/>
      <c r="AX37" s="605"/>
      <c r="AY37" s="606"/>
      <c r="AZ37" s="641"/>
      <c r="BA37" s="642"/>
      <c r="BB37" s="642"/>
      <c r="BC37" s="642"/>
      <c r="BD37" s="642"/>
      <c r="BE37" s="642"/>
      <c r="BF37" s="642"/>
      <c r="BG37" s="642"/>
      <c r="BH37" s="642"/>
      <c r="BI37" s="642"/>
      <c r="BJ37" s="642"/>
      <c r="BK37" s="642"/>
      <c r="BL37" s="642"/>
      <c r="BM37" s="642"/>
      <c r="BN37" s="642"/>
      <c r="BO37" s="642"/>
      <c r="BP37" s="642"/>
      <c r="BQ37" s="642"/>
      <c r="BR37" s="642"/>
      <c r="BS37" s="642"/>
      <c r="BT37" s="642"/>
      <c r="BU37" s="642"/>
      <c r="BV37" s="642"/>
      <c r="BW37" s="642"/>
      <c r="BX37" s="642"/>
      <c r="BY37" s="642"/>
      <c r="BZ37" s="642"/>
      <c r="CA37" s="642"/>
      <c r="CB37" s="642"/>
      <c r="CC37" s="642"/>
      <c r="CD37" s="642"/>
      <c r="CE37" s="642"/>
      <c r="CF37" s="642"/>
      <c r="CG37" s="643"/>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row>
    <row r="38" spans="1:163" s="92" customFormat="1" ht="16.5" customHeight="1" x14ac:dyDescent="0.4">
      <c r="A38" s="91"/>
      <c r="B38" s="644" t="s">
        <v>313</v>
      </c>
      <c r="C38" s="591"/>
      <c r="D38" s="591"/>
      <c r="E38" s="591"/>
      <c r="F38" s="591"/>
      <c r="G38" s="591"/>
      <c r="H38" s="591"/>
      <c r="I38" s="591"/>
      <c r="J38" s="591"/>
      <c r="K38" s="591"/>
      <c r="L38" s="591"/>
      <c r="M38" s="591"/>
      <c r="N38" s="591"/>
      <c r="O38" s="591"/>
      <c r="P38" s="591"/>
      <c r="Q38" s="591"/>
      <c r="R38" s="591"/>
      <c r="S38" s="591"/>
      <c r="T38" s="591"/>
      <c r="U38" s="591"/>
      <c r="V38" s="591"/>
      <c r="W38" s="591"/>
      <c r="X38" s="591"/>
      <c r="Y38" s="592"/>
      <c r="Z38" s="703" t="str">
        <f>IF(ISNUMBER(Z23/$M$23),(Z23/$M$23-1)*100,"")</f>
        <v/>
      </c>
      <c r="AA38" s="690"/>
      <c r="AB38" s="690"/>
      <c r="AC38" s="690"/>
      <c r="AD38" s="690"/>
      <c r="AE38" s="690"/>
      <c r="AF38" s="690"/>
      <c r="AG38" s="690"/>
      <c r="AH38" s="690"/>
      <c r="AI38" s="695" t="s">
        <v>314</v>
      </c>
      <c r="AJ38" s="600"/>
      <c r="AK38" s="600"/>
      <c r="AL38" s="601"/>
      <c r="AM38" s="703" t="str">
        <f>IF(ISNUMBER(AM23/$M$23),(AM23/$M$23-1)*100,"")</f>
        <v/>
      </c>
      <c r="AN38" s="690"/>
      <c r="AO38" s="690"/>
      <c r="AP38" s="690"/>
      <c r="AQ38" s="690"/>
      <c r="AR38" s="690"/>
      <c r="AS38" s="690"/>
      <c r="AT38" s="690"/>
      <c r="AU38" s="690"/>
      <c r="AV38" s="695" t="s">
        <v>314</v>
      </c>
      <c r="AW38" s="600"/>
      <c r="AX38" s="600"/>
      <c r="AY38" s="601"/>
      <c r="AZ38" s="665" t="s">
        <v>315</v>
      </c>
      <c r="BA38" s="636"/>
      <c r="BB38" s="636"/>
      <c r="BC38" s="636"/>
      <c r="BD38" s="636"/>
      <c r="BE38" s="636"/>
      <c r="BF38" s="636"/>
      <c r="BG38" s="636"/>
      <c r="BH38" s="636"/>
      <c r="BI38" s="636"/>
      <c r="BJ38" s="636"/>
      <c r="BK38" s="636"/>
      <c r="BL38" s="636"/>
      <c r="BM38" s="636"/>
      <c r="BN38" s="636"/>
      <c r="BO38" s="636"/>
      <c r="BP38" s="636"/>
      <c r="BQ38" s="636"/>
      <c r="BR38" s="636"/>
      <c r="BS38" s="636"/>
      <c r="BT38" s="636"/>
      <c r="BU38" s="636"/>
      <c r="BV38" s="636"/>
      <c r="BW38" s="636"/>
      <c r="BX38" s="636"/>
      <c r="BY38" s="636"/>
      <c r="BZ38" s="636"/>
      <c r="CA38" s="636"/>
      <c r="CB38" s="636"/>
      <c r="CC38" s="636"/>
      <c r="CD38" s="636"/>
      <c r="CE38" s="636"/>
      <c r="CF38" s="636"/>
      <c r="CG38" s="637"/>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row>
    <row r="39" spans="1:163" s="92" customFormat="1" ht="16.5" customHeight="1" x14ac:dyDescent="0.4">
      <c r="A39" s="91"/>
      <c r="B39" s="593"/>
      <c r="C39" s="594"/>
      <c r="D39" s="594"/>
      <c r="E39" s="594"/>
      <c r="F39" s="594"/>
      <c r="G39" s="594"/>
      <c r="H39" s="594"/>
      <c r="I39" s="594"/>
      <c r="J39" s="594"/>
      <c r="K39" s="594"/>
      <c r="L39" s="594"/>
      <c r="M39" s="594"/>
      <c r="N39" s="594"/>
      <c r="O39" s="594"/>
      <c r="P39" s="594"/>
      <c r="Q39" s="594"/>
      <c r="R39" s="594"/>
      <c r="S39" s="594"/>
      <c r="T39" s="594"/>
      <c r="U39" s="594"/>
      <c r="V39" s="594"/>
      <c r="W39" s="594"/>
      <c r="X39" s="594"/>
      <c r="Y39" s="595"/>
      <c r="Z39" s="691"/>
      <c r="AA39" s="692"/>
      <c r="AB39" s="692"/>
      <c r="AC39" s="692"/>
      <c r="AD39" s="692"/>
      <c r="AE39" s="692"/>
      <c r="AF39" s="692"/>
      <c r="AG39" s="692"/>
      <c r="AH39" s="692"/>
      <c r="AI39" s="584"/>
      <c r="AJ39" s="584"/>
      <c r="AK39" s="584"/>
      <c r="AL39" s="603"/>
      <c r="AM39" s="691"/>
      <c r="AN39" s="692"/>
      <c r="AO39" s="692"/>
      <c r="AP39" s="692"/>
      <c r="AQ39" s="692"/>
      <c r="AR39" s="692"/>
      <c r="AS39" s="692"/>
      <c r="AT39" s="692"/>
      <c r="AU39" s="692"/>
      <c r="AV39" s="584"/>
      <c r="AW39" s="584"/>
      <c r="AX39" s="584"/>
      <c r="AY39" s="603"/>
      <c r="AZ39" s="638"/>
      <c r="BA39" s="639"/>
      <c r="BB39" s="639"/>
      <c r="BC39" s="639"/>
      <c r="BD39" s="639"/>
      <c r="BE39" s="639"/>
      <c r="BF39" s="639"/>
      <c r="BG39" s="639"/>
      <c r="BH39" s="639"/>
      <c r="BI39" s="639"/>
      <c r="BJ39" s="639"/>
      <c r="BK39" s="639"/>
      <c r="BL39" s="639"/>
      <c r="BM39" s="639"/>
      <c r="BN39" s="639"/>
      <c r="BO39" s="639"/>
      <c r="BP39" s="639"/>
      <c r="BQ39" s="639"/>
      <c r="BR39" s="639"/>
      <c r="BS39" s="639"/>
      <c r="BT39" s="639"/>
      <c r="BU39" s="639"/>
      <c r="BV39" s="639"/>
      <c r="BW39" s="639"/>
      <c r="BX39" s="639"/>
      <c r="BY39" s="639"/>
      <c r="BZ39" s="639"/>
      <c r="CA39" s="639"/>
      <c r="CB39" s="639"/>
      <c r="CC39" s="639"/>
      <c r="CD39" s="639"/>
      <c r="CE39" s="639"/>
      <c r="CF39" s="639"/>
      <c r="CG39" s="640"/>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row>
    <row r="40" spans="1:163" s="92" customFormat="1" ht="16.5" customHeight="1" x14ac:dyDescent="0.4">
      <c r="A40" s="91"/>
      <c r="B40" s="596"/>
      <c r="C40" s="597"/>
      <c r="D40" s="597"/>
      <c r="E40" s="597"/>
      <c r="F40" s="597"/>
      <c r="G40" s="597"/>
      <c r="H40" s="597"/>
      <c r="I40" s="597"/>
      <c r="J40" s="597"/>
      <c r="K40" s="597"/>
      <c r="L40" s="597"/>
      <c r="M40" s="597"/>
      <c r="N40" s="597"/>
      <c r="O40" s="597"/>
      <c r="P40" s="597"/>
      <c r="Q40" s="597"/>
      <c r="R40" s="597"/>
      <c r="S40" s="597"/>
      <c r="T40" s="597"/>
      <c r="U40" s="597"/>
      <c r="V40" s="597"/>
      <c r="W40" s="597"/>
      <c r="X40" s="597"/>
      <c r="Y40" s="598"/>
      <c r="Z40" s="693"/>
      <c r="AA40" s="694"/>
      <c r="AB40" s="694"/>
      <c r="AC40" s="694"/>
      <c r="AD40" s="694"/>
      <c r="AE40" s="694"/>
      <c r="AF40" s="694"/>
      <c r="AG40" s="694"/>
      <c r="AH40" s="694"/>
      <c r="AI40" s="605"/>
      <c r="AJ40" s="605"/>
      <c r="AK40" s="605"/>
      <c r="AL40" s="606"/>
      <c r="AM40" s="693"/>
      <c r="AN40" s="694"/>
      <c r="AO40" s="694"/>
      <c r="AP40" s="694"/>
      <c r="AQ40" s="694"/>
      <c r="AR40" s="694"/>
      <c r="AS40" s="694"/>
      <c r="AT40" s="694"/>
      <c r="AU40" s="694"/>
      <c r="AV40" s="605"/>
      <c r="AW40" s="605"/>
      <c r="AX40" s="605"/>
      <c r="AY40" s="606"/>
      <c r="AZ40" s="641"/>
      <c r="BA40" s="642"/>
      <c r="BB40" s="642"/>
      <c r="BC40" s="642"/>
      <c r="BD40" s="642"/>
      <c r="BE40" s="642"/>
      <c r="BF40" s="642"/>
      <c r="BG40" s="642"/>
      <c r="BH40" s="642"/>
      <c r="BI40" s="642"/>
      <c r="BJ40" s="642"/>
      <c r="BK40" s="642"/>
      <c r="BL40" s="642"/>
      <c r="BM40" s="642"/>
      <c r="BN40" s="642"/>
      <c r="BO40" s="642"/>
      <c r="BP40" s="642"/>
      <c r="BQ40" s="642"/>
      <c r="BR40" s="642"/>
      <c r="BS40" s="642"/>
      <c r="BT40" s="642"/>
      <c r="BU40" s="642"/>
      <c r="BV40" s="642"/>
      <c r="BW40" s="642"/>
      <c r="BX40" s="642"/>
      <c r="BY40" s="642"/>
      <c r="BZ40" s="642"/>
      <c r="CA40" s="642"/>
      <c r="CB40" s="642"/>
      <c r="CC40" s="642"/>
      <c r="CD40" s="642"/>
      <c r="CE40" s="642"/>
      <c r="CF40" s="642"/>
      <c r="CG40" s="643"/>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row>
    <row r="41" spans="1:163" s="92" customFormat="1" ht="16.5" customHeight="1" x14ac:dyDescent="0.4">
      <c r="A41" s="91"/>
      <c r="B41" s="644" t="s">
        <v>316</v>
      </c>
      <c r="C41" s="591"/>
      <c r="D41" s="591"/>
      <c r="E41" s="591"/>
      <c r="F41" s="591"/>
      <c r="G41" s="591"/>
      <c r="H41" s="591"/>
      <c r="I41" s="591"/>
      <c r="J41" s="591"/>
      <c r="K41" s="591"/>
      <c r="L41" s="591"/>
      <c r="M41" s="591"/>
      <c r="N41" s="591"/>
      <c r="O41" s="591"/>
      <c r="P41" s="591"/>
      <c r="Q41" s="591"/>
      <c r="R41" s="591"/>
      <c r="S41" s="591"/>
      <c r="T41" s="591"/>
      <c r="U41" s="591"/>
      <c r="V41" s="591"/>
      <c r="W41" s="591"/>
      <c r="X41" s="591"/>
      <c r="Y41" s="592"/>
      <c r="Z41" s="689" t="str">
        <f>IF(ISNUMBER(Z35-Z32),Z35-Z32,"")</f>
        <v/>
      </c>
      <c r="AA41" s="690"/>
      <c r="AB41" s="690"/>
      <c r="AC41" s="690"/>
      <c r="AD41" s="690"/>
      <c r="AE41" s="690"/>
      <c r="AF41" s="690"/>
      <c r="AG41" s="690"/>
      <c r="AH41" s="690"/>
      <c r="AI41" s="695" t="s">
        <v>309</v>
      </c>
      <c r="AJ41" s="600"/>
      <c r="AK41" s="600"/>
      <c r="AL41" s="601"/>
      <c r="AM41" s="689" t="str">
        <f>IF(ISNUMBER(AM35-AM32),AM35-AM32,"")</f>
        <v/>
      </c>
      <c r="AN41" s="690"/>
      <c r="AO41" s="690"/>
      <c r="AP41" s="690"/>
      <c r="AQ41" s="690"/>
      <c r="AR41" s="690"/>
      <c r="AS41" s="690"/>
      <c r="AT41" s="690"/>
      <c r="AU41" s="690"/>
      <c r="AV41" s="695" t="s">
        <v>309</v>
      </c>
      <c r="AW41" s="600"/>
      <c r="AX41" s="600"/>
      <c r="AY41" s="601"/>
      <c r="AZ41" s="665" t="s">
        <v>317</v>
      </c>
      <c r="BA41" s="636"/>
      <c r="BB41" s="636"/>
      <c r="BC41" s="636"/>
      <c r="BD41" s="636"/>
      <c r="BE41" s="636"/>
      <c r="BF41" s="636"/>
      <c r="BG41" s="636"/>
      <c r="BH41" s="636"/>
      <c r="BI41" s="636"/>
      <c r="BJ41" s="636"/>
      <c r="BK41" s="636"/>
      <c r="BL41" s="636"/>
      <c r="BM41" s="636"/>
      <c r="BN41" s="636"/>
      <c r="BO41" s="636"/>
      <c r="BP41" s="636"/>
      <c r="BQ41" s="636"/>
      <c r="BR41" s="636"/>
      <c r="BS41" s="636"/>
      <c r="BT41" s="636"/>
      <c r="BU41" s="636"/>
      <c r="BV41" s="636"/>
      <c r="BW41" s="636"/>
      <c r="BX41" s="636"/>
      <c r="BY41" s="636"/>
      <c r="BZ41" s="636"/>
      <c r="CA41" s="636"/>
      <c r="CB41" s="636"/>
      <c r="CC41" s="636"/>
      <c r="CD41" s="636"/>
      <c r="CE41" s="636"/>
      <c r="CF41" s="636"/>
      <c r="CG41" s="637"/>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row>
    <row r="42" spans="1:163" s="92" customFormat="1" ht="16.5" customHeight="1" x14ac:dyDescent="0.4">
      <c r="A42" s="91"/>
      <c r="B42" s="593"/>
      <c r="C42" s="594"/>
      <c r="D42" s="594"/>
      <c r="E42" s="594"/>
      <c r="F42" s="594"/>
      <c r="G42" s="594"/>
      <c r="H42" s="594"/>
      <c r="I42" s="594"/>
      <c r="J42" s="594"/>
      <c r="K42" s="594"/>
      <c r="L42" s="594"/>
      <c r="M42" s="594"/>
      <c r="N42" s="594"/>
      <c r="O42" s="594"/>
      <c r="P42" s="594"/>
      <c r="Q42" s="594"/>
      <c r="R42" s="594"/>
      <c r="S42" s="594"/>
      <c r="T42" s="594"/>
      <c r="U42" s="594"/>
      <c r="V42" s="594"/>
      <c r="W42" s="594"/>
      <c r="X42" s="594"/>
      <c r="Y42" s="595"/>
      <c r="Z42" s="691"/>
      <c r="AA42" s="692"/>
      <c r="AB42" s="692"/>
      <c r="AC42" s="692"/>
      <c r="AD42" s="692"/>
      <c r="AE42" s="692"/>
      <c r="AF42" s="692"/>
      <c r="AG42" s="692"/>
      <c r="AH42" s="692"/>
      <c r="AI42" s="584"/>
      <c r="AJ42" s="584"/>
      <c r="AK42" s="584"/>
      <c r="AL42" s="603"/>
      <c r="AM42" s="691"/>
      <c r="AN42" s="692"/>
      <c r="AO42" s="692"/>
      <c r="AP42" s="692"/>
      <c r="AQ42" s="692"/>
      <c r="AR42" s="692"/>
      <c r="AS42" s="692"/>
      <c r="AT42" s="692"/>
      <c r="AU42" s="692"/>
      <c r="AV42" s="584"/>
      <c r="AW42" s="584"/>
      <c r="AX42" s="584"/>
      <c r="AY42" s="603"/>
      <c r="AZ42" s="638"/>
      <c r="BA42" s="639"/>
      <c r="BB42" s="639"/>
      <c r="BC42" s="639"/>
      <c r="BD42" s="639"/>
      <c r="BE42" s="639"/>
      <c r="BF42" s="639"/>
      <c r="BG42" s="639"/>
      <c r="BH42" s="639"/>
      <c r="BI42" s="639"/>
      <c r="BJ42" s="639"/>
      <c r="BK42" s="639"/>
      <c r="BL42" s="639"/>
      <c r="BM42" s="639"/>
      <c r="BN42" s="639"/>
      <c r="BO42" s="639"/>
      <c r="BP42" s="639"/>
      <c r="BQ42" s="639"/>
      <c r="BR42" s="639"/>
      <c r="BS42" s="639"/>
      <c r="BT42" s="639"/>
      <c r="BU42" s="639"/>
      <c r="BV42" s="639"/>
      <c r="BW42" s="639"/>
      <c r="BX42" s="639"/>
      <c r="BY42" s="639"/>
      <c r="BZ42" s="639"/>
      <c r="CA42" s="639"/>
      <c r="CB42" s="639"/>
      <c r="CC42" s="639"/>
      <c r="CD42" s="639"/>
      <c r="CE42" s="639"/>
      <c r="CF42" s="639"/>
      <c r="CG42" s="640"/>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row>
    <row r="43" spans="1:163" s="92" customFormat="1" ht="16.5" customHeight="1" x14ac:dyDescent="0.4">
      <c r="A43" s="91"/>
      <c r="B43" s="596"/>
      <c r="C43" s="597"/>
      <c r="D43" s="597"/>
      <c r="E43" s="597"/>
      <c r="F43" s="597"/>
      <c r="G43" s="597"/>
      <c r="H43" s="597"/>
      <c r="I43" s="597"/>
      <c r="J43" s="597"/>
      <c r="K43" s="597"/>
      <c r="L43" s="597"/>
      <c r="M43" s="597"/>
      <c r="N43" s="597"/>
      <c r="O43" s="597"/>
      <c r="P43" s="597"/>
      <c r="Q43" s="597"/>
      <c r="R43" s="597"/>
      <c r="S43" s="597"/>
      <c r="T43" s="597"/>
      <c r="U43" s="597"/>
      <c r="V43" s="597"/>
      <c r="W43" s="597"/>
      <c r="X43" s="597"/>
      <c r="Y43" s="598"/>
      <c r="Z43" s="693"/>
      <c r="AA43" s="694"/>
      <c r="AB43" s="694"/>
      <c r="AC43" s="694"/>
      <c r="AD43" s="694"/>
      <c r="AE43" s="694"/>
      <c r="AF43" s="694"/>
      <c r="AG43" s="694"/>
      <c r="AH43" s="694"/>
      <c r="AI43" s="605"/>
      <c r="AJ43" s="605"/>
      <c r="AK43" s="605"/>
      <c r="AL43" s="606"/>
      <c r="AM43" s="693"/>
      <c r="AN43" s="694"/>
      <c r="AO43" s="694"/>
      <c r="AP43" s="694"/>
      <c r="AQ43" s="694"/>
      <c r="AR43" s="694"/>
      <c r="AS43" s="694"/>
      <c r="AT43" s="694"/>
      <c r="AU43" s="694"/>
      <c r="AV43" s="605"/>
      <c r="AW43" s="605"/>
      <c r="AX43" s="605"/>
      <c r="AY43" s="606"/>
      <c r="AZ43" s="641"/>
      <c r="BA43" s="642"/>
      <c r="BB43" s="642"/>
      <c r="BC43" s="642"/>
      <c r="BD43" s="642"/>
      <c r="BE43" s="642"/>
      <c r="BF43" s="642"/>
      <c r="BG43" s="642"/>
      <c r="BH43" s="642"/>
      <c r="BI43" s="642"/>
      <c r="BJ43" s="642"/>
      <c r="BK43" s="642"/>
      <c r="BL43" s="642"/>
      <c r="BM43" s="642"/>
      <c r="BN43" s="642"/>
      <c r="BO43" s="642"/>
      <c r="BP43" s="642"/>
      <c r="BQ43" s="642"/>
      <c r="BR43" s="642"/>
      <c r="BS43" s="642"/>
      <c r="BT43" s="642"/>
      <c r="BU43" s="642"/>
      <c r="BV43" s="642"/>
      <c r="BW43" s="642"/>
      <c r="BX43" s="642"/>
      <c r="BY43" s="642"/>
      <c r="BZ43" s="642"/>
      <c r="CA43" s="642"/>
      <c r="CB43" s="642"/>
      <c r="CC43" s="642"/>
      <c r="CD43" s="642"/>
      <c r="CE43" s="642"/>
      <c r="CF43" s="642"/>
      <c r="CG43" s="643"/>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row>
    <row r="44" spans="1:163" s="92" customFormat="1" ht="17.25" customHeight="1" x14ac:dyDescent="0.4">
      <c r="A44" s="91"/>
      <c r="B44" s="96" t="s">
        <v>318</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7"/>
      <c r="BQ44" s="97"/>
      <c r="BR44" s="97"/>
      <c r="BS44" s="97"/>
      <c r="BT44" s="97"/>
      <c r="BU44" s="97"/>
      <c r="BV44" s="97"/>
      <c r="BW44" s="97"/>
      <c r="BX44" s="97"/>
      <c r="BY44" s="97"/>
      <c r="BZ44" s="97"/>
      <c r="CA44" s="97"/>
      <c r="CB44" s="97"/>
      <c r="CC44" s="97"/>
      <c r="CD44" s="97"/>
      <c r="CE44" s="97"/>
      <c r="CF44" s="97"/>
      <c r="CG44" s="97"/>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c r="DQ44" s="91"/>
      <c r="DR44" s="91"/>
      <c r="DS44" s="91"/>
      <c r="DT44" s="91"/>
      <c r="DU44" s="91"/>
      <c r="DV44" s="91"/>
      <c r="DW44" s="91"/>
      <c r="DX44" s="91"/>
      <c r="DY44" s="91"/>
      <c r="DZ44" s="91"/>
      <c r="EA44" s="91"/>
      <c r="EB44" s="91"/>
      <c r="EC44" s="91"/>
      <c r="ED44" s="91"/>
      <c r="EE44" s="91"/>
      <c r="EF44" s="91"/>
      <c r="EG44" s="91"/>
      <c r="EH44" s="91"/>
      <c r="EI44" s="91"/>
      <c r="EJ44" s="91"/>
      <c r="EK44" s="91"/>
      <c r="EL44" s="91"/>
      <c r="EM44" s="91"/>
      <c r="EN44" s="91"/>
      <c r="EO44" s="91"/>
      <c r="EP44" s="91"/>
      <c r="EQ44" s="91"/>
      <c r="ER44" s="91"/>
      <c r="ES44" s="91"/>
      <c r="ET44" s="91"/>
      <c r="EU44" s="91"/>
      <c r="EV44" s="91"/>
      <c r="EW44" s="91"/>
      <c r="EX44" s="91"/>
      <c r="EY44" s="91"/>
      <c r="EZ44" s="91"/>
      <c r="FA44" s="91"/>
      <c r="FB44" s="91"/>
      <c r="FC44" s="91"/>
      <c r="FD44" s="91"/>
      <c r="FE44" s="91"/>
      <c r="FF44" s="91"/>
      <c r="FG44" s="91"/>
    </row>
    <row r="45" spans="1:163" s="92" customFormat="1" ht="17.25" customHeight="1" x14ac:dyDescent="0.4">
      <c r="A45" s="91"/>
      <c r="B45" s="98" t="s">
        <v>319</v>
      </c>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7"/>
      <c r="BQ45" s="97"/>
      <c r="BR45" s="97"/>
      <c r="BS45" s="97"/>
      <c r="BT45" s="97"/>
      <c r="BU45" s="97"/>
      <c r="BV45" s="97"/>
      <c r="BW45" s="97"/>
      <c r="BX45" s="97"/>
      <c r="BY45" s="97"/>
      <c r="BZ45" s="97"/>
      <c r="CA45" s="97"/>
      <c r="CB45" s="97"/>
      <c r="CC45" s="97"/>
      <c r="CD45" s="97"/>
      <c r="CE45" s="97"/>
      <c r="CF45" s="97"/>
      <c r="CG45" s="97"/>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row>
    <row r="46" spans="1:163" s="92" customFormat="1" ht="17.25" customHeight="1" x14ac:dyDescent="0.4">
      <c r="A46" s="91"/>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7"/>
      <c r="BQ46" s="97"/>
      <c r="BR46" s="97"/>
      <c r="BS46" s="97"/>
      <c r="BT46" s="97"/>
      <c r="BU46" s="97"/>
      <c r="BV46" s="97"/>
      <c r="BW46" s="97"/>
      <c r="BX46" s="97"/>
      <c r="BY46" s="97"/>
      <c r="BZ46" s="97"/>
      <c r="CA46" s="97"/>
      <c r="CB46" s="97"/>
      <c r="CC46" s="97"/>
      <c r="CD46" s="97"/>
      <c r="CE46" s="97"/>
      <c r="CF46" s="97"/>
      <c r="CG46" s="97"/>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c r="FA46" s="91"/>
      <c r="FB46" s="91"/>
      <c r="FC46" s="91"/>
      <c r="FD46" s="91"/>
      <c r="FE46" s="91"/>
      <c r="FF46" s="91"/>
      <c r="FG46" s="91"/>
    </row>
    <row r="47" spans="1:163" s="80" customFormat="1" ht="11.25" customHeight="1" x14ac:dyDescent="0.4">
      <c r="A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c r="FC47" s="78"/>
      <c r="FD47" s="78"/>
      <c r="FE47" s="78"/>
      <c r="FF47" s="78"/>
      <c r="FG47" s="78"/>
    </row>
    <row r="48" spans="1:163" s="80" customFormat="1" ht="11.25" customHeight="1" x14ac:dyDescent="0.4">
      <c r="A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row>
    <row r="49" spans="1:163" s="80" customFormat="1" ht="11.25" customHeight="1" x14ac:dyDescent="0.4">
      <c r="A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row>
    <row r="50" spans="1:163" ht="11.25" customHeight="1" x14ac:dyDescent="0.4"/>
    <row r="51" spans="1:163" ht="11.25" customHeight="1" x14ac:dyDescent="0.4"/>
    <row r="52" spans="1:163" ht="11.25" customHeight="1" x14ac:dyDescent="0.4"/>
    <row r="53" spans="1:163" ht="11.25" customHeight="1" x14ac:dyDescent="0.4"/>
    <row r="54" spans="1:163" ht="11.25" customHeight="1" x14ac:dyDescent="0.4"/>
    <row r="55" spans="1:163" ht="11.25" customHeight="1" x14ac:dyDescent="0.4"/>
    <row r="56" spans="1:163" ht="11.25" customHeight="1" x14ac:dyDescent="0.4"/>
    <row r="57" spans="1:163" ht="11.25" customHeight="1" x14ac:dyDescent="0.4"/>
    <row r="58" spans="1:163" ht="11.25" customHeight="1" x14ac:dyDescent="0.4"/>
    <row r="59" spans="1:163" ht="11.25" customHeight="1" x14ac:dyDescent="0.4"/>
    <row r="60" spans="1:163" ht="11.25" customHeight="1" x14ac:dyDescent="0.4"/>
    <row r="61" spans="1:163" ht="11.25" customHeight="1" x14ac:dyDescent="0.4"/>
    <row r="62" spans="1:163" ht="11.25" customHeight="1" x14ac:dyDescent="0.4"/>
    <row r="63" spans="1:163" ht="11.25" customHeight="1" x14ac:dyDescent="0.4"/>
    <row r="64" spans="1:163" ht="11.25" customHeight="1" x14ac:dyDescent="0.4"/>
    <row r="65" ht="11.25" customHeight="1" x14ac:dyDescent="0.4"/>
    <row r="66" ht="11.25" customHeight="1" x14ac:dyDescent="0.4"/>
    <row r="67" ht="11.25" customHeight="1" x14ac:dyDescent="0.4"/>
    <row r="68" ht="11.25" customHeight="1" x14ac:dyDescent="0.4"/>
  </sheetData>
  <sheetProtection algorithmName="SHA-512" hashValue="CcN5dJ5XBXAsfYDoZJyVBAJCDSAx8jlXF2OjQsX1j2Vy0O5KUMABcwtqLCUfzShT+TWmxNtOuJ+pFPT8zWW3EQ==" saltValue="xYIn9sKDh7te8GBNcjvMmQ==" spinCount="100000" sheet="1" objects="1" scenarios="1" formatCells="0" selectLockedCells="1"/>
  <mergeCells count="84">
    <mergeCell ref="AZ38:CG40"/>
    <mergeCell ref="B41:Y43"/>
    <mergeCell ref="Z41:AH43"/>
    <mergeCell ref="AI41:AL43"/>
    <mergeCell ref="AM41:AU43"/>
    <mergeCell ref="AV41:AY43"/>
    <mergeCell ref="AZ41:CG43"/>
    <mergeCell ref="B38:Y40"/>
    <mergeCell ref="Z38:AH40"/>
    <mergeCell ref="AI38:AL40"/>
    <mergeCell ref="AM38:AU40"/>
    <mergeCell ref="AV38:AY40"/>
    <mergeCell ref="Z35:AH37"/>
    <mergeCell ref="AI35:AL37"/>
    <mergeCell ref="AM35:AU37"/>
    <mergeCell ref="AV35:AY37"/>
    <mergeCell ref="AZ35:CG37"/>
    <mergeCell ref="AU29:AY31"/>
    <mergeCell ref="AZ29:CG31"/>
    <mergeCell ref="B32:L34"/>
    <mergeCell ref="M32:Y37"/>
    <mergeCell ref="Z32:AG34"/>
    <mergeCell ref="AI32:AL34"/>
    <mergeCell ref="AM32:AT34"/>
    <mergeCell ref="AV32:AY34"/>
    <mergeCell ref="AZ32:CG34"/>
    <mergeCell ref="B35:L37"/>
    <mergeCell ref="B29:L31"/>
    <mergeCell ref="M29:T31"/>
    <mergeCell ref="U29:Y31"/>
    <mergeCell ref="Z29:AG31"/>
    <mergeCell ref="AH29:AL31"/>
    <mergeCell ref="AM29:AT31"/>
    <mergeCell ref="AV23:AY25"/>
    <mergeCell ref="AZ23:CG25"/>
    <mergeCell ref="B26:L28"/>
    <mergeCell ref="M26:Y28"/>
    <mergeCell ref="Z26:AL28"/>
    <mergeCell ref="AM26:AY28"/>
    <mergeCell ref="AZ26:CG28"/>
    <mergeCell ref="B23:L25"/>
    <mergeCell ref="M23:U25"/>
    <mergeCell ref="V23:Y25"/>
    <mergeCell ref="Z23:AH25"/>
    <mergeCell ref="AI23:AL25"/>
    <mergeCell ref="AM23:AU25"/>
    <mergeCell ref="AM17:AU19"/>
    <mergeCell ref="AV17:AY19"/>
    <mergeCell ref="AZ17:CG19"/>
    <mergeCell ref="B20:L22"/>
    <mergeCell ref="M20:U22"/>
    <mergeCell ref="V20:Y22"/>
    <mergeCell ref="Z20:AH22"/>
    <mergeCell ref="AI20:AL22"/>
    <mergeCell ref="AM20:AU22"/>
    <mergeCell ref="AV20:AY22"/>
    <mergeCell ref="AZ20:CG22"/>
    <mergeCell ref="B17:L19"/>
    <mergeCell ref="M17:U19"/>
    <mergeCell ref="V17:Y19"/>
    <mergeCell ref="Z17:AH19"/>
    <mergeCell ref="AI17:AL19"/>
    <mergeCell ref="B8:L10"/>
    <mergeCell ref="M8:Y10"/>
    <mergeCell ref="Z8:AL10"/>
    <mergeCell ref="AM8:AY16"/>
    <mergeCell ref="AZ8:CG10"/>
    <mergeCell ref="B11:L13"/>
    <mergeCell ref="M11:Y13"/>
    <mergeCell ref="Z11:AL13"/>
    <mergeCell ref="AZ11:CG13"/>
    <mergeCell ref="B14:L16"/>
    <mergeCell ref="M14:Y16"/>
    <mergeCell ref="Z14:AL16"/>
    <mergeCell ref="AZ14:CG16"/>
    <mergeCell ref="BA2:BF2"/>
    <mergeCell ref="BI2:CD2"/>
    <mergeCell ref="BI3:CD3"/>
    <mergeCell ref="BK4:CB4"/>
    <mergeCell ref="B5:L7"/>
    <mergeCell ref="M5:Y7"/>
    <mergeCell ref="Z5:AL7"/>
    <mergeCell ref="AM5:AY7"/>
    <mergeCell ref="AZ5:CG7"/>
  </mergeCells>
  <phoneticPr fontId="1"/>
  <dataValidations count="1">
    <dataValidation type="list" allowBlank="1" showInputMessage="1" showErrorMessage="1" sqref="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formula1>$CH$26:$CH$27</formula1>
    </dataValidation>
  </dataValidations>
  <printOptions horizontalCentered="1" verticalCentered="1"/>
  <pageMargins left="0.31496062992125984" right="0.31496062992125984" top="0.35433070866141736" bottom="0.35433070866141736"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AL35"/>
  <sheetViews>
    <sheetView showZeros="0" zoomScale="130" zoomScaleNormal="130" workbookViewId="0">
      <selection activeCell="V14" sqref="V14"/>
    </sheetView>
  </sheetViews>
  <sheetFormatPr defaultColWidth="2.625" defaultRowHeight="12" x14ac:dyDescent="0.4"/>
  <cols>
    <col min="1" max="1" width="0.875" style="196" customWidth="1"/>
    <col min="2" max="32" width="2.625" style="196" customWidth="1"/>
    <col min="33" max="173" width="1.625" style="196" customWidth="1"/>
    <col min="174" max="16384" width="2.625" style="196"/>
  </cols>
  <sheetData>
    <row r="1" spans="1:38" ht="17.25" customHeight="1" x14ac:dyDescent="0.4">
      <c r="A1" s="194"/>
      <c r="B1" s="194"/>
      <c r="C1" s="194"/>
      <c r="D1" s="194"/>
      <c r="E1" s="194"/>
      <c r="F1" s="194"/>
      <c r="G1" s="194"/>
      <c r="H1" s="194"/>
      <c r="I1" s="194"/>
      <c r="J1" s="194"/>
      <c r="K1" s="194"/>
      <c r="L1" s="194"/>
      <c r="M1" s="194"/>
      <c r="N1" s="194"/>
      <c r="O1" s="194"/>
      <c r="P1" s="194"/>
      <c r="Q1" s="194"/>
      <c r="R1" s="195"/>
      <c r="S1" s="194"/>
      <c r="T1" s="194"/>
      <c r="U1" s="194"/>
      <c r="V1" s="194"/>
      <c r="W1" s="194"/>
      <c r="X1" s="194"/>
      <c r="Y1" s="194"/>
      <c r="Z1" s="194"/>
      <c r="AA1" s="709"/>
      <c r="AB1" s="709"/>
      <c r="AC1" s="709"/>
      <c r="AD1" s="709"/>
      <c r="AE1" s="709"/>
      <c r="AF1" s="709"/>
      <c r="AG1" s="194"/>
      <c r="AH1" s="194"/>
      <c r="AI1" s="194"/>
      <c r="AJ1" s="194"/>
      <c r="AK1" s="194"/>
      <c r="AL1" s="194"/>
    </row>
    <row r="2" spans="1:38" ht="20.100000000000001" customHeight="1" x14ac:dyDescent="0.4">
      <c r="A2" s="194"/>
      <c r="B2" s="194"/>
      <c r="C2" s="197"/>
      <c r="D2" s="197"/>
      <c r="E2" s="197"/>
      <c r="F2" s="197"/>
      <c r="G2" s="197"/>
      <c r="H2" s="197"/>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38" ht="20.100000000000001" customHeight="1" x14ac:dyDescent="0.4">
      <c r="A3" s="194"/>
      <c r="B3" s="194"/>
      <c r="C3" s="194"/>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194"/>
      <c r="AF3" s="194"/>
      <c r="AG3" s="194"/>
      <c r="AH3" s="194"/>
      <c r="AI3" s="194"/>
      <c r="AJ3" s="194"/>
      <c r="AK3" s="194"/>
      <c r="AL3" s="194"/>
    </row>
    <row r="4" spans="1:38" ht="17.25" x14ac:dyDescent="0.4">
      <c r="A4" s="194"/>
      <c r="B4" s="194"/>
      <c r="C4" s="711" t="s">
        <v>357</v>
      </c>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194"/>
      <c r="AH4" s="194"/>
      <c r="AI4" s="194"/>
      <c r="AJ4" s="194"/>
      <c r="AK4" s="194"/>
      <c r="AL4" s="194"/>
    </row>
    <row r="5" spans="1:38" ht="17.25" x14ac:dyDescent="0.4">
      <c r="A5" s="194"/>
      <c r="B5" s="194"/>
      <c r="C5" s="198"/>
      <c r="D5" s="194"/>
      <c r="E5" s="194"/>
      <c r="F5" s="194"/>
      <c r="G5" s="194"/>
      <c r="H5" s="194"/>
      <c r="I5" s="194"/>
      <c r="J5" s="194"/>
      <c r="K5" s="194"/>
      <c r="L5" s="194"/>
      <c r="M5" s="194"/>
      <c r="N5" s="194"/>
      <c r="O5" s="194"/>
      <c r="P5" s="194"/>
      <c r="Q5" s="194"/>
      <c r="R5" s="194"/>
      <c r="S5" s="194"/>
      <c r="T5" s="194"/>
      <c r="U5" s="713"/>
      <c r="V5" s="713"/>
      <c r="W5" s="713"/>
      <c r="X5" s="713"/>
      <c r="Y5" s="713"/>
      <c r="Z5" s="194"/>
      <c r="AA5" s="194"/>
      <c r="AB5" s="194"/>
      <c r="AC5" s="194"/>
      <c r="AD5" s="194"/>
      <c r="AE5" s="194"/>
      <c r="AF5" s="194"/>
      <c r="AG5" s="194"/>
      <c r="AH5" s="194"/>
      <c r="AI5" s="194"/>
      <c r="AJ5" s="194"/>
      <c r="AK5" s="194"/>
      <c r="AL5" s="194"/>
    </row>
    <row r="6" spans="1:38" ht="17.25" customHeight="1" x14ac:dyDescent="0.4">
      <c r="A6" s="194"/>
      <c r="B6" s="194"/>
      <c r="C6" s="198"/>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38" ht="34.5" customHeight="1" x14ac:dyDescent="0.4">
      <c r="A7" s="194"/>
      <c r="B7" s="194"/>
      <c r="C7" s="198"/>
      <c r="D7" s="194"/>
      <c r="E7" s="194"/>
      <c r="F7" s="194"/>
      <c r="G7" s="194"/>
      <c r="H7" s="194"/>
      <c r="I7" s="194"/>
      <c r="J7" s="194"/>
      <c r="K7" s="194"/>
      <c r="L7" s="194"/>
      <c r="M7" s="194"/>
      <c r="N7" s="714" t="s">
        <v>358</v>
      </c>
      <c r="O7" s="715"/>
      <c r="P7" s="715"/>
      <c r="Q7" s="715"/>
      <c r="R7" s="715"/>
      <c r="S7" s="716" t="str">
        <f>IF(データシート!C8="リース",データシート!D17,"")</f>
        <v/>
      </c>
      <c r="T7" s="717"/>
      <c r="U7" s="717"/>
      <c r="V7" s="717"/>
      <c r="W7" s="717"/>
      <c r="X7" s="717"/>
      <c r="Y7" s="717"/>
      <c r="Z7" s="717"/>
      <c r="AA7" s="717"/>
      <c r="AB7" s="717"/>
      <c r="AC7" s="717"/>
      <c r="AD7" s="717"/>
      <c r="AE7" s="194"/>
      <c r="AF7" s="194"/>
      <c r="AG7" s="194"/>
      <c r="AH7" s="194"/>
      <c r="AI7" s="194"/>
      <c r="AJ7" s="194"/>
      <c r="AK7" s="194"/>
      <c r="AL7" s="194"/>
    </row>
    <row r="8" spans="1:38" ht="17.25" x14ac:dyDescent="0.4">
      <c r="A8" s="194"/>
      <c r="B8" s="194"/>
      <c r="C8" s="198"/>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38" s="200" customFormat="1" ht="15" customHeight="1" x14ac:dyDescent="0.4">
      <c r="A9" s="199"/>
      <c r="B9" s="706" t="s">
        <v>359</v>
      </c>
      <c r="C9" s="707"/>
      <c r="D9" s="707"/>
      <c r="E9" s="707"/>
      <c r="F9" s="199" t="s">
        <v>282</v>
      </c>
      <c r="G9" s="708" t="str">
        <f>IF(データシート!C8="リース",データシート!D52,"")</f>
        <v/>
      </c>
      <c r="H9" s="708"/>
      <c r="I9" s="708"/>
      <c r="J9" s="708"/>
      <c r="K9" s="708"/>
      <c r="L9" s="708"/>
      <c r="M9" s="708"/>
      <c r="N9" s="708"/>
      <c r="O9" s="708"/>
      <c r="P9" s="708"/>
      <c r="Q9" s="199"/>
      <c r="R9" s="199"/>
      <c r="S9" s="199"/>
      <c r="T9" s="199"/>
      <c r="U9" s="199"/>
      <c r="V9" s="199"/>
      <c r="W9" s="199"/>
      <c r="X9" s="199"/>
      <c r="Y9" s="199"/>
      <c r="Z9" s="199"/>
      <c r="AA9" s="199"/>
      <c r="AB9" s="199"/>
      <c r="AC9" s="199"/>
      <c r="AD9" s="199"/>
      <c r="AE9" s="199"/>
      <c r="AF9" s="199"/>
      <c r="AG9" s="199"/>
      <c r="AH9" s="199"/>
      <c r="AI9" s="199"/>
      <c r="AJ9" s="199"/>
      <c r="AK9" s="199"/>
      <c r="AL9" s="199"/>
    </row>
    <row r="10" spans="1:38" s="200" customFormat="1" ht="15" customHeight="1" x14ac:dyDescent="0.4">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s="200" customFormat="1" ht="15" customHeight="1" x14ac:dyDescent="0.4">
      <c r="A11" s="199"/>
      <c r="B11" s="706" t="s">
        <v>360</v>
      </c>
      <c r="C11" s="707"/>
      <c r="D11" s="707"/>
      <c r="E11" s="707"/>
      <c r="F11" s="199" t="s">
        <v>282</v>
      </c>
      <c r="G11" s="708" t="str">
        <f>IF(データシート!C8="リース",データシート!P54,"")</f>
        <v/>
      </c>
      <c r="H11" s="708"/>
      <c r="I11" s="708"/>
      <c r="J11" s="708"/>
      <c r="K11" s="708"/>
      <c r="L11" s="708"/>
      <c r="M11" s="708"/>
      <c r="N11" s="708"/>
      <c r="O11" s="708"/>
      <c r="P11" s="708"/>
      <c r="Q11" s="708"/>
      <c r="R11" s="708"/>
      <c r="S11" s="199"/>
      <c r="T11" s="199"/>
      <c r="U11" s="199"/>
      <c r="V11" s="199"/>
      <c r="W11" s="199"/>
      <c r="X11" s="199"/>
      <c r="Y11" s="199"/>
      <c r="Z11" s="199"/>
      <c r="AA11" s="199"/>
      <c r="AB11" s="199"/>
      <c r="AC11" s="199"/>
      <c r="AD11" s="199"/>
      <c r="AE11" s="199"/>
      <c r="AF11" s="199"/>
      <c r="AG11" s="199"/>
      <c r="AH11" s="199"/>
      <c r="AI11" s="199"/>
      <c r="AJ11" s="199"/>
      <c r="AK11" s="199"/>
      <c r="AL11" s="199"/>
    </row>
    <row r="12" spans="1:38" s="200" customFormat="1" ht="15" customHeight="1" x14ac:dyDescent="0.4">
      <c r="A12" s="199"/>
      <c r="B12" s="199"/>
      <c r="C12" s="201"/>
      <c r="D12" s="201"/>
      <c r="E12" s="201"/>
      <c r="F12" s="199"/>
      <c r="G12" s="199"/>
      <c r="H12" s="718"/>
      <c r="I12" s="718"/>
      <c r="J12" s="718"/>
      <c r="K12" s="718"/>
      <c r="L12" s="718"/>
      <c r="M12" s="718"/>
      <c r="N12" s="199"/>
      <c r="O12" s="199"/>
      <c r="P12" s="199"/>
      <c r="Q12" s="199"/>
      <c r="R12" s="199"/>
      <c r="S12" s="199"/>
      <c r="T12" s="199"/>
      <c r="U12" s="199"/>
      <c r="V12" s="202"/>
      <c r="W12" s="202"/>
      <c r="X12" s="202"/>
      <c r="Y12" s="202"/>
      <c r="Z12" s="202"/>
      <c r="AA12" s="203"/>
      <c r="AB12" s="202"/>
      <c r="AC12" s="202"/>
      <c r="AD12" s="202"/>
      <c r="AE12" s="202"/>
      <c r="AF12" s="202"/>
      <c r="AG12" s="199"/>
      <c r="AH12" s="199"/>
      <c r="AI12" s="199"/>
      <c r="AJ12" s="199"/>
      <c r="AK12" s="199"/>
      <c r="AL12" s="199"/>
    </row>
    <row r="13" spans="1:38" s="200" customFormat="1" ht="15" customHeight="1" x14ac:dyDescent="0.4">
      <c r="A13" s="199"/>
      <c r="B13" s="706" t="s">
        <v>361</v>
      </c>
      <c r="C13" s="707"/>
      <c r="D13" s="707"/>
      <c r="E13" s="707"/>
      <c r="F13" s="199" t="s">
        <v>282</v>
      </c>
      <c r="G13" s="708" t="str">
        <f>IF(データシート!C8="リース",データシート!P49,"")</f>
        <v/>
      </c>
      <c r="H13" s="708"/>
      <c r="I13" s="708"/>
      <c r="J13" s="708"/>
      <c r="K13" s="708"/>
      <c r="L13" s="708"/>
      <c r="M13" s="708"/>
      <c r="N13" s="708"/>
      <c r="O13" s="708"/>
      <c r="P13" s="708"/>
      <c r="Q13" s="708"/>
      <c r="R13" s="708"/>
      <c r="S13" s="199"/>
      <c r="T13" s="199"/>
      <c r="U13" s="199"/>
      <c r="V13" s="199"/>
      <c r="W13" s="199"/>
      <c r="X13" s="199"/>
      <c r="Y13" s="199"/>
      <c r="Z13" s="199"/>
      <c r="AA13" s="199"/>
      <c r="AB13" s="199"/>
      <c r="AC13" s="199"/>
      <c r="AD13" s="199"/>
      <c r="AE13" s="199"/>
      <c r="AF13" s="199"/>
      <c r="AG13" s="199"/>
      <c r="AH13" s="199"/>
      <c r="AI13" s="199"/>
      <c r="AJ13" s="199"/>
      <c r="AK13" s="199"/>
      <c r="AL13" s="199"/>
    </row>
    <row r="14" spans="1:38" s="200" customFormat="1" ht="15" customHeight="1" x14ac:dyDescent="0.4">
      <c r="A14" s="199"/>
      <c r="B14" s="199"/>
      <c r="C14" s="201"/>
      <c r="D14" s="201"/>
      <c r="E14" s="201"/>
      <c r="F14" s="199"/>
      <c r="G14" s="199"/>
      <c r="H14" s="204"/>
      <c r="I14" s="204"/>
      <c r="J14" s="204"/>
      <c r="K14" s="204"/>
      <c r="L14" s="204"/>
      <c r="M14" s="204"/>
      <c r="N14" s="199"/>
      <c r="O14" s="199"/>
      <c r="P14" s="199"/>
      <c r="Q14" s="199"/>
      <c r="R14" s="199"/>
      <c r="S14" s="199"/>
      <c r="T14" s="199"/>
      <c r="U14" s="199"/>
      <c r="V14" s="202"/>
      <c r="W14" s="202"/>
      <c r="X14" s="202"/>
      <c r="Y14" s="202"/>
      <c r="Z14" s="202"/>
      <c r="AA14" s="203"/>
      <c r="AB14" s="202"/>
      <c r="AC14" s="202"/>
      <c r="AD14" s="202"/>
      <c r="AE14" s="202"/>
      <c r="AF14" s="202"/>
      <c r="AG14" s="199"/>
      <c r="AH14" s="199"/>
      <c r="AI14" s="199"/>
      <c r="AJ14" s="199"/>
      <c r="AK14" s="199"/>
      <c r="AL14" s="199"/>
    </row>
    <row r="15" spans="1:38" s="200" customFormat="1" ht="15" customHeight="1" x14ac:dyDescent="0.4">
      <c r="A15" s="199"/>
      <c r="B15" s="706" t="s">
        <v>362</v>
      </c>
      <c r="C15" s="706"/>
      <c r="D15" s="706"/>
      <c r="E15" s="706"/>
      <c r="F15" s="199" t="s">
        <v>282</v>
      </c>
      <c r="G15" s="764" t="str">
        <f>IF(データシート!C8="リース",データシート!D45,"")</f>
        <v/>
      </c>
      <c r="H15" s="764"/>
      <c r="I15" s="764"/>
      <c r="J15" s="764"/>
      <c r="K15" s="764"/>
      <c r="L15" s="764"/>
      <c r="M15" s="764"/>
      <c r="N15" s="764"/>
      <c r="O15" s="764"/>
      <c r="P15" s="764"/>
      <c r="Q15" s="764"/>
      <c r="R15" s="764"/>
      <c r="S15" s="764"/>
      <c r="T15" s="764"/>
      <c r="U15" s="764"/>
      <c r="V15" s="764"/>
      <c r="W15" s="764"/>
      <c r="X15" s="764"/>
      <c r="Y15" s="764"/>
      <c r="Z15" s="764"/>
      <c r="AA15" s="764"/>
      <c r="AB15" s="764"/>
      <c r="AC15" s="764"/>
      <c r="AD15" s="764"/>
      <c r="AE15" s="207"/>
      <c r="AF15" s="207"/>
      <c r="AG15" s="199"/>
      <c r="AH15" s="199"/>
      <c r="AI15" s="199"/>
      <c r="AJ15" s="199"/>
      <c r="AK15" s="199"/>
      <c r="AL15" s="199"/>
    </row>
    <row r="16" spans="1:38" s="200" customFormat="1" ht="15" customHeight="1" x14ac:dyDescent="0.4">
      <c r="A16" s="199"/>
      <c r="B16" s="199"/>
      <c r="C16" s="199"/>
      <c r="D16" s="199"/>
      <c r="E16" s="199"/>
      <c r="F16" s="199"/>
      <c r="G16" s="199"/>
      <c r="H16" s="199"/>
      <c r="I16" s="199"/>
      <c r="J16" s="199"/>
      <c r="K16" s="199"/>
      <c r="L16" s="199"/>
      <c r="M16" s="199"/>
      <c r="N16" s="199"/>
      <c r="O16" s="199"/>
      <c r="P16" s="199"/>
      <c r="Q16" s="199"/>
      <c r="R16" s="199"/>
      <c r="S16" s="199"/>
      <c r="T16" s="199"/>
      <c r="U16" s="199"/>
      <c r="V16" s="202"/>
      <c r="W16" s="202"/>
      <c r="X16" s="202"/>
      <c r="Y16" s="202"/>
      <c r="Z16" s="205"/>
      <c r="AA16" s="205"/>
      <c r="AB16" s="205"/>
      <c r="AC16" s="206"/>
      <c r="AD16" s="207"/>
      <c r="AE16" s="207"/>
      <c r="AF16" s="207"/>
      <c r="AG16" s="199"/>
      <c r="AH16" s="199"/>
      <c r="AI16" s="199"/>
      <c r="AJ16" s="199"/>
      <c r="AK16" s="199"/>
      <c r="AL16" s="199"/>
    </row>
    <row r="17" spans="1:38" s="200" customFormat="1" ht="15" customHeight="1" x14ac:dyDescent="0.4">
      <c r="A17" s="199"/>
      <c r="B17" s="706" t="s">
        <v>363</v>
      </c>
      <c r="C17" s="706"/>
      <c r="D17" s="706"/>
      <c r="E17" s="706"/>
      <c r="F17" s="199" t="s">
        <v>282</v>
      </c>
      <c r="G17" s="719"/>
      <c r="H17" s="719"/>
      <c r="I17" s="719"/>
      <c r="J17" s="719"/>
      <c r="K17" s="720" t="s">
        <v>364</v>
      </c>
      <c r="L17" s="720"/>
      <c r="M17" s="199"/>
      <c r="N17" s="199"/>
      <c r="O17" s="199"/>
      <c r="P17" s="199"/>
      <c r="Q17" s="199"/>
      <c r="R17" s="199"/>
      <c r="S17" s="199"/>
      <c r="T17" s="199"/>
      <c r="U17" s="199"/>
      <c r="V17" s="202"/>
      <c r="W17" s="202"/>
      <c r="X17" s="202"/>
      <c r="Y17" s="202"/>
      <c r="Z17" s="205"/>
      <c r="AA17" s="205"/>
      <c r="AB17" s="205"/>
      <c r="AC17" s="206"/>
      <c r="AD17" s="207"/>
      <c r="AE17" s="207"/>
      <c r="AF17" s="207"/>
      <c r="AG17" s="199"/>
      <c r="AH17" s="199"/>
      <c r="AI17" s="199"/>
      <c r="AJ17" s="199"/>
      <c r="AK17" s="199"/>
      <c r="AL17" s="199"/>
    </row>
    <row r="18" spans="1:38" ht="53.25" customHeight="1" x14ac:dyDescent="0.4">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row>
    <row r="19" spans="1:38" ht="18.75" customHeight="1" thickBot="1" x14ac:dyDescent="0.4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208" t="s">
        <v>365</v>
      </c>
      <c r="AG19" s="194"/>
      <c r="AH19" s="194"/>
      <c r="AI19" s="194"/>
      <c r="AJ19" s="194"/>
      <c r="AK19" s="194"/>
      <c r="AL19" s="194"/>
    </row>
    <row r="20" spans="1:38" ht="30" customHeight="1" thickBot="1" x14ac:dyDescent="0.45">
      <c r="A20" s="194"/>
      <c r="B20" s="194"/>
      <c r="C20" s="721" t="s">
        <v>366</v>
      </c>
      <c r="D20" s="722"/>
      <c r="E20" s="722"/>
      <c r="F20" s="722"/>
      <c r="G20" s="722"/>
      <c r="H20" s="723"/>
      <c r="I20" s="724" t="s">
        <v>367</v>
      </c>
      <c r="J20" s="722"/>
      <c r="K20" s="722"/>
      <c r="L20" s="722"/>
      <c r="M20" s="722"/>
      <c r="N20" s="722"/>
      <c r="O20" s="722"/>
      <c r="P20" s="723"/>
      <c r="Q20" s="724" t="s">
        <v>368</v>
      </c>
      <c r="R20" s="722"/>
      <c r="S20" s="722"/>
      <c r="T20" s="722"/>
      <c r="U20" s="722"/>
      <c r="V20" s="722"/>
      <c r="W20" s="722"/>
      <c r="X20" s="723"/>
      <c r="Y20" s="722" t="s">
        <v>369</v>
      </c>
      <c r="Z20" s="722"/>
      <c r="AA20" s="722"/>
      <c r="AB20" s="722"/>
      <c r="AC20" s="722"/>
      <c r="AD20" s="722"/>
      <c r="AE20" s="722"/>
      <c r="AF20" s="725"/>
      <c r="AG20" s="194"/>
      <c r="AH20" s="194"/>
      <c r="AI20" s="194"/>
      <c r="AJ20" s="194"/>
      <c r="AK20" s="194"/>
      <c r="AL20" s="194"/>
    </row>
    <row r="21" spans="1:38" ht="29.25" customHeight="1" x14ac:dyDescent="0.4">
      <c r="A21" s="194"/>
      <c r="B21" s="194"/>
      <c r="C21" s="726" t="s">
        <v>370</v>
      </c>
      <c r="D21" s="727"/>
      <c r="E21" s="727"/>
      <c r="F21" s="727"/>
      <c r="G21" s="727"/>
      <c r="H21" s="728"/>
      <c r="I21" s="209"/>
      <c r="J21" s="729" t="str">
        <f>IF(データシート!C8="リース",データシート!D64,"")</f>
        <v/>
      </c>
      <c r="K21" s="729"/>
      <c r="L21" s="729"/>
      <c r="M21" s="729"/>
      <c r="N21" s="729"/>
      <c r="O21" s="729"/>
      <c r="P21" s="255"/>
      <c r="Q21" s="256"/>
      <c r="R21" s="729" t="str">
        <f>J21</f>
        <v/>
      </c>
      <c r="S21" s="729"/>
      <c r="T21" s="729"/>
      <c r="U21" s="729"/>
      <c r="V21" s="729"/>
      <c r="W21" s="729"/>
      <c r="X21" s="212"/>
      <c r="Y21" s="730"/>
      <c r="Z21" s="731"/>
      <c r="AA21" s="731"/>
      <c r="AB21" s="731"/>
      <c r="AC21" s="731"/>
      <c r="AD21" s="731"/>
      <c r="AE21" s="731"/>
      <c r="AF21" s="732"/>
      <c r="AG21" s="194"/>
      <c r="AH21" s="194"/>
      <c r="AI21" s="194"/>
      <c r="AJ21" s="194"/>
      <c r="AK21" s="194"/>
      <c r="AL21" s="194"/>
    </row>
    <row r="22" spans="1:38" ht="29.25" customHeight="1" x14ac:dyDescent="0.4">
      <c r="A22" s="194"/>
      <c r="B22" s="194"/>
      <c r="C22" s="733" t="s">
        <v>371</v>
      </c>
      <c r="D22" s="734"/>
      <c r="E22" s="734"/>
      <c r="F22" s="734"/>
      <c r="G22" s="734"/>
      <c r="H22" s="735"/>
      <c r="I22" s="213"/>
      <c r="J22" s="736">
        <v>0</v>
      </c>
      <c r="K22" s="736"/>
      <c r="L22" s="736"/>
      <c r="M22" s="736"/>
      <c r="N22" s="736"/>
      <c r="O22" s="736"/>
      <c r="P22" s="214"/>
      <c r="Q22" s="213" t="s">
        <v>372</v>
      </c>
      <c r="R22" s="737"/>
      <c r="S22" s="737"/>
      <c r="T22" s="737"/>
      <c r="U22" s="737"/>
      <c r="V22" s="737"/>
      <c r="W22" s="737"/>
      <c r="X22" s="214"/>
      <c r="Y22" s="738"/>
      <c r="Z22" s="739"/>
      <c r="AA22" s="739"/>
      <c r="AB22" s="739"/>
      <c r="AC22" s="739"/>
      <c r="AD22" s="739"/>
      <c r="AE22" s="739"/>
      <c r="AF22" s="740"/>
      <c r="AG22" s="194"/>
      <c r="AH22" s="194"/>
      <c r="AI22" s="194"/>
      <c r="AJ22" s="194"/>
      <c r="AK22" s="194"/>
      <c r="AL22" s="194"/>
    </row>
    <row r="23" spans="1:38" ht="29.25" customHeight="1" thickBot="1" x14ac:dyDescent="0.45">
      <c r="A23" s="194"/>
      <c r="B23" s="194"/>
      <c r="C23" s="741" t="s">
        <v>373</v>
      </c>
      <c r="D23" s="742"/>
      <c r="E23" s="742"/>
      <c r="F23" s="742"/>
      <c r="G23" s="742"/>
      <c r="H23" s="743"/>
      <c r="I23" s="215"/>
      <c r="J23" s="744" t="str">
        <f>IFERROR(J21-J22,"")</f>
        <v/>
      </c>
      <c r="K23" s="744"/>
      <c r="L23" s="744"/>
      <c r="M23" s="744"/>
      <c r="N23" s="744"/>
      <c r="O23" s="744"/>
      <c r="P23" s="216"/>
      <c r="Q23" s="215"/>
      <c r="R23" s="744" t="str">
        <f>IFERROR(R21-R22,"")</f>
        <v/>
      </c>
      <c r="S23" s="744"/>
      <c r="T23" s="744"/>
      <c r="U23" s="744"/>
      <c r="V23" s="744"/>
      <c r="W23" s="744"/>
      <c r="X23" s="216"/>
      <c r="Y23" s="745"/>
      <c r="Z23" s="746"/>
      <c r="AA23" s="746"/>
      <c r="AB23" s="746"/>
      <c r="AC23" s="746"/>
      <c r="AD23" s="746"/>
      <c r="AE23" s="746"/>
      <c r="AF23" s="747"/>
      <c r="AG23" s="194"/>
      <c r="AH23" s="194"/>
      <c r="AI23" s="194"/>
      <c r="AJ23" s="217"/>
      <c r="AK23" s="194"/>
      <c r="AL23" s="194"/>
    </row>
    <row r="24" spans="1:38" ht="29.25" customHeight="1" x14ac:dyDescent="0.4">
      <c r="A24" s="194"/>
      <c r="B24" s="194"/>
      <c r="C24" s="726" t="s">
        <v>374</v>
      </c>
      <c r="D24" s="727"/>
      <c r="E24" s="727"/>
      <c r="F24" s="727"/>
      <c r="G24" s="727"/>
      <c r="H24" s="728"/>
      <c r="I24" s="209"/>
      <c r="J24" s="751"/>
      <c r="K24" s="751"/>
      <c r="L24" s="751"/>
      <c r="M24" s="751"/>
      <c r="N24" s="751"/>
      <c r="O24" s="751"/>
      <c r="P24" s="210"/>
      <c r="Q24" s="211"/>
      <c r="R24" s="751"/>
      <c r="S24" s="751"/>
      <c r="T24" s="751"/>
      <c r="U24" s="751"/>
      <c r="V24" s="751"/>
      <c r="W24" s="751"/>
      <c r="X24" s="212"/>
      <c r="Y24" s="731"/>
      <c r="Z24" s="752"/>
      <c r="AA24" s="752"/>
      <c r="AB24" s="752"/>
      <c r="AC24" s="752"/>
      <c r="AD24" s="752"/>
      <c r="AE24" s="752"/>
      <c r="AF24" s="753"/>
      <c r="AG24" s="194"/>
      <c r="AH24" s="194"/>
      <c r="AI24" s="194"/>
      <c r="AJ24" s="217"/>
      <c r="AK24" s="194"/>
      <c r="AL24" s="194"/>
    </row>
    <row r="25" spans="1:38" ht="29.25" customHeight="1" x14ac:dyDescent="0.4">
      <c r="A25" s="194"/>
      <c r="B25" s="194"/>
      <c r="C25" s="754" t="s">
        <v>375</v>
      </c>
      <c r="D25" s="755"/>
      <c r="E25" s="755"/>
      <c r="F25" s="755"/>
      <c r="G25" s="755"/>
      <c r="H25" s="756"/>
      <c r="I25" s="218"/>
      <c r="J25" s="757"/>
      <c r="K25" s="757"/>
      <c r="L25" s="757"/>
      <c r="M25" s="757"/>
      <c r="N25" s="757"/>
      <c r="O25" s="757"/>
      <c r="P25" s="219"/>
      <c r="Q25" s="220"/>
      <c r="R25" s="757"/>
      <c r="S25" s="757"/>
      <c r="T25" s="757"/>
      <c r="U25" s="757"/>
      <c r="V25" s="757"/>
      <c r="W25" s="757"/>
      <c r="X25" s="221"/>
      <c r="Y25" s="758"/>
      <c r="Z25" s="759"/>
      <c r="AA25" s="759"/>
      <c r="AB25" s="759"/>
      <c r="AC25" s="759"/>
      <c r="AD25" s="759"/>
      <c r="AE25" s="759"/>
      <c r="AF25" s="760"/>
      <c r="AG25" s="194"/>
      <c r="AH25" s="194"/>
      <c r="AI25" s="194"/>
      <c r="AJ25" s="194"/>
      <c r="AK25" s="194"/>
      <c r="AL25" s="194"/>
    </row>
    <row r="26" spans="1:38" ht="29.25" customHeight="1" thickBot="1" x14ac:dyDescent="0.45">
      <c r="A26" s="194"/>
      <c r="B26" s="194"/>
      <c r="C26" s="733" t="s">
        <v>376</v>
      </c>
      <c r="D26" s="734"/>
      <c r="E26" s="734"/>
      <c r="F26" s="734"/>
      <c r="G26" s="734"/>
      <c r="H26" s="735"/>
      <c r="I26" s="213"/>
      <c r="J26" s="736">
        <f>SUM(J24:O25)</f>
        <v>0</v>
      </c>
      <c r="K26" s="736"/>
      <c r="L26" s="736"/>
      <c r="M26" s="736"/>
      <c r="N26" s="736"/>
      <c r="O26" s="736"/>
      <c r="P26" s="214"/>
      <c r="Q26" s="213"/>
      <c r="R26" s="736">
        <f>SUM(R24:W25)</f>
        <v>0</v>
      </c>
      <c r="S26" s="736"/>
      <c r="T26" s="736"/>
      <c r="U26" s="736"/>
      <c r="V26" s="736"/>
      <c r="W26" s="736"/>
      <c r="X26" s="214"/>
      <c r="Y26" s="768"/>
      <c r="Z26" s="769"/>
      <c r="AA26" s="769"/>
      <c r="AB26" s="769"/>
      <c r="AC26" s="769"/>
      <c r="AD26" s="769"/>
      <c r="AE26" s="769"/>
      <c r="AF26" s="770"/>
      <c r="AG26" s="194"/>
      <c r="AH26" s="194"/>
      <c r="AI26" s="194"/>
      <c r="AJ26" s="194"/>
      <c r="AK26" s="194"/>
      <c r="AL26" s="194"/>
    </row>
    <row r="27" spans="1:38" ht="29.25" customHeight="1" thickBot="1" x14ac:dyDescent="0.45">
      <c r="A27" s="194"/>
      <c r="B27" s="194"/>
      <c r="C27" s="721" t="s">
        <v>377</v>
      </c>
      <c r="D27" s="722"/>
      <c r="E27" s="722"/>
      <c r="F27" s="722"/>
      <c r="G27" s="722"/>
      <c r="H27" s="723"/>
      <c r="I27" s="222" t="s">
        <v>372</v>
      </c>
      <c r="J27" s="771"/>
      <c r="K27" s="771"/>
      <c r="L27" s="771"/>
      <c r="M27" s="771"/>
      <c r="N27" s="771"/>
      <c r="O27" s="771"/>
      <c r="P27" s="223"/>
      <c r="Q27" s="222" t="s">
        <v>372</v>
      </c>
      <c r="R27" s="771"/>
      <c r="S27" s="771"/>
      <c r="T27" s="771"/>
      <c r="U27" s="771"/>
      <c r="V27" s="771"/>
      <c r="W27" s="771"/>
      <c r="X27" s="223"/>
      <c r="Y27" s="748"/>
      <c r="Z27" s="749"/>
      <c r="AA27" s="749"/>
      <c r="AB27" s="749"/>
      <c r="AC27" s="749"/>
      <c r="AD27" s="749"/>
      <c r="AE27" s="749"/>
      <c r="AF27" s="750"/>
      <c r="AG27" s="194"/>
      <c r="AH27" s="194"/>
      <c r="AI27" s="194"/>
      <c r="AJ27" s="194"/>
      <c r="AK27" s="194"/>
      <c r="AL27" s="194"/>
    </row>
    <row r="28" spans="1:38" ht="29.25" customHeight="1" thickBot="1" x14ac:dyDescent="0.45">
      <c r="A28" s="194"/>
      <c r="B28" s="194"/>
      <c r="C28" s="721" t="s">
        <v>378</v>
      </c>
      <c r="D28" s="722"/>
      <c r="E28" s="722"/>
      <c r="F28" s="722"/>
      <c r="G28" s="722"/>
      <c r="H28" s="723"/>
      <c r="I28" s="222"/>
      <c r="J28" s="765" t="str">
        <f>IFERROR((J23+J26-J27),"")</f>
        <v/>
      </c>
      <c r="K28" s="765"/>
      <c r="L28" s="765"/>
      <c r="M28" s="765"/>
      <c r="N28" s="765"/>
      <c r="O28" s="765"/>
      <c r="P28" s="223"/>
      <c r="Q28" s="222"/>
      <c r="R28" s="765" t="str">
        <f>IFERROR((R23+R26-R27),"")</f>
        <v/>
      </c>
      <c r="S28" s="765"/>
      <c r="T28" s="765"/>
      <c r="U28" s="765"/>
      <c r="V28" s="765"/>
      <c r="W28" s="765"/>
      <c r="X28" s="223"/>
      <c r="Y28" s="264" t="s">
        <v>397</v>
      </c>
      <c r="Z28" s="704" t="str">
        <f>IFERROR(J28-R28,"")</f>
        <v/>
      </c>
      <c r="AA28" s="704"/>
      <c r="AB28" s="704"/>
      <c r="AC28" s="704"/>
      <c r="AD28" s="704"/>
      <c r="AE28" s="704"/>
      <c r="AF28" s="705"/>
      <c r="AG28" s="194"/>
      <c r="AH28" s="194"/>
      <c r="AI28" s="194"/>
      <c r="AJ28" s="194"/>
      <c r="AK28" s="194"/>
      <c r="AL28" s="194"/>
    </row>
    <row r="29" spans="1:38" ht="29.25" customHeight="1" thickBot="1" x14ac:dyDescent="0.45">
      <c r="A29" s="194"/>
      <c r="B29" s="194"/>
      <c r="C29" s="721" t="s">
        <v>379</v>
      </c>
      <c r="D29" s="766"/>
      <c r="E29" s="766"/>
      <c r="F29" s="766"/>
      <c r="G29" s="766"/>
      <c r="H29" s="767"/>
      <c r="I29" s="222"/>
      <c r="J29" s="765"/>
      <c r="K29" s="765"/>
      <c r="L29" s="765"/>
      <c r="M29" s="765"/>
      <c r="N29" s="765"/>
      <c r="O29" s="765"/>
      <c r="P29" s="223"/>
      <c r="Q29" s="224"/>
      <c r="R29" s="765"/>
      <c r="S29" s="765"/>
      <c r="T29" s="765"/>
      <c r="U29" s="765"/>
      <c r="V29" s="765"/>
      <c r="W29" s="765"/>
      <c r="X29" s="225"/>
      <c r="Y29" s="226"/>
      <c r="Z29" s="227"/>
      <c r="AA29" s="227"/>
      <c r="AB29" s="227"/>
      <c r="AC29" s="227"/>
      <c r="AD29" s="227"/>
      <c r="AE29" s="227"/>
      <c r="AF29" s="228"/>
      <c r="AG29" s="194"/>
      <c r="AH29" s="194"/>
      <c r="AI29" s="194"/>
      <c r="AJ29" s="194"/>
      <c r="AK29" s="194"/>
      <c r="AL29" s="194"/>
    </row>
    <row r="30" spans="1:38" ht="6.75" customHeight="1" x14ac:dyDescent="0.4">
      <c r="A30" s="194"/>
      <c r="B30" s="194"/>
      <c r="C30" s="229"/>
      <c r="D30" s="229"/>
      <c r="E30" s="229"/>
      <c r="F30" s="229"/>
      <c r="G30" s="229"/>
      <c r="H30" s="229"/>
      <c r="I30" s="230"/>
      <c r="J30" s="231"/>
      <c r="K30" s="231"/>
      <c r="L30" s="231"/>
      <c r="M30" s="231"/>
      <c r="N30" s="231"/>
      <c r="O30" s="231"/>
      <c r="P30" s="231"/>
      <c r="Q30" s="232"/>
      <c r="R30" s="231"/>
      <c r="S30" s="231"/>
      <c r="T30" s="231"/>
      <c r="U30" s="231"/>
      <c r="V30" s="231"/>
      <c r="W30" s="231"/>
      <c r="X30" s="233"/>
      <c r="Y30" s="234"/>
      <c r="Z30" s="235"/>
      <c r="AA30" s="235"/>
      <c r="AB30" s="235"/>
      <c r="AC30" s="235"/>
      <c r="AD30" s="235"/>
      <c r="AE30" s="235"/>
      <c r="AF30" s="235"/>
      <c r="AG30" s="194"/>
      <c r="AH30" s="194"/>
      <c r="AI30" s="194"/>
      <c r="AJ30" s="194"/>
      <c r="AK30" s="194"/>
      <c r="AL30" s="194"/>
    </row>
    <row r="31" spans="1:38" ht="15.75" customHeight="1" x14ac:dyDescent="0.4">
      <c r="A31" s="194"/>
      <c r="B31" s="194"/>
      <c r="C31" s="236" t="s">
        <v>380</v>
      </c>
      <c r="D31" s="229"/>
      <c r="E31" s="229"/>
      <c r="F31" s="229"/>
      <c r="G31" s="229"/>
      <c r="H31" s="229"/>
      <c r="I31" s="230"/>
      <c r="J31" s="231"/>
      <c r="K31" s="231"/>
      <c r="L31" s="231"/>
      <c r="M31" s="231"/>
      <c r="N31" s="231"/>
      <c r="O31" s="231"/>
      <c r="P31" s="231"/>
      <c r="Q31" s="232"/>
      <c r="R31" s="231"/>
      <c r="S31" s="231"/>
      <c r="T31" s="231"/>
      <c r="U31" s="231"/>
      <c r="V31" s="231"/>
      <c r="W31" s="231"/>
      <c r="X31" s="233"/>
      <c r="Y31" s="234"/>
      <c r="Z31" s="235"/>
      <c r="AA31" s="235"/>
      <c r="AB31" s="235"/>
      <c r="AC31" s="235"/>
      <c r="AD31" s="235"/>
      <c r="AE31" s="235"/>
      <c r="AF31" s="235"/>
      <c r="AG31" s="194"/>
      <c r="AH31" s="194"/>
      <c r="AI31" s="194"/>
      <c r="AJ31" s="194"/>
      <c r="AK31" s="194"/>
      <c r="AL31" s="194"/>
    </row>
    <row r="32" spans="1:38" ht="29.25" customHeight="1" x14ac:dyDescent="0.4">
      <c r="A32" s="194"/>
      <c r="B32" s="194"/>
      <c r="C32" s="236"/>
      <c r="D32" s="229"/>
      <c r="E32" s="229"/>
      <c r="F32" s="229"/>
      <c r="G32" s="229"/>
      <c r="H32" s="229"/>
      <c r="I32" s="230"/>
      <c r="J32" s="231"/>
      <c r="K32" s="231"/>
      <c r="L32" s="231"/>
      <c r="M32" s="231"/>
      <c r="N32" s="231"/>
      <c r="O32" s="231"/>
      <c r="P32" s="231"/>
      <c r="Q32" s="232"/>
      <c r="R32" s="231"/>
      <c r="S32" s="231"/>
      <c r="T32" s="231"/>
      <c r="U32" s="231"/>
      <c r="V32" s="231"/>
      <c r="W32" s="231"/>
      <c r="X32" s="233"/>
      <c r="Y32" s="234"/>
      <c r="Z32" s="235"/>
      <c r="AA32" s="235"/>
      <c r="AB32" s="235"/>
      <c r="AC32" s="235"/>
      <c r="AD32" s="235"/>
      <c r="AE32" s="235"/>
      <c r="AF32" s="235"/>
      <c r="AG32" s="194"/>
      <c r="AH32" s="194"/>
      <c r="AI32" s="194"/>
      <c r="AJ32" s="194"/>
      <c r="AK32" s="194"/>
      <c r="AL32" s="194"/>
    </row>
    <row r="33" spans="3:25" ht="12.75" thickBot="1" x14ac:dyDescent="0.45"/>
    <row r="34" spans="3:25" ht="12.75" thickBot="1" x14ac:dyDescent="0.45">
      <c r="C34" s="196" t="s">
        <v>381</v>
      </c>
      <c r="K34" s="761">
        <f>J29*G17</f>
        <v>0</v>
      </c>
      <c r="L34" s="762"/>
      <c r="M34" s="762"/>
      <c r="N34" s="762"/>
      <c r="O34" s="763"/>
      <c r="S34" s="761">
        <f>R29*G17</f>
        <v>0</v>
      </c>
      <c r="T34" s="762"/>
      <c r="U34" s="762"/>
      <c r="V34" s="762"/>
      <c r="W34" s="763"/>
      <c r="Y34" s="196" t="s">
        <v>382</v>
      </c>
    </row>
    <row r="35" spans="3:25" x14ac:dyDescent="0.4">
      <c r="C35" s="237" t="s">
        <v>383</v>
      </c>
    </row>
  </sheetData>
  <sheetProtection selectLockedCells="1"/>
  <mergeCells count="59">
    <mergeCell ref="K34:O34"/>
    <mergeCell ref="S34:W34"/>
    <mergeCell ref="G15:AD15"/>
    <mergeCell ref="C28:H28"/>
    <mergeCell ref="J28:O28"/>
    <mergeCell ref="R28:W28"/>
    <mergeCell ref="C29:H29"/>
    <mergeCell ref="J29:O29"/>
    <mergeCell ref="R29:W29"/>
    <mergeCell ref="C26:H26"/>
    <mergeCell ref="J26:O26"/>
    <mergeCell ref="R26:W26"/>
    <mergeCell ref="Y26:AF26"/>
    <mergeCell ref="C27:H27"/>
    <mergeCell ref="J27:O27"/>
    <mergeCell ref="R27:W27"/>
    <mergeCell ref="Y27:AF27"/>
    <mergeCell ref="C24:H24"/>
    <mergeCell ref="J24:O24"/>
    <mergeCell ref="R24:W24"/>
    <mergeCell ref="Y24:AF24"/>
    <mergeCell ref="C25:H25"/>
    <mergeCell ref="J25:O25"/>
    <mergeCell ref="R25:W25"/>
    <mergeCell ref="Y25:AF25"/>
    <mergeCell ref="C22:H22"/>
    <mergeCell ref="J22:O22"/>
    <mergeCell ref="R22:W22"/>
    <mergeCell ref="Y22:AF22"/>
    <mergeCell ref="C23:H23"/>
    <mergeCell ref="J23:O23"/>
    <mergeCell ref="R23:W23"/>
    <mergeCell ref="Y23:AF23"/>
    <mergeCell ref="Y20:AF20"/>
    <mergeCell ref="C21:H21"/>
    <mergeCell ref="J21:O21"/>
    <mergeCell ref="R21:W21"/>
    <mergeCell ref="Y21:AF21"/>
    <mergeCell ref="G17:J17"/>
    <mergeCell ref="K17:L17"/>
    <mergeCell ref="C20:H20"/>
    <mergeCell ref="I20:P20"/>
    <mergeCell ref="Q20:X20"/>
    <mergeCell ref="Z28:AF28"/>
    <mergeCell ref="B13:E13"/>
    <mergeCell ref="G13:R13"/>
    <mergeCell ref="AA1:AF1"/>
    <mergeCell ref="D3:AD3"/>
    <mergeCell ref="C4:AF4"/>
    <mergeCell ref="U5:Y5"/>
    <mergeCell ref="N7:R7"/>
    <mergeCell ref="S7:AD7"/>
    <mergeCell ref="B9:E9"/>
    <mergeCell ref="G9:P9"/>
    <mergeCell ref="B11:E11"/>
    <mergeCell ref="G11:R11"/>
    <mergeCell ref="H12:M12"/>
    <mergeCell ref="B15:E15"/>
    <mergeCell ref="B17:E17"/>
  </mergeCells>
  <phoneticPr fontId="1"/>
  <pageMargins left="0.55118110236220474" right="0.35433070866141736" top="0.62992125984251968" bottom="0.43307086614173229" header="0.27559055118110237"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AL36"/>
  <sheetViews>
    <sheetView showZeros="0" zoomScale="130" zoomScaleNormal="130" workbookViewId="0">
      <selection activeCell="R22" sqref="R22:W22"/>
    </sheetView>
  </sheetViews>
  <sheetFormatPr defaultColWidth="2.625" defaultRowHeight="12" x14ac:dyDescent="0.4"/>
  <cols>
    <col min="1" max="1" width="0.875" style="196" customWidth="1"/>
    <col min="2" max="32" width="2.625" style="196" customWidth="1"/>
    <col min="33" max="173" width="1.625" style="196" customWidth="1"/>
    <col min="174" max="16384" width="2.625" style="196"/>
  </cols>
  <sheetData>
    <row r="1" spans="1:38" ht="17.25" customHeight="1" x14ac:dyDescent="0.4">
      <c r="A1" s="194"/>
      <c r="B1" s="194"/>
      <c r="C1" s="194"/>
      <c r="D1" s="194"/>
      <c r="E1" s="194"/>
      <c r="F1" s="194"/>
      <c r="G1" s="194"/>
      <c r="H1" s="194"/>
      <c r="I1" s="194"/>
      <c r="J1" s="194"/>
      <c r="K1" s="194"/>
      <c r="L1" s="194"/>
      <c r="M1" s="194"/>
      <c r="N1" s="194"/>
      <c r="O1" s="194"/>
      <c r="P1" s="194"/>
      <c r="Q1" s="194"/>
      <c r="R1" s="195"/>
      <c r="S1" s="194"/>
      <c r="T1" s="194"/>
      <c r="U1" s="194"/>
      <c r="V1" s="194"/>
      <c r="W1" s="194"/>
      <c r="X1" s="194"/>
      <c r="Y1" s="194"/>
      <c r="Z1" s="194"/>
      <c r="AA1" s="709"/>
      <c r="AB1" s="709"/>
      <c r="AC1" s="709"/>
      <c r="AD1" s="709"/>
      <c r="AE1" s="709"/>
      <c r="AF1" s="709"/>
      <c r="AG1" s="194"/>
      <c r="AH1" s="194"/>
      <c r="AI1" s="194"/>
      <c r="AJ1" s="194"/>
      <c r="AK1" s="194"/>
      <c r="AL1" s="194"/>
    </row>
    <row r="2" spans="1:38" ht="20.100000000000001"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38" ht="20.100000000000001" customHeight="1" x14ac:dyDescent="0.4">
      <c r="A3" s="194"/>
      <c r="B3" s="194"/>
      <c r="C3" s="194"/>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194"/>
      <c r="AF3" s="194"/>
      <c r="AG3" s="194"/>
      <c r="AH3" s="194"/>
      <c r="AI3" s="194"/>
      <c r="AJ3" s="194"/>
      <c r="AK3" s="194"/>
      <c r="AL3" s="194"/>
    </row>
    <row r="4" spans="1:38" ht="17.25" x14ac:dyDescent="0.4">
      <c r="A4" s="194"/>
      <c r="B4" s="194"/>
      <c r="C4" s="711" t="s">
        <v>357</v>
      </c>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194"/>
      <c r="AH4" s="194"/>
      <c r="AI4" s="194"/>
      <c r="AJ4" s="194"/>
      <c r="AK4" s="194"/>
      <c r="AL4" s="194"/>
    </row>
    <row r="5" spans="1:38" ht="17.25" x14ac:dyDescent="0.4">
      <c r="A5" s="194"/>
      <c r="B5" s="194"/>
      <c r="C5" s="198"/>
      <c r="D5" s="194"/>
      <c r="E5" s="194"/>
      <c r="F5" s="194"/>
      <c r="G5" s="194"/>
      <c r="H5" s="194"/>
      <c r="I5" s="194"/>
      <c r="J5" s="194"/>
      <c r="K5" s="194"/>
      <c r="L5" s="194"/>
      <c r="M5" s="194"/>
      <c r="N5" s="194"/>
      <c r="O5" s="194"/>
      <c r="P5" s="194"/>
      <c r="Q5" s="194"/>
      <c r="R5" s="194"/>
      <c r="S5" s="194"/>
      <c r="T5" s="194"/>
      <c r="U5" s="713"/>
      <c r="V5" s="713"/>
      <c r="W5" s="713"/>
      <c r="X5" s="713"/>
      <c r="Y5" s="713"/>
      <c r="Z5" s="194"/>
      <c r="AA5" s="194"/>
      <c r="AB5" s="194"/>
      <c r="AC5" s="194"/>
      <c r="AD5" s="194"/>
      <c r="AE5" s="194"/>
      <c r="AF5" s="194"/>
      <c r="AG5" s="194"/>
      <c r="AH5" s="194"/>
      <c r="AI5" s="194"/>
      <c r="AJ5" s="194"/>
      <c r="AK5" s="194"/>
      <c r="AL5" s="194"/>
    </row>
    <row r="6" spans="1:38" ht="17.25" customHeight="1" x14ac:dyDescent="0.4">
      <c r="A6" s="194"/>
      <c r="B6" s="194"/>
      <c r="C6" s="198"/>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38" ht="34.5" customHeight="1" x14ac:dyDescent="0.4">
      <c r="A7" s="194"/>
      <c r="B7" s="194"/>
      <c r="C7" s="198"/>
      <c r="D7" s="194"/>
      <c r="E7" s="194"/>
      <c r="F7" s="194"/>
      <c r="G7" s="194"/>
      <c r="H7" s="194"/>
      <c r="I7" s="194"/>
      <c r="J7" s="194"/>
      <c r="K7" s="194"/>
      <c r="L7" s="194"/>
      <c r="M7" s="194"/>
      <c r="N7" s="714" t="s">
        <v>358</v>
      </c>
      <c r="O7" s="715"/>
      <c r="P7" s="715"/>
      <c r="Q7" s="715"/>
      <c r="R7" s="715"/>
      <c r="S7" s="716" t="str">
        <f>IF(データシート!C8="リース",データシート!D17,"")</f>
        <v/>
      </c>
      <c r="T7" s="717"/>
      <c r="U7" s="717"/>
      <c r="V7" s="717"/>
      <c r="W7" s="717"/>
      <c r="X7" s="717"/>
      <c r="Y7" s="717"/>
      <c r="Z7" s="717"/>
      <c r="AA7" s="717"/>
      <c r="AB7" s="717"/>
      <c r="AC7" s="717"/>
      <c r="AD7" s="717"/>
      <c r="AE7" s="194"/>
      <c r="AF7" s="194"/>
      <c r="AG7" s="194"/>
      <c r="AH7" s="194"/>
      <c r="AI7" s="194"/>
      <c r="AJ7" s="194"/>
      <c r="AK7" s="194"/>
      <c r="AL7" s="194"/>
    </row>
    <row r="8" spans="1:38" ht="17.25" x14ac:dyDescent="0.4">
      <c r="A8" s="194"/>
      <c r="B8" s="194"/>
      <c r="C8" s="198"/>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38" s="200" customFormat="1" ht="15" customHeight="1" x14ac:dyDescent="0.4">
      <c r="A9" s="199"/>
      <c r="B9" s="706" t="s">
        <v>359</v>
      </c>
      <c r="C9" s="707"/>
      <c r="D9" s="707"/>
      <c r="E9" s="707"/>
      <c r="F9" s="199" t="s">
        <v>282</v>
      </c>
      <c r="G9" s="708" t="str">
        <f>IF(データシート!C8="リース",データシート!D52,"")</f>
        <v/>
      </c>
      <c r="H9" s="708"/>
      <c r="I9" s="708"/>
      <c r="J9" s="708"/>
      <c r="K9" s="708"/>
      <c r="L9" s="708"/>
      <c r="M9" s="708"/>
      <c r="N9" s="708"/>
      <c r="O9" s="708"/>
      <c r="P9" s="708"/>
      <c r="Q9" s="199"/>
      <c r="R9" s="199"/>
      <c r="S9" s="199"/>
      <c r="T9" s="199"/>
      <c r="U9" s="199"/>
      <c r="V9" s="199"/>
      <c r="W9" s="199"/>
      <c r="X9" s="199"/>
      <c r="Y9" s="199"/>
      <c r="Z9" s="199"/>
      <c r="AA9" s="199"/>
      <c r="AB9" s="199"/>
      <c r="AC9" s="199"/>
      <c r="AD9" s="199"/>
      <c r="AE9" s="199"/>
      <c r="AF9" s="199"/>
      <c r="AG9" s="199"/>
      <c r="AH9" s="199"/>
      <c r="AI9" s="199"/>
      <c r="AJ9" s="199"/>
      <c r="AK9" s="199"/>
      <c r="AL9" s="199"/>
    </row>
    <row r="10" spans="1:38" s="200" customFormat="1" ht="15" customHeight="1" x14ac:dyDescent="0.4">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s="200" customFormat="1" ht="15" customHeight="1" x14ac:dyDescent="0.4">
      <c r="A11" s="199"/>
      <c r="B11" s="706" t="s">
        <v>360</v>
      </c>
      <c r="C11" s="707"/>
      <c r="D11" s="707"/>
      <c r="E11" s="707"/>
      <c r="F11" s="199" t="s">
        <v>282</v>
      </c>
      <c r="G11" s="708" t="str">
        <f>IF(データシート!C8="リース",データシート!P54,"")</f>
        <v/>
      </c>
      <c r="H11" s="708"/>
      <c r="I11" s="708"/>
      <c r="J11" s="708"/>
      <c r="K11" s="708"/>
      <c r="L11" s="708"/>
      <c r="M11" s="708"/>
      <c r="N11" s="708"/>
      <c r="O11" s="708"/>
      <c r="P11" s="708"/>
      <c r="Q11" s="708"/>
      <c r="R11" s="708"/>
      <c r="S11" s="199"/>
      <c r="T11" s="199"/>
      <c r="U11" s="199"/>
      <c r="V11" s="199"/>
      <c r="W11" s="199"/>
      <c r="X11" s="199"/>
      <c r="Y11" s="199"/>
      <c r="Z11" s="199"/>
      <c r="AA11" s="199"/>
      <c r="AB11" s="199"/>
      <c r="AC11" s="199"/>
      <c r="AD11" s="199"/>
      <c r="AE11" s="199"/>
      <c r="AF11" s="199"/>
      <c r="AG11" s="199"/>
      <c r="AH11" s="199"/>
      <c r="AI11" s="199"/>
      <c r="AJ11" s="199"/>
      <c r="AK11" s="199"/>
      <c r="AL11" s="199"/>
    </row>
    <row r="12" spans="1:38" s="200" customFormat="1" ht="15" customHeight="1" x14ac:dyDescent="0.4">
      <c r="A12" s="199"/>
      <c r="B12" s="199"/>
      <c r="C12" s="201"/>
      <c r="D12" s="201"/>
      <c r="E12" s="201"/>
      <c r="F12" s="199"/>
      <c r="G12" s="199"/>
      <c r="H12" s="718"/>
      <c r="I12" s="718"/>
      <c r="J12" s="718"/>
      <c r="K12" s="718"/>
      <c r="L12" s="718"/>
      <c r="M12" s="718"/>
      <c r="N12" s="199"/>
      <c r="O12" s="199"/>
      <c r="P12" s="199"/>
      <c r="Q12" s="199"/>
      <c r="R12" s="199"/>
      <c r="S12" s="199"/>
      <c r="T12" s="199"/>
      <c r="U12" s="199"/>
      <c r="V12" s="202"/>
      <c r="W12" s="202"/>
      <c r="X12" s="202"/>
      <c r="Y12" s="202"/>
      <c r="Z12" s="202"/>
      <c r="AA12" s="203"/>
      <c r="AB12" s="202"/>
      <c r="AC12" s="202"/>
      <c r="AD12" s="202"/>
      <c r="AE12" s="202"/>
      <c r="AF12" s="202"/>
      <c r="AG12" s="199"/>
      <c r="AH12" s="199"/>
      <c r="AI12" s="199"/>
      <c r="AJ12" s="199"/>
      <c r="AK12" s="199"/>
      <c r="AL12" s="199"/>
    </row>
    <row r="13" spans="1:38" s="200" customFormat="1" ht="15" customHeight="1" x14ac:dyDescent="0.4">
      <c r="A13" s="199"/>
      <c r="B13" s="706" t="s">
        <v>361</v>
      </c>
      <c r="C13" s="707"/>
      <c r="D13" s="707"/>
      <c r="E13" s="707"/>
      <c r="F13" s="199" t="s">
        <v>282</v>
      </c>
      <c r="G13" s="708" t="str">
        <f>IF(データシート!C8="リース",データシート!P49,"")</f>
        <v/>
      </c>
      <c r="H13" s="708"/>
      <c r="I13" s="708"/>
      <c r="J13" s="708"/>
      <c r="K13" s="708"/>
      <c r="L13" s="708"/>
      <c r="M13" s="708"/>
      <c r="N13" s="708"/>
      <c r="O13" s="708"/>
      <c r="P13" s="708"/>
      <c r="Q13" s="708"/>
      <c r="R13" s="708"/>
      <c r="S13" s="199"/>
      <c r="T13" s="199"/>
      <c r="U13" s="199"/>
      <c r="V13" s="199"/>
      <c r="W13" s="199"/>
      <c r="X13" s="199"/>
      <c r="Y13" s="199"/>
      <c r="Z13" s="199"/>
      <c r="AA13" s="199"/>
      <c r="AB13" s="199"/>
      <c r="AC13" s="199"/>
      <c r="AD13" s="199"/>
      <c r="AE13" s="199"/>
      <c r="AF13" s="199"/>
      <c r="AG13" s="199"/>
      <c r="AH13" s="199"/>
      <c r="AI13" s="199"/>
      <c r="AJ13" s="199"/>
      <c r="AK13" s="199"/>
      <c r="AL13" s="199"/>
    </row>
    <row r="14" spans="1:38" s="200" customFormat="1" ht="15" customHeight="1" x14ac:dyDescent="0.4">
      <c r="A14" s="199"/>
      <c r="B14" s="199"/>
      <c r="C14" s="201"/>
      <c r="D14" s="201"/>
      <c r="E14" s="201"/>
      <c r="F14" s="199"/>
      <c r="G14" s="199"/>
      <c r="H14" s="204"/>
      <c r="I14" s="204"/>
      <c r="J14" s="204"/>
      <c r="K14" s="204"/>
      <c r="L14" s="204"/>
      <c r="M14" s="204"/>
      <c r="N14" s="199"/>
      <c r="O14" s="199"/>
      <c r="P14" s="199"/>
      <c r="Q14" s="199"/>
      <c r="R14" s="199"/>
      <c r="S14" s="199"/>
      <c r="T14" s="199"/>
      <c r="U14" s="199"/>
      <c r="V14" s="202"/>
      <c r="W14" s="202"/>
      <c r="X14" s="202"/>
      <c r="Y14" s="202"/>
      <c r="Z14" s="202"/>
      <c r="AA14" s="203"/>
      <c r="AB14" s="202"/>
      <c r="AC14" s="202"/>
      <c r="AD14" s="202"/>
      <c r="AE14" s="202"/>
      <c r="AF14" s="202"/>
      <c r="AG14" s="199"/>
      <c r="AH14" s="199"/>
      <c r="AI14" s="199"/>
      <c r="AJ14" s="199"/>
      <c r="AK14" s="199"/>
      <c r="AL14" s="199"/>
    </row>
    <row r="15" spans="1:38" s="200" customFormat="1" ht="15" customHeight="1" x14ac:dyDescent="0.4">
      <c r="A15" s="199"/>
      <c r="B15" s="706" t="s">
        <v>362</v>
      </c>
      <c r="C15" s="706"/>
      <c r="D15" s="706"/>
      <c r="E15" s="706"/>
      <c r="F15" s="199" t="s">
        <v>282</v>
      </c>
      <c r="G15" s="764" t="str">
        <f>IF(データシート!C8="リース",データシート!D45,"")</f>
        <v/>
      </c>
      <c r="H15" s="764"/>
      <c r="I15" s="764"/>
      <c r="J15" s="764"/>
      <c r="K15" s="764"/>
      <c r="L15" s="764"/>
      <c r="M15" s="764"/>
      <c r="N15" s="764"/>
      <c r="O15" s="764"/>
      <c r="P15" s="764"/>
      <c r="Q15" s="764"/>
      <c r="R15" s="764"/>
      <c r="S15" s="764"/>
      <c r="T15" s="764"/>
      <c r="U15" s="764"/>
      <c r="V15" s="764"/>
      <c r="W15" s="764"/>
      <c r="X15" s="764"/>
      <c r="Y15" s="764"/>
      <c r="Z15" s="764"/>
      <c r="AA15" s="764"/>
      <c r="AB15" s="764"/>
      <c r="AC15" s="764"/>
      <c r="AD15" s="764"/>
      <c r="AE15" s="207"/>
      <c r="AF15" s="207"/>
      <c r="AG15" s="199"/>
      <c r="AH15" s="199"/>
      <c r="AI15" s="199"/>
      <c r="AJ15" s="199"/>
      <c r="AK15" s="199"/>
      <c r="AL15" s="199"/>
    </row>
    <row r="16" spans="1:38" s="200" customFormat="1" ht="15" customHeight="1" x14ac:dyDescent="0.4">
      <c r="A16" s="199"/>
      <c r="B16" s="199"/>
      <c r="C16" s="199"/>
      <c r="D16" s="199"/>
      <c r="E16" s="199"/>
      <c r="F16" s="199"/>
      <c r="G16" s="199"/>
      <c r="H16" s="199"/>
      <c r="I16" s="199"/>
      <c r="J16" s="199"/>
      <c r="K16" s="199"/>
      <c r="L16" s="199"/>
      <c r="M16" s="199"/>
      <c r="N16" s="199"/>
      <c r="O16" s="199"/>
      <c r="P16" s="199"/>
      <c r="Q16" s="199"/>
      <c r="R16" s="199"/>
      <c r="S16" s="199"/>
      <c r="T16" s="199"/>
      <c r="U16" s="199"/>
      <c r="V16" s="202"/>
      <c r="W16" s="202"/>
      <c r="X16" s="202"/>
      <c r="Y16" s="202"/>
      <c r="Z16" s="205"/>
      <c r="AA16" s="205"/>
      <c r="AB16" s="205"/>
      <c r="AC16" s="206"/>
      <c r="AD16" s="207"/>
      <c r="AE16" s="207"/>
      <c r="AF16" s="207"/>
      <c r="AG16" s="199"/>
      <c r="AH16" s="199"/>
      <c r="AI16" s="199"/>
      <c r="AJ16" s="199"/>
      <c r="AK16" s="199"/>
      <c r="AL16" s="199"/>
    </row>
    <row r="17" spans="1:38" s="200" customFormat="1" ht="15" customHeight="1" x14ac:dyDescent="0.4">
      <c r="A17" s="199"/>
      <c r="B17" s="706" t="s">
        <v>363</v>
      </c>
      <c r="C17" s="706"/>
      <c r="D17" s="706"/>
      <c r="E17" s="706"/>
      <c r="F17" s="199" t="s">
        <v>282</v>
      </c>
      <c r="G17" s="719"/>
      <c r="H17" s="719"/>
      <c r="I17" s="719"/>
      <c r="J17" s="719"/>
      <c r="K17" s="720" t="s">
        <v>364</v>
      </c>
      <c r="L17" s="720"/>
      <c r="M17" s="199"/>
      <c r="N17" s="199"/>
      <c r="O17" s="199"/>
      <c r="P17" s="199"/>
      <c r="Q17" s="199"/>
      <c r="R17" s="199"/>
      <c r="S17" s="199"/>
      <c r="T17" s="199"/>
      <c r="U17" s="199"/>
      <c r="V17" s="202"/>
      <c r="W17" s="202"/>
      <c r="X17" s="202"/>
      <c r="Y17" s="202"/>
      <c r="Z17" s="205"/>
      <c r="AA17" s="205"/>
      <c r="AB17" s="205"/>
      <c r="AC17" s="206"/>
      <c r="AD17" s="207"/>
      <c r="AE17" s="207"/>
      <c r="AF17" s="207"/>
      <c r="AG17" s="199"/>
      <c r="AH17" s="199"/>
      <c r="AI17" s="199"/>
      <c r="AJ17" s="199"/>
      <c r="AK17" s="199"/>
      <c r="AL17" s="199"/>
    </row>
    <row r="18" spans="1:38" ht="53.25" customHeight="1" x14ac:dyDescent="0.4">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row>
    <row r="19" spans="1:38" ht="18.75" customHeight="1" thickBot="1" x14ac:dyDescent="0.4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208" t="s">
        <v>365</v>
      </c>
      <c r="AG19" s="194"/>
      <c r="AH19" s="194"/>
      <c r="AI19" s="194"/>
      <c r="AJ19" s="194"/>
      <c r="AK19" s="194"/>
      <c r="AL19" s="194"/>
    </row>
    <row r="20" spans="1:38" ht="30" customHeight="1" thickBot="1" x14ac:dyDescent="0.45">
      <c r="A20" s="194"/>
      <c r="B20" s="194"/>
      <c r="C20" s="721" t="s">
        <v>366</v>
      </c>
      <c r="D20" s="722"/>
      <c r="E20" s="722"/>
      <c r="F20" s="722"/>
      <c r="G20" s="722"/>
      <c r="H20" s="723"/>
      <c r="I20" s="724" t="s">
        <v>367</v>
      </c>
      <c r="J20" s="722"/>
      <c r="K20" s="722"/>
      <c r="L20" s="722"/>
      <c r="M20" s="722"/>
      <c r="N20" s="722"/>
      <c r="O20" s="722"/>
      <c r="P20" s="723"/>
      <c r="Q20" s="724" t="s">
        <v>368</v>
      </c>
      <c r="R20" s="722"/>
      <c r="S20" s="722"/>
      <c r="T20" s="722"/>
      <c r="U20" s="722"/>
      <c r="V20" s="722"/>
      <c r="W20" s="722"/>
      <c r="X20" s="723"/>
      <c r="Y20" s="722" t="s">
        <v>369</v>
      </c>
      <c r="Z20" s="722"/>
      <c r="AA20" s="722"/>
      <c r="AB20" s="722"/>
      <c r="AC20" s="722"/>
      <c r="AD20" s="722"/>
      <c r="AE20" s="722"/>
      <c r="AF20" s="725"/>
      <c r="AG20" s="194"/>
      <c r="AH20" s="194"/>
      <c r="AI20" s="194"/>
      <c r="AJ20" s="194"/>
      <c r="AK20" s="194"/>
      <c r="AL20" s="194"/>
    </row>
    <row r="21" spans="1:38" ht="29.25" customHeight="1" x14ac:dyDescent="0.4">
      <c r="A21" s="194"/>
      <c r="B21" s="194"/>
      <c r="C21" s="726" t="s">
        <v>370</v>
      </c>
      <c r="D21" s="727"/>
      <c r="E21" s="727"/>
      <c r="F21" s="727"/>
      <c r="G21" s="727"/>
      <c r="H21" s="728"/>
      <c r="I21" s="209"/>
      <c r="J21" s="729" t="str">
        <f>IF(データシート!C8="リース",データシート!D64,"")</f>
        <v/>
      </c>
      <c r="K21" s="729"/>
      <c r="L21" s="729"/>
      <c r="M21" s="729"/>
      <c r="N21" s="729"/>
      <c r="O21" s="729"/>
      <c r="P21" s="210"/>
      <c r="Q21" s="211"/>
      <c r="R21" s="729" t="str">
        <f>J21</f>
        <v/>
      </c>
      <c r="S21" s="729"/>
      <c r="T21" s="729"/>
      <c r="U21" s="729"/>
      <c r="V21" s="729"/>
      <c r="W21" s="729"/>
      <c r="X21" s="212"/>
      <c r="Y21" s="730"/>
      <c r="Z21" s="731"/>
      <c r="AA21" s="731"/>
      <c r="AB21" s="731"/>
      <c r="AC21" s="731"/>
      <c r="AD21" s="731"/>
      <c r="AE21" s="731"/>
      <c r="AF21" s="732"/>
      <c r="AG21" s="194"/>
      <c r="AH21" s="194"/>
      <c r="AI21" s="194"/>
      <c r="AJ21" s="194"/>
      <c r="AK21" s="194"/>
      <c r="AL21" s="194"/>
    </row>
    <row r="22" spans="1:38" ht="29.25" customHeight="1" x14ac:dyDescent="0.4">
      <c r="A22" s="194"/>
      <c r="B22" s="194"/>
      <c r="C22" s="733" t="s">
        <v>371</v>
      </c>
      <c r="D22" s="734"/>
      <c r="E22" s="734"/>
      <c r="F22" s="734"/>
      <c r="G22" s="734"/>
      <c r="H22" s="735"/>
      <c r="I22" s="213"/>
      <c r="J22" s="736">
        <v>0</v>
      </c>
      <c r="K22" s="736"/>
      <c r="L22" s="736"/>
      <c r="M22" s="736"/>
      <c r="N22" s="736"/>
      <c r="O22" s="736"/>
      <c r="P22" s="214"/>
      <c r="Q22" s="213" t="s">
        <v>372</v>
      </c>
      <c r="R22" s="737"/>
      <c r="S22" s="737"/>
      <c r="T22" s="737"/>
      <c r="U22" s="737"/>
      <c r="V22" s="737"/>
      <c r="W22" s="737"/>
      <c r="X22" s="214"/>
      <c r="Y22" s="738"/>
      <c r="Z22" s="739"/>
      <c r="AA22" s="739"/>
      <c r="AB22" s="739"/>
      <c r="AC22" s="739"/>
      <c r="AD22" s="739"/>
      <c r="AE22" s="739"/>
      <c r="AF22" s="740"/>
      <c r="AG22" s="194"/>
      <c r="AH22" s="194"/>
      <c r="AI22" s="194"/>
      <c r="AJ22" s="194"/>
      <c r="AK22" s="194"/>
      <c r="AL22" s="194"/>
    </row>
    <row r="23" spans="1:38" ht="29.25" customHeight="1" thickBot="1" x14ac:dyDescent="0.45">
      <c r="A23" s="194"/>
      <c r="B23" s="194"/>
      <c r="C23" s="741" t="s">
        <v>373</v>
      </c>
      <c r="D23" s="742"/>
      <c r="E23" s="742"/>
      <c r="F23" s="742"/>
      <c r="G23" s="742"/>
      <c r="H23" s="743"/>
      <c r="I23" s="215"/>
      <c r="J23" s="744" t="str">
        <f>IFERROR(J21-J22,"")</f>
        <v/>
      </c>
      <c r="K23" s="744"/>
      <c r="L23" s="744"/>
      <c r="M23" s="744"/>
      <c r="N23" s="744"/>
      <c r="O23" s="744"/>
      <c r="P23" s="216"/>
      <c r="Q23" s="215"/>
      <c r="R23" s="744" t="str">
        <f>IFERROR(R21-R22,"")</f>
        <v/>
      </c>
      <c r="S23" s="744"/>
      <c r="T23" s="744"/>
      <c r="U23" s="744"/>
      <c r="V23" s="744"/>
      <c r="W23" s="744"/>
      <c r="X23" s="216"/>
      <c r="Y23" s="745"/>
      <c r="Z23" s="746"/>
      <c r="AA23" s="746"/>
      <c r="AB23" s="746"/>
      <c r="AC23" s="746"/>
      <c r="AD23" s="746"/>
      <c r="AE23" s="746"/>
      <c r="AF23" s="747"/>
      <c r="AG23" s="194"/>
      <c r="AH23" s="194"/>
      <c r="AI23" s="194"/>
      <c r="AJ23" s="217"/>
      <c r="AK23" s="194"/>
      <c r="AL23" s="194"/>
    </row>
    <row r="24" spans="1:38" ht="29.25" customHeight="1" x14ac:dyDescent="0.4">
      <c r="A24" s="194"/>
      <c r="B24" s="194"/>
      <c r="C24" s="726" t="s">
        <v>374</v>
      </c>
      <c r="D24" s="727"/>
      <c r="E24" s="727"/>
      <c r="F24" s="727"/>
      <c r="G24" s="727"/>
      <c r="H24" s="728"/>
      <c r="I24" s="209"/>
      <c r="J24" s="751"/>
      <c r="K24" s="751"/>
      <c r="L24" s="751"/>
      <c r="M24" s="751"/>
      <c r="N24" s="751"/>
      <c r="O24" s="751"/>
      <c r="P24" s="210"/>
      <c r="Q24" s="211"/>
      <c r="R24" s="751"/>
      <c r="S24" s="751"/>
      <c r="T24" s="751"/>
      <c r="U24" s="751"/>
      <c r="V24" s="751"/>
      <c r="W24" s="751"/>
      <c r="X24" s="212"/>
      <c r="Y24" s="731"/>
      <c r="Z24" s="752"/>
      <c r="AA24" s="752"/>
      <c r="AB24" s="752"/>
      <c r="AC24" s="752"/>
      <c r="AD24" s="752"/>
      <c r="AE24" s="752"/>
      <c r="AF24" s="753"/>
      <c r="AG24" s="194"/>
      <c r="AH24" s="194"/>
      <c r="AI24" s="194"/>
      <c r="AJ24" s="217"/>
      <c r="AK24" s="194"/>
      <c r="AL24" s="194"/>
    </row>
    <row r="25" spans="1:38" ht="29.25" customHeight="1" x14ac:dyDescent="0.4">
      <c r="A25" s="194"/>
      <c r="B25" s="194"/>
      <c r="C25" s="754" t="s">
        <v>375</v>
      </c>
      <c r="D25" s="755"/>
      <c r="E25" s="755"/>
      <c r="F25" s="755"/>
      <c r="G25" s="755"/>
      <c r="H25" s="756"/>
      <c r="I25" s="218"/>
      <c r="J25" s="757"/>
      <c r="K25" s="757"/>
      <c r="L25" s="757"/>
      <c r="M25" s="757"/>
      <c r="N25" s="757"/>
      <c r="O25" s="757"/>
      <c r="P25" s="219"/>
      <c r="Q25" s="220"/>
      <c r="R25" s="757"/>
      <c r="S25" s="757"/>
      <c r="T25" s="757"/>
      <c r="U25" s="757"/>
      <c r="V25" s="757"/>
      <c r="W25" s="757"/>
      <c r="X25" s="221"/>
      <c r="Y25" s="758"/>
      <c r="Z25" s="759"/>
      <c r="AA25" s="759"/>
      <c r="AB25" s="759"/>
      <c r="AC25" s="759"/>
      <c r="AD25" s="759"/>
      <c r="AE25" s="759"/>
      <c r="AF25" s="760"/>
      <c r="AG25" s="194"/>
      <c r="AH25" s="194"/>
      <c r="AI25" s="194"/>
      <c r="AJ25" s="194"/>
      <c r="AK25" s="194"/>
      <c r="AL25" s="194"/>
    </row>
    <row r="26" spans="1:38" ht="29.25" customHeight="1" thickBot="1" x14ac:dyDescent="0.45">
      <c r="A26" s="194"/>
      <c r="B26" s="194"/>
      <c r="C26" s="733" t="s">
        <v>376</v>
      </c>
      <c r="D26" s="734"/>
      <c r="E26" s="734"/>
      <c r="F26" s="734"/>
      <c r="G26" s="734"/>
      <c r="H26" s="735"/>
      <c r="I26" s="213"/>
      <c r="J26" s="736">
        <f>SUM(J24:O25)</f>
        <v>0</v>
      </c>
      <c r="K26" s="736"/>
      <c r="L26" s="736"/>
      <c r="M26" s="736"/>
      <c r="N26" s="736"/>
      <c r="O26" s="736"/>
      <c r="P26" s="214"/>
      <c r="Q26" s="213"/>
      <c r="R26" s="736">
        <f>SUM(R24:W25)</f>
        <v>0</v>
      </c>
      <c r="S26" s="736"/>
      <c r="T26" s="736"/>
      <c r="U26" s="736"/>
      <c r="V26" s="736"/>
      <c r="W26" s="736"/>
      <c r="X26" s="214"/>
      <c r="Y26" s="768"/>
      <c r="Z26" s="769"/>
      <c r="AA26" s="769"/>
      <c r="AB26" s="769"/>
      <c r="AC26" s="769"/>
      <c r="AD26" s="769"/>
      <c r="AE26" s="769"/>
      <c r="AF26" s="770"/>
      <c r="AG26" s="194"/>
      <c r="AH26" s="194"/>
      <c r="AI26" s="194"/>
      <c r="AJ26" s="194"/>
      <c r="AK26" s="194"/>
      <c r="AL26" s="194"/>
    </row>
    <row r="27" spans="1:38" ht="29.25" customHeight="1" thickBot="1" x14ac:dyDescent="0.45">
      <c r="A27" s="194"/>
      <c r="B27" s="194"/>
      <c r="C27" s="721" t="s">
        <v>377</v>
      </c>
      <c r="D27" s="722"/>
      <c r="E27" s="722"/>
      <c r="F27" s="722"/>
      <c r="G27" s="722"/>
      <c r="H27" s="723"/>
      <c r="I27" s="222" t="s">
        <v>372</v>
      </c>
      <c r="J27" s="771"/>
      <c r="K27" s="771"/>
      <c r="L27" s="771"/>
      <c r="M27" s="771"/>
      <c r="N27" s="771"/>
      <c r="O27" s="771"/>
      <c r="P27" s="223"/>
      <c r="Q27" s="222" t="s">
        <v>372</v>
      </c>
      <c r="R27" s="771"/>
      <c r="S27" s="771"/>
      <c r="T27" s="771"/>
      <c r="U27" s="771"/>
      <c r="V27" s="771"/>
      <c r="W27" s="771"/>
      <c r="X27" s="223"/>
      <c r="Y27" s="748"/>
      <c r="Z27" s="749"/>
      <c r="AA27" s="749"/>
      <c r="AB27" s="749"/>
      <c r="AC27" s="749"/>
      <c r="AD27" s="749"/>
      <c r="AE27" s="749"/>
      <c r="AF27" s="750"/>
      <c r="AG27" s="194"/>
      <c r="AH27" s="194"/>
      <c r="AI27" s="194"/>
      <c r="AJ27" s="194"/>
      <c r="AK27" s="194"/>
      <c r="AL27" s="194"/>
    </row>
    <row r="28" spans="1:38" ht="29.25" customHeight="1" thickBot="1" x14ac:dyDescent="0.45">
      <c r="A28" s="194"/>
      <c r="B28" s="194"/>
      <c r="C28" s="721" t="s">
        <v>378</v>
      </c>
      <c r="D28" s="722"/>
      <c r="E28" s="722"/>
      <c r="F28" s="722"/>
      <c r="G28" s="722"/>
      <c r="H28" s="723"/>
      <c r="I28" s="222"/>
      <c r="J28" s="765" t="str">
        <f>IFERROR((J23+J26-J27),"")</f>
        <v/>
      </c>
      <c r="K28" s="765"/>
      <c r="L28" s="765"/>
      <c r="M28" s="765"/>
      <c r="N28" s="765"/>
      <c r="O28" s="765"/>
      <c r="P28" s="223"/>
      <c r="Q28" s="222"/>
      <c r="R28" s="765" t="str">
        <f>IFERROR((R23+R26-R27),"")</f>
        <v/>
      </c>
      <c r="S28" s="765"/>
      <c r="T28" s="765"/>
      <c r="U28" s="765"/>
      <c r="V28" s="765"/>
      <c r="W28" s="765"/>
      <c r="X28" s="223"/>
      <c r="Y28" s="264" t="s">
        <v>397</v>
      </c>
      <c r="Z28" s="704" t="str">
        <f>IFERROR(J28-R28,"")</f>
        <v/>
      </c>
      <c r="AA28" s="704"/>
      <c r="AB28" s="704"/>
      <c r="AC28" s="704"/>
      <c r="AD28" s="704"/>
      <c r="AE28" s="704"/>
      <c r="AF28" s="705"/>
      <c r="AG28" s="194"/>
      <c r="AH28" s="194"/>
      <c r="AI28" s="194"/>
      <c r="AJ28" s="194"/>
      <c r="AK28" s="194"/>
      <c r="AL28" s="194"/>
    </row>
    <row r="29" spans="1:38" ht="29.25" customHeight="1" x14ac:dyDescent="0.4">
      <c r="A29" s="194"/>
      <c r="B29" s="194"/>
      <c r="C29" s="780" t="s">
        <v>379</v>
      </c>
      <c r="D29" s="781"/>
      <c r="E29" s="781"/>
      <c r="F29" s="781"/>
      <c r="G29" s="781"/>
      <c r="H29" s="782"/>
      <c r="I29" s="238"/>
      <c r="J29" s="786"/>
      <c r="K29" s="786"/>
      <c r="L29" s="786"/>
      <c r="M29" s="786"/>
      <c r="N29" s="786"/>
      <c r="O29" s="786"/>
      <c r="P29" s="239"/>
      <c r="Q29" s="250"/>
      <c r="R29" s="772"/>
      <c r="S29" s="772"/>
      <c r="T29" s="772"/>
      <c r="U29" s="772"/>
      <c r="V29" s="772"/>
      <c r="W29" s="772"/>
      <c r="X29" s="251"/>
      <c r="Y29" s="788"/>
      <c r="Z29" s="789"/>
      <c r="AA29" s="789"/>
      <c r="AB29" s="240" t="s">
        <v>384</v>
      </c>
      <c r="AC29" s="240"/>
      <c r="AD29" s="240"/>
      <c r="AE29" s="240"/>
      <c r="AF29" s="241"/>
      <c r="AG29" s="194"/>
      <c r="AH29" s="194"/>
      <c r="AI29" s="194"/>
      <c r="AJ29" s="194"/>
      <c r="AK29" s="194"/>
      <c r="AL29" s="194"/>
    </row>
    <row r="30" spans="1:38" ht="29.25" customHeight="1" thickBot="1" x14ac:dyDescent="0.45">
      <c r="A30" s="194"/>
      <c r="B30" s="194"/>
      <c r="C30" s="783"/>
      <c r="D30" s="784"/>
      <c r="E30" s="784"/>
      <c r="F30" s="784"/>
      <c r="G30" s="784"/>
      <c r="H30" s="785"/>
      <c r="I30" s="242"/>
      <c r="J30" s="787"/>
      <c r="K30" s="787"/>
      <c r="L30" s="787"/>
      <c r="M30" s="787"/>
      <c r="N30" s="787"/>
      <c r="O30" s="787"/>
      <c r="P30" s="243"/>
      <c r="Q30" s="253"/>
      <c r="R30" s="773"/>
      <c r="S30" s="773"/>
      <c r="T30" s="773"/>
      <c r="U30" s="773"/>
      <c r="V30" s="773"/>
      <c r="W30" s="773"/>
      <c r="X30" s="254"/>
      <c r="Y30" s="790"/>
      <c r="Z30" s="791"/>
      <c r="AA30" s="791"/>
      <c r="AB30" s="244" t="s">
        <v>384</v>
      </c>
      <c r="AC30" s="244"/>
      <c r="AD30" s="244"/>
      <c r="AE30" s="244"/>
      <c r="AF30" s="245"/>
      <c r="AG30" s="194"/>
      <c r="AH30" s="194"/>
      <c r="AI30" s="194"/>
      <c r="AJ30" s="194"/>
      <c r="AK30" s="194"/>
      <c r="AL30" s="194"/>
    </row>
    <row r="31" spans="1:38" ht="9" customHeight="1" x14ac:dyDescent="0.4">
      <c r="A31" s="194"/>
      <c r="B31" s="194"/>
      <c r="C31" s="229"/>
      <c r="D31" s="229"/>
      <c r="E31" s="229"/>
      <c r="F31" s="229"/>
      <c r="G31" s="229"/>
      <c r="H31" s="229"/>
      <c r="I31" s="230"/>
      <c r="J31" s="246"/>
      <c r="K31" s="246"/>
      <c r="L31" s="246"/>
      <c r="M31" s="246"/>
      <c r="N31" s="246"/>
      <c r="O31" s="246"/>
      <c r="P31" s="231"/>
      <c r="Q31" s="230"/>
      <c r="R31" s="230"/>
      <c r="S31" s="230"/>
      <c r="T31" s="230"/>
      <c r="U31" s="246"/>
      <c r="V31" s="246"/>
      <c r="W31" s="246"/>
      <c r="X31" s="246"/>
      <c r="Y31" s="234"/>
      <c r="Z31" s="235"/>
      <c r="AA31" s="235"/>
      <c r="AB31" s="235"/>
      <c r="AC31" s="235"/>
      <c r="AD31" s="235"/>
      <c r="AE31" s="235"/>
      <c r="AF31" s="235"/>
      <c r="AG31" s="194"/>
      <c r="AH31" s="194"/>
      <c r="AI31" s="194"/>
      <c r="AJ31" s="194"/>
      <c r="AK31" s="194"/>
      <c r="AL31" s="194"/>
    </row>
    <row r="32" spans="1:38" ht="16.5" customHeight="1" x14ac:dyDescent="0.4">
      <c r="A32" s="194"/>
      <c r="B32" s="194"/>
      <c r="C32" s="236" t="s">
        <v>380</v>
      </c>
      <c r="D32" s="229"/>
      <c r="E32" s="229"/>
      <c r="F32" s="229"/>
      <c r="G32" s="229"/>
      <c r="H32" s="229"/>
      <c r="I32" s="230"/>
      <c r="J32" s="246"/>
      <c r="K32" s="246"/>
      <c r="L32" s="246"/>
      <c r="M32" s="246"/>
      <c r="N32" s="246"/>
      <c r="O32" s="246"/>
      <c r="P32" s="231"/>
      <c r="Q32" s="230"/>
      <c r="R32" s="230"/>
      <c r="S32" s="230"/>
      <c r="T32" s="230"/>
      <c r="U32" s="246"/>
      <c r="V32" s="246"/>
      <c r="W32" s="246"/>
      <c r="X32" s="246"/>
      <c r="Y32" s="234"/>
      <c r="Z32" s="235"/>
      <c r="AA32" s="235"/>
      <c r="AB32" s="235"/>
      <c r="AC32" s="235"/>
      <c r="AD32" s="235"/>
      <c r="AE32" s="235"/>
      <c r="AF32" s="235"/>
      <c r="AG32" s="194"/>
      <c r="AH32" s="194"/>
      <c r="AI32" s="194"/>
      <c r="AJ32" s="194"/>
      <c r="AK32" s="194"/>
      <c r="AL32" s="194"/>
    </row>
    <row r="33" spans="1:38" ht="16.5" customHeight="1" x14ac:dyDescent="0.4">
      <c r="A33" s="194"/>
      <c r="B33" s="194"/>
      <c r="C33" s="236"/>
      <c r="D33" s="229"/>
      <c r="E33" s="229"/>
      <c r="F33" s="229"/>
      <c r="G33" s="229"/>
      <c r="H33" s="229"/>
      <c r="I33" s="230"/>
      <c r="J33" s="246"/>
      <c r="K33" s="246"/>
      <c r="L33" s="246"/>
      <c r="M33" s="246"/>
      <c r="N33" s="246"/>
      <c r="O33" s="246"/>
      <c r="P33" s="231"/>
      <c r="Q33" s="230"/>
      <c r="R33" s="230"/>
      <c r="S33" s="230"/>
      <c r="T33" s="230"/>
      <c r="U33" s="246"/>
      <c r="V33" s="246"/>
      <c r="W33" s="246"/>
      <c r="X33" s="246"/>
      <c r="Y33" s="234"/>
      <c r="Z33" s="235"/>
      <c r="AA33" s="235"/>
      <c r="AB33" s="235"/>
      <c r="AC33" s="235"/>
      <c r="AD33" s="235"/>
      <c r="AE33" s="235"/>
      <c r="AF33" s="235"/>
      <c r="AG33" s="194"/>
      <c r="AH33" s="194"/>
      <c r="AI33" s="194"/>
      <c r="AJ33" s="194"/>
      <c r="AK33" s="194"/>
      <c r="AL33" s="194"/>
    </row>
    <row r="34" spans="1:38" ht="18.75" customHeight="1" thickBot="1" x14ac:dyDescent="0.45"/>
    <row r="35" spans="1:38" ht="18" customHeight="1" thickBot="1" x14ac:dyDescent="0.45">
      <c r="C35" s="196" t="s">
        <v>381</v>
      </c>
      <c r="L35" s="777">
        <f>IFERROR(J29*G17,"")</f>
        <v>0</v>
      </c>
      <c r="M35" s="778"/>
      <c r="N35" s="778"/>
      <c r="O35" s="778"/>
      <c r="P35" s="779"/>
      <c r="T35" s="774">
        <f>R29*Y29+R30*Y30</f>
        <v>0</v>
      </c>
      <c r="U35" s="775"/>
      <c r="V35" s="775"/>
      <c r="W35" s="776"/>
      <c r="X35" s="247"/>
    </row>
    <row r="36" spans="1:38" x14ac:dyDescent="0.4">
      <c r="C36" s="237" t="s">
        <v>383</v>
      </c>
    </row>
  </sheetData>
  <sheetProtection selectLockedCells="1"/>
  <mergeCells count="62">
    <mergeCell ref="T35:W35"/>
    <mergeCell ref="L35:P35"/>
    <mergeCell ref="G15:AD15"/>
    <mergeCell ref="C28:H28"/>
    <mergeCell ref="J28:O28"/>
    <mergeCell ref="R28:W28"/>
    <mergeCell ref="C29:H30"/>
    <mergeCell ref="J29:O30"/>
    <mergeCell ref="Y29:AA29"/>
    <mergeCell ref="C26:H26"/>
    <mergeCell ref="C27:H27"/>
    <mergeCell ref="J27:O27"/>
    <mergeCell ref="R27:W27"/>
    <mergeCell ref="Y27:AF27"/>
    <mergeCell ref="Y30:AA30"/>
    <mergeCell ref="C25:H25"/>
    <mergeCell ref="J25:O25"/>
    <mergeCell ref="R25:W25"/>
    <mergeCell ref="Y25:AF25"/>
    <mergeCell ref="J26:O26"/>
    <mergeCell ref="R26:W26"/>
    <mergeCell ref="Y26:AF26"/>
    <mergeCell ref="C23:H23"/>
    <mergeCell ref="J23:O23"/>
    <mergeCell ref="R23:W23"/>
    <mergeCell ref="Y23:AF23"/>
    <mergeCell ref="C24:H24"/>
    <mergeCell ref="J24:O24"/>
    <mergeCell ref="R24:W24"/>
    <mergeCell ref="Y24:AF24"/>
    <mergeCell ref="Y21:AF21"/>
    <mergeCell ref="C22:H22"/>
    <mergeCell ref="J22:O22"/>
    <mergeCell ref="R22:W22"/>
    <mergeCell ref="Y22:AF22"/>
    <mergeCell ref="B9:E9"/>
    <mergeCell ref="G9:P9"/>
    <mergeCell ref="B11:E11"/>
    <mergeCell ref="G11:R11"/>
    <mergeCell ref="H12:M12"/>
    <mergeCell ref="AA1:AF1"/>
    <mergeCell ref="D3:AD3"/>
    <mergeCell ref="C4:AF4"/>
    <mergeCell ref="U5:Y5"/>
    <mergeCell ref="N7:R7"/>
    <mergeCell ref="S7:AD7"/>
    <mergeCell ref="R29:W29"/>
    <mergeCell ref="R30:W30"/>
    <mergeCell ref="Z28:AF28"/>
    <mergeCell ref="B13:E13"/>
    <mergeCell ref="G13:R13"/>
    <mergeCell ref="B15:E15"/>
    <mergeCell ref="B17:E17"/>
    <mergeCell ref="G17:J17"/>
    <mergeCell ref="K17:L17"/>
    <mergeCell ref="C20:H20"/>
    <mergeCell ref="I20:P20"/>
    <mergeCell ref="Q20:X20"/>
    <mergeCell ref="Y20:AF20"/>
    <mergeCell ref="C21:H21"/>
    <mergeCell ref="J21:O21"/>
    <mergeCell ref="R21:W21"/>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V W M 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V W M 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V j F Q o i k e 4 D g A A A B E A A A A T A B w A R m 9 y b X V s Y X M v U 2 V j d G l v b j E u b S C i G A A o o B Q A A A A A A A A A A A A A A A A A A A A A A A A A A A A r T k 0 u y c z P U w i G 0 I b W A F B L A Q I t A B Q A A g A I A D l V j F T l a W u D p w A A A P g A A A A S A A A A A A A A A A A A A A A A A A A A A A B D b 2 5 m a W c v U G F j a 2 F n Z S 5 4 b W x Q S w E C L Q A U A A I A C A A 5 V Y x U D 8 r p q 6 Q A A A D p A A A A E w A A A A A A A A A A A A A A A A D z A A A A W 0 N v b n R l b n R f V H l w Z X N d L n h t b F B L A Q I t A B Q A A g A I A D l V j F Q 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j a P 4 I b c v C R 6 i N + K c 6 i S b E A A A A A A I A A A A A A A N m A A D A A A A A E A A A A E Q a h Q N z 6 e K 0 M m x v G F N Y B Q g A A A A A B I A A A K A A A A A Q A A A A W j 2 v L i t I 4 j n 7 P Y h 8 x f P s m l A A A A D Z r L 1 k N e o i 8 s D n I R 6 p u P R 8 X c b G k P P g U w E q j C c Q 4 O s W T V y 5 6 O k Q E u t T u Y Y w G W F U k Y Z E C z r 6 l 8 j G Z 2 + 0 t t S Y b Q u 1 d b Z M G 1 y j I b 2 y c 0 c L K w B 4 G h Q A A A A 1 l x d t R / h k G 6 y 2 s M z E b l a k e B R c 7 g = = < / D a t a M a s h u p > 
</file>

<file path=customXml/itemProps1.xml><?xml version="1.0" encoding="utf-8"?>
<ds:datastoreItem xmlns:ds="http://schemas.openxmlformats.org/officeDocument/2006/customXml" ds:itemID="{A7C07D99-15BA-4372-B58E-3150005243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データシート</vt:lpstr>
      <vt:lpstr>様式第１</vt:lpstr>
      <vt:lpstr>様式第１の２</vt:lpstr>
      <vt:lpstr>様式第６</vt:lpstr>
      <vt:lpstr>別紙２</vt:lpstr>
      <vt:lpstr>導入車両</vt:lpstr>
      <vt:lpstr>廃車</vt:lpstr>
      <vt:lpstr>雛形＿リース料金均等</vt:lpstr>
      <vt:lpstr>雛形＿リース料金変動あり</vt:lpstr>
      <vt:lpstr>雛形＿前払い金あり</vt:lpstr>
      <vt:lpstr>委任状フォーマット_R５年度版</vt:lpstr>
      <vt:lpstr>2025年重量車燃費基準達成証明書</vt:lpstr>
      <vt:lpstr>Sheet1</vt:lpstr>
      <vt:lpstr>データシート!Print_Area</vt:lpstr>
      <vt:lpstr>委任状フォーマット_R５年度版!Print_Area</vt:lpstr>
      <vt:lpstr>雛形＿リース料金均等!Print_Area</vt:lpstr>
      <vt:lpstr>雛形＿リース料金変動あり!Print_Area</vt:lpstr>
      <vt:lpstr>雛形＿前払い金あり!Print_Area</vt:lpstr>
      <vt:lpstr>廃車!Print_Area</vt:lpstr>
      <vt:lpstr>別紙２!Print_Area</vt:lpstr>
      <vt:lpstr>様式第１!Print_Area</vt:lpstr>
      <vt:lpstr>様式第１の２!Print_Area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神保 向一</dc:creator>
  <cp:lastModifiedBy>神保 向一</cp:lastModifiedBy>
  <cp:lastPrinted>2023-05-16T00:42:59Z</cp:lastPrinted>
  <dcterms:created xsi:type="dcterms:W3CDTF">2022-02-18T04:36:01Z</dcterms:created>
  <dcterms:modified xsi:type="dcterms:W3CDTF">2023-05-22T07:00:15Z</dcterms:modified>
</cp:coreProperties>
</file>