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updateLinks="never" codeName="ThisWorkbook" defaultThemeVersion="164011"/>
  <bookViews>
    <workbookView xWindow="0" yWindow="0" windowWidth="19155" windowHeight="8190" tabRatio="799"/>
  </bookViews>
  <sheets>
    <sheet name="別紙1_11_資金計画(p.14～15)" sheetId="25" r:id="rId1"/>
  </sheets>
  <externalReferences>
    <externalReference r:id="rId2"/>
    <externalReference r:id="rId3"/>
  </externalReferences>
  <definedNames>
    <definedName name="_9．資金支出明細">#REF!</definedName>
    <definedName name="a">#REF!</definedName>
    <definedName name="A_農業・林業">#REF!</definedName>
    <definedName name="B_漁業">#REF!</definedName>
    <definedName name="C_鉱業・採石業・砂利採取業">#REF!</definedName>
    <definedName name="D_建設業">#REF!</definedName>
    <definedName name="E_製造業">#REF!</definedName>
    <definedName name="ECサイト">'[1]7申請概要'!$AB$32:$AR$32</definedName>
    <definedName name="F_電気・ガス・熱供給・水道業">#REF!</definedName>
    <definedName name="G_情報通信業">#REF!</definedName>
    <definedName name="H_運輸業・郵便業">#REF!</definedName>
    <definedName name="I_卸売業・小売業">#REF!</definedName>
    <definedName name="J_金融業・保険業">#REF!</definedName>
    <definedName name="K_不動産業・物品賃貸業">#REF!</definedName>
    <definedName name="L_学術研究・専門・技術ｻｰﾋﾞｽ業">#REF!</definedName>
    <definedName name="M_宿泊業・飲食ｻｰﾋﾞｽ業">#REF!</definedName>
    <definedName name="N_生活関連ｻｰﾋﾞｽ業・娯楽業">#REF!</definedName>
    <definedName name="O_教育・学習支援業">#REF!</definedName>
    <definedName name="P_医療・福祉">#REF!</definedName>
    <definedName name="_xlnm.Print_Area" localSheetId="0">'別紙1_11_資金計画(p.14～15)'!$A$1:$N$63</definedName>
    <definedName name="_xlnm.Print_Titles" localSheetId="0">'別紙1_11_資金計画(p.14～15)'!$1:$5</definedName>
    <definedName name="Q_複合ｻｰﾋﾞｽ事業">#REF!</definedName>
    <definedName name="R_ｻｰﾋﾞｽ業〈他に分類されないもの〉">#REF!</definedName>
    <definedName name="S_公務〈他に分類されるものを除く〉">#REF!</definedName>
    <definedName name="T_分類不能の産業">#REF!</definedName>
    <definedName name="ｚ">#REF!</definedName>
    <definedName name="zz">#REF!</definedName>
    <definedName name="サービス業">#REF!</definedName>
    <definedName name="スマートシティ">#REF!</definedName>
    <definedName name="セーフシティ">#REF!</definedName>
    <definedName name="ダイバーシティ">#REF!</definedName>
    <definedName name="一時支援金_国">#REF!</definedName>
    <definedName name="一覧">#REF!</definedName>
    <definedName name="卸売業">#REF!</definedName>
    <definedName name="月次支援給付金_都">#REF!</definedName>
    <definedName name="月次支援金_国">#REF!</definedName>
    <definedName name="事業復活支援金_国">#REF!</definedName>
    <definedName name="種類">#REF!</definedName>
    <definedName name="助成事業のフロー・スケジュール">#REF!</definedName>
    <definedName name="小売業">#REF!</definedName>
    <definedName name="製造業その他">#REF!</definedName>
    <definedName name="選択してください">#REF!</definedName>
    <definedName name="大分類" localSheetId="0">'[2]１申請者概要２申請状況'!$AG$5:$AG$24</definedName>
    <definedName name="大分類">'[2]１申請者概要２申請状況'!$AG$5:$AG$24</definedName>
    <definedName name="年度">#REF!</definedName>
    <definedName name="表">#REF!</definedName>
    <definedName name="名称">#REF!</definedName>
    <definedName name="利用状況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25" l="1"/>
  <c r="L47" i="25" l="1"/>
  <c r="L46" i="25"/>
  <c r="L45" i="25"/>
  <c r="L44" i="25"/>
  <c r="L43" i="25"/>
  <c r="L41" i="25"/>
  <c r="L40" i="25"/>
  <c r="L39" i="25"/>
  <c r="L38" i="25"/>
  <c r="L37" i="25"/>
  <c r="L34" i="25"/>
  <c r="L33" i="25"/>
  <c r="L32" i="25"/>
  <c r="L30" i="25"/>
  <c r="L29" i="25"/>
  <c r="L28" i="25"/>
  <c r="L26" i="25"/>
  <c r="L25" i="25"/>
  <c r="L24" i="25"/>
  <c r="L22" i="25"/>
  <c r="L21" i="25"/>
  <c r="L20" i="25"/>
  <c r="F62" i="25" l="1"/>
  <c r="L31" i="25" l="1"/>
  <c r="J19" i="25" l="1"/>
  <c r="H19" i="25"/>
  <c r="L11" i="25"/>
  <c r="L7" i="25"/>
  <c r="L6" i="25"/>
  <c r="L8" i="25"/>
  <c r="J48" i="25" l="1"/>
  <c r="L48" i="25" s="1"/>
  <c r="H48" i="25"/>
  <c r="J42" i="25"/>
  <c r="H42" i="25"/>
  <c r="J35" i="25"/>
  <c r="L35" i="25" s="1"/>
  <c r="H35" i="25"/>
  <c r="J31" i="25"/>
  <c r="H31" i="25"/>
  <c r="J27" i="25"/>
  <c r="L27" i="25" s="1"/>
  <c r="L36" i="25" s="1"/>
  <c r="H27" i="25"/>
  <c r="J23" i="25"/>
  <c r="L23" i="25" s="1"/>
  <c r="H23" i="25"/>
  <c r="H49" i="25" l="1"/>
  <c r="H36" i="25"/>
  <c r="L42" i="25"/>
  <c r="L49" i="25" s="1"/>
  <c r="J49" i="25"/>
  <c r="J36" i="25"/>
  <c r="E51" i="25"/>
  <c r="L17" i="25" l="1"/>
  <c r="L16" i="25"/>
  <c r="J14" i="25"/>
  <c r="J50" i="25" s="1"/>
  <c r="H14" i="25"/>
  <c r="H50" i="25" s="1"/>
  <c r="L9" i="25"/>
  <c r="L18" i="25" l="1"/>
  <c r="L15" i="25"/>
  <c r="L19" i="25" l="1"/>
  <c r="L12" i="25"/>
  <c r="L13" i="25"/>
  <c r="L10" i="25" l="1"/>
  <c r="L14" i="25" l="1"/>
  <c r="L50" i="25" s="1"/>
</calcChain>
</file>

<file path=xl/sharedStrings.xml><?xml version="1.0" encoding="utf-8"?>
<sst xmlns="http://schemas.openxmlformats.org/spreadsheetml/2006/main" count="81" uniqueCount="55">
  <si>
    <t>単位（円）</t>
    <rPh sb="0" eb="2">
      <t>タンイ</t>
    </rPh>
    <rPh sb="3" eb="4">
      <t>エン</t>
    </rPh>
    <phoneticPr fontId="4"/>
  </si>
  <si>
    <t>進捗状況等</t>
  </si>
  <si>
    <t>自己資金</t>
  </si>
  <si>
    <t>銀行借入金</t>
  </si>
  <si>
    <t>役員借入金</t>
  </si>
  <si>
    <t>その他</t>
  </si>
  <si>
    <t>合　　　計</t>
  </si>
  <si>
    <t>区　分</t>
    <phoneticPr fontId="2"/>
  </si>
  <si>
    <t>（２）資金調達内訳</t>
    <phoneticPr fontId="1"/>
  </si>
  <si>
    <t>輸 送 費</t>
    <phoneticPr fontId="4"/>
  </si>
  <si>
    <t>（１）経費区分別内訳</t>
    <phoneticPr fontId="1"/>
  </si>
  <si>
    <t>資金調達計画(円)</t>
    <rPh sb="7" eb="8">
      <t>エン</t>
    </rPh>
    <phoneticPr fontId="1"/>
  </si>
  <si>
    <t>資金の調達先(名称等)</t>
    <phoneticPr fontId="1"/>
  </si>
  <si>
    <t>助成対象経費
(税抜)</t>
    <rPh sb="0" eb="2">
      <t>ジョセイ</t>
    </rPh>
    <rPh sb="2" eb="4">
      <t>タイショウ</t>
    </rPh>
    <rPh sb="4" eb="6">
      <t>ケイヒ</t>
    </rPh>
    <rPh sb="8" eb="10">
      <t>ゼイヌ</t>
    </rPh>
    <phoneticPr fontId="2"/>
  </si>
  <si>
    <t>助成事業に
要する経費(税込)</t>
    <rPh sb="0" eb="4">
      <t>ジョセイジギョウ</t>
    </rPh>
    <rPh sb="6" eb="7">
      <t>ヨウ</t>
    </rPh>
    <rPh sb="9" eb="11">
      <t>ケイヒ</t>
    </rPh>
    <rPh sb="12" eb="14">
      <t>ゼイコミ</t>
    </rPh>
    <phoneticPr fontId="2"/>
  </si>
  <si>
    <t>　「資金調達計画」の合計が、上表「助成事業に要する経費」合計と一致するように記入してください。</t>
    <rPh sb="2" eb="8">
      <t>シキンチョウタツケイカク</t>
    </rPh>
    <rPh sb="10" eb="12">
      <t>ゴウケイ</t>
    </rPh>
    <rPh sb="14" eb="16">
      <t>ジョウヒョウ</t>
    </rPh>
    <rPh sb="31" eb="33">
      <t>イッチ</t>
    </rPh>
    <rPh sb="38" eb="40">
      <t>キニュウ</t>
    </rPh>
    <phoneticPr fontId="1"/>
  </si>
  <si>
    <t>費用名</t>
    <phoneticPr fontId="1"/>
  </si>
  <si>
    <t>経 費 区 分</t>
    <phoneticPr fontId="1"/>
  </si>
  <si>
    <t>助成率：</t>
    <rPh sb="0" eb="3">
      <t>ジョセイリツ</t>
    </rPh>
    <phoneticPr fontId="1"/>
  </si>
  <si>
    <t>小間装飾費</t>
    <rPh sb="0" eb="2">
      <t>コマ</t>
    </rPh>
    <rPh sb="2" eb="4">
      <t>ソウショク</t>
    </rPh>
    <rPh sb="4" eb="5">
      <t>ヒ</t>
    </rPh>
    <phoneticPr fontId="1"/>
  </si>
  <si>
    <t>海外展示会参加費</t>
    <rPh sb="0" eb="2">
      <t>カイガイ</t>
    </rPh>
    <rPh sb="2" eb="5">
      <t>テンジカイ</t>
    </rPh>
    <rPh sb="5" eb="8">
      <t>サンカヒ</t>
    </rPh>
    <phoneticPr fontId="1"/>
  </si>
  <si>
    <t>委託費</t>
    <rPh sb="0" eb="3">
      <t>イタクヒ</t>
    </rPh>
    <phoneticPr fontId="1"/>
  </si>
  <si>
    <t>海外向け自社webサイト製作費</t>
    <rPh sb="0" eb="3">
      <t>カイガイム</t>
    </rPh>
    <rPh sb="4" eb="6">
      <t>ジシャ</t>
    </rPh>
    <rPh sb="12" eb="15">
      <t>セイサクヒ</t>
    </rPh>
    <phoneticPr fontId="1"/>
  </si>
  <si>
    <t>海外向け自社webサイト製作費</t>
    <rPh sb="0" eb="2">
      <t>カイガイ</t>
    </rPh>
    <rPh sb="2" eb="3">
      <t>ム</t>
    </rPh>
    <rPh sb="4" eb="6">
      <t>ジシャ</t>
    </rPh>
    <rPh sb="12" eb="15">
      <t>セイサクヒ</t>
    </rPh>
    <phoneticPr fontId="1"/>
  </si>
  <si>
    <t>外国語チラシ・カタログ製作費</t>
    <phoneticPr fontId="1"/>
  </si>
  <si>
    <t>外国語PR動画制作費</t>
    <phoneticPr fontId="1"/>
  </si>
  <si>
    <t>海外向けPR広告掲載費</t>
    <phoneticPr fontId="1"/>
  </si>
  <si>
    <t>海外向けマーケティング調査費</t>
    <phoneticPr fontId="1"/>
  </si>
  <si>
    <t>海外向けECサイト出店初期登録料①</t>
    <rPh sb="0" eb="3">
      <t>カイガイム</t>
    </rPh>
    <rPh sb="9" eb="11">
      <t>シュッテン</t>
    </rPh>
    <rPh sb="11" eb="13">
      <t>ショキ</t>
    </rPh>
    <rPh sb="13" eb="16">
      <t>トウロクリョウ</t>
    </rPh>
    <phoneticPr fontId="1"/>
  </si>
  <si>
    <t>海外向けECサイト出店初期登録料②</t>
    <rPh sb="0" eb="3">
      <t>カイガイム</t>
    </rPh>
    <rPh sb="9" eb="11">
      <t>シュッテン</t>
    </rPh>
    <rPh sb="11" eb="13">
      <t>ショキ</t>
    </rPh>
    <rPh sb="13" eb="16">
      <t>トウロクリョウ</t>
    </rPh>
    <phoneticPr fontId="1"/>
  </si>
  <si>
    <t>海外展示会参加費 　計</t>
    <rPh sb="0" eb="2">
      <t>カイガイ</t>
    </rPh>
    <rPh sb="2" eb="4">
      <t>テンジ</t>
    </rPh>
    <rPh sb="4" eb="5">
      <t>カイ</t>
    </rPh>
    <rPh sb="5" eb="8">
      <t>サンカヒ</t>
    </rPh>
    <phoneticPr fontId="1"/>
  </si>
  <si>
    <t>NO.1</t>
    <phoneticPr fontId="1"/>
  </si>
  <si>
    <t>NO.2</t>
  </si>
  <si>
    <t>NO.2</t>
    <phoneticPr fontId="1"/>
  </si>
  <si>
    <t>NO.3</t>
  </si>
  <si>
    <t>NO.4</t>
  </si>
  <si>
    <t>NO.5</t>
  </si>
  <si>
    <t xml:space="preserve">合　　計    </t>
    <rPh sb="0" eb="1">
      <t>ゴウ</t>
    </rPh>
    <rPh sb="3" eb="4">
      <t>ケイ</t>
    </rPh>
    <phoneticPr fontId="4"/>
  </si>
  <si>
    <t>海外向け自社webサイト製作費　計</t>
    <rPh sb="4" eb="6">
      <t>ジシャ</t>
    </rPh>
    <rPh sb="12" eb="15">
      <t>セイサクヒ</t>
    </rPh>
    <phoneticPr fontId="1"/>
  </si>
  <si>
    <t>外国語チラシ・カタログ製作費　計</t>
    <rPh sb="0" eb="3">
      <t>ガイコクゴ</t>
    </rPh>
    <rPh sb="11" eb="14">
      <t>セイサクヒ</t>
    </rPh>
    <phoneticPr fontId="1"/>
  </si>
  <si>
    <t>外国語PR動画製作費　計</t>
    <rPh sb="0" eb="3">
      <t>ガイコクゴ</t>
    </rPh>
    <rPh sb="5" eb="7">
      <t>ドウガ</t>
    </rPh>
    <rPh sb="7" eb="10">
      <t>セイサクヒ</t>
    </rPh>
    <phoneticPr fontId="1"/>
  </si>
  <si>
    <t>海外向けPR広告掲載費　計</t>
    <rPh sb="0" eb="3">
      <t>カイガイム</t>
    </rPh>
    <rPh sb="6" eb="8">
      <t>コウコク</t>
    </rPh>
    <rPh sb="8" eb="11">
      <t>ケイサイヒ</t>
    </rPh>
    <phoneticPr fontId="1"/>
  </si>
  <si>
    <t>海外向けマーケティング調査費　計</t>
    <rPh sb="0" eb="3">
      <t>カイガイム</t>
    </rPh>
    <rPh sb="11" eb="14">
      <t>チョウサヒ</t>
    </rPh>
    <phoneticPr fontId="1"/>
  </si>
  <si>
    <t>海外向けECサイト出店初期登録料</t>
    <rPh sb="0" eb="3">
      <t>カイガイム</t>
    </rPh>
    <rPh sb="9" eb="11">
      <t>シュッテン</t>
    </rPh>
    <rPh sb="11" eb="13">
      <t>ショキ</t>
    </rPh>
    <rPh sb="13" eb="16">
      <t>トウロクリョウ</t>
    </rPh>
    <phoneticPr fontId="1"/>
  </si>
  <si>
    <t>海外向けECサイト出店初期登録料　計</t>
    <phoneticPr fontId="1"/>
  </si>
  <si>
    <t>販売促進費</t>
    <rPh sb="0" eb="5">
      <t>ハンバイソクシンヒ</t>
    </rPh>
    <phoneticPr fontId="1"/>
  </si>
  <si>
    <t>販売促進費　計</t>
    <rPh sb="0" eb="4">
      <t>ハンバイソクシン</t>
    </rPh>
    <rPh sb="4" eb="5">
      <t>ヒ</t>
    </rPh>
    <rPh sb="5" eb="6">
      <t>ジヒ</t>
    </rPh>
    <phoneticPr fontId="1"/>
  </si>
  <si>
    <t>委託費　計</t>
    <rPh sb="0" eb="2">
      <t>イタク</t>
    </rPh>
    <rPh sb="2" eb="3">
      <t>ヒ</t>
    </rPh>
    <rPh sb="3" eb="4">
      <t>ジヒ</t>
    </rPh>
    <phoneticPr fontId="1"/>
  </si>
  <si>
    <t>小間スペース利用料(オンライン出展基本料を除く)</t>
    <rPh sb="0" eb="2">
      <t>コマ</t>
    </rPh>
    <rPh sb="6" eb="9">
      <t>リヨウリョウ</t>
    </rPh>
    <rPh sb="15" eb="17">
      <t>シュッテン</t>
    </rPh>
    <rPh sb="17" eb="20">
      <t>キホンリョウ</t>
    </rPh>
    <rPh sb="21" eb="22">
      <t>ノゾ</t>
    </rPh>
    <phoneticPr fontId="4"/>
  </si>
  <si>
    <t>オンライン出展基本料</t>
    <rPh sb="5" eb="7">
      <t>シュッテン</t>
    </rPh>
    <rPh sb="7" eb="10">
      <t>キホンリョウ</t>
    </rPh>
    <phoneticPr fontId="1"/>
  </si>
  <si>
    <r>
      <rPr>
        <b/>
        <sz val="6"/>
        <color theme="1"/>
        <rFont val="游ゴシック"/>
        <family val="3"/>
        <charset val="128"/>
        <scheme val="minor"/>
      </rPr>
      <t>助成金交付申請額</t>
    </r>
    <r>
      <rPr>
        <sz val="6"/>
        <color theme="1"/>
        <rFont val="游ゴシック"/>
        <family val="3"/>
        <charset val="128"/>
        <scheme val="minor"/>
      </rPr>
      <t xml:space="preserve">
助成対象経費の2/3
又は費用別限度額
(千円未満は切り捨て)</t>
    </r>
    <rPh sb="0" eb="3">
      <t>ジョセイキン</t>
    </rPh>
    <rPh sb="3" eb="5">
      <t>コウフ</t>
    </rPh>
    <rPh sb="5" eb="8">
      <t>シンセイガク</t>
    </rPh>
    <rPh sb="20" eb="21">
      <t>マタ</t>
    </rPh>
    <rPh sb="22" eb="24">
      <t>ヒヨウ</t>
    </rPh>
    <rPh sb="24" eb="25">
      <t>ベツ</t>
    </rPh>
    <phoneticPr fontId="2"/>
  </si>
  <si>
    <t>海外向けデザイン・コンセプト設計費</t>
    <phoneticPr fontId="1"/>
  </si>
  <si>
    <t>海外向けデザイン・コンセプト設計費　計</t>
    <phoneticPr fontId="1"/>
  </si>
  <si>
    <t>様式第１号（別紙１―11）</t>
    <rPh sb="6" eb="8">
      <t>ベッシ</t>
    </rPh>
    <phoneticPr fontId="2"/>
  </si>
  <si>
    <t>７　資金計画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</si>
</sst>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,##0_ "/>
    <numFmt numFmtId="186" formatCode="#,##0_);[Red]\(#,##0\)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明朝"/>
      <family val="1"/>
      <charset val="128"/>
    </font>
    <font>
      <sz val="10.5"/>
      <name val="游明朝"/>
      <family val="1"/>
      <charset val="128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游ゴシック Light"/>
      <family val="3"/>
      <charset val="128"/>
      <scheme val="maj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name val="游ゴシック"/>
      <family val="2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9" fillId="0" borderId="0"/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57">
    <xf numFmtId="0" fontId="0" fillId="0" borderId="0" xfId="0">
      <alignment vertical="center"/>
    </xf>
    <xf numFmtId="0" fontId="11" fillId="0" borderId="0" xfId="0" applyFont="1" applyAlignment="1" applyProtection="1">
      <alignment horizontal="right" vertical="center"/>
    </xf>
    <xf numFmtId="0" fontId="0" fillId="0" borderId="0" xfId="0" applyProtection="1">
      <alignment vertical="center"/>
    </xf>
    <xf numFmtId="0" fontId="5" fillId="0" borderId="0" xfId="0" applyFont="1" applyProtection="1">
      <alignment vertical="center"/>
    </xf>
    <xf numFmtId="0" fontId="18" fillId="0" borderId="0" xfId="0" applyFont="1" applyProtection="1">
      <alignment vertical="center"/>
    </xf>
    <xf numFmtId="0" fontId="0" fillId="0" borderId="0" xfId="0" applyBorder="1" applyProtection="1">
      <alignment vertical="center"/>
    </xf>
    <xf numFmtId="0" fontId="7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8" fillId="0" borderId="0" xfId="0" applyFont="1" applyFill="1" applyProtection="1">
      <alignment vertical="center"/>
    </xf>
    <xf numFmtId="0" fontId="13" fillId="0" borderId="0" xfId="2" applyFont="1" applyAlignment="1" applyProtection="1">
      <alignment vertical="center"/>
    </xf>
    <xf numFmtId="0" fontId="10" fillId="0" borderId="0" xfId="2" applyFont="1" applyAlignment="1" applyProtection="1">
      <alignment vertical="center"/>
    </xf>
    <xf numFmtId="0" fontId="12" fillId="0" borderId="0" xfId="2" applyFont="1" applyAlignment="1" applyProtection="1">
      <alignment vertical="center"/>
    </xf>
    <xf numFmtId="0" fontId="14" fillId="0" borderId="0" xfId="2" applyFont="1" applyBorder="1" applyAlignment="1" applyProtection="1">
      <alignment vertical="center"/>
    </xf>
    <xf numFmtId="0" fontId="1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horizontal="right" vertical="center"/>
    </xf>
    <xf numFmtId="0" fontId="27" fillId="0" borderId="0" xfId="0" applyFont="1" applyProtection="1">
      <alignment vertical="center"/>
    </xf>
    <xf numFmtId="12" fontId="14" fillId="0" borderId="0" xfId="2" applyNumberFormat="1" applyFont="1" applyBorder="1" applyAlignment="1" applyProtection="1">
      <alignment vertical="center"/>
    </xf>
    <xf numFmtId="0" fontId="0" fillId="2" borderId="5" xfId="0" applyFill="1" applyBorder="1" applyProtection="1">
      <alignment vertical="center"/>
    </xf>
    <xf numFmtId="0" fontId="16" fillId="0" borderId="0" xfId="0" applyFont="1">
      <alignment vertical="center"/>
    </xf>
    <xf numFmtId="0" fontId="0" fillId="2" borderId="6" xfId="0" applyFill="1" applyBorder="1" applyProtection="1">
      <alignment vertical="center"/>
    </xf>
    <xf numFmtId="0" fontId="25" fillId="7" borderId="1" xfId="0" applyFont="1" applyFill="1" applyBorder="1" applyAlignment="1" applyProtection="1">
      <alignment horizontal="center" vertical="center" textRotation="255" wrapText="1"/>
    </xf>
    <xf numFmtId="9" fontId="0" fillId="0" borderId="0" xfId="4" applyFont="1" applyProtection="1">
      <alignment vertical="center"/>
    </xf>
    <xf numFmtId="0" fontId="25" fillId="3" borderId="1" xfId="0" applyFont="1" applyFill="1" applyBorder="1" applyAlignment="1" applyProtection="1">
      <alignment horizontal="center" vertical="center" textRotation="255" wrapText="1"/>
    </xf>
    <xf numFmtId="0" fontId="25" fillId="9" borderId="6" xfId="0" applyFont="1" applyFill="1" applyBorder="1" applyAlignment="1" applyProtection="1">
      <alignment horizontal="center" vertical="center" textRotation="255" wrapText="1"/>
    </xf>
    <xf numFmtId="0" fontId="25" fillId="7" borderId="6" xfId="0" applyFont="1" applyFill="1" applyBorder="1" applyAlignment="1" applyProtection="1">
      <alignment horizontal="center" vertical="center" textRotation="255" wrapText="1"/>
    </xf>
    <xf numFmtId="0" fontId="25" fillId="7" borderId="5" xfId="0" applyFont="1" applyFill="1" applyBorder="1" applyAlignment="1" applyProtection="1">
      <alignment horizontal="center" vertical="center" textRotation="255" wrapText="1"/>
    </xf>
    <xf numFmtId="0" fontId="26" fillId="10" borderId="11" xfId="0" applyFont="1" applyFill="1" applyBorder="1" applyAlignment="1" applyProtection="1">
      <alignment horizontal="center" vertical="center" textRotation="255" wrapText="1"/>
    </xf>
    <xf numFmtId="0" fontId="25" fillId="7" borderId="4" xfId="0" applyFont="1" applyFill="1" applyBorder="1" applyAlignment="1" applyProtection="1">
      <alignment horizontal="center" vertical="center" textRotation="255" wrapText="1"/>
    </xf>
    <xf numFmtId="0" fontId="25" fillId="10" borderId="6" xfId="0" applyFont="1" applyFill="1" applyBorder="1" applyAlignment="1" applyProtection="1">
      <alignment horizontal="center" vertical="center" textRotation="255" wrapText="1"/>
    </xf>
    <xf numFmtId="0" fontId="26" fillId="10" borderId="14" xfId="0" applyFont="1" applyFill="1" applyBorder="1" applyAlignment="1" applyProtection="1">
      <alignment horizontal="center" vertical="center" textRotation="255" wrapText="1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26" fillId="10" borderId="7" xfId="0" applyFont="1" applyFill="1" applyBorder="1" applyAlignment="1" applyProtection="1">
      <alignment horizontal="center" vertical="center" textRotation="255" wrapText="1"/>
    </xf>
    <xf numFmtId="0" fontId="26" fillId="10" borderId="11" xfId="0" applyFont="1" applyFill="1" applyBorder="1" applyAlignment="1" applyProtection="1">
      <alignment horizontal="center" vertical="center" textRotation="255" wrapText="1"/>
    </xf>
    <xf numFmtId="0" fontId="26" fillId="10" borderId="14" xfId="0" applyFont="1" applyFill="1" applyBorder="1" applyAlignment="1" applyProtection="1">
      <alignment horizontal="center" vertical="center" textRotation="255" wrapText="1"/>
    </xf>
    <xf numFmtId="0" fontId="20" fillId="10" borderId="6" xfId="2" applyFont="1" applyFill="1" applyBorder="1" applyAlignment="1" applyProtection="1">
      <alignment horizontal="center" vertical="center" shrinkToFit="1"/>
    </xf>
    <xf numFmtId="0" fontId="20" fillId="10" borderId="4" xfId="2" applyFont="1" applyFill="1" applyBorder="1" applyAlignment="1" applyProtection="1">
      <alignment horizontal="center" vertical="center" shrinkToFit="1"/>
    </xf>
    <xf numFmtId="186" fontId="22" fillId="5" borderId="5" xfId="1" applyNumberFormat="1" applyFont="1" applyFill="1" applyBorder="1" applyAlignment="1" applyProtection="1">
      <alignment vertical="center" shrinkToFit="1"/>
    </xf>
    <xf numFmtId="186" fontId="22" fillId="5" borderId="4" xfId="1" applyNumberFormat="1" applyFont="1" applyFill="1" applyBorder="1" applyAlignment="1" applyProtection="1">
      <alignment vertical="center" shrinkToFit="1"/>
    </xf>
    <xf numFmtId="186" fontId="23" fillId="4" borderId="18" xfId="1" applyNumberFormat="1" applyFont="1" applyFill="1" applyBorder="1" applyAlignment="1" applyProtection="1">
      <alignment vertical="center" shrinkToFit="1"/>
      <protection locked="0"/>
    </xf>
    <xf numFmtId="186" fontId="23" fillId="4" borderId="19" xfId="1" applyNumberFormat="1" applyFont="1" applyFill="1" applyBorder="1" applyAlignment="1" applyProtection="1">
      <alignment vertical="center" shrinkToFit="1"/>
      <protection locked="0"/>
    </xf>
    <xf numFmtId="0" fontId="20" fillId="7" borderId="7" xfId="2" applyFont="1" applyFill="1" applyBorder="1" applyAlignment="1" applyProtection="1">
      <alignment horizontal="center" vertical="center" shrinkToFit="1"/>
    </xf>
    <xf numFmtId="0" fontId="20" fillId="7" borderId="8" xfId="2" applyFont="1" applyFill="1" applyBorder="1" applyAlignment="1" applyProtection="1">
      <alignment horizontal="center" vertical="center" shrinkToFit="1"/>
    </xf>
    <xf numFmtId="0" fontId="20" fillId="7" borderId="13" xfId="2" applyFont="1" applyFill="1" applyBorder="1" applyAlignment="1" applyProtection="1">
      <alignment horizontal="center" vertical="center" shrinkToFit="1"/>
    </xf>
    <xf numFmtId="0" fontId="20" fillId="7" borderId="11" xfId="2" applyFont="1" applyFill="1" applyBorder="1" applyAlignment="1" applyProtection="1">
      <alignment horizontal="center" vertical="center" shrinkToFit="1"/>
    </xf>
    <xf numFmtId="0" fontId="20" fillId="7" borderId="0" xfId="2" applyFont="1" applyFill="1" applyBorder="1" applyAlignment="1" applyProtection="1">
      <alignment horizontal="center" vertical="center" shrinkToFit="1"/>
    </xf>
    <xf numFmtId="0" fontId="20" fillId="7" borderId="12" xfId="2" applyFont="1" applyFill="1" applyBorder="1" applyAlignment="1" applyProtection="1">
      <alignment horizontal="center" vertical="center" shrinkToFit="1"/>
    </xf>
    <xf numFmtId="0" fontId="20" fillId="7" borderId="14" xfId="2" applyFont="1" applyFill="1" applyBorder="1" applyAlignment="1" applyProtection="1">
      <alignment horizontal="center" vertical="center" shrinkToFit="1"/>
    </xf>
    <xf numFmtId="0" fontId="20" fillId="7" borderId="9" xfId="2" applyFont="1" applyFill="1" applyBorder="1" applyAlignment="1" applyProtection="1">
      <alignment horizontal="center" vertical="center" shrinkToFit="1"/>
    </xf>
    <xf numFmtId="0" fontId="20" fillId="7" borderId="3" xfId="2" applyFont="1" applyFill="1" applyBorder="1" applyAlignment="1" applyProtection="1">
      <alignment horizontal="center" vertical="center" shrinkToFit="1"/>
    </xf>
    <xf numFmtId="9" fontId="20" fillId="7" borderId="7" xfId="4" applyFont="1" applyFill="1" applyBorder="1" applyAlignment="1" applyProtection="1">
      <alignment horizontal="center" vertical="center" shrinkToFit="1"/>
    </xf>
    <xf numFmtId="9" fontId="20" fillId="7" borderId="8" xfId="4" applyFont="1" applyFill="1" applyBorder="1" applyAlignment="1" applyProtection="1">
      <alignment horizontal="center" vertical="center" shrinkToFit="1"/>
    </xf>
    <xf numFmtId="9" fontId="20" fillId="7" borderId="13" xfId="4" applyFont="1" applyFill="1" applyBorder="1" applyAlignment="1" applyProtection="1">
      <alignment horizontal="center" vertical="center" shrinkToFit="1"/>
    </xf>
    <xf numFmtId="9" fontId="20" fillId="7" borderId="11" xfId="4" applyFont="1" applyFill="1" applyBorder="1" applyAlignment="1" applyProtection="1">
      <alignment horizontal="center" vertical="center" shrinkToFit="1"/>
    </xf>
    <xf numFmtId="9" fontId="20" fillId="7" borderId="0" xfId="4" applyFont="1" applyFill="1" applyBorder="1" applyAlignment="1" applyProtection="1">
      <alignment horizontal="center" vertical="center" shrinkToFit="1"/>
    </xf>
    <xf numFmtId="9" fontId="20" fillId="7" borderId="12" xfId="4" applyFont="1" applyFill="1" applyBorder="1" applyAlignment="1" applyProtection="1">
      <alignment horizontal="center" vertical="center" shrinkToFit="1"/>
    </xf>
    <xf numFmtId="9" fontId="20" fillId="7" borderId="14" xfId="4" applyFont="1" applyFill="1" applyBorder="1" applyAlignment="1" applyProtection="1">
      <alignment horizontal="center" vertical="center" shrinkToFit="1"/>
    </xf>
    <xf numFmtId="9" fontId="20" fillId="7" borderId="9" xfId="4" applyFont="1" applyFill="1" applyBorder="1" applyAlignment="1" applyProtection="1">
      <alignment horizontal="center" vertical="center" shrinkToFit="1"/>
    </xf>
    <xf numFmtId="9" fontId="20" fillId="7" borderId="3" xfId="4" applyFont="1" applyFill="1" applyBorder="1" applyAlignment="1" applyProtection="1">
      <alignment horizontal="center" vertical="center" shrinkToFit="1"/>
    </xf>
    <xf numFmtId="186" fontId="22" fillId="4" borderId="5" xfId="1" applyNumberFormat="1" applyFont="1" applyFill="1" applyBorder="1" applyAlignment="1" applyProtection="1">
      <alignment vertical="center" shrinkToFit="1"/>
    </xf>
    <xf numFmtId="186" fontId="22" fillId="4" borderId="4" xfId="1" applyNumberFormat="1" applyFont="1" applyFill="1" applyBorder="1" applyAlignment="1" applyProtection="1">
      <alignment vertical="center" shrinkToFit="1"/>
    </xf>
    <xf numFmtId="186" fontId="22" fillId="2" borderId="5" xfId="1" applyNumberFormat="1" applyFont="1" applyFill="1" applyBorder="1" applyAlignment="1" applyProtection="1">
      <alignment vertical="center" shrinkToFit="1"/>
    </xf>
    <xf numFmtId="186" fontId="22" fillId="2" borderId="4" xfId="1" applyNumberFormat="1" applyFont="1" applyFill="1" applyBorder="1" applyAlignment="1" applyProtection="1">
      <alignment vertical="center" shrinkToFit="1"/>
    </xf>
    <xf numFmtId="0" fontId="20" fillId="7" borderId="6" xfId="2" applyFont="1" applyFill="1" applyBorder="1" applyAlignment="1" applyProtection="1">
      <alignment horizontal="center" vertical="center" shrinkToFit="1"/>
    </xf>
    <xf numFmtId="0" fontId="20" fillId="7" borderId="4" xfId="2" applyFont="1" applyFill="1" applyBorder="1" applyAlignment="1" applyProtection="1">
      <alignment horizontal="center" vertical="center" shrinkToFit="1"/>
    </xf>
    <xf numFmtId="0" fontId="20" fillId="7" borderId="7" xfId="2" applyFont="1" applyFill="1" applyBorder="1" applyAlignment="1" applyProtection="1">
      <alignment horizontal="center" vertical="center" wrapText="1" shrinkToFit="1"/>
    </xf>
    <xf numFmtId="0" fontId="20" fillId="7" borderId="8" xfId="2" applyFont="1" applyFill="1" applyBorder="1" applyAlignment="1" applyProtection="1">
      <alignment horizontal="center" vertical="center" wrapText="1" shrinkToFit="1"/>
    </xf>
    <xf numFmtId="0" fontId="20" fillId="7" borderId="13" xfId="2" applyFont="1" applyFill="1" applyBorder="1" applyAlignment="1" applyProtection="1">
      <alignment horizontal="center" vertical="center" wrapText="1" shrinkToFit="1"/>
    </xf>
    <xf numFmtId="0" fontId="20" fillId="7" borderId="11" xfId="2" applyFont="1" applyFill="1" applyBorder="1" applyAlignment="1" applyProtection="1">
      <alignment horizontal="center" vertical="center" wrapText="1" shrinkToFit="1"/>
    </xf>
    <xf numFmtId="0" fontId="20" fillId="7" borderId="0" xfId="2" applyFont="1" applyFill="1" applyBorder="1" applyAlignment="1" applyProtection="1">
      <alignment horizontal="center" vertical="center" wrapText="1" shrinkToFit="1"/>
    </xf>
    <xf numFmtId="0" fontId="20" fillId="7" borderId="12" xfId="2" applyFont="1" applyFill="1" applyBorder="1" applyAlignment="1" applyProtection="1">
      <alignment horizontal="center" vertical="center" wrapText="1" shrinkToFit="1"/>
    </xf>
    <xf numFmtId="0" fontId="20" fillId="7" borderId="14" xfId="2" applyFont="1" applyFill="1" applyBorder="1" applyAlignment="1" applyProtection="1">
      <alignment horizontal="center" vertical="center" wrapText="1" shrinkToFit="1"/>
    </xf>
    <xf numFmtId="0" fontId="20" fillId="7" borderId="9" xfId="2" applyFont="1" applyFill="1" applyBorder="1" applyAlignment="1" applyProtection="1">
      <alignment horizontal="center" vertical="center" wrapText="1" shrinkToFit="1"/>
    </xf>
    <xf numFmtId="0" fontId="20" fillId="7" borderId="3" xfId="2" applyFont="1" applyFill="1" applyBorder="1" applyAlignment="1" applyProtection="1">
      <alignment horizontal="center" vertical="center" wrapText="1" shrinkToFit="1"/>
    </xf>
    <xf numFmtId="186" fontId="22" fillId="2" borderId="1" xfId="1" applyNumberFormat="1" applyFont="1" applyFill="1" applyBorder="1" applyAlignment="1" applyProtection="1">
      <alignment vertical="center" shrinkToFit="1"/>
    </xf>
    <xf numFmtId="0" fontId="17" fillId="3" borderId="5" xfId="2" applyFont="1" applyFill="1" applyBorder="1" applyAlignment="1" applyProtection="1">
      <alignment horizontal="center" vertical="center" wrapText="1" shrinkToFit="1"/>
    </xf>
    <xf numFmtId="0" fontId="17" fillId="3" borderId="6" xfId="2" applyFont="1" applyFill="1" applyBorder="1" applyAlignment="1" applyProtection="1">
      <alignment horizontal="center" vertical="center" wrapText="1" shrinkToFit="1"/>
    </xf>
    <xf numFmtId="0" fontId="17" fillId="3" borderId="4" xfId="2" applyFont="1" applyFill="1" applyBorder="1" applyAlignment="1" applyProtection="1">
      <alignment horizontal="center" vertical="center" wrapText="1" shrinkToFit="1"/>
    </xf>
    <xf numFmtId="186" fontId="22" fillId="4" borderId="1" xfId="1" applyNumberFormat="1" applyFont="1" applyFill="1" applyBorder="1" applyAlignment="1" applyProtection="1">
      <alignment vertical="center" shrinkToFit="1"/>
    </xf>
    <xf numFmtId="0" fontId="25" fillId="9" borderId="21" xfId="0" applyFont="1" applyFill="1" applyBorder="1" applyAlignment="1" applyProtection="1">
      <alignment horizontal="center" vertical="center" textRotation="255" wrapText="1"/>
    </xf>
    <xf numFmtId="0" fontId="25" fillId="9" borderId="11" xfId="0" applyFont="1" applyFill="1" applyBorder="1" applyAlignment="1" applyProtection="1">
      <alignment horizontal="center" vertical="center" textRotation="255" wrapText="1"/>
    </xf>
    <xf numFmtId="0" fontId="25" fillId="9" borderId="14" xfId="0" applyFont="1" applyFill="1" applyBorder="1" applyAlignment="1" applyProtection="1">
      <alignment horizontal="center" vertical="center" textRotation="255" wrapText="1"/>
    </xf>
    <xf numFmtId="0" fontId="17" fillId="3" borderId="5" xfId="2" applyFont="1" applyFill="1" applyBorder="1" applyAlignment="1" applyProtection="1">
      <alignment horizontal="center" vertical="center" shrinkToFit="1"/>
    </xf>
    <xf numFmtId="0" fontId="17" fillId="3" borderId="6" xfId="2" applyFont="1" applyFill="1" applyBorder="1" applyAlignment="1" applyProtection="1">
      <alignment horizontal="center" vertical="center" shrinkToFit="1"/>
    </xf>
    <xf numFmtId="0" fontId="17" fillId="3" borderId="4" xfId="2" applyFont="1" applyFill="1" applyBorder="1" applyAlignment="1" applyProtection="1">
      <alignment horizontal="center" vertical="center" shrinkToFit="1"/>
    </xf>
    <xf numFmtId="0" fontId="17" fillId="3" borderId="7" xfId="2" applyFont="1" applyFill="1" applyBorder="1" applyAlignment="1" applyProtection="1">
      <alignment horizontal="center" vertical="center" shrinkToFit="1"/>
    </xf>
    <xf numFmtId="0" fontId="17" fillId="3" borderId="8" xfId="2" applyFont="1" applyFill="1" applyBorder="1" applyAlignment="1" applyProtection="1">
      <alignment horizontal="center" vertical="center" shrinkToFit="1"/>
    </xf>
    <xf numFmtId="0" fontId="17" fillId="3" borderId="13" xfId="2" applyFont="1" applyFill="1" applyBorder="1" applyAlignment="1" applyProtection="1">
      <alignment horizontal="center" vertical="center" shrinkToFit="1"/>
    </xf>
    <xf numFmtId="0" fontId="17" fillId="3" borderId="14" xfId="2" applyFont="1" applyFill="1" applyBorder="1" applyAlignment="1" applyProtection="1">
      <alignment horizontal="center" vertical="center" shrinkToFit="1"/>
    </xf>
    <xf numFmtId="0" fontId="17" fillId="3" borderId="9" xfId="2" applyFont="1" applyFill="1" applyBorder="1" applyAlignment="1" applyProtection="1">
      <alignment horizontal="center" vertical="center" shrinkToFit="1"/>
    </xf>
    <xf numFmtId="0" fontId="17" fillId="3" borderId="3" xfId="2" applyFont="1" applyFill="1" applyBorder="1" applyAlignment="1" applyProtection="1">
      <alignment horizontal="center" vertical="center" shrinkToFit="1"/>
    </xf>
    <xf numFmtId="0" fontId="20" fillId="9" borderId="6" xfId="2" applyFont="1" applyFill="1" applyBorder="1" applyAlignment="1" applyProtection="1">
      <alignment horizontal="center" vertical="center" shrinkToFit="1"/>
    </xf>
    <xf numFmtId="0" fontId="20" fillId="9" borderId="4" xfId="2" applyFont="1" applyFill="1" applyBorder="1" applyAlignment="1" applyProtection="1">
      <alignment horizontal="center" vertical="center" shrinkToFit="1"/>
    </xf>
    <xf numFmtId="0" fontId="19" fillId="6" borderId="7" xfId="0" applyFont="1" applyFill="1" applyBorder="1" applyAlignment="1" applyProtection="1">
      <alignment horizontal="center" vertical="center" wrapText="1" shrinkToFit="1"/>
    </xf>
    <xf numFmtId="0" fontId="19" fillId="6" borderId="13" xfId="0" applyFont="1" applyFill="1" applyBorder="1" applyAlignment="1" applyProtection="1">
      <alignment horizontal="center" vertical="center" shrinkToFit="1"/>
    </xf>
    <xf numFmtId="0" fontId="19" fillId="6" borderId="14" xfId="0" applyFont="1" applyFill="1" applyBorder="1" applyAlignment="1" applyProtection="1">
      <alignment horizontal="center" vertical="center" shrinkToFit="1"/>
    </xf>
    <xf numFmtId="0" fontId="19" fillId="6" borderId="3" xfId="0" applyFont="1" applyFill="1" applyBorder="1" applyAlignment="1" applyProtection="1">
      <alignment horizontal="center" vertical="center" shrinkToFit="1"/>
    </xf>
    <xf numFmtId="0" fontId="28" fillId="8" borderId="7" xfId="0" applyFont="1" applyFill="1" applyBorder="1" applyAlignment="1" applyProtection="1">
      <alignment horizontal="center" vertical="center" wrapText="1" shrinkToFit="1"/>
    </xf>
    <xf numFmtId="0" fontId="28" fillId="8" borderId="13" xfId="0" applyFont="1" applyFill="1" applyBorder="1" applyAlignment="1" applyProtection="1">
      <alignment horizontal="center" vertical="center" wrapText="1" shrinkToFit="1"/>
    </xf>
    <xf numFmtId="0" fontId="28" fillId="8" borderId="14" xfId="0" applyFont="1" applyFill="1" applyBorder="1" applyAlignment="1" applyProtection="1">
      <alignment horizontal="center" vertical="center" wrapText="1" shrinkToFit="1"/>
    </xf>
    <xf numFmtId="0" fontId="28" fillId="8" borderId="3" xfId="0" applyFont="1" applyFill="1" applyBorder="1" applyAlignment="1" applyProtection="1">
      <alignment horizontal="center" vertical="center" wrapText="1" shrinkToFit="1"/>
    </xf>
    <xf numFmtId="186" fontId="22" fillId="5" borderId="1" xfId="1" applyNumberFormat="1" applyFont="1" applyFill="1" applyBorder="1" applyAlignment="1" applyProtection="1">
      <alignment vertical="center" shrinkToFit="1"/>
    </xf>
    <xf numFmtId="0" fontId="0" fillId="2" borderId="7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left" vertical="center" shrinkToFit="1"/>
    </xf>
    <xf numFmtId="0" fontId="13" fillId="6" borderId="1" xfId="2" applyFont="1" applyFill="1" applyBorder="1" applyAlignment="1" applyProtection="1">
      <alignment horizontal="left" vertical="center" shrinkToFit="1"/>
    </xf>
    <xf numFmtId="0" fontId="25" fillId="3" borderId="1" xfId="0" applyFont="1" applyFill="1" applyBorder="1" applyAlignment="1" applyProtection="1">
      <alignment horizontal="center" vertical="center" textRotation="255" wrapText="1"/>
    </xf>
    <xf numFmtId="0" fontId="25" fillId="9" borderId="10" xfId="0" applyFont="1" applyFill="1" applyBorder="1" applyAlignment="1" applyProtection="1">
      <alignment horizontal="center" vertical="center" textRotation="255" wrapText="1"/>
    </xf>
    <xf numFmtId="0" fontId="25" fillId="9" borderId="20" xfId="0" applyFont="1" applyFill="1" applyBorder="1" applyAlignment="1" applyProtection="1">
      <alignment horizontal="center" vertical="center" textRotation="255" wrapText="1"/>
    </xf>
    <xf numFmtId="0" fontId="15" fillId="2" borderId="5" xfId="0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 applyProtection="1">
      <alignment horizontal="center" vertical="center"/>
    </xf>
    <xf numFmtId="0" fontId="15" fillId="2" borderId="4" xfId="0" applyFont="1" applyFill="1" applyBorder="1" applyAlignment="1" applyProtection="1">
      <alignment horizontal="center" vertical="center"/>
    </xf>
    <xf numFmtId="0" fontId="19" fillId="2" borderId="5" xfId="0" applyFont="1" applyFill="1" applyBorder="1" applyAlignment="1" applyProtection="1">
      <alignment horizontal="center" vertical="center" shrinkToFit="1"/>
    </xf>
    <xf numFmtId="0" fontId="19" fillId="2" borderId="4" xfId="0" applyFont="1" applyFill="1" applyBorder="1" applyAlignment="1" applyProtection="1">
      <alignment horizontal="center" vertical="center" shrinkToFit="1"/>
    </xf>
    <xf numFmtId="0" fontId="19" fillId="2" borderId="6" xfId="0" applyFont="1" applyFill="1" applyBorder="1" applyAlignment="1" applyProtection="1">
      <alignment horizontal="center" vertical="center" shrinkToFit="1"/>
    </xf>
    <xf numFmtId="0" fontId="26" fillId="10" borderId="2" xfId="0" applyFont="1" applyFill="1" applyBorder="1" applyAlignment="1" applyProtection="1">
      <alignment horizontal="center" vertical="center" textRotation="255" wrapText="1"/>
    </xf>
    <xf numFmtId="0" fontId="26" fillId="10" borderId="10" xfId="0" applyFont="1" applyFill="1" applyBorder="1" applyAlignment="1" applyProtection="1">
      <alignment horizontal="center" vertical="center" textRotation="255" wrapText="1"/>
    </xf>
    <xf numFmtId="0" fontId="19" fillId="2" borderId="5" xfId="0" applyFont="1" applyFill="1" applyBorder="1" applyAlignment="1" applyProtection="1">
      <alignment horizontal="center" vertical="center"/>
    </xf>
    <xf numFmtId="0" fontId="19" fillId="2" borderId="6" xfId="0" applyFont="1" applyFill="1" applyBorder="1" applyAlignment="1" applyProtection="1">
      <alignment horizontal="center" vertical="center"/>
    </xf>
    <xf numFmtId="0" fontId="19" fillId="2" borderId="4" xfId="0" applyFont="1" applyFill="1" applyBorder="1" applyAlignment="1" applyProtection="1">
      <alignment horizontal="center" vertical="center"/>
    </xf>
    <xf numFmtId="186" fontId="22" fillId="5" borderId="6" xfId="1" applyNumberFormat="1" applyFont="1" applyFill="1" applyBorder="1" applyAlignment="1" applyProtection="1">
      <alignment vertical="center" shrinkToFit="1"/>
    </xf>
    <xf numFmtId="186" fontId="23" fillId="8" borderId="18" xfId="0" applyNumberFormat="1" applyFont="1" applyFill="1" applyBorder="1" applyAlignment="1" applyProtection="1">
      <alignment vertical="center" shrinkToFit="1"/>
    </xf>
    <xf numFmtId="186" fontId="23" fillId="8" borderId="19" xfId="0" applyNumberFormat="1" applyFont="1" applyFill="1" applyBorder="1" applyAlignment="1" applyProtection="1">
      <alignment vertical="center" shrinkToFit="1"/>
    </xf>
    <xf numFmtId="181" fontId="22" fillId="4" borderId="5" xfId="0" applyNumberFormat="1" applyFont="1" applyFill="1" applyBorder="1" applyAlignment="1" applyProtection="1">
      <alignment horizontal="right" vertical="center"/>
      <protection locked="0"/>
    </xf>
    <xf numFmtId="181" fontId="22" fillId="4" borderId="4" xfId="0" applyNumberFormat="1" applyFont="1" applyFill="1" applyBorder="1" applyAlignment="1" applyProtection="1">
      <alignment horizontal="right" vertical="center"/>
      <protection locked="0"/>
    </xf>
    <xf numFmtId="0" fontId="0" fillId="6" borderId="5" xfId="0" applyFill="1" applyBorder="1" applyAlignment="1" applyProtection="1">
      <alignment horizontal="center" vertical="center"/>
    </xf>
    <xf numFmtId="0" fontId="0" fillId="6" borderId="6" xfId="0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 vertical="center"/>
    </xf>
    <xf numFmtId="181" fontId="22" fillId="0" borderId="5" xfId="0" applyNumberFormat="1" applyFont="1" applyFill="1" applyBorder="1" applyAlignment="1" applyProtection="1">
      <alignment horizontal="right" vertical="center"/>
    </xf>
    <xf numFmtId="181" fontId="22" fillId="0" borderId="4" xfId="0" applyNumberFormat="1" applyFont="1" applyFill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center" vertical="center"/>
    </xf>
    <xf numFmtId="0" fontId="24" fillId="6" borderId="5" xfId="0" applyFont="1" applyFill="1" applyBorder="1" applyAlignment="1" applyProtection="1">
      <alignment horizontal="center" vertical="center"/>
    </xf>
    <xf numFmtId="0" fontId="24" fillId="6" borderId="6" xfId="0" applyFont="1" applyFill="1" applyBorder="1" applyAlignment="1" applyProtection="1">
      <alignment horizontal="center" vertical="center"/>
    </xf>
    <xf numFmtId="0" fontId="24" fillId="6" borderId="4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17" fillId="6" borderId="5" xfId="0" applyFont="1" applyFill="1" applyBorder="1" applyAlignment="1" applyProtection="1">
      <alignment horizontal="center" vertical="center"/>
    </xf>
    <xf numFmtId="0" fontId="17" fillId="6" borderId="6" xfId="0" applyFont="1" applyFill="1" applyBorder="1" applyAlignment="1" applyProtection="1">
      <alignment horizontal="center" vertical="center"/>
    </xf>
    <xf numFmtId="0" fontId="17" fillId="6" borderId="4" xfId="0" applyFont="1" applyFill="1" applyBorder="1" applyAlignment="1" applyProtection="1">
      <alignment horizontal="center" vertical="center"/>
    </xf>
    <xf numFmtId="0" fontId="17" fillId="6" borderId="7" xfId="0" applyFont="1" applyFill="1" applyBorder="1" applyAlignment="1" applyProtection="1">
      <alignment horizontal="center" vertical="center"/>
    </xf>
    <xf numFmtId="0" fontId="17" fillId="6" borderId="8" xfId="0" applyFont="1" applyFill="1" applyBorder="1" applyAlignment="1" applyProtection="1">
      <alignment horizontal="center" vertical="center"/>
    </xf>
    <xf numFmtId="0" fontId="17" fillId="6" borderId="13" xfId="0" applyFont="1" applyFill="1" applyBorder="1" applyAlignment="1" applyProtection="1">
      <alignment horizontal="center" vertical="center"/>
    </xf>
    <xf numFmtId="0" fontId="17" fillId="6" borderId="14" xfId="0" applyFont="1" applyFill="1" applyBorder="1" applyAlignment="1" applyProtection="1">
      <alignment horizontal="center" vertical="center"/>
    </xf>
    <xf numFmtId="0" fontId="17" fillId="6" borderId="9" xfId="0" applyFont="1" applyFill="1" applyBorder="1" applyAlignment="1" applyProtection="1">
      <alignment horizontal="center" vertical="center"/>
    </xf>
    <xf numFmtId="0" fontId="17" fillId="6" borderId="3" xfId="0" applyFont="1" applyFill="1" applyBorder="1" applyAlignment="1" applyProtection="1">
      <alignment horizontal="center" vertical="center"/>
    </xf>
  </cellXfs>
  <cellStyles count="6">
    <cellStyle name="パーセント" xfId="4" builtinId="5"/>
    <cellStyle name="桁区切り" xfId="1" builtinId="6"/>
    <cellStyle name="標準" xfId="0" builtinId="0"/>
    <cellStyle name="標準 2" xfId="3"/>
    <cellStyle name="標準 2 2" xfId="5"/>
    <cellStyle name="標準 3" xfId="2"/>
  </cellStyles>
  <dxfs count="7">
    <dxf>
      <font>
        <strike/>
        <color theme="1" tint="4.9989318521683403E-2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FF0000"/>
      </font>
      <fill>
        <patternFill>
          <bgColor theme="0"/>
        </patternFill>
      </fill>
      <border>
        <right style="thin">
          <color theme="0"/>
        </right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  <border>
        <top style="double">
          <color auto="1"/>
        </top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テーブル スタイル 8" pivot="0" count="6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</tableStyle>
  </tableStyles>
  <colors>
    <mruColors>
      <color rgb="FFFFFFE7"/>
      <color rgb="FFFF6600"/>
      <color rgb="FFF2F2F2"/>
      <color rgb="FFFFCCFF"/>
      <color rgb="FFFF99FF"/>
      <color rgb="FFFF66CC"/>
      <color rgb="FFFFC7CE"/>
      <color rgb="FF99FF99"/>
      <color rgb="FF00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501465</xdr:colOff>
      <xdr:row>49</xdr:row>
      <xdr:rowOff>2797</xdr:rowOff>
    </xdr:from>
    <xdr:to>
      <xdr:col>11</xdr:col>
      <xdr:colOff>412955</xdr:colOff>
      <xdr:row>49</xdr:row>
      <xdr:rowOff>121859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4415070" y="14240165"/>
          <a:ext cx="432859" cy="119062"/>
        </a:xfrm>
        <a:prstGeom prst="rect">
          <a:avLst/>
        </a:prstGeom>
        <a:solidFill>
          <a:sysClr val="window" lastClr="FFFFFF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400">
              <a:solidFill>
                <a:srgbClr val="FF0000"/>
              </a:solidFill>
            </a:rPr>
            <a:t>上限</a:t>
          </a:r>
          <a:r>
            <a:rPr kumimoji="1" lang="en-US" altLang="ja-JP" sz="400">
              <a:solidFill>
                <a:srgbClr val="FF0000"/>
              </a:solidFill>
            </a:rPr>
            <a:t>200</a:t>
          </a:r>
          <a:r>
            <a:rPr kumimoji="1" lang="ja-JP" altLang="en-US" sz="400">
              <a:solidFill>
                <a:srgbClr val="FF0000"/>
              </a:solidFill>
            </a:rPr>
            <a:t>万円</a:t>
          </a:r>
          <a:endParaRPr kumimoji="1" lang="ja-JP" altLang="en-US" sz="400"/>
        </a:p>
      </xdr:txBody>
    </xdr:sp>
    <xdr:clientData/>
  </xdr:twoCellAnchor>
  <xdr:twoCellAnchor>
    <xdr:from>
      <xdr:col>11</xdr:col>
      <xdr:colOff>1</xdr:colOff>
      <xdr:row>34</xdr:row>
      <xdr:rowOff>6350</xdr:rowOff>
    </xdr:from>
    <xdr:to>
      <xdr:col>11</xdr:col>
      <xdr:colOff>354543</xdr:colOff>
      <xdr:row>34</xdr:row>
      <xdr:rowOff>96310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4425951" y="9925050"/>
          <a:ext cx="354542" cy="89960"/>
        </a:xfrm>
        <a:prstGeom prst="rect">
          <a:avLst/>
        </a:prstGeom>
        <a:solidFill>
          <a:sysClr val="window" lastClr="FFFFFF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400">
              <a:solidFill>
                <a:srgbClr val="FF0000"/>
              </a:solidFill>
            </a:rPr>
            <a:t>上限２０万円</a:t>
          </a:r>
          <a:endParaRPr kumimoji="1" lang="ja-JP" altLang="en-US" sz="400"/>
        </a:p>
      </xdr:txBody>
    </xdr:sp>
    <xdr:clientData/>
  </xdr:twoCellAnchor>
  <xdr:twoCellAnchor>
    <xdr:from>
      <xdr:col>11</xdr:col>
      <xdr:colOff>1</xdr:colOff>
      <xdr:row>30</xdr:row>
      <xdr:rowOff>0</xdr:rowOff>
    </xdr:from>
    <xdr:to>
      <xdr:col>11</xdr:col>
      <xdr:colOff>354543</xdr:colOff>
      <xdr:row>30</xdr:row>
      <xdr:rowOff>89960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4445001" y="10155115"/>
          <a:ext cx="354542" cy="89960"/>
        </a:xfrm>
        <a:prstGeom prst="rect">
          <a:avLst/>
        </a:prstGeom>
        <a:solidFill>
          <a:sysClr val="window" lastClr="FFFFFF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400">
              <a:solidFill>
                <a:srgbClr val="FF0000"/>
              </a:solidFill>
            </a:rPr>
            <a:t>上限２０万円</a:t>
          </a:r>
          <a:endParaRPr kumimoji="1" lang="ja-JP" altLang="en-US" sz="400"/>
        </a:p>
      </xdr:txBody>
    </xdr:sp>
    <xdr:clientData/>
  </xdr:twoCellAnchor>
  <xdr:twoCellAnchor>
    <xdr:from>
      <xdr:col>11</xdr:col>
      <xdr:colOff>1</xdr:colOff>
      <xdr:row>22</xdr:row>
      <xdr:rowOff>0</xdr:rowOff>
    </xdr:from>
    <xdr:to>
      <xdr:col>11</xdr:col>
      <xdr:colOff>354543</xdr:colOff>
      <xdr:row>22</xdr:row>
      <xdr:rowOff>89960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4445001" y="8982808"/>
          <a:ext cx="354542" cy="89960"/>
        </a:xfrm>
        <a:prstGeom prst="rect">
          <a:avLst/>
        </a:prstGeom>
        <a:solidFill>
          <a:sysClr val="window" lastClr="FFFFFF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400">
              <a:solidFill>
                <a:srgbClr val="FF0000"/>
              </a:solidFill>
            </a:rPr>
            <a:t>上限２０万円</a:t>
          </a:r>
          <a:endParaRPr kumimoji="1" lang="ja-JP" altLang="en-US" sz="400"/>
        </a:p>
      </xdr:txBody>
    </xdr:sp>
    <xdr:clientData/>
  </xdr:twoCellAnchor>
  <xdr:twoCellAnchor>
    <xdr:from>
      <xdr:col>11</xdr:col>
      <xdr:colOff>1</xdr:colOff>
      <xdr:row>47</xdr:row>
      <xdr:rowOff>0</xdr:rowOff>
    </xdr:from>
    <xdr:to>
      <xdr:col>11</xdr:col>
      <xdr:colOff>354543</xdr:colOff>
      <xdr:row>47</xdr:row>
      <xdr:rowOff>89960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4445001" y="11913577"/>
          <a:ext cx="354542" cy="89960"/>
        </a:xfrm>
        <a:prstGeom prst="rect">
          <a:avLst/>
        </a:prstGeom>
        <a:solidFill>
          <a:sysClr val="window" lastClr="FFFFFF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400">
              <a:solidFill>
                <a:srgbClr val="FF0000"/>
              </a:solidFill>
            </a:rPr>
            <a:t>上限５０万円</a:t>
          </a:r>
          <a:endParaRPr kumimoji="1" lang="ja-JP" altLang="en-US" sz="400"/>
        </a:p>
      </xdr:txBody>
    </xdr:sp>
    <xdr:clientData/>
  </xdr:twoCellAnchor>
  <xdr:twoCellAnchor>
    <xdr:from>
      <xdr:col>11</xdr:col>
      <xdr:colOff>1</xdr:colOff>
      <xdr:row>41</xdr:row>
      <xdr:rowOff>0</xdr:rowOff>
    </xdr:from>
    <xdr:to>
      <xdr:col>11</xdr:col>
      <xdr:colOff>354543</xdr:colOff>
      <xdr:row>41</xdr:row>
      <xdr:rowOff>89960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4431863" y="11631448"/>
          <a:ext cx="354542" cy="89960"/>
        </a:xfrm>
        <a:prstGeom prst="rect">
          <a:avLst/>
        </a:prstGeom>
        <a:solidFill>
          <a:sysClr val="window" lastClr="FFFFFF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400">
              <a:solidFill>
                <a:srgbClr val="FF0000"/>
              </a:solidFill>
            </a:rPr>
            <a:t>上限７０万円</a:t>
          </a:r>
          <a:endParaRPr kumimoji="1" lang="ja-JP" altLang="en-US" sz="400"/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359834</xdr:colOff>
      <xdr:row>26</xdr:row>
      <xdr:rowOff>111125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4431862" y="7817069"/>
          <a:ext cx="359834" cy="111125"/>
        </a:xfrm>
        <a:prstGeom prst="rect">
          <a:avLst/>
        </a:prstGeom>
        <a:solidFill>
          <a:sysClr val="window" lastClr="FFFFFF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400">
              <a:solidFill>
                <a:srgbClr val="FF0000"/>
              </a:solidFill>
            </a:rPr>
            <a:t>上限５０万円</a:t>
          </a:r>
          <a:endParaRPr kumimoji="1" lang="ja-JP" altLang="en-US" sz="400"/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349250</xdr:colOff>
      <xdr:row>6</xdr:row>
      <xdr:rowOff>105833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4423596" y="2532865"/>
          <a:ext cx="349250" cy="105833"/>
        </a:xfrm>
        <a:prstGeom prst="rect">
          <a:avLst/>
        </a:prstGeom>
        <a:solidFill>
          <a:sysClr val="window" lastClr="FFFFFF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400">
              <a:solidFill>
                <a:srgbClr val="FF0000"/>
              </a:solidFill>
            </a:rPr>
            <a:t>上限２０万円</a:t>
          </a:r>
          <a:endParaRPr kumimoji="1" lang="ja-JP" altLang="en-US" sz="400"/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11</xdr:col>
      <xdr:colOff>349250</xdr:colOff>
      <xdr:row>10</xdr:row>
      <xdr:rowOff>105833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4423596" y="3702978"/>
          <a:ext cx="349250" cy="105833"/>
        </a:xfrm>
        <a:prstGeom prst="rect">
          <a:avLst/>
        </a:prstGeom>
        <a:solidFill>
          <a:sysClr val="window" lastClr="FFFFFF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400">
              <a:solidFill>
                <a:srgbClr val="FF0000"/>
              </a:solidFill>
            </a:rPr>
            <a:t>上限２０万円</a:t>
          </a:r>
          <a:endParaRPr kumimoji="1" lang="ja-JP" altLang="en-US" sz="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-morimoto\Downloads\youshikishu_1_shinseisyo_08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0_&#20225;&#30011;&#31649;&#29702;&#37096;\030_&#21161;&#25104;&#35506;\010%20&#21161;&#25104;&#20107;&#26989;\010%20&#20107;&#26989;&#31649;&#29702;\230_&#23637;&#31034;&#20250;&#31561;&#20986;&#23637;&#25903;&#25588;&#21161;&#25104;&#20107;&#26989;\&#20196;&#21644;2&#24180;&#24230;\010_&#20107;&#26989;&#31649;&#29702;\100_R3&#28310;&#20633;\040_&#21215;&#38598;&#35201;&#38917;&#12539;&#30003;&#35531;&#26360;\020_&#30003;&#35531;&#26360;\R3_&#30003;&#35531;&#26360;_210107_&#26696;+&#35475;&#32004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請書表紙"/>
      <sheetName val="１申請者概要２申請状況 "/>
      <sheetName val="３役員・株主 "/>
      <sheetName val="４申請要件５契約・実施・支払 6出展計画"/>
      <sheetName val="7申請概要"/>
      <sheetName val="8資金計画"/>
      <sheetName val="誓約書"/>
    </sheetNames>
    <sheetDataSet>
      <sheetData sheetId="0" refreshError="1"/>
      <sheetData sheetId="1">
        <row r="4">
          <cell r="AG4" t="str">
            <v>A_農業・林業</v>
          </cell>
        </row>
      </sheetData>
      <sheetData sheetId="2" refreshError="1"/>
      <sheetData sheetId="3" refreshError="1"/>
      <sheetData sheetId="4">
        <row r="32">
          <cell r="AB32" t="str">
            <v>1) 楽天市場</v>
          </cell>
          <cell r="AC32" t="str">
            <v>2) ポンパレモール</v>
          </cell>
          <cell r="AD32" t="str">
            <v>3) Yahoo!ショッピング</v>
          </cell>
          <cell r="AE32" t="str">
            <v>4) Amazon</v>
          </cell>
          <cell r="AF32" t="str">
            <v>5)その他（右に名称記入)</v>
          </cell>
          <cell r="AG32" t="str">
            <v>zozotown → 対象外（特商法表記無)</v>
          </cell>
          <cell r="AH32" t="str">
            <v>shoplist → 対象外（特商法表記無)</v>
          </cell>
          <cell r="AI32" t="str">
            <v>LOHACO → 対象外（特商法表記無)</v>
          </cell>
          <cell r="AJ32" t="str">
            <v>BASE → 対象外（モール型以外)</v>
          </cell>
          <cell r="AK32" t="str">
            <v>Shopify → 対象外（モール型以外)</v>
          </cell>
          <cell r="AL32" t="str">
            <v>MakeShop → 対象外（モール型以外)</v>
          </cell>
          <cell r="AM32" t="str">
            <v xml:space="preserve">STORES→ 対象外（モール型以外) </v>
          </cell>
          <cell r="AN32" t="str">
            <v>カラーミーショップ→ 対象外（モール型以外)</v>
          </cell>
          <cell r="AO32" t="str">
            <v>Makeshop → 対象外（モール型以外)</v>
          </cell>
        </row>
      </sheetData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請書表紙"/>
      <sheetName val="１申請者概要２申請状況"/>
      <sheetName val="３役員・株主"/>
      <sheetName val="４申請要件５契約・実施・支払"/>
      <sheetName val="６申請概要"/>
      <sheetName val="７資金計画"/>
      <sheetName val="誓約書"/>
    </sheetNames>
    <sheetDataSet>
      <sheetData sheetId="0">
        <row r="12">
          <cell r="G12"/>
        </row>
      </sheetData>
      <sheetData sheetId="1" refreshError="1">
        <row r="5">
          <cell r="AG5" t="str">
            <v>A_農業・林業</v>
          </cell>
        </row>
        <row r="6">
          <cell r="AG6" t="str">
            <v>B_漁業</v>
          </cell>
        </row>
        <row r="7">
          <cell r="AG7" t="str">
            <v>C_鉱業・採石業・砂利採取業</v>
          </cell>
        </row>
        <row r="8">
          <cell r="AG8" t="str">
            <v>D_建設業</v>
          </cell>
        </row>
        <row r="9">
          <cell r="AG9" t="str">
            <v>E_製造業</v>
          </cell>
        </row>
        <row r="10">
          <cell r="AG10" t="str">
            <v>F_電気・ガス・熱供給・水道業</v>
          </cell>
        </row>
        <row r="11">
          <cell r="AG11" t="str">
            <v>G_情報通信業</v>
          </cell>
        </row>
        <row r="12">
          <cell r="AG12" t="str">
            <v>H_運輸業・郵便業</v>
          </cell>
        </row>
        <row r="13">
          <cell r="AG13" t="str">
            <v>I_卸売業・小売業</v>
          </cell>
        </row>
        <row r="14">
          <cell r="AG14" t="str">
            <v>J_金融業・保険業</v>
          </cell>
        </row>
        <row r="15">
          <cell r="AG15" t="str">
            <v>K_不動産業・物品賃貸業</v>
          </cell>
        </row>
        <row r="16">
          <cell r="AG16" t="str">
            <v>L_学術研究・専門・技術ｻｰﾋﾞｽ業</v>
          </cell>
        </row>
        <row r="17">
          <cell r="AG17" t="str">
            <v>M_宿泊業・飲食ｻｰﾋﾞｽ業</v>
          </cell>
        </row>
        <row r="18">
          <cell r="AG18" t="str">
            <v>N_生活関連ｻｰﾋﾞｽ業・娯楽業</v>
          </cell>
        </row>
        <row r="19">
          <cell r="AG19" t="str">
            <v>O_教育・学習支援業</v>
          </cell>
        </row>
        <row r="20">
          <cell r="AG20" t="str">
            <v>P_医療・福祉</v>
          </cell>
        </row>
        <row r="21">
          <cell r="AG21" t="str">
            <v>Q_複合ｻｰﾋﾞｽ事業</v>
          </cell>
        </row>
        <row r="22">
          <cell r="AG22" t="str">
            <v>R_ｻｰﾋﾞｽ業〈他に分類されないもの〉</v>
          </cell>
        </row>
        <row r="23">
          <cell r="AG23" t="str">
            <v>S_公務〈他に分類されるものを除く〉</v>
          </cell>
        </row>
        <row r="24">
          <cell r="AG24" t="str">
            <v>T_分類不能の産業</v>
          </cell>
        </row>
      </sheetData>
      <sheetData sheetId="2"/>
      <sheetData sheetId="3"/>
      <sheetData sheetId="4"/>
      <sheetData sheetId="5">
        <row r="29">
          <cell r="H29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7" tint="0.79998168889431442"/>
  </sheetPr>
  <dimension ref="A1:R73"/>
  <sheetViews>
    <sheetView showGridLines="0" tabSelected="1" view="pageBreakPreview" zoomScaleNormal="85" zoomScaleSheetLayoutView="100" workbookViewId="0">
      <selection activeCell="E64" sqref="E64"/>
    </sheetView>
  </sheetViews>
  <sheetFormatPr defaultColWidth="9" defaultRowHeight="18.75" x14ac:dyDescent="0.4"/>
  <cols>
    <col min="1" max="1" width="0.875" style="2" customWidth="1"/>
    <col min="2" max="2" width="1.25" style="2" customWidth="1"/>
    <col min="3" max="4" width="5.375" style="2" customWidth="1"/>
    <col min="5" max="5" width="3.5" style="2" customWidth="1"/>
    <col min="6" max="6" width="6.625" style="2" customWidth="1"/>
    <col min="7" max="7" width="12.125" style="2" customWidth="1"/>
    <col min="8" max="13" width="6.875" style="2" customWidth="1"/>
    <col min="14" max="14" width="3.375" style="2" customWidth="1"/>
    <col min="15" max="15" width="7.25" style="2" customWidth="1"/>
    <col min="16" max="16" width="4.125" style="2" customWidth="1"/>
    <col min="17" max="17" width="3" style="2" customWidth="1"/>
    <col min="18" max="18" width="5.75" style="2" customWidth="1"/>
    <col min="19" max="16384" width="9" style="2"/>
  </cols>
  <sheetData>
    <row r="1" spans="1:18" x14ac:dyDescent="0.4">
      <c r="A1" s="6" t="s">
        <v>53</v>
      </c>
      <c r="B1" s="6"/>
      <c r="C1" s="6"/>
      <c r="D1" s="6"/>
      <c r="H1" s="7"/>
      <c r="I1" s="7"/>
      <c r="J1" s="7"/>
      <c r="K1" s="7"/>
      <c r="L1" s="7"/>
      <c r="M1" s="7"/>
      <c r="N1" s="8"/>
    </row>
    <row r="2" spans="1:18" ht="20.25" customHeight="1" x14ac:dyDescent="0.4">
      <c r="A2" s="4" t="s">
        <v>54</v>
      </c>
      <c r="B2" s="4"/>
      <c r="C2" s="4"/>
      <c r="D2" s="4"/>
      <c r="E2" s="9"/>
      <c r="F2" s="10"/>
      <c r="G2" s="10"/>
      <c r="H2" s="11"/>
      <c r="I2" s="10"/>
      <c r="J2" s="10"/>
      <c r="K2" s="10"/>
      <c r="O2" s="1"/>
    </row>
    <row r="3" spans="1:18" ht="23.1" customHeight="1" x14ac:dyDescent="0.35">
      <c r="B3" s="2" t="s">
        <v>10</v>
      </c>
      <c r="E3" s="12"/>
      <c r="F3" s="12"/>
      <c r="G3" s="12"/>
      <c r="H3" s="12" t="s">
        <v>18</v>
      </c>
      <c r="I3" s="17">
        <v>0.66666666666666663</v>
      </c>
      <c r="J3" s="13"/>
      <c r="L3" s="14"/>
      <c r="M3" s="13" t="s">
        <v>0</v>
      </c>
      <c r="R3" s="16"/>
    </row>
    <row r="4" spans="1:18" ht="23.1" customHeight="1" x14ac:dyDescent="0.4">
      <c r="C4" s="109" t="s">
        <v>17</v>
      </c>
      <c r="D4" s="110"/>
      <c r="E4" s="111"/>
      <c r="F4" s="111"/>
      <c r="G4" s="112"/>
      <c r="H4" s="100" t="s">
        <v>14</v>
      </c>
      <c r="I4" s="101"/>
      <c r="J4" s="100" t="s">
        <v>13</v>
      </c>
      <c r="K4" s="101"/>
      <c r="L4" s="104" t="s">
        <v>50</v>
      </c>
      <c r="M4" s="105"/>
    </row>
    <row r="5" spans="1:18" ht="23.1" customHeight="1" x14ac:dyDescent="0.4">
      <c r="C5" s="37"/>
      <c r="D5" s="38"/>
      <c r="E5" s="113" t="s">
        <v>16</v>
      </c>
      <c r="F5" s="111"/>
      <c r="G5" s="112"/>
      <c r="H5" s="102"/>
      <c r="I5" s="103"/>
      <c r="J5" s="102"/>
      <c r="K5" s="103"/>
      <c r="L5" s="106"/>
      <c r="M5" s="107"/>
    </row>
    <row r="6" spans="1:18" ht="30" customHeight="1" x14ac:dyDescent="0.4">
      <c r="C6" s="117" t="s">
        <v>20</v>
      </c>
      <c r="D6" s="116" t="s">
        <v>31</v>
      </c>
      <c r="E6" s="82" t="s">
        <v>48</v>
      </c>
      <c r="F6" s="83"/>
      <c r="G6" s="84"/>
      <c r="H6" s="85"/>
      <c r="I6" s="85"/>
      <c r="J6" s="85"/>
      <c r="K6" s="85"/>
      <c r="L6" s="68" t="str">
        <f>IF(J6="","",ROUNDDOWN(J6*$I$3,-3))</f>
        <v/>
      </c>
      <c r="M6" s="69"/>
    </row>
    <row r="7" spans="1:18" ht="23.1" customHeight="1" x14ac:dyDescent="0.4">
      <c r="C7" s="117"/>
      <c r="D7" s="116"/>
      <c r="E7" s="89" t="s">
        <v>49</v>
      </c>
      <c r="F7" s="90"/>
      <c r="G7" s="91"/>
      <c r="H7" s="66"/>
      <c r="I7" s="67"/>
      <c r="J7" s="85"/>
      <c r="K7" s="85"/>
      <c r="L7" s="68" t="str">
        <f>IF(J7="","",IF((ROUNDDOWN(J7*$I$3,-3))&gt;200000,200000,ROUNDDOWN(J7*$I$3,-3)))</f>
        <v/>
      </c>
      <c r="M7" s="69"/>
    </row>
    <row r="8" spans="1:18" ht="23.1" customHeight="1" x14ac:dyDescent="0.4">
      <c r="C8" s="117"/>
      <c r="D8" s="116"/>
      <c r="E8" s="89" t="s">
        <v>19</v>
      </c>
      <c r="F8" s="90"/>
      <c r="G8" s="91"/>
      <c r="H8" s="66"/>
      <c r="I8" s="67"/>
      <c r="J8" s="66"/>
      <c r="K8" s="67"/>
      <c r="L8" s="81" t="str">
        <f t="shared" ref="L8:L9" si="0">IF(J8="","",ROUNDDOWN(J8*$I$3,-3))</f>
        <v/>
      </c>
      <c r="M8" s="81"/>
    </row>
    <row r="9" spans="1:18" ht="23.1" customHeight="1" x14ac:dyDescent="0.4">
      <c r="C9" s="117"/>
      <c r="D9" s="116"/>
      <c r="E9" s="89" t="s">
        <v>9</v>
      </c>
      <c r="F9" s="90"/>
      <c r="G9" s="91"/>
      <c r="H9" s="66"/>
      <c r="I9" s="67"/>
      <c r="J9" s="66"/>
      <c r="K9" s="67"/>
      <c r="L9" s="81" t="str">
        <f t="shared" si="0"/>
        <v/>
      </c>
      <c r="M9" s="81"/>
    </row>
    <row r="10" spans="1:18" ht="30" customHeight="1" x14ac:dyDescent="0.4">
      <c r="C10" s="117"/>
      <c r="D10" s="116" t="s">
        <v>33</v>
      </c>
      <c r="E10" s="82" t="s">
        <v>48</v>
      </c>
      <c r="F10" s="83"/>
      <c r="G10" s="84"/>
      <c r="H10" s="66"/>
      <c r="I10" s="67"/>
      <c r="J10" s="66"/>
      <c r="K10" s="67"/>
      <c r="L10" s="81" t="str">
        <f>IF(J10="","",ROUNDDOWN(J10*$I$3,-3))</f>
        <v/>
      </c>
      <c r="M10" s="81"/>
    </row>
    <row r="11" spans="1:18" ht="23.1" customHeight="1" x14ac:dyDescent="0.4">
      <c r="C11" s="117"/>
      <c r="D11" s="116"/>
      <c r="E11" s="89" t="s">
        <v>49</v>
      </c>
      <c r="F11" s="90"/>
      <c r="G11" s="91"/>
      <c r="H11" s="66"/>
      <c r="I11" s="67"/>
      <c r="J11" s="66"/>
      <c r="K11" s="67"/>
      <c r="L11" s="68" t="str">
        <f>IF(J11="","",IF((ROUNDDOWN(J11*$I$3,-3))&gt;200000,200000,ROUNDDOWN(J11*$I$3,-3)))</f>
        <v/>
      </c>
      <c r="M11" s="69"/>
    </row>
    <row r="12" spans="1:18" ht="23.1" customHeight="1" x14ac:dyDescent="0.4">
      <c r="C12" s="117"/>
      <c r="D12" s="116"/>
      <c r="E12" s="89" t="s">
        <v>19</v>
      </c>
      <c r="F12" s="90"/>
      <c r="G12" s="91"/>
      <c r="H12" s="66"/>
      <c r="I12" s="67"/>
      <c r="J12" s="66"/>
      <c r="K12" s="67"/>
      <c r="L12" s="81" t="str">
        <f t="shared" ref="L12:L13" si="1">IF(J12="","",ROUNDDOWN(J12*$I$3,-3))</f>
        <v/>
      </c>
      <c r="M12" s="81"/>
    </row>
    <row r="13" spans="1:18" ht="23.1" customHeight="1" thickBot="1" x14ac:dyDescent="0.45">
      <c r="C13" s="117"/>
      <c r="D13" s="116"/>
      <c r="E13" s="89" t="s">
        <v>9</v>
      </c>
      <c r="F13" s="90"/>
      <c r="G13" s="91"/>
      <c r="H13" s="66"/>
      <c r="I13" s="67"/>
      <c r="J13" s="66"/>
      <c r="K13" s="67"/>
      <c r="L13" s="81" t="str">
        <f t="shared" si="1"/>
        <v/>
      </c>
      <c r="M13" s="81"/>
    </row>
    <row r="14" spans="1:18" ht="23.1" customHeight="1" thickBot="1" x14ac:dyDescent="0.45">
      <c r="C14" s="118"/>
      <c r="D14" s="24"/>
      <c r="E14" s="98" t="s">
        <v>30</v>
      </c>
      <c r="F14" s="98"/>
      <c r="G14" s="99"/>
      <c r="H14" s="108">
        <f>SUM(H6:I13)</f>
        <v>0</v>
      </c>
      <c r="I14" s="108"/>
      <c r="J14" s="108">
        <f>SUM(J6:K13)</f>
        <v>0</v>
      </c>
      <c r="K14" s="108"/>
      <c r="L14" s="46">
        <f>SUM(L6:M13)</f>
        <v>0</v>
      </c>
      <c r="M14" s="47"/>
    </row>
    <row r="15" spans="1:18" ht="23.1" customHeight="1" x14ac:dyDescent="0.4">
      <c r="C15" s="86" t="s">
        <v>43</v>
      </c>
      <c r="D15" s="23" t="s">
        <v>31</v>
      </c>
      <c r="E15" s="92" t="s">
        <v>28</v>
      </c>
      <c r="F15" s="93"/>
      <c r="G15" s="94"/>
      <c r="H15" s="66"/>
      <c r="I15" s="67"/>
      <c r="J15" s="66"/>
      <c r="K15" s="67"/>
      <c r="L15" s="68" t="str">
        <f t="shared" ref="L15" si="2">IF(J15="","",ROUNDDOWN(J15*$I$3,-3))</f>
        <v/>
      </c>
      <c r="M15" s="69"/>
    </row>
    <row r="16" spans="1:18" ht="23.1" customHeight="1" x14ac:dyDescent="0.4">
      <c r="C16" s="87"/>
      <c r="D16" s="23" t="s">
        <v>33</v>
      </c>
      <c r="E16" s="95"/>
      <c r="F16" s="96"/>
      <c r="G16" s="97"/>
      <c r="H16" s="66"/>
      <c r="I16" s="67"/>
      <c r="J16" s="66"/>
      <c r="K16" s="67"/>
      <c r="L16" s="68" t="str">
        <f t="shared" ref="L16" si="3">IF(J16="","",ROUNDDOWN(J16*$I$3,-3))</f>
        <v/>
      </c>
      <c r="M16" s="69"/>
    </row>
    <row r="17" spans="3:16" ht="23.1" customHeight="1" x14ac:dyDescent="0.4">
      <c r="C17" s="87"/>
      <c r="D17" s="23" t="s">
        <v>31</v>
      </c>
      <c r="E17" s="92" t="s">
        <v>29</v>
      </c>
      <c r="F17" s="93"/>
      <c r="G17" s="94"/>
      <c r="H17" s="66"/>
      <c r="I17" s="67"/>
      <c r="J17" s="66"/>
      <c r="K17" s="67"/>
      <c r="L17" s="68" t="str">
        <f t="shared" ref="L17" si="4">IF(J17="","",ROUNDDOWN(J17*$I$3,-3))</f>
        <v/>
      </c>
      <c r="M17" s="69"/>
    </row>
    <row r="18" spans="3:16" ht="23.1" customHeight="1" thickBot="1" x14ac:dyDescent="0.45">
      <c r="C18" s="87"/>
      <c r="D18" s="23" t="s">
        <v>33</v>
      </c>
      <c r="E18" s="95"/>
      <c r="F18" s="96"/>
      <c r="G18" s="97"/>
      <c r="H18" s="66"/>
      <c r="I18" s="67"/>
      <c r="J18" s="66"/>
      <c r="K18" s="67"/>
      <c r="L18" s="68" t="str">
        <f t="shared" ref="L18" si="5">IF(J18="","",ROUNDDOWN(J18*$I$3,-3))</f>
        <v/>
      </c>
      <c r="M18" s="69"/>
    </row>
    <row r="19" spans="3:16" ht="23.1" customHeight="1" thickBot="1" x14ac:dyDescent="0.45">
      <c r="C19" s="88"/>
      <c r="D19" s="24"/>
      <c r="E19" s="98" t="s">
        <v>44</v>
      </c>
      <c r="F19" s="98"/>
      <c r="G19" s="99"/>
      <c r="H19" s="44">
        <f>SUM(H15:I18)</f>
        <v>0</v>
      </c>
      <c r="I19" s="45"/>
      <c r="J19" s="44">
        <f t="shared" ref="J19" si="6">SUM(J15:K18)</f>
        <v>0</v>
      </c>
      <c r="K19" s="45"/>
      <c r="L19" s="46">
        <f t="shared" ref="L19" si="7">SUM(L15:M18)</f>
        <v>0</v>
      </c>
      <c r="M19" s="47"/>
    </row>
    <row r="20" spans="3:16" ht="23.1" customHeight="1" x14ac:dyDescent="0.4">
      <c r="C20" s="39" t="s">
        <v>22</v>
      </c>
      <c r="D20" s="28" t="s">
        <v>31</v>
      </c>
      <c r="E20" s="48" t="s">
        <v>23</v>
      </c>
      <c r="F20" s="49"/>
      <c r="G20" s="50"/>
      <c r="H20" s="66"/>
      <c r="I20" s="67"/>
      <c r="J20" s="66"/>
      <c r="K20" s="67"/>
      <c r="L20" s="68" t="str">
        <f t="shared" ref="L20:L22" si="8">IF(J20="","",ROUNDDOWN(J20*$I$3,-3))</f>
        <v/>
      </c>
      <c r="M20" s="69"/>
    </row>
    <row r="21" spans="3:16" ht="23.1" customHeight="1" x14ac:dyDescent="0.4">
      <c r="C21" s="40"/>
      <c r="D21" s="28" t="s">
        <v>32</v>
      </c>
      <c r="E21" s="51"/>
      <c r="F21" s="52"/>
      <c r="G21" s="53"/>
      <c r="H21" s="66"/>
      <c r="I21" s="67"/>
      <c r="J21" s="66"/>
      <c r="K21" s="67"/>
      <c r="L21" s="68" t="str">
        <f t="shared" si="8"/>
        <v/>
      </c>
      <c r="M21" s="69"/>
    </row>
    <row r="22" spans="3:16" ht="23.1" customHeight="1" thickBot="1" x14ac:dyDescent="0.45">
      <c r="C22" s="40"/>
      <c r="D22" s="28" t="s">
        <v>34</v>
      </c>
      <c r="E22" s="54"/>
      <c r="F22" s="55"/>
      <c r="G22" s="56"/>
      <c r="H22" s="66"/>
      <c r="I22" s="67"/>
      <c r="J22" s="66"/>
      <c r="K22" s="67"/>
      <c r="L22" s="68" t="str">
        <f t="shared" si="8"/>
        <v/>
      </c>
      <c r="M22" s="69"/>
    </row>
    <row r="23" spans="3:16" ht="23.1" customHeight="1" thickBot="1" x14ac:dyDescent="0.45">
      <c r="C23" s="41"/>
      <c r="D23" s="29"/>
      <c r="E23" s="42" t="s">
        <v>38</v>
      </c>
      <c r="F23" s="42"/>
      <c r="G23" s="43"/>
      <c r="H23" s="44">
        <f>SUM(H20:I22)</f>
        <v>0</v>
      </c>
      <c r="I23" s="45"/>
      <c r="J23" s="44">
        <f>SUM(J20:K22)</f>
        <v>0</v>
      </c>
      <c r="K23" s="45"/>
      <c r="L23" s="46">
        <f>IF(J23="","",IF((ROUNDDOWN(J23*$I$3,-3))&gt;200000,200000,ROUNDDOWN(J23*$I$3,-3)))</f>
        <v>0</v>
      </c>
      <c r="M23" s="47"/>
    </row>
    <row r="24" spans="3:16" ht="23.1" customHeight="1" x14ac:dyDescent="0.4">
      <c r="C24" s="39" t="s">
        <v>45</v>
      </c>
      <c r="D24" s="21" t="s">
        <v>31</v>
      </c>
      <c r="E24" s="48" t="s">
        <v>24</v>
      </c>
      <c r="F24" s="49"/>
      <c r="G24" s="50"/>
      <c r="H24" s="66"/>
      <c r="I24" s="67"/>
      <c r="J24" s="66"/>
      <c r="K24" s="67"/>
      <c r="L24" s="68" t="str">
        <f t="shared" ref="L24:L26" si="9">IF(J24="","",ROUNDDOWN(J24*$I$3,-3))</f>
        <v/>
      </c>
      <c r="M24" s="69"/>
    </row>
    <row r="25" spans="3:16" ht="23.1" customHeight="1" x14ac:dyDescent="0.4">
      <c r="C25" s="40"/>
      <c r="D25" s="21" t="s">
        <v>32</v>
      </c>
      <c r="E25" s="51"/>
      <c r="F25" s="52"/>
      <c r="G25" s="53"/>
      <c r="H25" s="66"/>
      <c r="I25" s="67"/>
      <c r="J25" s="66"/>
      <c r="K25" s="67"/>
      <c r="L25" s="68" t="str">
        <f t="shared" si="9"/>
        <v/>
      </c>
      <c r="M25" s="69"/>
    </row>
    <row r="26" spans="3:16" ht="23.1" customHeight="1" x14ac:dyDescent="0.4">
      <c r="C26" s="40"/>
      <c r="D26" s="21" t="s">
        <v>34</v>
      </c>
      <c r="E26" s="54"/>
      <c r="F26" s="55"/>
      <c r="G26" s="56"/>
      <c r="H26" s="66"/>
      <c r="I26" s="67"/>
      <c r="J26" s="66"/>
      <c r="K26" s="67"/>
      <c r="L26" s="68" t="str">
        <f t="shared" si="9"/>
        <v/>
      </c>
      <c r="M26" s="69"/>
    </row>
    <row r="27" spans="3:16" ht="23.1" customHeight="1" x14ac:dyDescent="0.4">
      <c r="C27" s="40"/>
      <c r="D27" s="26"/>
      <c r="E27" s="70" t="s">
        <v>39</v>
      </c>
      <c r="F27" s="70"/>
      <c r="G27" s="71"/>
      <c r="H27" s="44">
        <f>SUM(H24:I26)</f>
        <v>0</v>
      </c>
      <c r="I27" s="45"/>
      <c r="J27" s="44">
        <f>SUM(J24:K26)</f>
        <v>0</v>
      </c>
      <c r="K27" s="45"/>
      <c r="L27" s="68">
        <f>IF(J27="","",IF((ROUNDDOWN(J27*$I$3,-3))&gt;500000,500000,ROUNDDOWN(J27*$I$3,-3)))</f>
        <v>0</v>
      </c>
      <c r="M27" s="69"/>
    </row>
    <row r="28" spans="3:16" ht="23.1" customHeight="1" x14ac:dyDescent="0.4">
      <c r="C28" s="40"/>
      <c r="D28" s="21" t="s">
        <v>31</v>
      </c>
      <c r="E28" s="48" t="s">
        <v>25</v>
      </c>
      <c r="F28" s="49"/>
      <c r="G28" s="50"/>
      <c r="H28" s="66"/>
      <c r="I28" s="67"/>
      <c r="J28" s="66"/>
      <c r="K28" s="67"/>
      <c r="L28" s="68" t="str">
        <f t="shared" ref="L28:L30" si="10">IF(J28="","",ROUNDDOWN(J28*$I$3,-3))</f>
        <v/>
      </c>
      <c r="M28" s="69"/>
    </row>
    <row r="29" spans="3:16" ht="23.1" customHeight="1" x14ac:dyDescent="0.4">
      <c r="C29" s="40"/>
      <c r="D29" s="21" t="s">
        <v>32</v>
      </c>
      <c r="E29" s="51"/>
      <c r="F29" s="52"/>
      <c r="G29" s="53"/>
      <c r="H29" s="66"/>
      <c r="I29" s="67"/>
      <c r="J29" s="66"/>
      <c r="K29" s="67"/>
      <c r="L29" s="68" t="str">
        <f t="shared" si="10"/>
        <v/>
      </c>
      <c r="M29" s="69"/>
    </row>
    <row r="30" spans="3:16" ht="23.1" customHeight="1" x14ac:dyDescent="0.4">
      <c r="C30" s="40"/>
      <c r="D30" s="21" t="s">
        <v>34</v>
      </c>
      <c r="E30" s="54"/>
      <c r="F30" s="55"/>
      <c r="G30" s="56"/>
      <c r="H30" s="66"/>
      <c r="I30" s="67"/>
      <c r="J30" s="66"/>
      <c r="K30" s="67"/>
      <c r="L30" s="68" t="str">
        <f t="shared" si="10"/>
        <v/>
      </c>
      <c r="M30" s="69"/>
    </row>
    <row r="31" spans="3:16" ht="23.1" customHeight="1" x14ac:dyDescent="0.4">
      <c r="C31" s="40"/>
      <c r="D31" s="26"/>
      <c r="E31" s="70" t="s">
        <v>40</v>
      </c>
      <c r="F31" s="70"/>
      <c r="G31" s="71"/>
      <c r="H31" s="44">
        <f>SUM(H28:I30)</f>
        <v>0</v>
      </c>
      <c r="I31" s="45"/>
      <c r="J31" s="44">
        <f>SUM(J28:K30)</f>
        <v>0</v>
      </c>
      <c r="K31" s="45"/>
      <c r="L31" s="68">
        <f>IF(J31="","",IF((ROUNDDOWN(J31*$I$3,-3))&gt;200000,200000,ROUNDDOWN(J31*$I$3,-3)))</f>
        <v>0</v>
      </c>
      <c r="M31" s="69"/>
    </row>
    <row r="32" spans="3:16" s="22" customFormat="1" ht="23.1" customHeight="1" x14ac:dyDescent="0.4">
      <c r="C32" s="40"/>
      <c r="D32" s="21" t="s">
        <v>31</v>
      </c>
      <c r="E32" s="57" t="s">
        <v>26</v>
      </c>
      <c r="F32" s="58"/>
      <c r="G32" s="59"/>
      <c r="H32" s="66"/>
      <c r="I32" s="67"/>
      <c r="J32" s="66"/>
      <c r="K32" s="67"/>
      <c r="L32" s="68" t="str">
        <f t="shared" ref="L32:L34" si="11">IF(J32="","",ROUNDDOWN(J32*$I$3,-3))</f>
        <v/>
      </c>
      <c r="M32" s="69"/>
      <c r="N32" s="2"/>
      <c r="O32" s="2"/>
      <c r="P32" s="2"/>
    </row>
    <row r="33" spans="3:16" s="22" customFormat="1" ht="23.1" customHeight="1" x14ac:dyDescent="0.4">
      <c r="C33" s="40"/>
      <c r="D33" s="21" t="s">
        <v>32</v>
      </c>
      <c r="E33" s="60"/>
      <c r="F33" s="61"/>
      <c r="G33" s="62"/>
      <c r="H33" s="66"/>
      <c r="I33" s="67"/>
      <c r="J33" s="66"/>
      <c r="K33" s="67"/>
      <c r="L33" s="68" t="str">
        <f t="shared" si="11"/>
        <v/>
      </c>
      <c r="M33" s="69"/>
      <c r="N33" s="2"/>
      <c r="O33" s="2"/>
      <c r="P33" s="2"/>
    </row>
    <row r="34" spans="3:16" ht="23.1" customHeight="1" x14ac:dyDescent="0.4">
      <c r="C34" s="40"/>
      <c r="D34" s="21" t="s">
        <v>34</v>
      </c>
      <c r="E34" s="63"/>
      <c r="F34" s="64"/>
      <c r="G34" s="65"/>
      <c r="H34" s="66"/>
      <c r="I34" s="67"/>
      <c r="J34" s="66"/>
      <c r="K34" s="67"/>
      <c r="L34" s="68" t="str">
        <f t="shared" si="11"/>
        <v/>
      </c>
      <c r="M34" s="69"/>
    </row>
    <row r="35" spans="3:16" ht="23.1" customHeight="1" thickBot="1" x14ac:dyDescent="0.45">
      <c r="C35" s="40"/>
      <c r="D35" s="25"/>
      <c r="E35" s="70" t="s">
        <v>41</v>
      </c>
      <c r="F35" s="70"/>
      <c r="G35" s="71"/>
      <c r="H35" s="44">
        <f>SUM(H32:I34)</f>
        <v>0</v>
      </c>
      <c r="I35" s="45"/>
      <c r="J35" s="44">
        <f>SUM(J32:K34)</f>
        <v>0</v>
      </c>
      <c r="K35" s="45"/>
      <c r="L35" s="68">
        <f>IF(J35="","",IF((ROUNDDOWN(J35*$I$3,-3))&gt;200000,200000,ROUNDDOWN(J35*$I$3,-3)))</f>
        <v>0</v>
      </c>
      <c r="M35" s="69"/>
    </row>
    <row r="36" spans="3:16" ht="23.1" customHeight="1" thickBot="1" x14ac:dyDescent="0.45">
      <c r="C36" s="30"/>
      <c r="D36" s="29"/>
      <c r="E36" s="42" t="s">
        <v>46</v>
      </c>
      <c r="F36" s="42"/>
      <c r="G36" s="43"/>
      <c r="H36" s="44">
        <f>+H27+H31+H35</f>
        <v>0</v>
      </c>
      <c r="I36" s="45"/>
      <c r="J36" s="44">
        <f t="shared" ref="J36" si="12">+J27+J31+J35</f>
        <v>0</v>
      </c>
      <c r="K36" s="45"/>
      <c r="L36" s="46">
        <f t="shared" ref="L36" si="13">+L27+L31+L35</f>
        <v>0</v>
      </c>
      <c r="M36" s="47"/>
    </row>
    <row r="37" spans="3:16" ht="23.1" customHeight="1" x14ac:dyDescent="0.4">
      <c r="C37" s="125" t="s">
        <v>21</v>
      </c>
      <c r="D37" s="21" t="s">
        <v>31</v>
      </c>
      <c r="E37" s="72" t="s">
        <v>27</v>
      </c>
      <c r="F37" s="73"/>
      <c r="G37" s="74"/>
      <c r="H37" s="66"/>
      <c r="I37" s="67"/>
      <c r="J37" s="66"/>
      <c r="K37" s="67"/>
      <c r="L37" s="68" t="str">
        <f t="shared" ref="L37:L41" si="14">IF(J37="","",ROUNDDOWN(J37*$I$3,-3))</f>
        <v/>
      </c>
      <c r="M37" s="69"/>
    </row>
    <row r="38" spans="3:16" ht="23.1" customHeight="1" x14ac:dyDescent="0.4">
      <c r="C38" s="126"/>
      <c r="D38" s="21" t="s">
        <v>32</v>
      </c>
      <c r="E38" s="75"/>
      <c r="F38" s="76"/>
      <c r="G38" s="77"/>
      <c r="H38" s="66"/>
      <c r="I38" s="67"/>
      <c r="J38" s="66"/>
      <c r="K38" s="67"/>
      <c r="L38" s="68" t="str">
        <f t="shared" si="14"/>
        <v/>
      </c>
      <c r="M38" s="69"/>
    </row>
    <row r="39" spans="3:16" ht="23.1" customHeight="1" x14ac:dyDescent="0.4">
      <c r="C39" s="126"/>
      <c r="D39" s="21" t="s">
        <v>34</v>
      </c>
      <c r="E39" s="75"/>
      <c r="F39" s="76"/>
      <c r="G39" s="77"/>
      <c r="H39" s="66"/>
      <c r="I39" s="67"/>
      <c r="J39" s="66"/>
      <c r="K39" s="67"/>
      <c r="L39" s="68" t="str">
        <f t="shared" si="14"/>
        <v/>
      </c>
      <c r="M39" s="69"/>
    </row>
    <row r="40" spans="3:16" ht="23.1" customHeight="1" x14ac:dyDescent="0.4">
      <c r="C40" s="126"/>
      <c r="D40" s="21" t="s">
        <v>35</v>
      </c>
      <c r="E40" s="75"/>
      <c r="F40" s="76"/>
      <c r="G40" s="77"/>
      <c r="H40" s="66"/>
      <c r="I40" s="67"/>
      <c r="J40" s="66"/>
      <c r="K40" s="67"/>
      <c r="L40" s="68" t="str">
        <f t="shared" si="14"/>
        <v/>
      </c>
      <c r="M40" s="69"/>
    </row>
    <row r="41" spans="3:16" ht="23.1" customHeight="1" x14ac:dyDescent="0.4">
      <c r="C41" s="126"/>
      <c r="D41" s="21" t="s">
        <v>36</v>
      </c>
      <c r="E41" s="78"/>
      <c r="F41" s="79"/>
      <c r="G41" s="80"/>
      <c r="H41" s="66"/>
      <c r="I41" s="67"/>
      <c r="J41" s="66"/>
      <c r="K41" s="67"/>
      <c r="L41" s="68" t="str">
        <f t="shared" si="14"/>
        <v/>
      </c>
      <c r="M41" s="69"/>
    </row>
    <row r="42" spans="3:16" ht="23.1" customHeight="1" x14ac:dyDescent="0.4">
      <c r="C42" s="126"/>
      <c r="D42" s="25"/>
      <c r="E42" s="70" t="s">
        <v>42</v>
      </c>
      <c r="F42" s="70"/>
      <c r="G42" s="71"/>
      <c r="H42" s="44">
        <f>SUM(H37:I41)</f>
        <v>0</v>
      </c>
      <c r="I42" s="45"/>
      <c r="J42" s="44">
        <f>SUM(J37:K41)</f>
        <v>0</v>
      </c>
      <c r="K42" s="45"/>
      <c r="L42" s="68">
        <f>IF(J42="","",IF((ROUNDDOWN(J42*$I$3,-3))&gt;700000,700000,ROUNDDOWN(J42*$I$3,-3)))</f>
        <v>0</v>
      </c>
      <c r="M42" s="69"/>
    </row>
    <row r="43" spans="3:16" ht="23.1" customHeight="1" x14ac:dyDescent="0.4">
      <c r="C43" s="126"/>
      <c r="D43" s="21" t="s">
        <v>31</v>
      </c>
      <c r="E43" s="72" t="s">
        <v>51</v>
      </c>
      <c r="F43" s="73"/>
      <c r="G43" s="74"/>
      <c r="H43" s="66"/>
      <c r="I43" s="67"/>
      <c r="J43" s="66"/>
      <c r="K43" s="67"/>
      <c r="L43" s="68" t="str">
        <f t="shared" ref="L43:L47" si="15">IF(J43="","",ROUNDDOWN(J43*$I$3,-3))</f>
        <v/>
      </c>
      <c r="M43" s="69"/>
    </row>
    <row r="44" spans="3:16" ht="23.1" customHeight="1" x14ac:dyDescent="0.4">
      <c r="C44" s="126"/>
      <c r="D44" s="21" t="s">
        <v>32</v>
      </c>
      <c r="E44" s="75"/>
      <c r="F44" s="76"/>
      <c r="G44" s="77"/>
      <c r="H44" s="66"/>
      <c r="I44" s="67"/>
      <c r="J44" s="66"/>
      <c r="K44" s="67"/>
      <c r="L44" s="68" t="str">
        <f t="shared" si="15"/>
        <v/>
      </c>
      <c r="M44" s="69"/>
    </row>
    <row r="45" spans="3:16" ht="23.1" customHeight="1" x14ac:dyDescent="0.4">
      <c r="C45" s="126"/>
      <c r="D45" s="21" t="s">
        <v>34</v>
      </c>
      <c r="E45" s="75"/>
      <c r="F45" s="76"/>
      <c r="G45" s="77"/>
      <c r="H45" s="66"/>
      <c r="I45" s="67"/>
      <c r="J45" s="66"/>
      <c r="K45" s="67"/>
      <c r="L45" s="68" t="str">
        <f t="shared" si="15"/>
        <v/>
      </c>
      <c r="M45" s="69"/>
    </row>
    <row r="46" spans="3:16" ht="23.1" customHeight="1" x14ac:dyDescent="0.4">
      <c r="C46" s="126"/>
      <c r="D46" s="21" t="s">
        <v>35</v>
      </c>
      <c r="E46" s="75"/>
      <c r="F46" s="76"/>
      <c r="G46" s="77"/>
      <c r="H46" s="66"/>
      <c r="I46" s="67"/>
      <c r="J46" s="66"/>
      <c r="K46" s="67"/>
      <c r="L46" s="68" t="str">
        <f t="shared" si="15"/>
        <v/>
      </c>
      <c r="M46" s="69"/>
    </row>
    <row r="47" spans="3:16" ht="23.1" customHeight="1" x14ac:dyDescent="0.4">
      <c r="C47" s="126"/>
      <c r="D47" s="21" t="s">
        <v>36</v>
      </c>
      <c r="E47" s="78"/>
      <c r="F47" s="79"/>
      <c r="G47" s="80"/>
      <c r="H47" s="66"/>
      <c r="I47" s="67"/>
      <c r="J47" s="66"/>
      <c r="K47" s="67"/>
      <c r="L47" s="68" t="str">
        <f t="shared" si="15"/>
        <v/>
      </c>
      <c r="M47" s="69"/>
    </row>
    <row r="48" spans="3:16" ht="23.1" customHeight="1" thickBot="1" x14ac:dyDescent="0.45">
      <c r="C48" s="40"/>
      <c r="D48" s="25"/>
      <c r="E48" s="70" t="s">
        <v>52</v>
      </c>
      <c r="F48" s="70"/>
      <c r="G48" s="71"/>
      <c r="H48" s="44">
        <f>SUM(H43:I47)</f>
        <v>0</v>
      </c>
      <c r="I48" s="45"/>
      <c r="J48" s="44">
        <f>SUM(J43:K47)</f>
        <v>0</v>
      </c>
      <c r="K48" s="45"/>
      <c r="L48" s="68">
        <f>IF(J48="","",IF((ROUNDDOWN(J48*$I$3,-3))&gt;500000,500000,ROUNDDOWN(J48*$I$3,-3)))</f>
        <v>0</v>
      </c>
      <c r="M48" s="69"/>
    </row>
    <row r="49" spans="2:17" ht="23.1" customHeight="1" thickBot="1" x14ac:dyDescent="0.45">
      <c r="C49" s="27"/>
      <c r="D49" s="29"/>
      <c r="E49" s="42" t="s">
        <v>47</v>
      </c>
      <c r="F49" s="42"/>
      <c r="G49" s="43"/>
      <c r="H49" s="44">
        <f>+H42+H48</f>
        <v>0</v>
      </c>
      <c r="I49" s="45"/>
      <c r="J49" s="44">
        <f t="shared" ref="J49" si="16">+J42+J48</f>
        <v>0</v>
      </c>
      <c r="K49" s="45"/>
      <c r="L49" s="46">
        <f t="shared" ref="L49" si="17">+L42+L48</f>
        <v>0</v>
      </c>
      <c r="M49" s="47"/>
    </row>
    <row r="50" spans="2:17" ht="23.1" customHeight="1" thickBot="1" x14ac:dyDescent="0.45">
      <c r="C50" s="18"/>
      <c r="D50" s="20"/>
      <c r="E50" s="114" t="s">
        <v>37</v>
      </c>
      <c r="F50" s="115"/>
      <c r="G50" s="115"/>
      <c r="H50" s="108">
        <f>+H14+H19+H23+H36+H49</f>
        <v>0</v>
      </c>
      <c r="I50" s="108"/>
      <c r="J50" s="44">
        <f t="shared" ref="J50" si="18">+J14+J19+J23+J36+J49</f>
        <v>0</v>
      </c>
      <c r="K50" s="130"/>
      <c r="L50" s="131">
        <f>IF(L14+L19+L23+L36+L49="","",IF((ROUNDDOWN(L14+L19+L23+L36+L49,-3))&gt;2000000,2000000,ROUNDDOWN(L14+L19+L23+L36+L49,-3)))</f>
        <v>0</v>
      </c>
      <c r="M50" s="132"/>
    </row>
    <row r="51" spans="2:17" ht="23.1" customHeight="1" x14ac:dyDescent="0.4">
      <c r="E51" s="140" t="str">
        <f>IF(O50&gt;2000000,"！助成限度額200万円を超えています！","")</f>
        <v/>
      </c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</row>
    <row r="52" spans="2:17" ht="23.1" customHeight="1" x14ac:dyDescent="0.4"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</row>
    <row r="53" spans="2:17" ht="23.1" customHeight="1" x14ac:dyDescent="0.4"/>
    <row r="54" spans="2:17" ht="23.1" customHeight="1" x14ac:dyDescent="0.4">
      <c r="B54" s="2" t="s">
        <v>8</v>
      </c>
      <c r="P54" s="15"/>
    </row>
    <row r="55" spans="2:17" ht="23.1" customHeight="1" x14ac:dyDescent="0.4">
      <c r="C55" s="19" t="s">
        <v>15</v>
      </c>
      <c r="N55" s="15"/>
      <c r="P55" s="15"/>
    </row>
    <row r="56" spans="2:17" ht="23.1" customHeight="1" x14ac:dyDescent="0.4">
      <c r="C56" s="119" t="s">
        <v>7</v>
      </c>
      <c r="D56" s="120"/>
      <c r="E56" s="121"/>
      <c r="F56" s="122" t="s">
        <v>11</v>
      </c>
      <c r="G56" s="123"/>
      <c r="H56" s="122" t="s">
        <v>12</v>
      </c>
      <c r="I56" s="124"/>
      <c r="J56" s="123"/>
      <c r="K56" s="127" t="s">
        <v>1</v>
      </c>
      <c r="L56" s="128"/>
      <c r="M56" s="129"/>
      <c r="P56" s="15"/>
    </row>
    <row r="57" spans="2:17" ht="23.1" customHeight="1" x14ac:dyDescent="0.4">
      <c r="C57" s="141" t="s">
        <v>2</v>
      </c>
      <c r="D57" s="142"/>
      <c r="E57" s="143"/>
      <c r="F57" s="133"/>
      <c r="G57" s="134"/>
      <c r="H57" s="145"/>
      <c r="I57" s="146"/>
      <c r="J57" s="147"/>
      <c r="K57" s="31"/>
      <c r="L57" s="32"/>
      <c r="M57" s="33"/>
      <c r="P57" s="15"/>
    </row>
    <row r="58" spans="2:17" ht="23.1" customHeight="1" x14ac:dyDescent="0.4">
      <c r="C58" s="148" t="s">
        <v>3</v>
      </c>
      <c r="D58" s="149"/>
      <c r="E58" s="150"/>
      <c r="F58" s="133"/>
      <c r="G58" s="134"/>
      <c r="H58" s="31"/>
      <c r="I58" s="32"/>
      <c r="J58" s="33"/>
      <c r="K58" s="31"/>
      <c r="L58" s="32"/>
      <c r="M58" s="33"/>
      <c r="P58" s="15"/>
    </row>
    <row r="59" spans="2:17" ht="23.1" customHeight="1" x14ac:dyDescent="0.4">
      <c r="C59" s="148" t="s">
        <v>4</v>
      </c>
      <c r="D59" s="149"/>
      <c r="E59" s="150"/>
      <c r="F59" s="133"/>
      <c r="G59" s="134"/>
      <c r="H59" s="31"/>
      <c r="I59" s="32"/>
      <c r="J59" s="33"/>
      <c r="K59" s="31"/>
      <c r="L59" s="32"/>
      <c r="M59" s="33"/>
      <c r="P59" s="15"/>
    </row>
    <row r="60" spans="2:17" ht="23.1" customHeight="1" x14ac:dyDescent="0.4">
      <c r="C60" s="151" t="s">
        <v>5</v>
      </c>
      <c r="D60" s="152"/>
      <c r="E60" s="153"/>
      <c r="F60" s="133"/>
      <c r="G60" s="134"/>
      <c r="H60" s="31"/>
      <c r="I60" s="32"/>
      <c r="J60" s="33"/>
      <c r="K60" s="31"/>
      <c r="L60" s="32"/>
      <c r="M60" s="33"/>
      <c r="P60" s="15"/>
      <c r="Q60" s="5"/>
    </row>
    <row r="61" spans="2:17" ht="23.1" customHeight="1" x14ac:dyDescent="0.4">
      <c r="C61" s="154"/>
      <c r="D61" s="155"/>
      <c r="E61" s="156"/>
      <c r="F61" s="133"/>
      <c r="G61" s="134"/>
      <c r="H61" s="31"/>
      <c r="I61" s="32"/>
      <c r="J61" s="33"/>
      <c r="K61" s="31"/>
      <c r="L61" s="32"/>
      <c r="M61" s="33"/>
      <c r="P61" s="15"/>
      <c r="Q61" s="5"/>
    </row>
    <row r="62" spans="2:17" ht="23.1" customHeight="1" x14ac:dyDescent="0.4">
      <c r="C62" s="135" t="s">
        <v>6</v>
      </c>
      <c r="D62" s="136"/>
      <c r="E62" s="137"/>
      <c r="F62" s="138">
        <f>SUM(F57:G61)</f>
        <v>0</v>
      </c>
      <c r="G62" s="139"/>
      <c r="H62" s="34"/>
      <c r="I62" s="35"/>
      <c r="J62" s="36"/>
      <c r="K62" s="34"/>
      <c r="L62" s="35"/>
      <c r="M62" s="36"/>
      <c r="P62" s="15"/>
    </row>
    <row r="63" spans="2:17" ht="23.1" customHeight="1" x14ac:dyDescent="0.4">
      <c r="E63" s="140" t="str">
        <f>IF(H50=F62,"","「助成事業に要する経費」の合計と「資金調達金額」の合計とが一致していません")</f>
        <v/>
      </c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</row>
    <row r="64" spans="2:17" ht="23.1" customHeight="1" x14ac:dyDescent="0.4">
      <c r="K64" s="3"/>
    </row>
    <row r="65" spans="11:11" ht="15" customHeight="1" x14ac:dyDescent="0.4">
      <c r="K65" s="3"/>
    </row>
    <row r="66" spans="11:11" ht="15" customHeight="1" x14ac:dyDescent="0.4">
      <c r="K66" s="3"/>
    </row>
    <row r="67" spans="11:11" ht="15" customHeight="1" x14ac:dyDescent="0.4">
      <c r="K67" s="3"/>
    </row>
    <row r="68" spans="11:11" ht="15" customHeight="1" x14ac:dyDescent="0.4">
      <c r="K68" s="3"/>
    </row>
    <row r="69" spans="11:11" ht="15" customHeight="1" x14ac:dyDescent="0.4">
      <c r="K69" s="3"/>
    </row>
    <row r="70" spans="11:11" ht="15" customHeight="1" x14ac:dyDescent="0.4"/>
    <row r="71" spans="11:11" ht="15" customHeight="1" x14ac:dyDescent="0.4"/>
    <row r="72" spans="11:11" ht="15" customHeight="1" x14ac:dyDescent="0.4"/>
    <row r="73" spans="11:11" ht="15" customHeight="1" x14ac:dyDescent="0.4"/>
  </sheetData>
  <sheetProtection formatCells="0" formatColumns="0" formatRows="0"/>
  <mergeCells count="205">
    <mergeCell ref="F61:G61"/>
    <mergeCell ref="H61:J61"/>
    <mergeCell ref="C62:E62"/>
    <mergeCell ref="F62:G62"/>
    <mergeCell ref="H62:J62"/>
    <mergeCell ref="E63:P63"/>
    <mergeCell ref="C57:E57"/>
    <mergeCell ref="E51:P51"/>
    <mergeCell ref="E52:P52"/>
    <mergeCell ref="F57:G57"/>
    <mergeCell ref="H57:J57"/>
    <mergeCell ref="C58:E58"/>
    <mergeCell ref="F58:G58"/>
    <mergeCell ref="H58:J58"/>
    <mergeCell ref="C59:E59"/>
    <mergeCell ref="F59:G59"/>
    <mergeCell ref="H59:J59"/>
    <mergeCell ref="C60:E61"/>
    <mergeCell ref="F60:G60"/>
    <mergeCell ref="H60:J60"/>
    <mergeCell ref="K57:M57"/>
    <mergeCell ref="K58:M58"/>
    <mergeCell ref="K59:M59"/>
    <mergeCell ref="K60:M60"/>
    <mergeCell ref="C56:E56"/>
    <mergeCell ref="F56:G56"/>
    <mergeCell ref="H56:J56"/>
    <mergeCell ref="J48:K48"/>
    <mergeCell ref="J16:K16"/>
    <mergeCell ref="E15:G16"/>
    <mergeCell ref="J9:K9"/>
    <mergeCell ref="J44:K44"/>
    <mergeCell ref="E24:G26"/>
    <mergeCell ref="E23:G23"/>
    <mergeCell ref="E20:G22"/>
    <mergeCell ref="J24:K24"/>
    <mergeCell ref="C37:C48"/>
    <mergeCell ref="K56:M56"/>
    <mergeCell ref="J50:K50"/>
    <mergeCell ref="L50:M50"/>
    <mergeCell ref="J26:K26"/>
    <mergeCell ref="L26:M26"/>
    <mergeCell ref="J47:K47"/>
    <mergeCell ref="L47:M47"/>
    <mergeCell ref="L41:M41"/>
    <mergeCell ref="J41:K41"/>
    <mergeCell ref="J30:K30"/>
    <mergeCell ref="L30:M30"/>
    <mergeCell ref="H4:I5"/>
    <mergeCell ref="H19:I19"/>
    <mergeCell ref="H20:I20"/>
    <mergeCell ref="H26:I26"/>
    <mergeCell ref="H47:I47"/>
    <mergeCell ref="C4:G4"/>
    <mergeCell ref="E5:G5"/>
    <mergeCell ref="E19:G19"/>
    <mergeCell ref="E50:G50"/>
    <mergeCell ref="E31:G31"/>
    <mergeCell ref="H34:I34"/>
    <mergeCell ref="H15:I15"/>
    <mergeCell ref="H50:I50"/>
    <mergeCell ref="H41:I41"/>
    <mergeCell ref="H18:I18"/>
    <mergeCell ref="H14:I14"/>
    <mergeCell ref="H24:I24"/>
    <mergeCell ref="H48:I48"/>
    <mergeCell ref="E11:G11"/>
    <mergeCell ref="H11:I11"/>
    <mergeCell ref="D6:D9"/>
    <mergeCell ref="D10:D13"/>
    <mergeCell ref="C6:C14"/>
    <mergeCell ref="H16:I16"/>
    <mergeCell ref="J4:K5"/>
    <mergeCell ref="L4:M5"/>
    <mergeCell ref="L10:M10"/>
    <mergeCell ref="J13:K13"/>
    <mergeCell ref="J19:K19"/>
    <mergeCell ref="L19:M19"/>
    <mergeCell ref="L13:M13"/>
    <mergeCell ref="L20:M20"/>
    <mergeCell ref="J15:K15"/>
    <mergeCell ref="J18:K18"/>
    <mergeCell ref="L18:M18"/>
    <mergeCell ref="J14:K14"/>
    <mergeCell ref="J6:K6"/>
    <mergeCell ref="L6:M6"/>
    <mergeCell ref="J8:K8"/>
    <mergeCell ref="L8:M8"/>
    <mergeCell ref="J7:K7"/>
    <mergeCell ref="L7:M7"/>
    <mergeCell ref="L15:M15"/>
    <mergeCell ref="J12:K12"/>
    <mergeCell ref="L12:M12"/>
    <mergeCell ref="J10:K10"/>
    <mergeCell ref="J11:K11"/>
    <mergeCell ref="L11:M11"/>
    <mergeCell ref="E6:G6"/>
    <mergeCell ref="H6:I6"/>
    <mergeCell ref="C15:C19"/>
    <mergeCell ref="H10:I10"/>
    <mergeCell ref="H12:I12"/>
    <mergeCell ref="H13:I13"/>
    <mergeCell ref="E8:G8"/>
    <mergeCell ref="H8:I8"/>
    <mergeCell ref="E9:G9"/>
    <mergeCell ref="E7:G7"/>
    <mergeCell ref="H7:I7"/>
    <mergeCell ref="E17:G18"/>
    <mergeCell ref="E10:G10"/>
    <mergeCell ref="E12:G12"/>
    <mergeCell ref="E13:G13"/>
    <mergeCell ref="E14:G14"/>
    <mergeCell ref="H9:I9"/>
    <mergeCell ref="E27:G27"/>
    <mergeCell ref="H29:I29"/>
    <mergeCell ref="J29:K29"/>
    <mergeCell ref="L29:M29"/>
    <mergeCell ref="H33:I33"/>
    <mergeCell ref="J33:K33"/>
    <mergeCell ref="L33:M33"/>
    <mergeCell ref="L9:M9"/>
    <mergeCell ref="L14:M14"/>
    <mergeCell ref="L16:M16"/>
    <mergeCell ref="L17:M17"/>
    <mergeCell ref="H22:I22"/>
    <mergeCell ref="J22:K22"/>
    <mergeCell ref="L22:M22"/>
    <mergeCell ref="H21:I21"/>
    <mergeCell ref="J21:K21"/>
    <mergeCell ref="L21:M21"/>
    <mergeCell ref="J20:K20"/>
    <mergeCell ref="J17:K17"/>
    <mergeCell ref="H17:I17"/>
    <mergeCell ref="L27:M27"/>
    <mergeCell ref="H25:I25"/>
    <mergeCell ref="J25:K25"/>
    <mergeCell ref="L25:M25"/>
    <mergeCell ref="L34:M34"/>
    <mergeCell ref="E43:G47"/>
    <mergeCell ref="J43:K43"/>
    <mergeCell ref="L35:M35"/>
    <mergeCell ref="L31:M31"/>
    <mergeCell ref="L44:M44"/>
    <mergeCell ref="H28:I28"/>
    <mergeCell ref="J28:K28"/>
    <mergeCell ref="L28:M28"/>
    <mergeCell ref="H42:I42"/>
    <mergeCell ref="H40:I40"/>
    <mergeCell ref="H37:I37"/>
    <mergeCell ref="H44:I44"/>
    <mergeCell ref="H30:I30"/>
    <mergeCell ref="J42:K42"/>
    <mergeCell ref="J40:K40"/>
    <mergeCell ref="L40:M40"/>
    <mergeCell ref="J37:K37"/>
    <mergeCell ref="L37:M37"/>
    <mergeCell ref="L45:M45"/>
    <mergeCell ref="J23:K23"/>
    <mergeCell ref="H27:I27"/>
    <mergeCell ref="J27:K27"/>
    <mergeCell ref="H31:I31"/>
    <mergeCell ref="J31:K31"/>
    <mergeCell ref="E42:G42"/>
    <mergeCell ref="H46:I46"/>
    <mergeCell ref="J46:K46"/>
    <mergeCell ref="L46:M46"/>
    <mergeCell ref="H43:I43"/>
    <mergeCell ref="H35:I35"/>
    <mergeCell ref="L43:M43"/>
    <mergeCell ref="H45:I45"/>
    <mergeCell ref="L24:M24"/>
    <mergeCell ref="J45:K45"/>
    <mergeCell ref="E37:G41"/>
    <mergeCell ref="J35:K35"/>
    <mergeCell ref="E35:G35"/>
    <mergeCell ref="H39:I39"/>
    <mergeCell ref="J39:K39"/>
    <mergeCell ref="L39:M39"/>
    <mergeCell ref="H38:I38"/>
    <mergeCell ref="J38:K38"/>
    <mergeCell ref="L38:M38"/>
    <mergeCell ref="K61:M61"/>
    <mergeCell ref="K62:M62"/>
    <mergeCell ref="C5:D5"/>
    <mergeCell ref="C20:C23"/>
    <mergeCell ref="C24:C35"/>
    <mergeCell ref="E36:G36"/>
    <mergeCell ref="E49:G49"/>
    <mergeCell ref="H49:I49"/>
    <mergeCell ref="J49:K49"/>
    <mergeCell ref="L49:M49"/>
    <mergeCell ref="H36:I36"/>
    <mergeCell ref="J36:K36"/>
    <mergeCell ref="L36:M36"/>
    <mergeCell ref="E28:G30"/>
    <mergeCell ref="E32:G34"/>
    <mergeCell ref="H32:I32"/>
    <mergeCell ref="J32:K32"/>
    <mergeCell ref="L32:M32"/>
    <mergeCell ref="J34:K34"/>
    <mergeCell ref="L23:M23"/>
    <mergeCell ref="L42:M42"/>
    <mergeCell ref="E48:G48"/>
    <mergeCell ref="L48:M48"/>
    <mergeCell ref="H23:I23"/>
  </mergeCells>
  <phoneticPr fontId="2"/>
  <conditionalFormatting sqref="L50">
    <cfRule type="cellIs" dxfId="0" priority="1" operator="greaterThan">
      <formula>2000000</formula>
    </cfRule>
  </conditionalFormatting>
  <dataValidations xWindow="944" yWindow="505" count="6">
    <dataValidation allowBlank="1" showInputMessage="1" showErrorMessage="1" prompt="入力不要_x000a_(自動計算されます)" sqref="H42:K42 H35:K36 H48:K49 H23:K23 H27:K27 H31:K31 L6:M50"/>
    <dataValidation type="list" allowBlank="1" showInputMessage="1" showErrorMessage="1" sqref="K57:K61">
      <formula1>"選択してください,該当なし,調達済み,内諾済み,折衝中,折衝予定,未定"</formula1>
    </dataValidation>
    <dataValidation type="custom" imeMode="halfAlpha" allowBlank="1" showInputMessage="1" showErrorMessage="1" errorTitle="数値を入力ください" error="このセルには数値以外は入力できません" sqref="F58:G61">
      <formula1>ISNUMBER(F58)</formula1>
    </dataValidation>
    <dataValidation allowBlank="1" showInputMessage="1" showErrorMessage="1" prompt="入力不用（自動計算されます）" sqref="J19 H50:K50 H19 H14:K14"/>
    <dataValidation imeMode="halfAlpha" allowBlank="1" showInputMessage="1" showErrorMessage="1" errorTitle="数値を入力ください" error="このセルには数値以外は入力できません" sqref="F57:G57"/>
    <dataValidation allowBlank="1" showInputMessage="1" showErrorMessage="1" prompt="金額を入力してください" sqref="H6:K13 H37:K41 H24:K26 H28:K30 H15:K18 H20:K22 H43:K47 H32:K34"/>
  </dataValidations>
  <printOptions horizontalCentered="1"/>
  <pageMargins left="0.25" right="0.25" top="0.75" bottom="0.75" header="0.3" footer="0.3"/>
  <pageSetup paperSize="9" scale="85" fitToWidth="0" fitToHeight="0" orientation="portrait" r:id="rId1"/>
  <rowBreaks count="1" manualBreakCount="1">
    <brk id="3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別紙1_11_資金計画(p.14～15)</vt:lpstr>
      <vt:lpstr>'別紙1_11_資金計画(p.14～15)'!Print_Area</vt:lpstr>
      <vt:lpstr>'別紙1_11_資金計画(p.14～15)'!Print_Titles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2021-04-02T02:17:12Z</dcterms:created>
  <dcterms:modified xsi:type="dcterms:W3CDTF">2023-01-11T09:36:50Z</dcterms:modified>
  <cp:contentStatus/>
</cp:coreProperties>
</file>