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諸謝金・宿泊料" sheetId="2" r:id="rId6"/>
  </sheets>
  <definedNames>
    <definedName name="_xlnm.Print_Area" localSheetId="1">行程表及び請求書A!$A$1:$U$52</definedName>
    <definedName name="_xlnm.Print_Area" localSheetId="0">報告書!$A$1:$AI$52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<sst xmlns="http://schemas.openxmlformats.org/spreadsheetml/2006/main" xmlns:r="http://schemas.openxmlformats.org/officeDocument/2006/relationships" count="157" uniqueCount="157">
  <si>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</si>
  <si>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</si>
  <si>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</si>
  <si>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</si>
  <si>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</si>
  <si>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</si>
  <si>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</si>
  <si>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</si>
  <si>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</si>
  <si>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</si>
  <si>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</si>
  <si>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</si>
  <si>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</si>
  <si>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</si>
  <si>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</si>
  <si>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</si>
  <si>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</si>
  <si>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</si>
  <si>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</si>
  <si>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</si>
  <si>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</si>
  <si>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</si>
  <si>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</si>
  <si>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</si>
  <si>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</si>
  <si>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</si>
  <si>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</si>
  <si>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</si>
  <si>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</si>
  <si>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</si>
  <si>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</si>
  <si>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</si>
  <si>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</si>
  <si>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</si>
  <si>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</si>
  <si>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</si>
  <si>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</si>
  <si>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</si>
  <si>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</si>
  <si>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</si>
  <si>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</si>
  <si>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</si>
  <si>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</si>
  <si>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</si>
  <si>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</si>
  <si>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</si>
  <si>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</si>
  <si>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</si>
  <si>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</si>
  <si>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</si>
  <si>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</si>
  <si>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</si>
  <si>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</si>
  <si>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</si>
  <si>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</si>
  <si>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</si>
  <si>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</si>
  <si>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</si>
  <si>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</si>
  <si>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</si>
  <si>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</si>
  <si>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</si>
  <si>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</si>
  <si>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</si>
  <si>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</si>
  <si>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</si>
  <si>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</si>
  <si>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</si>
  <si>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</si>
  <si>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</si>
  <si>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</si>
  <si>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</si>
  <si>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</si>
  <si>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</si>
  <si>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</si>
  <si>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</si>
  <si>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</si>
  <si>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</si>
  <si>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</si>
  <si>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</si>
  <si>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</si>
  <si>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</si>
  <si>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</si>
  <si>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</si>
  <si>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</si>
  <si>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</si>
  <si>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</si>
  <si>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</si>
  <si>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</si>
  <si>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</si>
  <si>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</si>
  <si>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</si>
  <si>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</si>
  <si>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</si>
  <si>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</si>
  <si>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</si>
  <si>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</si>
  <si>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</si>
  <si>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</si>
  <si>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</si>
  <si>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</si>
  <si>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</si>
  <si>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</si>
  <si>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</si>
  <si>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</si>
  <si>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</si>
  <si>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</si>
  <si>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</si>
  <si>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</si>
  <si>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</si>
  <si>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</si>
  <si>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</si>
  <si>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</si>
  <si>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</si>
  <si>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</si>
  <si>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</si>
  <si>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</si>
  <si>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</si>
  <si>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</si>
  <si>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</si>
  <si>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</si>
  <si>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</si>
  <si>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</si>
  <si>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</si>
  <si>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</si>
  <si>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</si>
  <si>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</si>
  <si>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</si>
  <si>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印</t>
    <rPh sb="0" eb="1">
      <t>イン</t>
    </rPh>
    <phoneticPr fontId="3"/>
  </si>
  <si>
    <t>社会医療法人国交会 自動車病院</t>
  </si>
  <si>
    <t>理事長　国土　太郎</t>
  </si>
  <si>
    <t>１．研修等の概要</t>
  </si>
  <si>
    <t>①研修等の名称：</t>
  </si>
  <si>
    <t>③開催場所：</t>
  </si>
  <si>
    <t>社会医療法人国交会 自動車病院</t>
    <rPh sb="0" eb="2">
      <t>シャカイ</t>
    </rPh>
    <rPh sb="2" eb="4">
      <t>イリョウ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</si>
  <si>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</si>
  <si>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</si>
  <si>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</si>
  <si>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</si>
  <si>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</si>
  <si>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⑦開催した研修等に期待される短期入院利用促進の効果</t>
    <rPh sb="1" eb="3">
      <t>カイサイ</t>
    </rPh>
    <phoneticPr fontId="3"/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</si>
  <si>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</si>
  <si>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</si>
  <si>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</si>
  <si>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</si>
  <si>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</si>
  <si>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</si>
  <si>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</si>
  <si>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</si>
  <si>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</si>
  <si>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</si>
  <si>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研修等を主催した際に使用した自家用車が補助対象事業者
所有のものであることの確約書</t>
    <rPh sb="0" eb="2">
      <t>ケンシュウ</t>
    </rPh>
    <rPh sb="2" eb="3">
      <t>トウ</t>
    </rPh>
    <rPh sb="4" eb="6">
      <t>シュサイ</t>
    </rPh>
    <rPh sb="8" eb="9">
      <t>サイ</t>
    </rPh>
    <rPh sb="10" eb="12">
      <t>シヨウ</t>
    </rPh>
    <rPh sb="14" eb="18">
      <t>ジカヨウシャ</t>
    </rPh>
    <rPh sb="19" eb="21">
      <t>ホジョ</t>
    </rPh>
    <rPh sb="21" eb="23">
      <t>タイショウ</t>
    </rPh>
    <rPh sb="23" eb="26">
      <t>ジギョウシャ</t>
    </rPh>
    <rPh sb="27" eb="29">
      <t>ショユウ</t>
    </rPh>
    <rPh sb="38" eb="41">
      <t>カクヤクショ</t>
    </rPh>
    <phoneticPr fontId="3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</si>
  <si>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</si>
  <si>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</si>
  <si>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</si>
  <si>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</si>
  <si>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　 令和○年○月○日付け○○○第○○○号をもって交付申請した令和○年度自動車事故対策費補助金（自動車事故被害者支援体制等整備事業（短期入院協力事業））の補助対象事業（利用促進等事務費（研修等経費）に係る事業）については、交付申請書に添付した研修等主催報告書の記載内容のとおり、当院所有の自家用車を使用して、当該補助対象事業を実施したことを確約します。</t>
    <rPh sb="2" eb="4">
      <t>レイワ</t>
    </rPh>
    <rPh sb="15" eb="16">
      <t>ダイ</t>
    </rPh>
    <rPh sb="30" eb="32">
      <t>レイワ</t>
    </rPh>
    <rPh sb="52" eb="55">
      <t>ヒガイシャ</t>
    </rPh>
    <rPh sb="55" eb="57">
      <t>シエン</t>
    </rPh>
    <rPh sb="59" eb="60">
      <t>トウ</t>
    </rPh>
    <rPh sb="67" eb="69">
      <t>ニュウイン</t>
    </rPh>
    <rPh sb="123" eb="125">
      <t>シュサイ</t>
    </rPh>
    <rPh sb="139" eb="140">
      <t>イン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</si>
</sst>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;[Red]#,##0"/>
  </numFmts>
  <fonts count="2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distributed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472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472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zoomScale="130" zoomScaleSheetLayoutView="130" workbookViewId="0">
      <selection activeCell="H21" sqref="H21:M2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85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129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130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131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132</v>
      </c>
      <c r="D18" s="15"/>
      <c r="E18" s="15"/>
      <c r="F18" s="15"/>
      <c r="G18" s="15"/>
      <c r="H18" s="15"/>
      <c r="I18" s="28" t="s">
        <v>89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</row>
    <row r="19" spans="2:35" ht="15" customHeight="1">
      <c r="C19" s="13" t="s">
        <v>79</v>
      </c>
      <c r="D19" s="13"/>
      <c r="E19" s="13"/>
      <c r="F19" s="13"/>
      <c r="G19" s="13"/>
      <c r="H19" s="25">
        <v>44808</v>
      </c>
      <c r="I19" s="25"/>
      <c r="J19" s="25"/>
      <c r="K19" s="25"/>
      <c r="L19" s="25"/>
      <c r="M19" s="25"/>
      <c r="N19" s="25"/>
      <c r="O19" s="25"/>
      <c r="P19" s="33">
        <v>0.54166666666666663</v>
      </c>
      <c r="Q19" s="34"/>
      <c r="R19" s="34"/>
      <c r="S19" s="34"/>
      <c r="T19" s="1" t="s">
        <v>101</v>
      </c>
      <c r="U19" s="33">
        <v>0.70833333333333337</v>
      </c>
      <c r="V19" s="34"/>
      <c r="W19" s="34"/>
      <c r="X19" s="34"/>
    </row>
    <row r="20" spans="2:35" ht="15" customHeight="1">
      <c r="B20" s="8" t="s">
        <v>118</v>
      </c>
      <c r="H20" s="25">
        <v>44809</v>
      </c>
      <c r="I20" s="25"/>
      <c r="J20" s="25"/>
      <c r="K20" s="25"/>
      <c r="L20" s="25"/>
      <c r="M20" s="25"/>
      <c r="N20" s="25"/>
      <c r="O20" s="25"/>
      <c r="P20" s="33">
        <v>0.35416666666666669</v>
      </c>
      <c r="Q20" s="34"/>
      <c r="R20" s="34"/>
      <c r="S20" s="34"/>
      <c r="T20" s="1" t="s">
        <v>101</v>
      </c>
      <c r="U20" s="33">
        <v>0.5</v>
      </c>
      <c r="V20" s="34"/>
      <c r="W20" s="34"/>
      <c r="X20" s="34"/>
    </row>
    <row r="21" spans="2:35" ht="15" customHeight="1">
      <c r="B21" s="8"/>
      <c r="C21" s="13" t="s">
        <v>133</v>
      </c>
      <c r="D21" s="13"/>
      <c r="E21" s="13"/>
      <c r="F21" s="13"/>
      <c r="G21" s="13"/>
      <c r="H21" s="26" t="s">
        <v>80</v>
      </c>
      <c r="I21" s="26"/>
      <c r="J21" s="26"/>
      <c r="K21" s="26"/>
      <c r="L21" s="26"/>
      <c r="M21" s="26"/>
      <c r="N21" s="28" t="s">
        <v>134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2:35" ht="15" customHeight="1">
      <c r="B22" s="8"/>
      <c r="H22" s="26" t="s">
        <v>81</v>
      </c>
      <c r="I22" s="26"/>
      <c r="J22" s="26"/>
      <c r="K22" s="26"/>
      <c r="L22" s="26"/>
      <c r="M22" s="26"/>
      <c r="N22" s="28" t="s">
        <v>135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2:35" ht="15" customHeight="1">
      <c r="B23" s="8"/>
      <c r="C23" s="13" t="s">
        <v>136</v>
      </c>
      <c r="D23" s="13"/>
      <c r="E23" s="13"/>
      <c r="F23" s="13"/>
      <c r="G23" s="13"/>
      <c r="H23" s="27"/>
      <c r="I23" s="27"/>
      <c r="J23" s="27"/>
      <c r="K23" s="27"/>
      <c r="L23" s="27"/>
      <c r="M23" s="31" t="s">
        <v>137</v>
      </c>
      <c r="N23" s="1" t="s">
        <v>36</v>
      </c>
    </row>
    <row r="24" spans="2:35" ht="15" customHeight="1">
      <c r="B24" s="8"/>
      <c r="C24" s="13" t="s">
        <v>138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35" ht="15" customHeight="1">
      <c r="B25" s="8"/>
      <c r="F25" s="23" t="s">
        <v>0</v>
      </c>
      <c r="G25" s="23"/>
      <c r="H25" s="23"/>
      <c r="I25" s="29" t="s">
        <v>69</v>
      </c>
      <c r="J25" s="29"/>
      <c r="K25" s="29"/>
      <c r="L25" s="29"/>
      <c r="M25" s="29"/>
      <c r="N25" s="23" t="s">
        <v>77</v>
      </c>
      <c r="O25" s="23"/>
      <c r="P25" s="23"/>
      <c r="Q25" s="28" t="s">
        <v>119</v>
      </c>
      <c r="R25" s="28"/>
      <c r="S25" s="28"/>
      <c r="T25" s="28"/>
      <c r="U25" s="28"/>
      <c r="V25" s="2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2:35" ht="15" customHeight="1">
      <c r="B26" s="8"/>
      <c r="F26" s="23" t="s">
        <v>120</v>
      </c>
      <c r="G26" s="23"/>
      <c r="H26" s="23"/>
      <c r="I26" s="29" t="s">
        <v>75</v>
      </c>
      <c r="J26" s="29"/>
      <c r="K26" s="29"/>
      <c r="L26" s="29"/>
      <c r="M26" s="29"/>
      <c r="N26" s="23" t="s">
        <v>39</v>
      </c>
      <c r="O26" s="23"/>
      <c r="P26" s="23"/>
      <c r="Q26" s="28" t="s">
        <v>121</v>
      </c>
      <c r="R26" s="28"/>
      <c r="S26" s="28"/>
      <c r="T26" s="28"/>
      <c r="U26" s="28"/>
      <c r="V26" s="28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2:35" ht="15" customHeight="1">
      <c r="B27" s="8"/>
      <c r="F27" s="23" t="s">
        <v>120</v>
      </c>
      <c r="G27" s="23"/>
      <c r="H27" s="23"/>
      <c r="I27" s="29" t="s">
        <v>32</v>
      </c>
      <c r="J27" s="29"/>
      <c r="K27" s="29"/>
      <c r="L27" s="29"/>
      <c r="M27" s="29"/>
      <c r="N27" s="23" t="s">
        <v>39</v>
      </c>
      <c r="O27" s="23"/>
      <c r="P27" s="23"/>
      <c r="Q27" s="28" t="s">
        <v>150</v>
      </c>
      <c r="R27" s="28"/>
      <c r="S27" s="28"/>
      <c r="T27" s="28"/>
      <c r="U27" s="28"/>
      <c r="V27" s="28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5" s="2" customFormat="1" ht="15" customHeight="1"/>
    <row r="29" spans="2:35" ht="15" customHeight="1">
      <c r="B29" s="8"/>
      <c r="C29" s="13" t="s">
        <v>139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35" ht="15" customHeight="1">
      <c r="D30" s="20" t="s">
        <v>122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2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2"/>
    </row>
    <row r="32" spans="2:35" ht="15" customHeight="1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2"/>
    </row>
    <row r="33" spans="2:35" s="2" customFormat="1" ht="15" customHeight="1"/>
    <row r="34" spans="2:35" ht="15" customHeight="1">
      <c r="B34" s="8"/>
      <c r="C34" s="13" t="s">
        <v>140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35" ht="15" customHeight="1">
      <c r="D35" s="20" t="s">
        <v>123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2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2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2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2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2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2"/>
    </row>
    <row r="41" spans="2:35" s="2" customFormat="1" ht="15" customHeight="1"/>
    <row r="42" spans="2:35" ht="15" customHeight="1">
      <c r="B42" s="13" t="s">
        <v>152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124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2"/>
    </row>
    <row r="44" spans="2:35" ht="15" customHeight="1">
      <c r="AH44" s="16"/>
      <c r="AI44" s="22"/>
    </row>
    <row r="45" spans="2:35" ht="15" customHeight="1">
      <c r="B45" s="13" t="s">
        <v>153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82</v>
      </c>
      <c r="D46" s="17"/>
      <c r="E46" s="17"/>
      <c r="F46" s="17"/>
      <c r="G46" s="17"/>
      <c r="H46" s="17"/>
      <c r="I46" s="17"/>
      <c r="J46" s="30">
        <f>M47+M48</f>
        <v>128666</v>
      </c>
      <c r="K46" s="30"/>
      <c r="L46" s="30"/>
      <c r="M46" s="30"/>
      <c r="N46" s="32" t="s">
        <v>83</v>
      </c>
      <c r="O46" s="32"/>
      <c r="P46" s="32"/>
      <c r="Q46" s="32"/>
      <c r="R46" s="32"/>
      <c r="S46" s="32"/>
      <c r="T46" s="32"/>
      <c r="U46" s="32"/>
      <c r="V46" s="36">
        <f>V47+V48</f>
        <v>113066</v>
      </c>
      <c r="W46" s="36"/>
      <c r="X46" s="36"/>
      <c r="Y46" s="36"/>
      <c r="Z46" s="32" t="s">
        <v>95</v>
      </c>
      <c r="AA46" s="32"/>
      <c r="AB46" s="32"/>
      <c r="AC46" s="32"/>
      <c r="AD46" s="32"/>
      <c r="AE46" s="36">
        <f>AE47+AE48</f>
        <v>15600</v>
      </c>
      <c r="AF46" s="36"/>
      <c r="AG46" s="36"/>
      <c r="AH46" s="36"/>
    </row>
    <row r="47" spans="2:35" ht="15" customHeight="1">
      <c r="D47" s="21" t="s">
        <v>78</v>
      </c>
      <c r="E47" s="21"/>
      <c r="F47" s="21"/>
      <c r="G47" s="24" t="s">
        <v>106</v>
      </c>
      <c r="H47" s="24"/>
      <c r="I47" s="24"/>
      <c r="J47" s="24"/>
      <c r="K47" s="24"/>
      <c r="L47" s="24"/>
      <c r="M47" s="30">
        <f>$H$23*100</f>
        <v>0</v>
      </c>
      <c r="N47" s="30"/>
      <c r="O47" s="30"/>
      <c r="P47" s="24" t="s">
        <v>125</v>
      </c>
      <c r="Q47" s="24"/>
      <c r="R47" s="24"/>
      <c r="S47" s="24"/>
      <c r="T47" s="24"/>
      <c r="U47" s="24"/>
      <c r="V47" s="30">
        <f>$H$23*100</f>
        <v>0</v>
      </c>
      <c r="W47" s="30"/>
      <c r="X47" s="30"/>
      <c r="Z47" s="32" t="s">
        <v>95</v>
      </c>
      <c r="AA47" s="32"/>
      <c r="AB47" s="32"/>
      <c r="AC47" s="32"/>
      <c r="AD47" s="32"/>
      <c r="AE47" s="30">
        <f>M47-V47</f>
        <v>0</v>
      </c>
      <c r="AF47" s="30"/>
      <c r="AG47" s="30"/>
      <c r="AI47" s="22"/>
    </row>
    <row r="48" spans="2:35" ht="15" customHeight="1">
      <c r="C48" s="18"/>
      <c r="D48" s="21" t="s">
        <v>58</v>
      </c>
      <c r="E48" s="21"/>
      <c r="F48" s="21"/>
      <c r="G48" s="24" t="s">
        <v>106</v>
      </c>
      <c r="H48" s="24"/>
      <c r="I48" s="24"/>
      <c r="J48" s="24"/>
      <c r="K48" s="24"/>
      <c r="L48" s="24"/>
      <c r="M48" s="30">
        <f>SUM(行程表及び請求書A!$P$18,行程表及び請求書B!$P$18,行程表及び請求書C!$P$18)</f>
        <v>128666</v>
      </c>
      <c r="N48" s="30"/>
      <c r="O48" s="30"/>
      <c r="P48" s="24" t="s">
        <v>125</v>
      </c>
      <c r="Q48" s="24"/>
      <c r="R48" s="24"/>
      <c r="S48" s="24"/>
      <c r="T48" s="24"/>
      <c r="U48" s="24"/>
      <c r="V48" s="30">
        <f>SUM(行程表及び請求書A!$U$18,行程表及び請求書B!$U$18,行程表及び請求書C!$U$18)</f>
        <v>113066</v>
      </c>
      <c r="W48" s="30"/>
      <c r="X48" s="30"/>
      <c r="Z48" s="32" t="s">
        <v>95</v>
      </c>
      <c r="AA48" s="32"/>
      <c r="AB48" s="32"/>
      <c r="AC48" s="32"/>
      <c r="AD48" s="32"/>
      <c r="AE48" s="30">
        <f>M48-V48</f>
        <v>15600</v>
      </c>
      <c r="AF48" s="30"/>
      <c r="AG48" s="30"/>
    </row>
    <row r="49" spans="1:35" ht="15" customHeight="1">
      <c r="D49" s="16" t="s">
        <v>154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2"/>
    </row>
    <row r="50" spans="1:35" ht="15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>
      <c r="A51" s="7" t="s">
        <v>103</v>
      </c>
      <c r="B51" s="7"/>
      <c r="C51" s="19" t="s">
        <v>108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</sheetData>
  <mergeCells count="68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H18"/>
    <mergeCell ref="I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G23"/>
    <mergeCell ref="H23:L23"/>
    <mergeCell ref="C24:M24"/>
    <mergeCell ref="F25:H25"/>
    <mergeCell ref="I25:M25"/>
    <mergeCell ref="N25:P25"/>
    <mergeCell ref="Q25:V25"/>
    <mergeCell ref="F26:H26"/>
    <mergeCell ref="I26:M26"/>
    <mergeCell ref="N26:P26"/>
    <mergeCell ref="Q26:V26"/>
    <mergeCell ref="F27:H27"/>
    <mergeCell ref="I27:M27"/>
    <mergeCell ref="N27:P27"/>
    <mergeCell ref="Q27:V27"/>
    <mergeCell ref="C29:M29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A51:B51"/>
    <mergeCell ref="D30:AH32"/>
    <mergeCell ref="D35:AH40"/>
    <mergeCell ref="C51:AI52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155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11</v>
      </c>
      <c r="B4" s="57" t="str">
        <f>報告書!Q25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1" s="39" customFormat="1" ht="36.75" customHeight="1">
      <c r="A5" s="42" t="s">
        <v>9</v>
      </c>
      <c r="B5" s="57" t="str">
        <f>報告書!I25</f>
        <v>医師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>
        <f>IF(J9&lt;8,"",J16*37)</f>
        <v>8806</v>
      </c>
      <c r="P5" s="131"/>
      <c r="Q5" s="106" t="s">
        <v>19</v>
      </c>
      <c r="R5" s="118"/>
      <c r="S5" s="118"/>
      <c r="T5" s="128">
        <f>O5</f>
        <v>8806</v>
      </c>
      <c r="U5" s="131"/>
    </row>
    <row r="6" spans="1:21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⑤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116</v>
      </c>
      <c r="Q6" s="107" t="s">
        <v>87</v>
      </c>
      <c r="R6" s="119"/>
      <c r="S6" s="127" t="s">
        <v>23</v>
      </c>
      <c r="T6" s="119"/>
      <c r="U6" s="132" t="s">
        <v>116</v>
      </c>
    </row>
    <row r="7" spans="1:21" s="39" customFormat="1" ht="36.75" customHeight="1">
      <c r="A7" s="43" t="s">
        <v>100</v>
      </c>
      <c r="B7" s="58" t="s">
        <v>15</v>
      </c>
      <c r="C7" s="67" t="s">
        <v>101</v>
      </c>
      <c r="D7" s="74" t="s">
        <v>25</v>
      </c>
      <c r="E7" s="81" t="s">
        <v>109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110</v>
      </c>
      <c r="K7" s="92" t="s">
        <v>59</v>
      </c>
      <c r="L7" s="108" t="s">
        <v>147</v>
      </c>
      <c r="M7" s="100" t="s">
        <v>35</v>
      </c>
      <c r="N7" s="100" t="s">
        <v>27</v>
      </c>
      <c r="O7" s="100" t="s">
        <v>35</v>
      </c>
      <c r="P7" s="133" t="s">
        <v>115</v>
      </c>
      <c r="Q7" s="108" t="s">
        <v>147</v>
      </c>
      <c r="R7" s="100" t="s">
        <v>35</v>
      </c>
      <c r="S7" s="100" t="s">
        <v>27</v>
      </c>
      <c r="T7" s="100" t="s">
        <v>35</v>
      </c>
      <c r="U7" s="145" t="s">
        <v>115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112</v>
      </c>
      <c r="M8" s="120" t="s">
        <v>111</v>
      </c>
      <c r="N8" s="120" t="s">
        <v>31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31</v>
      </c>
      <c r="T8" s="129" t="s">
        <v>111</v>
      </c>
      <c r="U8" s="146" t="s">
        <v>111</v>
      </c>
    </row>
    <row r="9" spans="1:21" s="39" customFormat="1" ht="45" customHeight="1">
      <c r="A9" s="45">
        <v>44078</v>
      </c>
      <c r="B9" s="60">
        <v>0.41666666666666669</v>
      </c>
      <c r="C9" s="69" t="s">
        <v>101</v>
      </c>
      <c r="D9" s="76">
        <v>0.45833333333333331</v>
      </c>
      <c r="E9" s="83" t="s">
        <v>92</v>
      </c>
      <c r="F9" s="83" t="s">
        <v>93</v>
      </c>
      <c r="G9" s="83" t="s">
        <v>91</v>
      </c>
      <c r="H9" s="83" t="s">
        <v>90</v>
      </c>
      <c r="I9" s="83"/>
      <c r="J9" s="94">
        <v>59.6</v>
      </c>
      <c r="K9" s="98" t="s">
        <v>146</v>
      </c>
      <c r="L9" s="109">
        <v>2</v>
      </c>
      <c r="M9" s="121">
        <v>18000</v>
      </c>
      <c r="N9" s="121" t="str">
        <f t="shared" ref="N9:N15" si="0">IF(I9="","",1)</f>
        <v/>
      </c>
      <c r="O9" s="121"/>
      <c r="P9" s="135">
        <v>2930</v>
      </c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14000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2930</v>
      </c>
    </row>
    <row r="10" spans="1:21" s="39" customFormat="1" ht="45" customHeight="1">
      <c r="A10" s="45"/>
      <c r="B10" s="61">
        <v>0.47916666666666669</v>
      </c>
      <c r="C10" s="70" t="s">
        <v>101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3" t="s">
        <v>18</v>
      </c>
      <c r="J10" s="95">
        <v>59.6</v>
      </c>
      <c r="K10" s="98" t="s">
        <v>146</v>
      </c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>
        <v>2930</v>
      </c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136">
        <f t="shared" si="3"/>
        <v>2930</v>
      </c>
    </row>
    <row r="11" spans="1:21" s="39" customFormat="1" ht="45" customHeight="1">
      <c r="A11" s="46">
        <v>44079</v>
      </c>
      <c r="B11" s="61">
        <v>0.5625</v>
      </c>
      <c r="C11" s="70" t="s">
        <v>101</v>
      </c>
      <c r="D11" s="77">
        <v>0.60416666666666663</v>
      </c>
      <c r="E11" s="83" t="s">
        <v>92</v>
      </c>
      <c r="F11" s="83" t="s">
        <v>93</v>
      </c>
      <c r="G11" s="83" t="s">
        <v>91</v>
      </c>
      <c r="H11" s="83" t="s">
        <v>90</v>
      </c>
      <c r="I11" s="88"/>
      <c r="J11" s="94">
        <v>59.6</v>
      </c>
      <c r="K11" s="98" t="s">
        <v>146</v>
      </c>
      <c r="L11" s="110">
        <v>2</v>
      </c>
      <c r="M11" s="122">
        <v>18000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14000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1" s="39" customFormat="1" ht="45" customHeight="1">
      <c r="A12" s="46"/>
      <c r="B12" s="61">
        <v>0.625</v>
      </c>
      <c r="C12" s="70" t="s">
        <v>101</v>
      </c>
      <c r="D12" s="77">
        <v>0.66666666666666663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92</v>
      </c>
      <c r="H12" s="84" t="s">
        <v>94</v>
      </c>
      <c r="I12" s="88"/>
      <c r="J12" s="95">
        <v>59.6</v>
      </c>
      <c r="K12" s="98" t="s">
        <v>146</v>
      </c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1" s="39" customFormat="1" ht="45" customHeight="1">
      <c r="A13" s="46"/>
      <c r="B13" s="62"/>
      <c r="C13" s="71" t="s">
        <v>101</v>
      </c>
      <c r="D13" s="78"/>
      <c r="E13" s="85"/>
      <c r="F13" s="85"/>
      <c r="G13" s="87"/>
      <c r="H13" s="87"/>
      <c r="I13" s="87"/>
      <c r="J13" s="96"/>
      <c r="K13" s="99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1" s="39" customFormat="1" ht="45" customHeight="1">
      <c r="A14" s="47"/>
      <c r="B14" s="61"/>
      <c r="C14" s="70" t="s">
        <v>101</v>
      </c>
      <c r="D14" s="77"/>
      <c r="E14" s="84"/>
      <c r="F14" s="84"/>
      <c r="G14" s="88"/>
      <c r="H14" s="88"/>
      <c r="I14" s="88"/>
      <c r="J14" s="95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1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5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1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238</v>
      </c>
      <c r="K16" s="101"/>
      <c r="L16" s="113">
        <f t="shared" ref="L16:U16" si="4">SUM(L9:L15)</f>
        <v>4</v>
      </c>
      <c r="M16" s="125">
        <f t="shared" si="4"/>
        <v>36000</v>
      </c>
      <c r="N16" s="125">
        <f t="shared" si="4"/>
        <v>1</v>
      </c>
      <c r="O16" s="125">
        <f t="shared" si="4"/>
        <v>10000</v>
      </c>
      <c r="P16" s="139">
        <f t="shared" si="4"/>
        <v>5860</v>
      </c>
      <c r="Q16" s="113">
        <f t="shared" si="4"/>
        <v>4</v>
      </c>
      <c r="R16" s="125">
        <f t="shared" si="4"/>
        <v>28000</v>
      </c>
      <c r="S16" s="139">
        <f t="shared" si="4"/>
        <v>1</v>
      </c>
      <c r="T16" s="125">
        <f t="shared" si="4"/>
        <v>10000</v>
      </c>
      <c r="U16" s="147">
        <f t="shared" si="4"/>
        <v>5860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26"/>
      <c r="P18" s="140">
        <f>SUM(O5,M16,O16,P16)</f>
        <v>60666</v>
      </c>
      <c r="Q18" s="115" t="s">
        <v>50</v>
      </c>
      <c r="R18" s="126"/>
      <c r="S18" s="126"/>
      <c r="T18" s="126"/>
      <c r="U18" s="140">
        <f>SUM(T5,R16,T16,U16)</f>
        <v>52666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8000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11</v>
      </c>
      <c r="B4" s="57" t="str">
        <f>報告書!Q26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9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 t="str">
        <f>IF(J9&lt;8,"",J16*37)</f>
        <v/>
      </c>
      <c r="P5" s="131"/>
      <c r="Q5" s="106" t="s">
        <v>19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116</v>
      </c>
      <c r="Q6" s="107" t="s">
        <v>87</v>
      </c>
      <c r="R6" s="119"/>
      <c r="S6" s="127" t="s">
        <v>23</v>
      </c>
      <c r="T6" s="119"/>
      <c r="U6" s="132" t="s">
        <v>116</v>
      </c>
    </row>
    <row r="7" spans="1:22" s="39" customFormat="1" ht="36.75" customHeight="1">
      <c r="A7" s="43" t="s">
        <v>100</v>
      </c>
      <c r="B7" s="58" t="s">
        <v>15</v>
      </c>
      <c r="C7" s="67" t="s">
        <v>101</v>
      </c>
      <c r="D7" s="74" t="s">
        <v>25</v>
      </c>
      <c r="E7" s="81" t="s">
        <v>109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110</v>
      </c>
      <c r="K7" s="92" t="s">
        <v>59</v>
      </c>
      <c r="L7" s="108" t="s">
        <v>147</v>
      </c>
      <c r="M7" s="100" t="s">
        <v>35</v>
      </c>
      <c r="N7" s="100" t="s">
        <v>27</v>
      </c>
      <c r="O7" s="100" t="s">
        <v>35</v>
      </c>
      <c r="P7" s="133" t="s">
        <v>115</v>
      </c>
      <c r="Q7" s="108" t="s">
        <v>147</v>
      </c>
      <c r="R7" s="100" t="s">
        <v>35</v>
      </c>
      <c r="S7" s="100" t="s">
        <v>27</v>
      </c>
      <c r="T7" s="100" t="s">
        <v>35</v>
      </c>
      <c r="U7" s="145" t="s">
        <v>115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112</v>
      </c>
      <c r="M8" s="120" t="s">
        <v>111</v>
      </c>
      <c r="N8" s="120" t="s">
        <v>31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31</v>
      </c>
      <c r="T8" s="129" t="s">
        <v>111</v>
      </c>
      <c r="U8" s="146" t="s">
        <v>111</v>
      </c>
    </row>
    <row r="9" spans="1:22" s="39" customFormat="1" ht="45" customHeight="1">
      <c r="A9" s="45">
        <v>44078</v>
      </c>
      <c r="B9" s="60">
        <v>0.41666666666666669</v>
      </c>
      <c r="C9" s="69" t="s">
        <v>101</v>
      </c>
      <c r="D9" s="76">
        <v>0.45833333333333331</v>
      </c>
      <c r="E9" s="83" t="s">
        <v>92</v>
      </c>
      <c r="F9" s="83" t="s">
        <v>93</v>
      </c>
      <c r="G9" s="83" t="s">
        <v>91</v>
      </c>
      <c r="H9" s="83" t="s">
        <v>90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0.47916666666666669</v>
      </c>
      <c r="C10" s="70" t="s">
        <v>101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3" t="s">
        <v>18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101</v>
      </c>
      <c r="D11" s="77">
        <v>0.60416666666666663</v>
      </c>
      <c r="E11" s="83" t="s">
        <v>92</v>
      </c>
      <c r="F11" s="83" t="s">
        <v>93</v>
      </c>
      <c r="G11" s="83" t="s">
        <v>91</v>
      </c>
      <c r="H11" s="83" t="s">
        <v>90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101</v>
      </c>
      <c r="D12" s="77">
        <v>0.66666666666666663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92</v>
      </c>
      <c r="H12" s="84" t="s">
        <v>94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148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11</v>
      </c>
      <c r="B4" s="57" t="str">
        <f>報告書!Q27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9</v>
      </c>
      <c r="B5" s="57" t="str">
        <f>報告書!I27</f>
        <v>各種療法士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 t="str">
        <f>IF(J9&lt;8,"",J16*37)</f>
        <v/>
      </c>
      <c r="P5" s="131"/>
      <c r="Q5" s="106" t="s">
        <v>19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116</v>
      </c>
      <c r="Q6" s="107" t="s">
        <v>87</v>
      </c>
      <c r="R6" s="119"/>
      <c r="S6" s="127" t="s">
        <v>23</v>
      </c>
      <c r="T6" s="119"/>
      <c r="U6" s="132" t="s">
        <v>116</v>
      </c>
    </row>
    <row r="7" spans="1:22" s="39" customFormat="1" ht="36.75" customHeight="1">
      <c r="A7" s="43" t="s">
        <v>100</v>
      </c>
      <c r="B7" s="58" t="s">
        <v>15</v>
      </c>
      <c r="C7" s="67" t="s">
        <v>101</v>
      </c>
      <c r="D7" s="74" t="s">
        <v>25</v>
      </c>
      <c r="E7" s="81" t="s">
        <v>109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110</v>
      </c>
      <c r="K7" s="92" t="s">
        <v>59</v>
      </c>
      <c r="L7" s="108" t="s">
        <v>147</v>
      </c>
      <c r="M7" s="100" t="s">
        <v>35</v>
      </c>
      <c r="N7" s="100" t="s">
        <v>27</v>
      </c>
      <c r="O7" s="100" t="s">
        <v>35</v>
      </c>
      <c r="P7" s="133" t="s">
        <v>115</v>
      </c>
      <c r="Q7" s="108" t="s">
        <v>147</v>
      </c>
      <c r="R7" s="100" t="s">
        <v>35</v>
      </c>
      <c r="S7" s="100" t="s">
        <v>27</v>
      </c>
      <c r="T7" s="100" t="s">
        <v>35</v>
      </c>
      <c r="U7" s="145" t="s">
        <v>115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112</v>
      </c>
      <c r="M8" s="120" t="s">
        <v>111</v>
      </c>
      <c r="N8" s="120" t="s">
        <v>31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31</v>
      </c>
      <c r="T8" s="129" t="s">
        <v>111</v>
      </c>
      <c r="U8" s="146" t="s">
        <v>111</v>
      </c>
    </row>
    <row r="9" spans="1:22" s="39" customFormat="1" ht="45" customHeight="1">
      <c r="A9" s="45">
        <v>44078</v>
      </c>
      <c r="B9" s="60">
        <v>0.41666666666666669</v>
      </c>
      <c r="C9" s="69" t="s">
        <v>101</v>
      </c>
      <c r="D9" s="76">
        <v>0.45833333333333331</v>
      </c>
      <c r="E9" s="83" t="s">
        <v>92</v>
      </c>
      <c r="F9" s="83" t="s">
        <v>93</v>
      </c>
      <c r="G9" s="83" t="s">
        <v>91</v>
      </c>
      <c r="H9" s="83" t="s">
        <v>90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0.47916666666666669</v>
      </c>
      <c r="C10" s="70" t="s">
        <v>101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3" t="s">
        <v>18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101</v>
      </c>
      <c r="D11" s="77">
        <v>0.60416666666666663</v>
      </c>
      <c r="E11" s="83" t="s">
        <v>92</v>
      </c>
      <c r="F11" s="83" t="s">
        <v>93</v>
      </c>
      <c r="G11" s="83" t="s">
        <v>91</v>
      </c>
      <c r="H11" s="83" t="s">
        <v>90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101</v>
      </c>
      <c r="D12" s="77">
        <v>0.66666666666666663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92</v>
      </c>
      <c r="H12" s="84" t="s">
        <v>94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148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workbookViewId="0">
      <selection activeCell="AV20" sqref="AV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4" spans="1:3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>
      <c r="A6" s="164" t="s">
        <v>151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</row>
    <row r="7" spans="1:35" ht="15" customHeight="1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</row>
    <row r="8" spans="1:35" ht="15" customHeight="1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</row>
    <row r="9" spans="1:3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70" t="s">
        <v>84</v>
      </c>
      <c r="U10" s="170"/>
      <c r="V10" s="170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69"/>
      <c r="S11" s="169"/>
      <c r="T11" s="169"/>
      <c r="U11" s="171" t="str">
        <f>報告書!U11</f>
        <v>社会医療法人国交会 自動車病院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4"/>
    </row>
    <row r="12" spans="1:35" ht="1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69"/>
      <c r="S12" s="169"/>
      <c r="T12" s="169"/>
      <c r="U12" s="171">
        <f>報告書!U12</f>
        <v>0</v>
      </c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4"/>
    </row>
    <row r="13" spans="1:35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9"/>
      <c r="S13" s="169"/>
      <c r="T13" s="169"/>
      <c r="U13" s="171" t="str">
        <f>報告書!U13</f>
        <v>理事長　国土　太郎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2"/>
      <c r="AG13" s="172" t="s">
        <v>128</v>
      </c>
      <c r="AH13" s="172"/>
      <c r="AI13" s="14"/>
    </row>
    <row r="14" spans="1:3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5" customHeight="1">
      <c r="A17" s="14"/>
      <c r="B17" s="168" t="s">
        <v>156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4"/>
    </row>
    <row r="18" spans="1:35" ht="15" customHeight="1">
      <c r="A18" s="14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4"/>
    </row>
    <row r="19" spans="1:35" ht="15" customHeight="1">
      <c r="A19" s="14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4"/>
    </row>
    <row r="20" spans="1:35" ht="15" customHeight="1">
      <c r="A20" s="14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4"/>
    </row>
    <row r="21" spans="1:35" ht="15" customHeight="1">
      <c r="A21" s="14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4"/>
    </row>
    <row r="22" spans="1:35" ht="15" customHeight="1">
      <c r="A22" s="14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4"/>
    </row>
    <row r="23" spans="1:35" ht="15" customHeight="1">
      <c r="A23" s="14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4"/>
    </row>
    <row r="24" spans="1:3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51" spans="1:35" ht="22.5" customHeight="1">
      <c r="A51" s="165" t="s">
        <v>96</v>
      </c>
      <c r="B51" s="165"/>
      <c r="C51" s="165"/>
      <c r="D51" s="19" t="s">
        <v>88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3.5" customHeight="1">
      <c r="A52" s="165" t="s">
        <v>97</v>
      </c>
      <c r="B52" s="165"/>
      <c r="C52" s="165"/>
      <c r="D52" s="19" t="s">
        <v>98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A53" s="166"/>
      <c r="B53" s="166"/>
      <c r="C53" s="16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>
      <c r="A54" s="167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/>
  <cols>
    <col min="1" max="1" width="8.375" bestFit="1" customWidth="1"/>
    <col min="2" max="2" width="21.875" bestFit="1" customWidth="1"/>
    <col min="3" max="3" width="5.25" style="173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74" t="s">
        <v>46</v>
      </c>
      <c r="B1" s="174" t="s">
        <v>51</v>
      </c>
      <c r="C1" s="174" t="s">
        <v>52</v>
      </c>
      <c r="D1" s="174" t="s">
        <v>87</v>
      </c>
      <c r="E1" s="181" t="s">
        <v>13</v>
      </c>
      <c r="F1" s="181"/>
      <c r="G1" s="181" t="s">
        <v>28</v>
      </c>
      <c r="H1" s="181"/>
      <c r="I1" s="181"/>
      <c r="J1" s="174" t="s">
        <v>53</v>
      </c>
      <c r="K1" t="s">
        <v>34</v>
      </c>
    </row>
    <row r="2" spans="1:11">
      <c r="A2" s="174"/>
      <c r="B2" s="174"/>
      <c r="C2" s="174"/>
      <c r="D2" s="174"/>
      <c r="E2" s="174" t="s">
        <v>53</v>
      </c>
      <c r="F2" s="174" t="s">
        <v>54</v>
      </c>
      <c r="G2" s="174" t="s">
        <v>40</v>
      </c>
      <c r="H2" s="174" t="s">
        <v>31</v>
      </c>
      <c r="I2" s="174" t="s">
        <v>12</v>
      </c>
      <c r="J2" s="174" t="s">
        <v>55</v>
      </c>
    </row>
    <row r="3" spans="1:11">
      <c r="A3" s="174" t="s">
        <v>41</v>
      </c>
      <c r="B3" s="177" t="s">
        <v>49</v>
      </c>
      <c r="C3" s="174" t="s">
        <v>8</v>
      </c>
      <c r="D3" s="179">
        <v>7900</v>
      </c>
      <c r="E3" s="179">
        <v>14800</v>
      </c>
      <c r="F3" s="179">
        <v>13300</v>
      </c>
      <c r="G3" s="179">
        <f t="shared" ref="G3:G25" si="0">H3+I3</f>
        <v>3000</v>
      </c>
      <c r="H3" s="179">
        <v>2000</v>
      </c>
      <c r="I3" s="179">
        <v>1000</v>
      </c>
      <c r="J3" s="174" t="s">
        <v>56</v>
      </c>
      <c r="K3" s="173"/>
    </row>
    <row r="4" spans="1:11">
      <c r="A4" s="174"/>
      <c r="B4" s="177" t="s">
        <v>57</v>
      </c>
      <c r="C4" s="174" t="s">
        <v>67</v>
      </c>
      <c r="D4" s="179">
        <v>9700</v>
      </c>
      <c r="E4" s="179">
        <v>14800</v>
      </c>
      <c r="F4" s="179">
        <v>13300</v>
      </c>
      <c r="G4" s="179">
        <f t="shared" si="0"/>
        <v>3000</v>
      </c>
      <c r="H4" s="179">
        <v>2000</v>
      </c>
      <c r="I4" s="179">
        <v>1000</v>
      </c>
      <c r="J4" s="174" t="s">
        <v>60</v>
      </c>
      <c r="K4" s="173"/>
    </row>
    <row r="5" spans="1:11">
      <c r="A5" s="174"/>
      <c r="B5" s="177" t="s">
        <v>7</v>
      </c>
      <c r="C5" s="174" t="s">
        <v>4</v>
      </c>
      <c r="D5" s="179">
        <v>8700</v>
      </c>
      <c r="E5" s="179">
        <v>14800</v>
      </c>
      <c r="F5" s="179">
        <v>13300</v>
      </c>
      <c r="G5" s="179">
        <f t="shared" si="0"/>
        <v>3000</v>
      </c>
      <c r="H5" s="179">
        <v>2000</v>
      </c>
      <c r="I5" s="179">
        <v>1000</v>
      </c>
      <c r="J5" s="174" t="s">
        <v>62</v>
      </c>
      <c r="K5" s="173"/>
    </row>
    <row r="6" spans="1:11">
      <c r="A6" s="174"/>
      <c r="B6" s="177" t="s">
        <v>63</v>
      </c>
      <c r="C6" s="174" t="s">
        <v>14</v>
      </c>
      <c r="D6" s="179">
        <v>11300</v>
      </c>
      <c r="E6" s="179">
        <v>14800</v>
      </c>
      <c r="F6" s="179">
        <v>13300</v>
      </c>
      <c r="G6" s="179">
        <f t="shared" si="0"/>
        <v>3000</v>
      </c>
      <c r="H6" s="179">
        <v>2000</v>
      </c>
      <c r="I6" s="179">
        <v>1000</v>
      </c>
      <c r="J6" s="174" t="s">
        <v>38</v>
      </c>
      <c r="K6" s="173"/>
    </row>
    <row r="7" spans="1:11">
      <c r="A7" s="174"/>
      <c r="B7" s="177" t="s">
        <v>48</v>
      </c>
      <c r="C7" s="174" t="s">
        <v>67</v>
      </c>
      <c r="D7" s="179">
        <v>9700</v>
      </c>
      <c r="E7" s="179">
        <v>14800</v>
      </c>
      <c r="F7" s="179">
        <v>13300</v>
      </c>
      <c r="G7" s="179">
        <f t="shared" si="0"/>
        <v>3000</v>
      </c>
      <c r="H7" s="179">
        <v>2000</v>
      </c>
      <c r="I7" s="179">
        <v>1000</v>
      </c>
      <c r="J7" s="174" t="s">
        <v>64</v>
      </c>
      <c r="K7" s="173"/>
    </row>
    <row r="8" spans="1:11">
      <c r="A8" s="174"/>
      <c r="B8" s="177" t="s">
        <v>65</v>
      </c>
      <c r="C8" s="174" t="s">
        <v>4</v>
      </c>
      <c r="D8" s="179">
        <v>8700</v>
      </c>
      <c r="E8" s="179">
        <v>14800</v>
      </c>
      <c r="F8" s="179">
        <v>13300</v>
      </c>
      <c r="G8" s="179">
        <f t="shared" si="0"/>
        <v>3000</v>
      </c>
      <c r="H8" s="179">
        <v>2000</v>
      </c>
      <c r="I8" s="179">
        <v>1000</v>
      </c>
      <c r="J8" s="174" t="s">
        <v>66</v>
      </c>
      <c r="K8" s="173"/>
    </row>
    <row r="9" spans="1:11">
      <c r="A9" s="175" t="s">
        <v>47</v>
      </c>
      <c r="B9" s="178" t="s">
        <v>61</v>
      </c>
      <c r="C9" s="175" t="s">
        <v>33</v>
      </c>
      <c r="D9" s="180">
        <v>6100</v>
      </c>
      <c r="E9" s="180">
        <v>13100</v>
      </c>
      <c r="F9" s="180">
        <v>11800</v>
      </c>
      <c r="G9" s="179">
        <f t="shared" si="0"/>
        <v>2600</v>
      </c>
      <c r="H9" s="180">
        <v>1700</v>
      </c>
      <c r="I9" s="180">
        <v>900</v>
      </c>
      <c r="J9" s="174" t="s">
        <v>68</v>
      </c>
      <c r="K9" s="173"/>
    </row>
    <row r="10" spans="1:11">
      <c r="A10" s="175"/>
      <c r="B10" s="178" t="s">
        <v>69</v>
      </c>
      <c r="C10" s="175" t="s">
        <v>141</v>
      </c>
      <c r="D10" s="180">
        <v>7000</v>
      </c>
      <c r="E10" s="180">
        <v>13100</v>
      </c>
      <c r="F10" s="180">
        <v>11800</v>
      </c>
      <c r="G10" s="179">
        <f t="shared" si="0"/>
        <v>2600</v>
      </c>
      <c r="H10" s="180">
        <v>1700</v>
      </c>
      <c r="I10" s="180">
        <v>900</v>
      </c>
      <c r="J10" s="174" t="s">
        <v>24</v>
      </c>
      <c r="K10" s="173"/>
    </row>
    <row r="11" spans="1:11">
      <c r="A11" s="175"/>
      <c r="B11" s="178" t="s">
        <v>70</v>
      </c>
      <c r="C11" s="175" t="s">
        <v>141</v>
      </c>
      <c r="D11" s="180">
        <v>7000</v>
      </c>
      <c r="E11" s="180">
        <v>13100</v>
      </c>
      <c r="F11" s="180">
        <v>11800</v>
      </c>
      <c r="G11" s="179">
        <f t="shared" si="0"/>
        <v>2600</v>
      </c>
      <c r="H11" s="180">
        <v>1700</v>
      </c>
      <c r="I11" s="180">
        <v>900</v>
      </c>
      <c r="J11" s="174" t="s">
        <v>71</v>
      </c>
      <c r="K11" s="173"/>
    </row>
    <row r="12" spans="1:11">
      <c r="A12" s="175"/>
      <c r="B12" s="178" t="s">
        <v>73</v>
      </c>
      <c r="C12" s="175" t="s">
        <v>141</v>
      </c>
      <c r="D12" s="180">
        <v>7000</v>
      </c>
      <c r="E12" s="180">
        <v>13100</v>
      </c>
      <c r="F12" s="180">
        <v>11800</v>
      </c>
      <c r="G12" s="179">
        <f t="shared" si="0"/>
        <v>2600</v>
      </c>
      <c r="H12" s="180">
        <v>1700</v>
      </c>
      <c r="I12" s="180">
        <v>900</v>
      </c>
      <c r="J12" s="174" t="s">
        <v>37</v>
      </c>
      <c r="K12" s="173"/>
    </row>
    <row r="13" spans="1:11">
      <c r="A13" s="175"/>
      <c r="B13" s="178" t="s">
        <v>2</v>
      </c>
      <c r="C13" s="175" t="s">
        <v>33</v>
      </c>
      <c r="D13" s="180">
        <v>6100</v>
      </c>
      <c r="E13" s="180">
        <v>13100</v>
      </c>
      <c r="F13" s="180">
        <v>11800</v>
      </c>
      <c r="G13" s="179">
        <f t="shared" si="0"/>
        <v>2600</v>
      </c>
      <c r="H13" s="180">
        <v>1700</v>
      </c>
      <c r="I13" s="180">
        <v>900</v>
      </c>
      <c r="J13" s="174" t="s">
        <v>21</v>
      </c>
      <c r="K13" s="173"/>
    </row>
    <row r="14" spans="1:11">
      <c r="A14" s="175"/>
      <c r="B14" s="178" t="s">
        <v>44</v>
      </c>
      <c r="C14" s="175" t="s">
        <v>141</v>
      </c>
      <c r="D14" s="180">
        <v>7000</v>
      </c>
      <c r="E14" s="180">
        <v>13100</v>
      </c>
      <c r="F14" s="180">
        <v>11800</v>
      </c>
      <c r="G14" s="179">
        <f t="shared" si="0"/>
        <v>2600</v>
      </c>
      <c r="H14" s="180">
        <v>1700</v>
      </c>
      <c r="I14" s="180">
        <v>900</v>
      </c>
      <c r="J14" s="174" t="s">
        <v>1</v>
      </c>
      <c r="K14" s="173"/>
    </row>
    <row r="15" spans="1:11">
      <c r="A15" s="175"/>
      <c r="B15" s="178" t="s">
        <v>65</v>
      </c>
      <c r="C15" s="175" t="s">
        <v>33</v>
      </c>
      <c r="D15" s="180">
        <v>6100</v>
      </c>
      <c r="E15" s="180">
        <v>13100</v>
      </c>
      <c r="F15" s="180">
        <v>11800</v>
      </c>
      <c r="G15" s="179">
        <f t="shared" si="0"/>
        <v>2600</v>
      </c>
      <c r="H15" s="180">
        <v>1700</v>
      </c>
      <c r="I15" s="180">
        <v>900</v>
      </c>
      <c r="J15" s="182" t="s">
        <v>126</v>
      </c>
      <c r="K15" s="173"/>
    </row>
    <row r="16" spans="1:11" ht="13.5" customHeight="1">
      <c r="A16" s="176" t="s">
        <v>74</v>
      </c>
      <c r="B16" s="177" t="s">
        <v>75</v>
      </c>
      <c r="C16" s="174" t="s">
        <v>142</v>
      </c>
      <c r="D16" s="179">
        <v>5100</v>
      </c>
      <c r="E16" s="179">
        <v>10900</v>
      </c>
      <c r="F16" s="179">
        <v>9800</v>
      </c>
      <c r="G16" s="179">
        <f t="shared" si="0"/>
        <v>2200</v>
      </c>
      <c r="H16" s="179">
        <v>1500</v>
      </c>
      <c r="I16" s="179">
        <v>700</v>
      </c>
      <c r="K16" s="173"/>
    </row>
    <row r="17" spans="1:11">
      <c r="A17" s="174"/>
      <c r="B17" s="177" t="s">
        <v>32</v>
      </c>
      <c r="C17" s="174" t="s">
        <v>142</v>
      </c>
      <c r="D17" s="179">
        <v>5100</v>
      </c>
      <c r="E17" s="179">
        <v>10900</v>
      </c>
      <c r="F17" s="179">
        <v>9800</v>
      </c>
      <c r="G17" s="179">
        <f t="shared" si="0"/>
        <v>2200</v>
      </c>
      <c r="H17" s="179">
        <v>1500</v>
      </c>
      <c r="I17" s="179">
        <v>700</v>
      </c>
      <c r="K17" s="173"/>
    </row>
    <row r="18" spans="1:11">
      <c r="A18" s="174"/>
      <c r="B18" s="177" t="s">
        <v>26</v>
      </c>
      <c r="C18" s="174" t="s">
        <v>142</v>
      </c>
      <c r="D18" s="179">
        <v>5100</v>
      </c>
      <c r="E18" s="179">
        <v>10900</v>
      </c>
      <c r="F18" s="179">
        <v>9800</v>
      </c>
      <c r="G18" s="179">
        <f t="shared" si="0"/>
        <v>2200</v>
      </c>
      <c r="H18" s="179">
        <v>1500</v>
      </c>
      <c r="I18" s="179">
        <v>700</v>
      </c>
      <c r="K18" s="173"/>
    </row>
    <row r="19" spans="1:11">
      <c r="A19" s="174"/>
      <c r="B19" s="177" t="s">
        <v>17</v>
      </c>
      <c r="C19" s="174" t="s">
        <v>142</v>
      </c>
      <c r="D19" s="179">
        <v>5100</v>
      </c>
      <c r="E19" s="179">
        <v>10900</v>
      </c>
      <c r="F19" s="179">
        <v>9800</v>
      </c>
      <c r="G19" s="179">
        <f t="shared" si="0"/>
        <v>2200</v>
      </c>
      <c r="H19" s="179">
        <v>1500</v>
      </c>
      <c r="I19" s="179">
        <v>700</v>
      </c>
      <c r="K19" s="173"/>
    </row>
    <row r="20" spans="1:11">
      <c r="A20" s="174"/>
      <c r="B20" s="177" t="s">
        <v>16</v>
      </c>
      <c r="C20" s="174" t="s">
        <v>143</v>
      </c>
      <c r="D20" s="179">
        <v>4600</v>
      </c>
      <c r="E20" s="179">
        <v>10900</v>
      </c>
      <c r="F20" s="179">
        <v>9800</v>
      </c>
      <c r="G20" s="179">
        <f t="shared" si="0"/>
        <v>2200</v>
      </c>
      <c r="H20" s="179">
        <v>1500</v>
      </c>
      <c r="I20" s="179">
        <v>700</v>
      </c>
      <c r="K20" s="173"/>
    </row>
    <row r="21" spans="1:11">
      <c r="A21" s="174"/>
      <c r="B21" s="177" t="s">
        <v>65</v>
      </c>
      <c r="C21" s="174" t="s">
        <v>143</v>
      </c>
      <c r="D21" s="179">
        <v>4600</v>
      </c>
      <c r="E21" s="179">
        <v>10900</v>
      </c>
      <c r="F21" s="179">
        <v>9800</v>
      </c>
      <c r="G21" s="179">
        <f t="shared" si="0"/>
        <v>2200</v>
      </c>
      <c r="H21" s="179">
        <v>1500</v>
      </c>
      <c r="I21" s="179">
        <v>700</v>
      </c>
      <c r="K21" s="173"/>
    </row>
    <row r="22" spans="1:11">
      <c r="A22" s="175" t="s">
        <v>76</v>
      </c>
      <c r="B22" s="178" t="s">
        <v>72</v>
      </c>
      <c r="C22" s="175" t="s">
        <v>86</v>
      </c>
      <c r="D22" s="180">
        <v>3600</v>
      </c>
      <c r="E22" s="180">
        <v>8700</v>
      </c>
      <c r="F22" s="180">
        <v>7800</v>
      </c>
      <c r="G22" s="179">
        <f t="shared" si="0"/>
        <v>1700</v>
      </c>
      <c r="H22" s="180">
        <v>1100</v>
      </c>
      <c r="I22" s="180">
        <v>600</v>
      </c>
      <c r="K22" s="173"/>
    </row>
    <row r="23" spans="1:11">
      <c r="A23" s="175"/>
      <c r="B23" s="178" t="s">
        <v>127</v>
      </c>
      <c r="C23" s="175" t="s">
        <v>86</v>
      </c>
      <c r="D23" s="180">
        <v>3600</v>
      </c>
      <c r="E23" s="180">
        <v>8700</v>
      </c>
      <c r="F23" s="180">
        <v>7800</v>
      </c>
      <c r="G23" s="179">
        <f t="shared" si="0"/>
        <v>1700</v>
      </c>
      <c r="H23" s="180">
        <v>1100</v>
      </c>
      <c r="I23" s="180">
        <v>600</v>
      </c>
      <c r="K23" s="173"/>
    </row>
    <row r="24" spans="1:11">
      <c r="A24" s="175"/>
      <c r="B24" s="178" t="s">
        <v>20</v>
      </c>
      <c r="C24" s="175" t="s">
        <v>144</v>
      </c>
      <c r="D24" s="180">
        <v>2600</v>
      </c>
      <c r="E24" s="180">
        <v>8700</v>
      </c>
      <c r="F24" s="180">
        <v>7800</v>
      </c>
      <c r="G24" s="179">
        <f t="shared" si="0"/>
        <v>1700</v>
      </c>
      <c r="H24" s="180">
        <v>1100</v>
      </c>
      <c r="I24" s="180">
        <v>600</v>
      </c>
      <c r="K24" s="173"/>
    </row>
    <row r="25" spans="1:11">
      <c r="A25" s="175"/>
      <c r="B25" s="178" t="s">
        <v>65</v>
      </c>
      <c r="C25" s="175" t="s">
        <v>145</v>
      </c>
      <c r="D25" s="180">
        <v>1600</v>
      </c>
      <c r="E25" s="180">
        <v>8700</v>
      </c>
      <c r="F25" s="180">
        <v>7800</v>
      </c>
      <c r="G25" s="179">
        <f t="shared" si="0"/>
        <v>1700</v>
      </c>
      <c r="H25" s="180">
        <v>1100</v>
      </c>
      <c r="I25" s="180">
        <v>600</v>
      </c>
      <c r="K25" s="173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2014-03-29T04:05:42Z</cp:lastPrinted>
  <dcterms:created xsi:type="dcterms:W3CDTF">2014-01-21T01:15:59Z</dcterms:created>
  <dcterms:modified xsi:type="dcterms:W3CDTF">2022-05-19T07:43:27Z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2022-05-19T07:43:27Z</vt:filetime>
  </property>
</Properties>
</file>