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64011"/>
  <bookViews>
    <workbookView xWindow="0" yWindow="0" windowWidth="18672" windowHeight="8760"/>
  </bookViews>
  <sheets>
    <sheet name="応募様式2－１" sheetId="1" r:id="rId1"/>
    <sheet name="応募様式2－２" sheetId="4" r:id="rId2"/>
    <sheet name="応募様式2－3" sheetId="5" r:id="rId3"/>
    <sheet name="応募様式2－4" sheetId="3" r:id="rId4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4" i="5" l="1"/>
  <c r="M40" i="5"/>
  <c r="J14" i="5"/>
  <c r="M52" i="5" l="1"/>
  <c r="M28" i="5"/>
  <c r="M16" i="5"/>
  <c r="L63" i="5"/>
  <c r="H62" i="5"/>
  <c r="H61" i="5"/>
  <c r="H26" i="5"/>
  <c r="D20" i="5"/>
  <c r="G16" i="5"/>
  <c r="G17" i="5"/>
  <c r="G18" i="5"/>
  <c r="G19" i="5"/>
  <c r="G20" i="5"/>
  <c r="G21" i="5"/>
  <c r="G22" i="5"/>
  <c r="G23" i="5"/>
  <c r="G24" i="5"/>
  <c r="D24" i="5"/>
  <c r="H25" i="5"/>
  <c r="D25" i="5" l="1"/>
  <c r="J26" i="5" s="1"/>
  <c r="M26" i="5" s="1"/>
  <c r="G26" i="5"/>
  <c r="G25" i="5"/>
  <c r="H38" i="5"/>
  <c r="H37" i="5"/>
  <c r="G36" i="5"/>
  <c r="D36" i="5"/>
  <c r="G35" i="5"/>
  <c r="G34" i="5"/>
  <c r="G33" i="5"/>
  <c r="G32" i="5"/>
  <c r="D32" i="5"/>
  <c r="G31" i="5"/>
  <c r="G30" i="5"/>
  <c r="G29" i="5"/>
  <c r="G28" i="5"/>
  <c r="H50" i="5"/>
  <c r="H49" i="5"/>
  <c r="G48" i="5"/>
  <c r="D48" i="5"/>
  <c r="G47" i="5"/>
  <c r="G46" i="5"/>
  <c r="G45" i="5"/>
  <c r="G44" i="5"/>
  <c r="D44" i="5"/>
  <c r="G43" i="5"/>
  <c r="G42" i="5"/>
  <c r="G41" i="5"/>
  <c r="G40" i="5"/>
  <c r="D60" i="5"/>
  <c r="D56" i="5"/>
  <c r="D12" i="5"/>
  <c r="D8" i="5"/>
  <c r="D37" i="5" l="1"/>
  <c r="J38" i="5" s="1"/>
  <c r="G37" i="5"/>
  <c r="G38" i="5"/>
  <c r="D49" i="5"/>
  <c r="J50" i="5" s="1"/>
  <c r="M50" i="5" s="1"/>
  <c r="G49" i="5"/>
  <c r="G50" i="5"/>
  <c r="D61" i="5"/>
  <c r="D13" i="5"/>
  <c r="H13" i="5"/>
  <c r="G60" i="5"/>
  <c r="G59" i="5"/>
  <c r="G58" i="5"/>
  <c r="G57" i="5"/>
  <c r="G56" i="5"/>
  <c r="G55" i="5"/>
  <c r="G54" i="5"/>
  <c r="G53" i="5"/>
  <c r="G52" i="5"/>
  <c r="H14" i="5"/>
  <c r="H63" i="5" s="1"/>
  <c r="G12" i="5"/>
  <c r="G11" i="5"/>
  <c r="G10" i="5"/>
  <c r="G9" i="5"/>
  <c r="G8" i="5"/>
  <c r="G7" i="5"/>
  <c r="G6" i="5"/>
  <c r="G5" i="5"/>
  <c r="G4" i="5"/>
  <c r="M38" i="5" l="1"/>
  <c r="J62" i="5"/>
  <c r="M62" i="5" s="1"/>
  <c r="G61" i="5"/>
  <c r="G13" i="5"/>
  <c r="G14" i="5"/>
  <c r="G62" i="5"/>
  <c r="J63" i="5" l="1"/>
  <c r="G63" i="5"/>
  <c r="M14" i="5"/>
  <c r="J64" i="5" l="1"/>
  <c r="C4" i="3"/>
  <c r="C4" i="4"/>
  <c r="M63" i="5" l="1"/>
</calcChain>
</file>

<file path=xl/sharedStrings.xml><?xml version="1.0" encoding="utf-8"?>
<sst xmlns="http://schemas.openxmlformats.org/spreadsheetml/2006/main" count="260" uniqueCount="107">
  <si>
    <t>基準年度</t>
  </si>
  <si>
    <t>※</t>
  </si>
  <si>
    <t>１年後</t>
  </si>
  <si>
    <t>（補助金事業実施年度末）</t>
  </si>
  <si>
    <t>[ 年 月期]</t>
  </si>
  <si>
    <t>２年後</t>
  </si>
  <si>
    <t>３年後</t>
  </si>
  <si>
    <t>４年後</t>
  </si>
  <si>
    <t>５年後</t>
  </si>
  <si>
    <t>① 売上高</t>
  </si>
  <si>
    <t>② 営業利益</t>
  </si>
  <si>
    <t>③ 営業外費用</t>
  </si>
  <si>
    <t>経常利益(②－③)</t>
  </si>
  <si>
    <t>④ 人件費</t>
  </si>
  <si>
    <t>⑤ 減価償却費</t>
  </si>
  <si>
    <t>付加価値額(②+④+⑤)</t>
  </si>
  <si>
    <t>伸び率（％）</t>
  </si>
  <si>
    <t>⑥設備投資額</t>
  </si>
  <si>
    <t>⑦給与支給総額</t>
  </si>
  <si>
    <t>会社全体の事業計画書</t>
    <rPh sb="0" eb="2">
      <t>カイシャ</t>
    </rPh>
    <rPh sb="2" eb="4">
      <t>ゼンタイ</t>
    </rPh>
    <rPh sb="5" eb="7">
      <t>ジギョウ</t>
    </rPh>
    <rPh sb="7" eb="10">
      <t>ケイカクショ</t>
    </rPh>
    <phoneticPr fontId="3"/>
  </si>
  <si>
    <t>[ 年 月期]</t>
    <phoneticPr fontId="3"/>
  </si>
  <si>
    <t>※基準年度の欄には、決算日が申請の締切り日以後６ヶ月以内の場合は、申請締切り日の属する決算期１年間の「見込み」の数字、決算日が申請の締切り日以前６ヶ月以内の場合は、申請締切り日前の決算期１年間の「実績」の数字を入力ください。</t>
  </si>
  <si>
    <t>※見込みの数字を入れた場合は、フォローアップ時に、実績の数字に置き換えて、付加価値額や給与支給総額等の伸び率の達成状況を確認します。</t>
  </si>
  <si>
    <t>※売上高等の金額は、当補助金のみを算出したものではなく、会社全体の売り上げを記載してください。</t>
    <phoneticPr fontId="3"/>
  </si>
  <si>
    <t>※会社全体の事業計画（表）における「付加価値額」や「給与支給総額」等の算出については、算出根拠を明記してください。</t>
    <phoneticPr fontId="3"/>
  </si>
  <si>
    <t>※本事業計画（表）で示した数値は、補助事業終了後に、事業化状況等報告において伸び率の達成状況の確認を行います。</t>
    <phoneticPr fontId="3"/>
  </si>
  <si>
    <t>会社名：</t>
    <rPh sb="0" eb="3">
      <t>カイシャメイ</t>
    </rPh>
    <phoneticPr fontId="3"/>
  </si>
  <si>
    <t>（Ｃ）</t>
  </si>
  <si>
    <t>＜事業全体に要する経費調達一覧＞</t>
  </si>
  <si>
    <t>区　分</t>
  </si>
  <si>
    <t>事業に要する経費(円)</t>
  </si>
  <si>
    <t>資金の調達先</t>
  </si>
  <si>
    <t>自己資金</t>
  </si>
  <si>
    <t>補　助　金</t>
  </si>
  <si>
    <t>交付申請額</t>
  </si>
  <si>
    <t>借　入　金</t>
  </si>
  <si>
    <t>そ　の　他</t>
  </si>
  <si>
    <t>合　計　額</t>
  </si>
  <si>
    <t xml:space="preserve">（A）         </t>
  </si>
  <si>
    <t xml:space="preserve">（Ｃ）         </t>
  </si>
  <si>
    <t>＜補助金を受けるまでの資金＞</t>
  </si>
  <si>
    <t>経費明細表</t>
    <rPh sb="0" eb="5">
      <t>ケイヒメイサイヒョウ</t>
    </rPh>
    <phoneticPr fontId="3"/>
  </si>
  <si>
    <t>資金調達内訳</t>
    <rPh sb="0" eb="2">
      <t>シキン</t>
    </rPh>
    <rPh sb="2" eb="4">
      <t>チョウタツ</t>
    </rPh>
    <rPh sb="4" eb="6">
      <t>ウチワケ</t>
    </rPh>
    <phoneticPr fontId="3"/>
  </si>
  <si>
    <t>これまでに交付を受けた国等の補助金又は委託費の実績説明書</t>
    <rPh sb="5" eb="7">
      <t>コウフ</t>
    </rPh>
    <rPh sb="8" eb="9">
      <t>ウ</t>
    </rPh>
    <rPh sb="11" eb="12">
      <t>クニ</t>
    </rPh>
    <rPh sb="12" eb="13">
      <t>トウ</t>
    </rPh>
    <rPh sb="14" eb="17">
      <t>ホジョキン</t>
    </rPh>
    <rPh sb="17" eb="18">
      <t>マタ</t>
    </rPh>
    <rPh sb="19" eb="21">
      <t>イタク</t>
    </rPh>
    <rPh sb="21" eb="22">
      <t>ヒ</t>
    </rPh>
    <rPh sb="23" eb="25">
      <t>ジッセキ</t>
    </rPh>
    <rPh sb="25" eb="27">
      <t>セツメイ</t>
    </rPh>
    <rPh sb="27" eb="28">
      <t>ショ</t>
    </rPh>
    <phoneticPr fontId="3"/>
  </si>
  <si>
    <t>事業名称及び事業概要</t>
  </si>
  <si>
    <t>事業主体（関係省庁・独法等）</t>
  </si>
  <si>
    <t>実施期間</t>
  </si>
  <si>
    <t>テーマ名</t>
  </si>
  <si>
    <t>本事業との相違点</t>
  </si>
  <si>
    <t>補助金額・委託額（単位：円）</t>
    <rPh sb="9" eb="11">
      <t>タンイ</t>
    </rPh>
    <rPh sb="12" eb="13">
      <t>エン</t>
    </rPh>
    <phoneticPr fontId="3"/>
  </si>
  <si>
    <t>事業成果・実績</t>
    <phoneticPr fontId="3"/>
  </si>
  <si>
    <t>実績１</t>
    <rPh sb="0" eb="2">
      <t>ジッセキ</t>
    </rPh>
    <phoneticPr fontId="3"/>
  </si>
  <si>
    <t>実績２</t>
    <rPh sb="0" eb="2">
      <t>ジッセキ</t>
    </rPh>
    <phoneticPr fontId="3"/>
  </si>
  <si>
    <t>実績３</t>
    <rPh sb="0" eb="2">
      <t>ジッセキ</t>
    </rPh>
    <phoneticPr fontId="3"/>
  </si>
  <si>
    <t>実績４</t>
    <rPh sb="0" eb="2">
      <t>ジッセキ</t>
    </rPh>
    <phoneticPr fontId="3"/>
  </si>
  <si>
    <t>実績５</t>
    <rPh sb="0" eb="2">
      <t>ジッセキ</t>
    </rPh>
    <phoneticPr fontId="3"/>
  </si>
  <si>
    <t>※枠が足りない場合は適宜追加してください</t>
    <rPh sb="1" eb="2">
      <t>ワク</t>
    </rPh>
    <rPh sb="3" eb="4">
      <t>タ</t>
    </rPh>
    <rPh sb="7" eb="9">
      <t>バアイ</t>
    </rPh>
    <rPh sb="10" eb="12">
      <t>テキギ</t>
    </rPh>
    <rPh sb="12" eb="14">
      <t>ツイカ</t>
    </rPh>
    <phoneticPr fontId="3"/>
  </si>
  <si>
    <t>直近の事業化段階</t>
    <phoneticPr fontId="3"/>
  </si>
  <si>
    <t>【応募様式2－４】</t>
    <rPh sb="1" eb="3">
      <t>オウボ</t>
    </rPh>
    <rPh sb="3" eb="5">
      <t>ヨウシキ</t>
    </rPh>
    <phoneticPr fontId="3"/>
  </si>
  <si>
    <t>【応募様式2－１】</t>
    <rPh sb="1" eb="3">
      <t>オウボ</t>
    </rPh>
    <rPh sb="3" eb="5">
      <t>ヨウシキ</t>
    </rPh>
    <phoneticPr fontId="3"/>
  </si>
  <si>
    <t>【応募様式2－２】</t>
    <rPh sb="1" eb="3">
      <t>オウボ</t>
    </rPh>
    <rPh sb="3" eb="5">
      <t>ヨウシキ</t>
    </rPh>
    <phoneticPr fontId="3"/>
  </si>
  <si>
    <t>※設備投資額については本事業で導入する設備にまつわる投資額（＝応募様式2-3「経費明細表」（A）の金額を記載）を記載してください。</t>
    <rPh sb="31" eb="33">
      <t>オウボ</t>
    </rPh>
    <rPh sb="33" eb="35">
      <t>ヨウシキ</t>
    </rPh>
    <phoneticPr fontId="3"/>
  </si>
  <si>
    <t>[ 2022年 月期]</t>
    <phoneticPr fontId="3"/>
  </si>
  <si>
    <t>【応募様式2-3】</t>
    <rPh sb="1" eb="3">
      <t>オウボ</t>
    </rPh>
    <rPh sb="3" eb="5">
      <t>ヨウシキ</t>
    </rPh>
    <phoneticPr fontId="3"/>
  </si>
  <si>
    <t>参加事業者の名称</t>
    <rPh sb="0" eb="5">
      <t>サンカジギョウシャ</t>
    </rPh>
    <rPh sb="6" eb="8">
      <t>メイショウ</t>
    </rPh>
    <phoneticPr fontId="11"/>
  </si>
  <si>
    <t>経費の内訳</t>
    <rPh sb="0" eb="2">
      <t>ケイヒ</t>
    </rPh>
    <rPh sb="3" eb="5">
      <t>ウチワケ</t>
    </rPh>
    <phoneticPr fontId="11"/>
  </si>
  <si>
    <t>調整額</t>
    <rPh sb="0" eb="2">
      <t>チョウセイ</t>
    </rPh>
    <phoneticPr fontId="11"/>
  </si>
  <si>
    <t>A社（幹事企業）</t>
    <rPh sb="1" eb="2">
      <t>シャ</t>
    </rPh>
    <rPh sb="3" eb="5">
      <t>カンジ</t>
    </rPh>
    <rPh sb="5" eb="7">
      <t>キギョウ</t>
    </rPh>
    <phoneticPr fontId="15"/>
  </si>
  <si>
    <t>1.機械装置・システム構築費
（単価５０万円以上）</t>
    <phoneticPr fontId="15"/>
  </si>
  <si>
    <t>A機械　＠1000万×２台
B機械　＠  800万×１台</t>
    <rPh sb="1" eb="3">
      <t>キカイ</t>
    </rPh>
    <rPh sb="9" eb="10">
      <t>マン</t>
    </rPh>
    <rPh sb="12" eb="13">
      <t>ダイ</t>
    </rPh>
    <rPh sb="15" eb="17">
      <t>キカイ</t>
    </rPh>
    <rPh sb="24" eb="25">
      <t>マン</t>
    </rPh>
    <phoneticPr fontId="15"/>
  </si>
  <si>
    <t>ー</t>
    <phoneticPr fontId="15"/>
  </si>
  <si>
    <t>2.技術導入費※１</t>
    <phoneticPr fontId="15"/>
  </si>
  <si>
    <t>3.専門家経費※２</t>
    <phoneticPr fontId="15"/>
  </si>
  <si>
    <t>従業員数</t>
    <rPh sb="0" eb="4">
      <t>ジュウギョウインスウ</t>
    </rPh>
    <phoneticPr fontId="11"/>
  </si>
  <si>
    <t>4.運搬費</t>
    <phoneticPr fontId="15"/>
  </si>
  <si>
    <t>5.クラウドサービス利用費</t>
    <phoneticPr fontId="15"/>
  </si>
  <si>
    <t>6.原材料費</t>
    <rPh sb="2" eb="6">
      <t>ゲンザイリョウヒ</t>
    </rPh>
    <phoneticPr fontId="15"/>
  </si>
  <si>
    <t>7.外注費※２</t>
    <phoneticPr fontId="15"/>
  </si>
  <si>
    <t>8.知的財産権等関連経費※１</t>
    <phoneticPr fontId="15"/>
  </si>
  <si>
    <t>9.研修費※１</t>
    <phoneticPr fontId="15"/>
  </si>
  <si>
    <r>
      <t>2.～9.の小計</t>
    </r>
    <r>
      <rPr>
        <sz val="11"/>
        <color rgb="FFFF0000"/>
        <rFont val="Meiryo UI"/>
        <family val="3"/>
        <charset val="128"/>
      </rPr>
      <t>（上限500万）</t>
    </r>
    <rPh sb="6" eb="8">
      <t>ショウケイ</t>
    </rPh>
    <rPh sb="9" eb="11">
      <t>ジョウゲン</t>
    </rPh>
    <rPh sb="14" eb="15">
      <t>マン</t>
    </rPh>
    <phoneticPr fontId="15"/>
  </si>
  <si>
    <t>A社　　計</t>
    <phoneticPr fontId="11"/>
  </si>
  <si>
    <t>B社</t>
    <rPh sb="1" eb="2">
      <t>シャ</t>
    </rPh>
    <phoneticPr fontId="15"/>
  </si>
  <si>
    <t>B社　　計</t>
    <phoneticPr fontId="11"/>
  </si>
  <si>
    <t>C社</t>
    <rPh sb="1" eb="2">
      <t>シャ</t>
    </rPh>
    <phoneticPr fontId="15"/>
  </si>
  <si>
    <t>C社　　計</t>
    <phoneticPr fontId="11"/>
  </si>
  <si>
    <t>※１　各構成員ごとに技術導入費、知的財産権等関連経費ならびに研修費は、それぞれ、補助対象経費総額の３分の１を上限額とします。</t>
    <rPh sb="22" eb="24">
      <t>カンレン</t>
    </rPh>
    <rPh sb="24" eb="26">
      <t>ケイヒ</t>
    </rPh>
    <rPh sb="30" eb="33">
      <t>ケンシュウヒ</t>
    </rPh>
    <rPh sb="46" eb="48">
      <t>ソウガク</t>
    </rPh>
    <phoneticPr fontId="3"/>
  </si>
  <si>
    <t>※２　各構成員ごとに専門家経費及び外注費は、それぞれ、補助対象経費総額の２分の１を上限額とします。</t>
    <rPh sb="33" eb="35">
      <t>ソウガク</t>
    </rPh>
    <phoneticPr fontId="3"/>
  </si>
  <si>
    <t>応募様式2-3「経費明細表」（A）の合計金額を記載</t>
    <rPh sb="18" eb="20">
      <t>ゴウケイ</t>
    </rPh>
    <phoneticPr fontId="3"/>
  </si>
  <si>
    <t>（E)積算基礎
事業に要する経費の内訳（機械装置名、単価×数量等）</t>
    <phoneticPr fontId="15"/>
  </si>
  <si>
    <t>（A)補助事業に要する経費
（税込）</t>
    <rPh sb="3" eb="7">
      <t>ホジョジギョウ</t>
    </rPh>
    <rPh sb="8" eb="9">
      <t>ヨウ</t>
    </rPh>
    <rPh sb="11" eb="13">
      <t>ケイヒ</t>
    </rPh>
    <rPh sb="15" eb="17">
      <t>ゼイコ</t>
    </rPh>
    <phoneticPr fontId="11"/>
  </si>
  <si>
    <t>（B)補助対象経費
（税抜）</t>
    <rPh sb="3" eb="9">
      <t>ホジョタイショウケイヒ</t>
    </rPh>
    <rPh sb="12" eb="13">
      <t>ヌ</t>
    </rPh>
    <phoneticPr fontId="11"/>
  </si>
  <si>
    <t>（D)補助率</t>
    <rPh sb="3" eb="6">
      <t>ホジョリツ</t>
    </rPh>
    <phoneticPr fontId="11"/>
  </si>
  <si>
    <t>（C)調整前の交付申請額</t>
    <rPh sb="3" eb="5">
      <t>チョウセイ</t>
    </rPh>
    <rPh sb="5" eb="6">
      <t>マエ</t>
    </rPh>
    <rPh sb="7" eb="9">
      <t>コウフ</t>
    </rPh>
    <phoneticPr fontId="11"/>
  </si>
  <si>
    <t>D社　　計</t>
    <phoneticPr fontId="11"/>
  </si>
  <si>
    <t>E社　　計</t>
    <phoneticPr fontId="11"/>
  </si>
  <si>
    <t>E社</t>
    <rPh sb="1" eb="2">
      <t>シャ</t>
    </rPh>
    <phoneticPr fontId="15"/>
  </si>
  <si>
    <t>D社</t>
    <rPh sb="1" eb="2">
      <t>シャ</t>
    </rPh>
    <phoneticPr fontId="15"/>
  </si>
  <si>
    <t>（E)積算基礎
事業に要する経費の内訳
（機械装置名、単価×数量等）</t>
    <phoneticPr fontId="15"/>
  </si>
  <si>
    <t>全　社　合　計</t>
    <rPh sb="0" eb="1">
      <t>ゼン</t>
    </rPh>
    <rPh sb="2" eb="3">
      <t>シャ</t>
    </rPh>
    <rPh sb="4" eb="5">
      <t>ア</t>
    </rPh>
    <phoneticPr fontId="11"/>
  </si>
  <si>
    <t>※３　各構成員ごとに「機械装置・システム構築費」以外の経費は、総額で５００万円（税抜）までを補助上限額とします。</t>
    <rPh sb="11" eb="13">
      <t>キカイ</t>
    </rPh>
    <rPh sb="13" eb="15">
      <t>ソウチ</t>
    </rPh>
    <rPh sb="20" eb="23">
      <t>コウチクヒ</t>
    </rPh>
    <rPh sb="24" eb="26">
      <t>イガイ</t>
    </rPh>
    <rPh sb="27" eb="29">
      <t>ケイヒ</t>
    </rPh>
    <rPh sb="31" eb="33">
      <t>ソウガク</t>
    </rPh>
    <rPh sb="37" eb="39">
      <t>マンエン</t>
    </rPh>
    <rPh sb="40" eb="42">
      <t>ゼイヌ</t>
    </rPh>
    <rPh sb="46" eb="51">
      <t>ホジョジョウゲンガク</t>
    </rPh>
    <phoneticPr fontId="15"/>
  </si>
  <si>
    <t>ー</t>
  </si>
  <si>
    <t>　決算月が1月～6月までの事業者は2022年度の「実績」の数値を入力してください。</t>
    <phoneticPr fontId="3"/>
  </si>
  <si>
    <t>　決算月が7月～12月までの事業者は2022年度の「見込み」の数値を入力してください。 </t>
    <phoneticPr fontId="3"/>
  </si>
  <si>
    <t>(C)調整後の交付申請額</t>
    <rPh sb="3" eb="5">
      <t>チョウセイ</t>
    </rPh>
    <rPh sb="5" eb="6">
      <t>アト</t>
    </rPh>
    <rPh sb="7" eb="9">
      <t>コウフ</t>
    </rPh>
    <phoneticPr fontId="11"/>
  </si>
  <si>
    <t>ver5</t>
    <phoneticPr fontId="3"/>
  </si>
  <si>
    <t>上限額</t>
    <rPh sb="0" eb="3">
      <t>ジョウゲンガク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</si>
</sst>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_);[Red]\(#,##0\)"/>
  </numFmts>
  <fonts count="26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9"/>
      <color theme="1"/>
      <name val="ＭＳ ゴシック"/>
      <family val="3"/>
      <charset val="128"/>
    </font>
    <font>
      <sz val="6"/>
      <name val="游ゴシック"/>
      <family val="3"/>
      <charset val="128"/>
      <scheme val="minor"/>
    </font>
    <font>
      <sz val="11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sz val="8"/>
      <color theme="1"/>
      <name val="Meiryo UI"/>
      <family val="3"/>
      <charset val="128"/>
    </font>
    <font>
      <sz val="8"/>
      <color rgb="FFBFBFBF"/>
      <name val="Meiryo UI"/>
      <family val="3"/>
      <charset val="128"/>
    </font>
    <font>
      <sz val="8"/>
      <color theme="1"/>
      <name val="メイリオ"/>
      <family val="3"/>
      <charset val="128"/>
    </font>
    <font>
      <b/>
      <sz val="11"/>
      <color theme="1"/>
      <name val="Meiryo UI"/>
      <family val="3"/>
      <charset val="128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9"/>
      <color rgb="FF000000"/>
      <name val="Meiryo UI"/>
      <family val="3"/>
      <charset val="128"/>
    </font>
    <font>
      <sz val="11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1"/>
      <color rgb="FFFF0000"/>
      <name val="Meiryo UI"/>
      <family val="3"/>
      <charset val="128"/>
    </font>
    <font>
      <sz val="10"/>
      <color theme="1"/>
      <name val="メイリオ"/>
      <family val="3"/>
      <charset val="128"/>
    </font>
    <font>
      <sz val="9"/>
      <color theme="0"/>
      <name val="游ゴシック"/>
      <family val="3"/>
      <charset val="128"/>
      <scheme val="minor"/>
    </font>
    <font>
      <sz val="9"/>
      <color theme="0" tint="-0.34998626667073579"/>
      <name val="Meiryo UI"/>
      <family val="3"/>
      <charset val="128"/>
    </font>
    <font>
      <sz val="11"/>
      <color theme="0" tint="-0.34998626667073579"/>
      <name val="Meiryo UI"/>
      <family val="3"/>
      <charset val="128"/>
    </font>
    <font>
      <sz val="11"/>
      <color theme="1"/>
      <name val="游ゴシック"/>
      <family val="2"/>
      <scheme val="minor"/>
    </font>
    <font>
      <sz val="9"/>
      <color theme="7" tint="0.79998168889431442"/>
      <name val="游ゴシック"/>
      <family val="3"/>
      <charset val="128"/>
      <scheme val="minor"/>
    </font>
    <font>
      <sz val="9"/>
      <color theme="7" tint="0.79998168889431442"/>
      <name val="HGP教科書体"/>
      <family val="1"/>
      <charset val="128"/>
    </font>
    <font>
      <sz val="11"/>
      <color theme="0" tint="-0.14999847407452621"/>
      <name val="游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</fills>
  <borders count="5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rgb="FF000000"/>
      </bottom>
      <diagonal/>
    </border>
    <border>
      <left/>
      <right style="medium">
        <color indexed="64"/>
      </right>
      <top/>
      <bottom style="thick">
        <color rgb="FF000000"/>
      </bottom>
      <diagonal/>
    </border>
    <border diagonalUp="1">
      <left/>
      <right style="medium">
        <color indexed="64"/>
      </right>
      <top/>
      <bottom style="thick">
        <color rgb="FF000000"/>
      </bottom>
      <diagonal style="medium">
        <color rgb="FF000000"/>
      </diagonal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 diagonalUp="1">
      <left/>
      <right style="medium">
        <color rgb="FF000000"/>
      </right>
      <top/>
      <bottom style="medium">
        <color indexed="64"/>
      </bottom>
      <diagonal style="thin">
        <color rgb="FF000000"/>
      </diagonal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indexed="64"/>
      </right>
      <top/>
      <bottom style="medium">
        <color rgb="FF000000"/>
      </bottom>
      <diagonal/>
    </border>
    <border diagonalUp="1">
      <left/>
      <right style="medium">
        <color rgb="FF000000"/>
      </right>
      <top/>
      <bottom style="medium">
        <color rgb="FF000000"/>
      </bottom>
      <diagonal style="thin">
        <color rgb="FF000000"/>
      </diagonal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rgb="FF000000"/>
      </bottom>
      <diagonal/>
    </border>
    <border diagonalUp="1">
      <left/>
      <right style="medium">
        <color indexed="64"/>
      </right>
      <top style="medium">
        <color indexed="64"/>
      </top>
      <bottom style="thick">
        <color rgb="FF000000"/>
      </bottom>
      <diagonal style="medium">
        <color rgb="FF000000"/>
      </diagonal>
    </border>
    <border>
      <left/>
      <right style="medium">
        <color indexed="64"/>
      </right>
      <top style="medium">
        <color indexed="64"/>
      </top>
      <bottom style="thick">
        <color rgb="FF000000"/>
      </bottom>
      <diagonal/>
    </border>
    <border diagonalUp="1">
      <left/>
      <right style="medium">
        <color indexed="64"/>
      </right>
      <top/>
      <bottom style="medium">
        <color indexed="64"/>
      </bottom>
      <diagonal style="medium">
        <color rgb="FF000000"/>
      </diagonal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double">
        <color auto="1"/>
      </top>
      <bottom style="double">
        <color auto="1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auto="1"/>
      </bottom>
      <diagonal/>
    </border>
    <border>
      <left/>
      <right style="medium">
        <color auto="1"/>
      </right>
      <top style="double">
        <color auto="1"/>
      </top>
      <bottom style="double">
        <color auto="1"/>
      </bottom>
      <diagonal/>
    </border>
    <border>
      <left style="medium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auto="1"/>
      </bottom>
      <diagonal/>
    </border>
    <border>
      <left/>
      <right style="medium">
        <color auto="1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auto="1"/>
      </bottom>
      <diagonal/>
    </border>
  </borders>
  <cellStyleXfs count="4">
    <xf numFmtId="0" fontId="0" fillId="0" borderId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22" fillId="0" borderId="0" applyFont="0" applyFill="0" applyBorder="0" applyAlignment="0" applyProtection="0">
      <alignment vertical="center"/>
    </xf>
  </cellStyleXfs>
  <cellXfs count="148">
    <xf numFmtId="0" fontId="0" fillId="0" borderId="0" xfId="0"/>
    <xf numFmtId="0" fontId="4" fillId="0" borderId="0" xfId="0" applyFont="1"/>
    <xf numFmtId="0" fontId="5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vertical="top" wrapText="1"/>
    </xf>
    <xf numFmtId="0" fontId="5" fillId="0" borderId="3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5" fillId="0" borderId="8" xfId="0" applyFont="1" applyBorder="1" applyAlignment="1">
      <alignment vertical="center"/>
    </xf>
    <xf numFmtId="0" fontId="8" fillId="0" borderId="9" xfId="0" applyFont="1" applyBorder="1" applyAlignment="1">
      <alignment vertical="center" wrapText="1"/>
    </xf>
    <xf numFmtId="0" fontId="9" fillId="0" borderId="0" xfId="0" applyFont="1" applyAlignment="1">
      <alignment vertical="center"/>
    </xf>
    <xf numFmtId="0" fontId="9" fillId="0" borderId="0" xfId="0" applyFont="1"/>
    <xf numFmtId="0" fontId="2" fillId="0" borderId="0" xfId="0" applyFont="1" applyAlignment="1">
      <alignment vertical="center"/>
    </xf>
    <xf numFmtId="0" fontId="10" fillId="0" borderId="0" xfId="0" applyFont="1"/>
    <xf numFmtId="0" fontId="4" fillId="4" borderId="28" xfId="0" applyFont="1" applyFill="1" applyBorder="1"/>
    <xf numFmtId="0" fontId="4" fillId="0" borderId="29" xfId="0" applyFont="1" applyBorder="1"/>
    <xf numFmtId="0" fontId="4" fillId="4" borderId="30" xfId="0" applyFont="1" applyFill="1" applyBorder="1"/>
    <xf numFmtId="0" fontId="4" fillId="0" borderId="31" xfId="0" applyFont="1" applyBorder="1"/>
    <xf numFmtId="0" fontId="4" fillId="4" borderId="32" xfId="0" applyFont="1" applyFill="1" applyBorder="1"/>
    <xf numFmtId="0" fontId="4" fillId="0" borderId="33" xfId="0" applyFont="1" applyBorder="1"/>
    <xf numFmtId="0" fontId="7" fillId="0" borderId="0" xfId="0" applyFont="1"/>
    <xf numFmtId="0" fontId="4" fillId="0" borderId="4" xfId="0" applyFont="1" applyBorder="1" applyAlignment="1">
      <alignment vertical="center" wrapText="1"/>
    </xf>
    <xf numFmtId="0" fontId="4" fillId="0" borderId="0" xfId="0" applyFont="1" applyAlignment="1">
      <alignment vertical="center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vertical="center" wrapText="1"/>
    </xf>
    <xf numFmtId="0" fontId="5" fillId="0" borderId="18" xfId="0" applyFont="1" applyBorder="1" applyAlignment="1">
      <alignment vertical="center" wrapText="1"/>
    </xf>
    <xf numFmtId="0" fontId="4" fillId="0" borderId="21" xfId="0" applyFont="1" applyBorder="1" applyAlignment="1">
      <alignment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0" borderId="20" xfId="0" applyFont="1" applyBorder="1" applyAlignment="1">
      <alignment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5" fillId="3" borderId="17" xfId="0" applyFont="1" applyFill="1" applyBorder="1" applyAlignment="1">
      <alignment horizontal="right" vertical="center" wrapText="1"/>
    </xf>
    <xf numFmtId="0" fontId="4" fillId="3" borderId="21" xfId="0" applyFont="1" applyFill="1" applyBorder="1" applyAlignment="1">
      <alignment vertical="center" wrapText="1"/>
    </xf>
    <xf numFmtId="0" fontId="5" fillId="0" borderId="17" xfId="0" applyFont="1" applyBorder="1" applyAlignment="1">
      <alignment vertical="center" wrapText="1"/>
    </xf>
    <xf numFmtId="0" fontId="5" fillId="0" borderId="35" xfId="0" applyFont="1" applyBorder="1" applyAlignment="1">
      <alignment vertical="center" wrapText="1"/>
    </xf>
    <xf numFmtId="0" fontId="4" fillId="0" borderId="36" xfId="0" applyFont="1" applyBorder="1" applyAlignment="1">
      <alignment vertical="center" wrapText="1"/>
    </xf>
    <xf numFmtId="0" fontId="4" fillId="0" borderId="37" xfId="0" applyFont="1" applyBorder="1" applyAlignment="1">
      <alignment vertical="center" wrapText="1"/>
    </xf>
    <xf numFmtId="0" fontId="5" fillId="0" borderId="3" xfId="0" applyFont="1" applyBorder="1" applyAlignment="1">
      <alignment vertical="center"/>
    </xf>
    <xf numFmtId="0" fontId="4" fillId="0" borderId="38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5" fillId="0" borderId="34" xfId="0" applyFont="1" applyBorder="1" applyAlignment="1">
      <alignment vertical="center" wrapText="1"/>
    </xf>
    <xf numFmtId="0" fontId="4" fillId="5" borderId="0" xfId="0" applyFont="1" applyFill="1"/>
    <xf numFmtId="0" fontId="4" fillId="0" borderId="0" xfId="1" applyFont="1" applyAlignment="1"/>
    <xf numFmtId="0" fontId="1" fillId="0" borderId="0" xfId="1">
      <alignment vertical="center"/>
    </xf>
    <xf numFmtId="0" fontId="10" fillId="0" borderId="0" xfId="1" applyFont="1" applyAlignment="1"/>
    <xf numFmtId="0" fontId="4" fillId="0" borderId="34" xfId="1" applyFont="1" applyBorder="1" applyAlignment="1">
      <alignment horizontal="center" vertical="center"/>
    </xf>
    <xf numFmtId="0" fontId="14" fillId="0" borderId="34" xfId="1" applyFont="1" applyBorder="1" applyAlignment="1">
      <alignment horizontal="left" vertical="center" wrapText="1"/>
    </xf>
    <xf numFmtId="0" fontId="4" fillId="0" borderId="34" xfId="1" applyFont="1" applyBorder="1" applyAlignment="1">
      <alignment horizontal="center" vertical="center" wrapText="1"/>
    </xf>
    <xf numFmtId="38" fontId="14" fillId="0" borderId="34" xfId="2" applyFont="1" applyBorder="1" applyAlignment="1">
      <alignment horizontal="center" vertical="center"/>
    </xf>
    <xf numFmtId="0" fontId="14" fillId="0" borderId="34" xfId="1" applyFont="1" applyBorder="1" applyAlignment="1">
      <alignment horizontal="center" vertical="center"/>
    </xf>
    <xf numFmtId="0" fontId="4" fillId="0" borderId="34" xfId="1" applyFont="1" applyBorder="1" applyAlignment="1">
      <alignment vertical="center" wrapText="1"/>
    </xf>
    <xf numFmtId="0" fontId="16" fillId="0" borderId="0" xfId="1" applyFont="1">
      <alignment vertical="center"/>
    </xf>
    <xf numFmtId="0" fontId="4" fillId="0" borderId="43" xfId="1" applyFont="1" applyBorder="1">
      <alignment vertical="center"/>
    </xf>
    <xf numFmtId="0" fontId="4" fillId="0" borderId="45" xfId="1" applyFont="1" applyBorder="1">
      <alignment vertical="center"/>
    </xf>
    <xf numFmtId="0" fontId="4" fillId="0" borderId="47" xfId="1" applyFont="1" applyBorder="1">
      <alignment vertical="center"/>
    </xf>
    <xf numFmtId="0" fontId="4" fillId="0" borderId="34" xfId="1" applyFont="1" applyBorder="1">
      <alignment vertical="center"/>
    </xf>
    <xf numFmtId="0" fontId="4" fillId="0" borderId="5" xfId="1" applyFont="1" applyBorder="1">
      <alignment vertical="center"/>
    </xf>
    <xf numFmtId="0" fontId="16" fillId="0" borderId="12" xfId="1" applyFont="1" applyBorder="1">
      <alignment vertical="center"/>
    </xf>
    <xf numFmtId="0" fontId="4" fillId="0" borderId="6" xfId="1" applyFont="1" applyBorder="1">
      <alignment vertical="center"/>
    </xf>
    <xf numFmtId="0" fontId="4" fillId="0" borderId="1" xfId="1" applyFont="1" applyBorder="1">
      <alignment vertical="center"/>
    </xf>
    <xf numFmtId="176" fontId="4" fillId="0" borderId="48" xfId="1" applyNumberFormat="1" applyFont="1" applyBorder="1" applyAlignment="1">
      <alignment horizontal="right" vertical="center" indent="1"/>
    </xf>
    <xf numFmtId="0" fontId="4" fillId="4" borderId="52" xfId="1" applyFont="1" applyFill="1" applyBorder="1" applyAlignment="1">
      <alignment horizontal="center" vertical="center"/>
    </xf>
    <xf numFmtId="38" fontId="4" fillId="0" borderId="48" xfId="2" applyFont="1" applyBorder="1" applyAlignment="1">
      <alignment horizontal="right" vertical="center" indent="1"/>
    </xf>
    <xf numFmtId="0" fontId="12" fillId="0" borderId="0" xfId="1" applyFont="1">
      <alignment vertical="center"/>
    </xf>
    <xf numFmtId="0" fontId="4" fillId="4" borderId="3" xfId="1" applyFont="1" applyFill="1" applyBorder="1" applyAlignment="1">
      <alignment horizontal="center" vertical="center"/>
    </xf>
    <xf numFmtId="176" fontId="4" fillId="0" borderId="3" xfId="1" applyNumberFormat="1" applyFont="1" applyBorder="1" applyAlignment="1">
      <alignment horizontal="right" vertical="center" indent="1"/>
    </xf>
    <xf numFmtId="12" fontId="4" fillId="4" borderId="3" xfId="1" applyNumberFormat="1" applyFont="1" applyFill="1" applyBorder="1" applyAlignment="1">
      <alignment horizontal="center" vertical="center"/>
    </xf>
    <xf numFmtId="38" fontId="4" fillId="0" borderId="3" xfId="2" applyFont="1" applyBorder="1" applyAlignment="1">
      <alignment horizontal="right" vertical="center" indent="1"/>
    </xf>
    <xf numFmtId="0" fontId="18" fillId="0" borderId="0" xfId="1" applyFont="1">
      <alignment vertical="center"/>
    </xf>
    <xf numFmtId="12" fontId="1" fillId="0" borderId="0" xfId="1" applyNumberFormat="1" applyAlignment="1">
      <alignment horizontal="center" vertical="center"/>
    </xf>
    <xf numFmtId="38" fontId="0" fillId="0" borderId="0" xfId="2" applyFont="1" applyAlignment="1">
      <alignment horizontal="left" vertical="center"/>
    </xf>
    <xf numFmtId="12" fontId="19" fillId="0" borderId="0" xfId="1" applyNumberFormat="1" applyFont="1">
      <alignment vertical="center"/>
    </xf>
    <xf numFmtId="12" fontId="4" fillId="0" borderId="34" xfId="1" applyNumberFormat="1" applyFont="1" applyBorder="1" applyAlignment="1">
      <alignment horizontal="center" vertical="center" wrapText="1"/>
    </xf>
    <xf numFmtId="0" fontId="6" fillId="5" borderId="34" xfId="1" applyFont="1" applyFill="1" applyBorder="1" applyAlignment="1">
      <alignment vertical="center" wrapText="1"/>
    </xf>
    <xf numFmtId="176" fontId="4" fillId="5" borderId="34" xfId="1" applyNumberFormat="1" applyFont="1" applyFill="1" applyBorder="1" applyAlignment="1">
      <alignment horizontal="right" vertical="center" indent="1"/>
    </xf>
    <xf numFmtId="0" fontId="6" fillId="5" borderId="34" xfId="1" applyFont="1" applyFill="1" applyBorder="1">
      <alignment vertical="center"/>
    </xf>
    <xf numFmtId="0" fontId="20" fillId="5" borderId="34" xfId="1" applyFont="1" applyFill="1" applyBorder="1" applyAlignment="1">
      <alignment vertical="top" wrapText="1"/>
    </xf>
    <xf numFmtId="12" fontId="4" fillId="5" borderId="48" xfId="1" applyNumberFormat="1" applyFont="1" applyFill="1" applyBorder="1" applyAlignment="1">
      <alignment horizontal="center" vertical="center"/>
    </xf>
    <xf numFmtId="38" fontId="4" fillId="5" borderId="48" xfId="2" applyFont="1" applyFill="1" applyBorder="1" applyAlignment="1">
      <alignment horizontal="right" vertical="center" indent="1"/>
    </xf>
    <xf numFmtId="38" fontId="4" fillId="0" borderId="5" xfId="3" applyFont="1" applyBorder="1" applyAlignment="1">
      <alignment horizontal="center" vertical="center"/>
    </xf>
    <xf numFmtId="38" fontId="4" fillId="0" borderId="6" xfId="3" applyFont="1" applyBorder="1">
      <alignment vertical="center"/>
    </xf>
    <xf numFmtId="38" fontId="4" fillId="0" borderId="7" xfId="3" applyFont="1" applyBorder="1">
      <alignment vertical="center"/>
    </xf>
    <xf numFmtId="38" fontId="4" fillId="0" borderId="5" xfId="3" applyFont="1" applyBorder="1">
      <alignment vertical="center"/>
    </xf>
    <xf numFmtId="38" fontId="1" fillId="0" borderId="0" xfId="3" applyFont="1">
      <alignment vertical="center"/>
    </xf>
    <xf numFmtId="38" fontId="4" fillId="0" borderId="4" xfId="3" applyFont="1" applyBorder="1" applyAlignment="1">
      <alignment horizontal="center" vertical="center"/>
    </xf>
    <xf numFmtId="38" fontId="21" fillId="5" borderId="5" xfId="3" applyFont="1" applyFill="1" applyBorder="1" applyAlignment="1">
      <alignment horizontal="center" vertical="center"/>
    </xf>
    <xf numFmtId="38" fontId="21" fillId="5" borderId="6" xfId="3" applyFont="1" applyFill="1" applyBorder="1" applyAlignment="1">
      <alignment horizontal="center" vertical="center"/>
    </xf>
    <xf numFmtId="38" fontId="21" fillId="5" borderId="7" xfId="3" applyFont="1" applyFill="1" applyBorder="1" applyAlignment="1">
      <alignment horizontal="center" vertical="center"/>
    </xf>
    <xf numFmtId="0" fontId="23" fillId="5" borderId="42" xfId="1" applyFont="1" applyFill="1" applyBorder="1">
      <alignment vertical="center"/>
    </xf>
    <xf numFmtId="0" fontId="23" fillId="5" borderId="44" xfId="1" applyFont="1" applyFill="1" applyBorder="1">
      <alignment vertical="center"/>
    </xf>
    <xf numFmtId="0" fontId="24" fillId="5" borderId="46" xfId="1" applyFont="1" applyFill="1" applyBorder="1">
      <alignment vertical="center"/>
    </xf>
    <xf numFmtId="0" fontId="23" fillId="0" borderId="11" xfId="1" applyFont="1" applyBorder="1">
      <alignment vertical="center"/>
    </xf>
    <xf numFmtId="0" fontId="23" fillId="5" borderId="12" xfId="1" applyFont="1" applyFill="1" applyBorder="1">
      <alignment vertical="center"/>
    </xf>
    <xf numFmtId="38" fontId="4" fillId="0" borderId="48" xfId="2" applyFont="1" applyFill="1" applyBorder="1" applyAlignment="1">
      <alignment horizontal="right" vertical="center" indent="1"/>
    </xf>
    <xf numFmtId="0" fontId="1" fillId="0" borderId="0" xfId="1" applyAlignment="1">
      <alignment horizontal="center" vertical="center"/>
    </xf>
    <xf numFmtId="38" fontId="17" fillId="0" borderId="0" xfId="2" applyFont="1" applyAlignment="1">
      <alignment horizontal="center" vertical="center"/>
    </xf>
    <xf numFmtId="176" fontId="4" fillId="0" borderId="34" xfId="1" applyNumberFormat="1" applyFont="1" applyFill="1" applyBorder="1" applyAlignment="1">
      <alignment horizontal="right" vertical="center" indent="1"/>
    </xf>
    <xf numFmtId="176" fontId="4" fillId="0" borderId="48" xfId="1" applyNumberFormat="1" applyFont="1" applyFill="1" applyBorder="1" applyAlignment="1">
      <alignment horizontal="right" vertical="center" indent="1"/>
    </xf>
    <xf numFmtId="0" fontId="6" fillId="4" borderId="1" xfId="1" applyFont="1" applyFill="1" applyBorder="1" applyAlignment="1">
      <alignment horizontal="center" vertical="center"/>
    </xf>
    <xf numFmtId="38" fontId="4" fillId="4" borderId="34" xfId="2" applyFont="1" applyFill="1" applyBorder="1" applyAlignment="1">
      <alignment horizontal="center" vertical="center"/>
    </xf>
    <xf numFmtId="0" fontId="4" fillId="4" borderId="34" xfId="1" applyFont="1" applyFill="1" applyBorder="1" applyAlignment="1">
      <alignment horizontal="center" vertical="center"/>
    </xf>
    <xf numFmtId="0" fontId="4" fillId="4" borderId="1" xfId="1" applyFont="1" applyFill="1" applyBorder="1" applyAlignment="1">
      <alignment horizontal="center" vertical="center"/>
    </xf>
    <xf numFmtId="0" fontId="25" fillId="0" borderId="0" xfId="1" applyFont="1" applyFill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49" xfId="1" applyFont="1" applyBorder="1" applyAlignment="1">
      <alignment horizontal="center" vertical="center"/>
    </xf>
    <xf numFmtId="0" fontId="4" fillId="0" borderId="50" xfId="1" applyFont="1" applyBorder="1" applyAlignment="1">
      <alignment horizontal="center" vertical="center"/>
    </xf>
    <xf numFmtId="0" fontId="4" fillId="0" borderId="51" xfId="1" applyFont="1" applyBorder="1" applyAlignment="1">
      <alignment horizontal="center" vertical="center"/>
    </xf>
    <xf numFmtId="12" fontId="4" fillId="4" borderId="34" xfId="1" applyNumberFormat="1" applyFont="1" applyFill="1" applyBorder="1" applyAlignment="1">
      <alignment horizontal="center" vertical="center"/>
    </xf>
    <xf numFmtId="0" fontId="4" fillId="4" borderId="34" xfId="1" applyFont="1" applyFill="1" applyBorder="1">
      <alignment vertical="center"/>
    </xf>
    <xf numFmtId="0" fontId="4" fillId="4" borderId="1" xfId="1" applyFont="1" applyFill="1" applyBorder="1">
      <alignment vertical="center"/>
    </xf>
    <xf numFmtId="38" fontId="4" fillId="4" borderId="34" xfId="2" applyFont="1" applyFill="1" applyBorder="1" applyAlignment="1">
      <alignment horizontal="center" vertical="center"/>
    </xf>
    <xf numFmtId="0" fontId="4" fillId="4" borderId="34" xfId="1" applyFont="1" applyFill="1" applyBorder="1" applyAlignment="1">
      <alignment horizontal="center" vertical="center"/>
    </xf>
    <xf numFmtId="0" fontId="4" fillId="4" borderId="1" xfId="1" applyFont="1" applyFill="1" applyBorder="1" applyAlignment="1">
      <alignment horizontal="center" vertical="center"/>
    </xf>
    <xf numFmtId="177" fontId="4" fillId="4" borderId="34" xfId="1" applyNumberFormat="1" applyFont="1" applyFill="1" applyBorder="1" applyAlignment="1">
      <alignment horizontal="center" vertical="center"/>
    </xf>
    <xf numFmtId="177" fontId="4" fillId="4" borderId="1" xfId="1" applyNumberFormat="1" applyFont="1" applyFill="1" applyBorder="1" applyAlignment="1">
      <alignment horizontal="center" vertical="center"/>
    </xf>
    <xf numFmtId="177" fontId="14" fillId="4" borderId="1" xfId="1" applyNumberFormat="1" applyFont="1" applyFill="1" applyBorder="1" applyAlignment="1">
      <alignment horizontal="center" vertical="center"/>
    </xf>
    <xf numFmtId="177" fontId="14" fillId="4" borderId="2" xfId="1" applyNumberFormat="1" applyFont="1" applyFill="1" applyBorder="1" applyAlignment="1">
      <alignment horizontal="center" vertical="center"/>
    </xf>
    <xf numFmtId="177" fontId="14" fillId="4" borderId="56" xfId="1" applyNumberFormat="1" applyFont="1" applyFill="1" applyBorder="1" applyAlignment="1">
      <alignment horizontal="center" vertical="center"/>
    </xf>
    <xf numFmtId="0" fontId="4" fillId="0" borderId="40" xfId="1" applyFont="1" applyBorder="1" applyAlignment="1">
      <alignment horizontal="center" vertical="center"/>
    </xf>
    <xf numFmtId="0" fontId="4" fillId="0" borderId="41" xfId="1" applyFont="1" applyBorder="1" applyAlignment="1">
      <alignment horizontal="center" vertical="center"/>
    </xf>
    <xf numFmtId="0" fontId="4" fillId="0" borderId="13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21" fillId="5" borderId="11" xfId="1" applyFont="1" applyFill="1" applyBorder="1" applyAlignment="1">
      <alignment horizontal="center" vertical="center"/>
    </xf>
    <xf numFmtId="0" fontId="21" fillId="5" borderId="5" xfId="1" applyFont="1" applyFill="1" applyBorder="1" applyAlignment="1">
      <alignment horizontal="center" vertical="center"/>
    </xf>
    <xf numFmtId="0" fontId="21" fillId="5" borderId="12" xfId="1" applyFont="1" applyFill="1" applyBorder="1" applyAlignment="1">
      <alignment horizontal="center" vertical="center"/>
    </xf>
    <xf numFmtId="0" fontId="21" fillId="5" borderId="6" xfId="1" applyFont="1" applyFill="1" applyBorder="1" applyAlignment="1">
      <alignment horizontal="center" vertical="center"/>
    </xf>
    <xf numFmtId="0" fontId="21" fillId="5" borderId="39" xfId="1" applyFont="1" applyFill="1" applyBorder="1" applyAlignment="1">
      <alignment horizontal="center" vertical="center"/>
    </xf>
    <xf numFmtId="0" fontId="21" fillId="5" borderId="7" xfId="1" applyFont="1" applyFill="1" applyBorder="1" applyAlignment="1">
      <alignment horizontal="center" vertical="center"/>
    </xf>
    <xf numFmtId="12" fontId="18" fillId="0" borderId="0" xfId="1" applyNumberFormat="1" applyFont="1">
      <alignment vertical="center"/>
    </xf>
    <xf numFmtId="0" fontId="4" fillId="0" borderId="53" xfId="1" applyFont="1" applyBorder="1" applyAlignment="1">
      <alignment horizontal="center" vertical="center"/>
    </xf>
    <xf numFmtId="0" fontId="4" fillId="0" borderId="54" xfId="1" applyFont="1" applyBorder="1" applyAlignment="1">
      <alignment horizontal="center" vertical="center"/>
    </xf>
    <xf numFmtId="0" fontId="4" fillId="0" borderId="55" xfId="1" applyFont="1" applyBorder="1" applyAlignment="1">
      <alignment horizontal="center" vertical="center"/>
    </xf>
    <xf numFmtId="0" fontId="4" fillId="0" borderId="22" xfId="0" applyFont="1" applyBorder="1" applyAlignment="1">
      <alignment vertical="center"/>
    </xf>
    <xf numFmtId="0" fontId="5" fillId="2" borderId="23" xfId="0" applyFont="1" applyFill="1" applyBorder="1" applyAlignment="1">
      <alignment vertical="center" wrapText="1"/>
    </xf>
    <xf numFmtId="0" fontId="5" fillId="2" borderId="24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25" xfId="0" applyFont="1" applyFill="1" applyBorder="1" applyAlignment="1">
      <alignment vertical="center" wrapText="1"/>
    </xf>
  </cellXfs>
  <cellStyles count="4">
    <cellStyle name="桁区切り" xfId="3" builtinId="6"/>
    <cellStyle name="桁区切り 2" xfId="2"/>
    <cellStyle name="標準" xfId="0" builtinId="0"/>
    <cellStyle name="標準 2" xfId="1"/>
  </cellStyles>
  <dxfs count="14">
    <dxf>
      <font>
        <color rgb="FFFF0000"/>
      </font>
    </dxf>
    <dxf>
      <font>
        <color rgb="FFFF0000"/>
      </font>
    </dxf>
    <dxf>
      <font>
        <strike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fmlaLink="B12" lockText="1" noThreeD="1"/>
</file>

<file path=xl/ctrlProps/ctrlProp10.xml><?xml version="1.0" encoding="utf-8"?>
<formControlPr xmlns="http://schemas.microsoft.com/office/spreadsheetml/2009/9/main" objectType="GBox" noThreeD="1"/>
</file>

<file path=xl/ctrlProps/ctrlProp11.xml><?xml version="1.0" encoding="utf-8"?>
<formControlPr xmlns="http://schemas.microsoft.com/office/spreadsheetml/2009/9/main" objectType="Radio" lockText="1" noThreeD="1"/>
</file>

<file path=xl/ctrlProps/ctrlProp12.xml><?xml version="1.0" encoding="utf-8"?>
<formControlPr xmlns="http://schemas.microsoft.com/office/spreadsheetml/2009/9/main" objectType="GBox" noThreeD="1"/>
</file>

<file path=xl/ctrlProps/ctrlProp13.xml><?xml version="1.0" encoding="utf-8"?>
<formControlPr xmlns="http://schemas.microsoft.com/office/spreadsheetml/2009/9/main" objectType="Radio" firstButton="1" fmlaLink="B8" lockText="1" noThreeD="1"/>
</file>

<file path=xl/ctrlProps/ctrlProp14.xml><?xml version="1.0" encoding="utf-8"?>
<formControlPr xmlns="http://schemas.microsoft.com/office/spreadsheetml/2009/9/main" objectType="Radio" lockText="1" noThreeD="1"/>
</file>

<file path=xl/ctrlProps/ctrlProp15.xml><?xml version="1.0" encoding="utf-8"?>
<formControlPr xmlns="http://schemas.microsoft.com/office/spreadsheetml/2009/9/main" objectType="Radio" lockText="1" noThreeD="1"/>
</file>

<file path=xl/ctrlProps/ctrlProp16.xml><?xml version="1.0" encoding="utf-8"?>
<formControlPr xmlns="http://schemas.microsoft.com/office/spreadsheetml/2009/9/main" objectType="CheckBox" fmlaLink="B48" lockText="1" noThreeD="1"/>
</file>

<file path=xl/ctrlProps/ctrlProp17.xml><?xml version="1.0" encoding="utf-8"?>
<formControlPr xmlns="http://schemas.microsoft.com/office/spreadsheetml/2009/9/main" objectType="Radio" firstButton="1" fmlaLink="B44" lockText="1" noThreeD="1"/>
</file>

<file path=xl/ctrlProps/ctrlProp18.xml><?xml version="1.0" encoding="utf-8"?>
<formControlPr xmlns="http://schemas.microsoft.com/office/spreadsheetml/2009/9/main" objectType="Radio" lockText="1" noThreeD="1"/>
</file>

<file path=xl/ctrlProps/ctrlProp19.xml><?xml version="1.0" encoding="utf-8"?>
<formControlPr xmlns="http://schemas.microsoft.com/office/spreadsheetml/2009/9/main" objectType="Radio" lockText="1" noThreeD="1"/>
</file>

<file path=xl/ctrlProps/ctrlProp2.xml><?xml version="1.0" encoding="utf-8"?>
<formControlPr xmlns="http://schemas.microsoft.com/office/spreadsheetml/2009/9/main" objectType="CheckBox" fmlaLink="B24" lockText="1" noThreeD="1"/>
</file>

<file path=xl/ctrlProps/ctrlProp20.xml><?xml version="1.0" encoding="utf-8"?>
<formControlPr xmlns="http://schemas.microsoft.com/office/spreadsheetml/2009/9/main" objectType="GBox" noThreeD="1"/>
</file>

<file path=xl/ctrlProps/ctrlProp21.xml><?xml version="1.0" encoding="utf-8"?>
<formControlPr xmlns="http://schemas.microsoft.com/office/spreadsheetml/2009/9/main" objectType="CheckBox" fmlaLink="B60" lockText="1" noThreeD="1"/>
</file>

<file path=xl/ctrlProps/ctrlProp22.xml><?xml version="1.0" encoding="utf-8"?>
<formControlPr xmlns="http://schemas.microsoft.com/office/spreadsheetml/2009/9/main" objectType="Radio" firstButton="1" fmlaLink="B32" lockText="1" noThreeD="1"/>
</file>

<file path=xl/ctrlProps/ctrlProp23.xml><?xml version="1.0" encoding="utf-8"?>
<formControlPr xmlns="http://schemas.microsoft.com/office/spreadsheetml/2009/9/main" objectType="Radio" lockText="1" noThreeD="1"/>
</file>

<file path=xl/ctrlProps/ctrlProp24.xml><?xml version="1.0" encoding="utf-8"?>
<formControlPr xmlns="http://schemas.microsoft.com/office/spreadsheetml/2009/9/main" objectType="Radio" lockText="1" noThreeD="1"/>
</file>

<file path=xl/ctrlProps/ctrlProp25.xml><?xml version="1.0" encoding="utf-8"?>
<formControlPr xmlns="http://schemas.microsoft.com/office/spreadsheetml/2009/9/main" objectType="GBox" noThreeD="1"/>
</file>

<file path=xl/ctrlProps/ctrlProp3.xml><?xml version="1.0" encoding="utf-8"?>
<formControlPr xmlns="http://schemas.microsoft.com/office/spreadsheetml/2009/9/main" objectType="CheckBox" fmlaLink="B60" lockText="1" noThreeD="1"/>
</file>

<file path=xl/ctrlProps/ctrlProp4.xml><?xml version="1.0" encoding="utf-8"?>
<formControlPr xmlns="http://schemas.microsoft.com/office/spreadsheetml/2009/9/main" objectType="Radio" firstButton="1" fmlaLink="B56" lockText="1" noThreeD="1"/>
</file>

<file path=xl/ctrlProps/ctrlProp5.xml><?xml version="1.0" encoding="utf-8"?>
<formControlPr xmlns="http://schemas.microsoft.com/office/spreadsheetml/2009/9/main" objectType="Radio" lockText="1" noThreeD="1"/>
</file>

<file path=xl/ctrlProps/ctrlProp6.xml><?xml version="1.0" encoding="utf-8"?>
<formControlPr xmlns="http://schemas.microsoft.com/office/spreadsheetml/2009/9/main" objectType="Radio" lockText="1" noThreeD="1"/>
</file>

<file path=xl/ctrlProps/ctrlProp7.xml><?xml version="1.0" encoding="utf-8"?>
<formControlPr xmlns="http://schemas.microsoft.com/office/spreadsheetml/2009/9/main" objectType="GBox" noThreeD="1"/>
</file>

<file path=xl/ctrlProps/ctrlProp8.xml><?xml version="1.0" encoding="utf-8"?>
<formControlPr xmlns="http://schemas.microsoft.com/office/spreadsheetml/2009/9/main" objectType="Radio" firstButton="1" fmlaLink="$B$20" lockText="1" noThreeD="1"/>
</file>

<file path=xl/ctrlProps/ctrlProp9.xml><?xml version="1.0" encoding="utf-8"?>
<formControlPr xmlns="http://schemas.microsoft.com/office/spreadsheetml/2009/9/main" objectType="Radio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10</xdr:row>
          <xdr:rowOff>327660</xdr:rowOff>
        </xdr:from>
        <xdr:to>
          <xdr:col>3</xdr:col>
          <xdr:colOff>0</xdr:colOff>
          <xdr:row>12</xdr:row>
          <xdr:rowOff>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2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再構築要件を満たす場合はチェック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22</xdr:row>
          <xdr:rowOff>297180</xdr:rowOff>
        </xdr:from>
        <xdr:to>
          <xdr:col>3</xdr:col>
          <xdr:colOff>0</xdr:colOff>
          <xdr:row>23</xdr:row>
          <xdr:rowOff>312420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2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再構築要件を満たす場合はチェック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58</xdr:row>
          <xdr:rowOff>312420</xdr:rowOff>
        </xdr:from>
        <xdr:to>
          <xdr:col>3</xdr:col>
          <xdr:colOff>0</xdr:colOff>
          <xdr:row>60</xdr:row>
          <xdr:rowOff>7620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2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再構築要件を満たす場合はチェック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236220</xdr:colOff>
          <xdr:row>55</xdr:row>
          <xdr:rowOff>0</xdr:rowOff>
        </xdr:from>
        <xdr:to>
          <xdr:col>2</xdr:col>
          <xdr:colOff>1303020</xdr:colOff>
          <xdr:row>55</xdr:row>
          <xdr:rowOff>312420</xdr:rowOff>
        </xdr:to>
        <xdr:sp macro="" textlink="">
          <xdr:nvSpPr>
            <xdr:cNvPr id="2088" name="Option Button 40" hidden="1">
              <a:extLst>
                <a:ext uri="{63B3BB69-23CF-44E3-9099-C40C66FF867C}">
                  <a14:compatExt spid="_x0000_s2088"/>
                </a:ext>
                <a:ext uri="{FF2B5EF4-FFF2-40B4-BE49-F238E27FC236}">
                  <a16:creationId xmlns:a16="http://schemas.microsoft.com/office/drawing/2014/main" id="{00000000-0008-0000-0200-00002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　　　　　　21人以上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236220</xdr:colOff>
          <xdr:row>56</xdr:row>
          <xdr:rowOff>0</xdr:rowOff>
        </xdr:from>
        <xdr:to>
          <xdr:col>2</xdr:col>
          <xdr:colOff>1303020</xdr:colOff>
          <xdr:row>56</xdr:row>
          <xdr:rowOff>312420</xdr:rowOff>
        </xdr:to>
        <xdr:sp macro="" textlink="">
          <xdr:nvSpPr>
            <xdr:cNvPr id="2089" name="Option Button 41" hidden="1">
              <a:extLst>
                <a:ext uri="{63B3BB69-23CF-44E3-9099-C40C66FF867C}">
                  <a14:compatExt spid="_x0000_s2089"/>
                </a:ext>
                <a:ext uri="{FF2B5EF4-FFF2-40B4-BE49-F238E27FC236}">
                  <a16:creationId xmlns:a16="http://schemas.microsoft.com/office/drawing/2014/main" id="{00000000-0008-0000-0200-00002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　　　　　　6～20人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236220</xdr:colOff>
          <xdr:row>57</xdr:row>
          <xdr:rowOff>0</xdr:rowOff>
        </xdr:from>
        <xdr:to>
          <xdr:col>2</xdr:col>
          <xdr:colOff>1303020</xdr:colOff>
          <xdr:row>57</xdr:row>
          <xdr:rowOff>312420</xdr:rowOff>
        </xdr:to>
        <xdr:sp macro="" textlink="">
          <xdr:nvSpPr>
            <xdr:cNvPr id="2090" name="Option Button 42" hidden="1">
              <a:extLst>
                <a:ext uri="{63B3BB69-23CF-44E3-9099-C40C66FF867C}">
                  <a14:compatExt spid="_x0000_s2090"/>
                </a:ext>
                <a:ext uri="{FF2B5EF4-FFF2-40B4-BE49-F238E27FC236}">
                  <a16:creationId xmlns:a16="http://schemas.microsoft.com/office/drawing/2014/main" id="{00000000-0008-0000-0200-00002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　　　　　　5人以下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54</xdr:row>
          <xdr:rowOff>327660</xdr:rowOff>
        </xdr:from>
        <xdr:to>
          <xdr:col>3</xdr:col>
          <xdr:colOff>0</xdr:colOff>
          <xdr:row>58</xdr:row>
          <xdr:rowOff>0</xdr:rowOff>
        </xdr:to>
        <xdr:sp macro="" textlink="">
          <xdr:nvSpPr>
            <xdr:cNvPr id="2091" name="Group Box 43" hidden="1">
              <a:extLst>
                <a:ext uri="{63B3BB69-23CF-44E3-9099-C40C66FF867C}">
                  <a14:compatExt spid="_x0000_s2091"/>
                </a:ext>
                <a:ext uri="{FF2B5EF4-FFF2-40B4-BE49-F238E27FC236}">
                  <a16:creationId xmlns:a16="http://schemas.microsoft.com/office/drawing/2014/main" id="{00000000-0008-0000-0200-00002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236220</xdr:colOff>
          <xdr:row>19</xdr:row>
          <xdr:rowOff>0</xdr:rowOff>
        </xdr:from>
        <xdr:to>
          <xdr:col>2</xdr:col>
          <xdr:colOff>1303020</xdr:colOff>
          <xdr:row>19</xdr:row>
          <xdr:rowOff>312420</xdr:rowOff>
        </xdr:to>
        <xdr:sp macro="" textlink="">
          <xdr:nvSpPr>
            <xdr:cNvPr id="2098" name="Option Button 50" hidden="1">
              <a:extLst>
                <a:ext uri="{63B3BB69-23CF-44E3-9099-C40C66FF867C}">
                  <a14:compatExt spid="_x0000_s2098"/>
                </a:ext>
                <a:ext uri="{FF2B5EF4-FFF2-40B4-BE49-F238E27FC236}">
                  <a16:creationId xmlns:a16="http://schemas.microsoft.com/office/drawing/2014/main" id="{00000000-0008-0000-0200-00003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　　　　　　21人以上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236220</xdr:colOff>
          <xdr:row>20</xdr:row>
          <xdr:rowOff>7620</xdr:rowOff>
        </xdr:from>
        <xdr:to>
          <xdr:col>2</xdr:col>
          <xdr:colOff>1303020</xdr:colOff>
          <xdr:row>21</xdr:row>
          <xdr:rowOff>0</xdr:rowOff>
        </xdr:to>
        <xdr:sp macro="" textlink="">
          <xdr:nvSpPr>
            <xdr:cNvPr id="2100" name="Option Button 52" hidden="1">
              <a:extLst>
                <a:ext uri="{63B3BB69-23CF-44E3-9099-C40C66FF867C}">
                  <a14:compatExt spid="_x0000_s2100"/>
                </a:ext>
                <a:ext uri="{FF2B5EF4-FFF2-40B4-BE49-F238E27FC236}">
                  <a16:creationId xmlns:a16="http://schemas.microsoft.com/office/drawing/2014/main" id="{00000000-0008-0000-0200-00003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　　　　　　６～２０人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18</xdr:row>
          <xdr:rowOff>327660</xdr:rowOff>
        </xdr:from>
        <xdr:to>
          <xdr:col>3</xdr:col>
          <xdr:colOff>0</xdr:colOff>
          <xdr:row>22</xdr:row>
          <xdr:rowOff>7620</xdr:rowOff>
        </xdr:to>
        <xdr:sp macro="" textlink="">
          <xdr:nvSpPr>
            <xdr:cNvPr id="2101" name="Group Box 53" hidden="1">
              <a:extLst>
                <a:ext uri="{63B3BB69-23CF-44E3-9099-C40C66FF867C}">
                  <a14:compatExt spid="_x0000_s2101"/>
                </a:ext>
                <a:ext uri="{FF2B5EF4-FFF2-40B4-BE49-F238E27FC236}">
                  <a16:creationId xmlns:a16="http://schemas.microsoft.com/office/drawing/2014/main" id="{00000000-0008-0000-0200-00003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236220</xdr:colOff>
          <xdr:row>21</xdr:row>
          <xdr:rowOff>0</xdr:rowOff>
        </xdr:from>
        <xdr:to>
          <xdr:col>2</xdr:col>
          <xdr:colOff>1303020</xdr:colOff>
          <xdr:row>21</xdr:row>
          <xdr:rowOff>312420</xdr:rowOff>
        </xdr:to>
        <xdr:sp macro="" textlink="">
          <xdr:nvSpPr>
            <xdr:cNvPr id="2102" name="Option Button 54" hidden="1">
              <a:extLst>
                <a:ext uri="{63B3BB69-23CF-44E3-9099-C40C66FF867C}">
                  <a14:compatExt spid="_x0000_s2102"/>
                </a:ext>
                <a:ext uri="{FF2B5EF4-FFF2-40B4-BE49-F238E27FC236}">
                  <a16:creationId xmlns:a16="http://schemas.microsoft.com/office/drawing/2014/main" id="{00000000-0008-0000-0200-00003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　　　　　　5人以下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</xdr:row>
          <xdr:rowOff>0</xdr:rowOff>
        </xdr:from>
        <xdr:to>
          <xdr:col>3</xdr:col>
          <xdr:colOff>0</xdr:colOff>
          <xdr:row>9</xdr:row>
          <xdr:rowOff>327660</xdr:rowOff>
        </xdr:to>
        <xdr:sp macro="" textlink="">
          <xdr:nvSpPr>
            <xdr:cNvPr id="2103" name="Group Box 55" hidden="1">
              <a:extLst>
                <a:ext uri="{63B3BB69-23CF-44E3-9099-C40C66FF867C}">
                  <a14:compatExt spid="_x0000_s2103"/>
                </a:ext>
                <a:ext uri="{FF2B5EF4-FFF2-40B4-BE49-F238E27FC236}">
                  <a16:creationId xmlns:a16="http://schemas.microsoft.com/office/drawing/2014/main" id="{00000000-0008-0000-0200-00003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236220</xdr:colOff>
          <xdr:row>7</xdr:row>
          <xdr:rowOff>0</xdr:rowOff>
        </xdr:from>
        <xdr:to>
          <xdr:col>2</xdr:col>
          <xdr:colOff>1303020</xdr:colOff>
          <xdr:row>7</xdr:row>
          <xdr:rowOff>312420</xdr:rowOff>
        </xdr:to>
        <xdr:sp macro="" textlink="">
          <xdr:nvSpPr>
            <xdr:cNvPr id="2104" name="Option Button 56" hidden="1">
              <a:extLst>
                <a:ext uri="{63B3BB69-23CF-44E3-9099-C40C66FF867C}">
                  <a14:compatExt spid="_x0000_s2104"/>
                </a:ext>
                <a:ext uri="{FF2B5EF4-FFF2-40B4-BE49-F238E27FC236}">
                  <a16:creationId xmlns:a16="http://schemas.microsoft.com/office/drawing/2014/main" id="{00000000-0008-0000-0200-00003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　　　　　　21人以上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236220</xdr:colOff>
          <xdr:row>8</xdr:row>
          <xdr:rowOff>0</xdr:rowOff>
        </xdr:from>
        <xdr:to>
          <xdr:col>2</xdr:col>
          <xdr:colOff>1303020</xdr:colOff>
          <xdr:row>8</xdr:row>
          <xdr:rowOff>312420</xdr:rowOff>
        </xdr:to>
        <xdr:sp macro="" textlink="">
          <xdr:nvSpPr>
            <xdr:cNvPr id="2105" name="Option Button 57" hidden="1">
              <a:extLst>
                <a:ext uri="{63B3BB69-23CF-44E3-9099-C40C66FF867C}">
                  <a14:compatExt spid="_x0000_s2105"/>
                </a:ext>
                <a:ext uri="{FF2B5EF4-FFF2-40B4-BE49-F238E27FC236}">
                  <a16:creationId xmlns:a16="http://schemas.microsoft.com/office/drawing/2014/main" id="{00000000-0008-0000-0200-00003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　　　　　　６～２０人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236220</xdr:colOff>
          <xdr:row>8</xdr:row>
          <xdr:rowOff>327660</xdr:rowOff>
        </xdr:from>
        <xdr:to>
          <xdr:col>2</xdr:col>
          <xdr:colOff>1303020</xdr:colOff>
          <xdr:row>9</xdr:row>
          <xdr:rowOff>304800</xdr:rowOff>
        </xdr:to>
        <xdr:sp macro="" textlink="">
          <xdr:nvSpPr>
            <xdr:cNvPr id="2107" name="Option Button 59" hidden="1">
              <a:extLst>
                <a:ext uri="{63B3BB69-23CF-44E3-9099-C40C66FF867C}">
                  <a14:compatExt spid="_x0000_s2107"/>
                </a:ext>
                <a:ext uri="{FF2B5EF4-FFF2-40B4-BE49-F238E27FC236}">
                  <a16:creationId xmlns:a16="http://schemas.microsoft.com/office/drawing/2014/main" id="{00000000-0008-0000-0200-00003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　　　　　　5人以下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46</xdr:row>
          <xdr:rowOff>312420</xdr:rowOff>
        </xdr:from>
        <xdr:to>
          <xdr:col>3</xdr:col>
          <xdr:colOff>0</xdr:colOff>
          <xdr:row>48</xdr:row>
          <xdr:rowOff>7620</xdr:rowOff>
        </xdr:to>
        <xdr:sp macro="" textlink="">
          <xdr:nvSpPr>
            <xdr:cNvPr id="2108" name="Check Box 60" hidden="1">
              <a:extLst>
                <a:ext uri="{63B3BB69-23CF-44E3-9099-C40C66FF867C}">
                  <a14:compatExt spid="_x0000_s2108"/>
                </a:ext>
                <a:ext uri="{FF2B5EF4-FFF2-40B4-BE49-F238E27FC236}">
                  <a16:creationId xmlns:a16="http://schemas.microsoft.com/office/drawing/2014/main" id="{00000000-0008-0000-0200-00003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再構築要件を満たす場合はチェック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236220</xdr:colOff>
          <xdr:row>43</xdr:row>
          <xdr:rowOff>0</xdr:rowOff>
        </xdr:from>
        <xdr:to>
          <xdr:col>2</xdr:col>
          <xdr:colOff>1303020</xdr:colOff>
          <xdr:row>43</xdr:row>
          <xdr:rowOff>312420</xdr:rowOff>
        </xdr:to>
        <xdr:sp macro="" textlink="">
          <xdr:nvSpPr>
            <xdr:cNvPr id="2109" name="Option Button 61" hidden="1">
              <a:extLst>
                <a:ext uri="{63B3BB69-23CF-44E3-9099-C40C66FF867C}">
                  <a14:compatExt spid="_x0000_s2109"/>
                </a:ext>
                <a:ext uri="{FF2B5EF4-FFF2-40B4-BE49-F238E27FC236}">
                  <a16:creationId xmlns:a16="http://schemas.microsoft.com/office/drawing/2014/main" id="{00000000-0008-0000-0200-00003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　　　　　　21人以上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236220</xdr:colOff>
          <xdr:row>44</xdr:row>
          <xdr:rowOff>0</xdr:rowOff>
        </xdr:from>
        <xdr:to>
          <xdr:col>2</xdr:col>
          <xdr:colOff>1303020</xdr:colOff>
          <xdr:row>44</xdr:row>
          <xdr:rowOff>312420</xdr:rowOff>
        </xdr:to>
        <xdr:sp macro="" textlink="">
          <xdr:nvSpPr>
            <xdr:cNvPr id="2110" name="Option Button 62" hidden="1">
              <a:extLst>
                <a:ext uri="{63B3BB69-23CF-44E3-9099-C40C66FF867C}">
                  <a14:compatExt spid="_x0000_s2110"/>
                </a:ext>
                <a:ext uri="{FF2B5EF4-FFF2-40B4-BE49-F238E27FC236}">
                  <a16:creationId xmlns:a16="http://schemas.microsoft.com/office/drawing/2014/main" id="{00000000-0008-0000-0200-00003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　　　　　　6～20人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236220</xdr:colOff>
          <xdr:row>45</xdr:row>
          <xdr:rowOff>0</xdr:rowOff>
        </xdr:from>
        <xdr:to>
          <xdr:col>2</xdr:col>
          <xdr:colOff>1303020</xdr:colOff>
          <xdr:row>45</xdr:row>
          <xdr:rowOff>312420</xdr:rowOff>
        </xdr:to>
        <xdr:sp macro="" textlink="">
          <xdr:nvSpPr>
            <xdr:cNvPr id="2111" name="Option Button 63" hidden="1">
              <a:extLst>
                <a:ext uri="{63B3BB69-23CF-44E3-9099-C40C66FF867C}">
                  <a14:compatExt spid="_x0000_s2111"/>
                </a:ext>
                <a:ext uri="{FF2B5EF4-FFF2-40B4-BE49-F238E27FC236}">
                  <a16:creationId xmlns:a16="http://schemas.microsoft.com/office/drawing/2014/main" id="{00000000-0008-0000-0200-00003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　　　　　　5人以下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327660</xdr:rowOff>
        </xdr:from>
        <xdr:to>
          <xdr:col>3</xdr:col>
          <xdr:colOff>0</xdr:colOff>
          <xdr:row>46</xdr:row>
          <xdr:rowOff>0</xdr:rowOff>
        </xdr:to>
        <xdr:sp macro="" textlink="">
          <xdr:nvSpPr>
            <xdr:cNvPr id="2112" name="Group Box 64" hidden="1">
              <a:extLst>
                <a:ext uri="{63B3BB69-23CF-44E3-9099-C40C66FF867C}">
                  <a14:compatExt spid="_x0000_s2112"/>
                </a:ext>
                <a:ext uri="{FF2B5EF4-FFF2-40B4-BE49-F238E27FC236}">
                  <a16:creationId xmlns:a16="http://schemas.microsoft.com/office/drawing/2014/main" id="{00000000-0008-0000-0200-00004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34</xdr:row>
          <xdr:rowOff>312420</xdr:rowOff>
        </xdr:from>
        <xdr:to>
          <xdr:col>3</xdr:col>
          <xdr:colOff>0</xdr:colOff>
          <xdr:row>36</xdr:row>
          <xdr:rowOff>7620</xdr:rowOff>
        </xdr:to>
        <xdr:sp macro="" textlink="">
          <xdr:nvSpPr>
            <xdr:cNvPr id="2113" name="Check Box 65" hidden="1">
              <a:extLst>
                <a:ext uri="{63B3BB69-23CF-44E3-9099-C40C66FF867C}">
                  <a14:compatExt spid="_x0000_s2113"/>
                </a:ext>
                <a:ext uri="{FF2B5EF4-FFF2-40B4-BE49-F238E27FC236}">
                  <a16:creationId xmlns:a16="http://schemas.microsoft.com/office/drawing/2014/main" id="{00000000-0008-0000-0200-00004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再構築要件を満たす場合はチェック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236220</xdr:colOff>
          <xdr:row>31</xdr:row>
          <xdr:rowOff>0</xdr:rowOff>
        </xdr:from>
        <xdr:to>
          <xdr:col>2</xdr:col>
          <xdr:colOff>1303020</xdr:colOff>
          <xdr:row>31</xdr:row>
          <xdr:rowOff>312420</xdr:rowOff>
        </xdr:to>
        <xdr:sp macro="" textlink="">
          <xdr:nvSpPr>
            <xdr:cNvPr id="2114" name="Option Button 66" hidden="1">
              <a:extLst>
                <a:ext uri="{63B3BB69-23CF-44E3-9099-C40C66FF867C}">
                  <a14:compatExt spid="_x0000_s2114"/>
                </a:ext>
                <a:ext uri="{FF2B5EF4-FFF2-40B4-BE49-F238E27FC236}">
                  <a16:creationId xmlns:a16="http://schemas.microsoft.com/office/drawing/2014/main" id="{00000000-0008-0000-0200-00004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　　　　　　21人以上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236220</xdr:colOff>
          <xdr:row>32</xdr:row>
          <xdr:rowOff>0</xdr:rowOff>
        </xdr:from>
        <xdr:to>
          <xdr:col>2</xdr:col>
          <xdr:colOff>1303020</xdr:colOff>
          <xdr:row>32</xdr:row>
          <xdr:rowOff>312420</xdr:rowOff>
        </xdr:to>
        <xdr:sp macro="" textlink="">
          <xdr:nvSpPr>
            <xdr:cNvPr id="2115" name="Option Button 67" hidden="1">
              <a:extLst>
                <a:ext uri="{63B3BB69-23CF-44E3-9099-C40C66FF867C}">
                  <a14:compatExt spid="_x0000_s2115"/>
                </a:ext>
                <a:ext uri="{FF2B5EF4-FFF2-40B4-BE49-F238E27FC236}">
                  <a16:creationId xmlns:a16="http://schemas.microsoft.com/office/drawing/2014/main" id="{00000000-0008-0000-0200-00004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　　　　　　6～20人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236220</xdr:colOff>
          <xdr:row>33</xdr:row>
          <xdr:rowOff>0</xdr:rowOff>
        </xdr:from>
        <xdr:to>
          <xdr:col>2</xdr:col>
          <xdr:colOff>1303020</xdr:colOff>
          <xdr:row>33</xdr:row>
          <xdr:rowOff>312420</xdr:rowOff>
        </xdr:to>
        <xdr:sp macro="" textlink="">
          <xdr:nvSpPr>
            <xdr:cNvPr id="2116" name="Option Button 68" hidden="1">
              <a:extLst>
                <a:ext uri="{63B3BB69-23CF-44E3-9099-C40C66FF867C}">
                  <a14:compatExt spid="_x0000_s2116"/>
                </a:ext>
                <a:ext uri="{FF2B5EF4-FFF2-40B4-BE49-F238E27FC236}">
                  <a16:creationId xmlns:a16="http://schemas.microsoft.com/office/drawing/2014/main" id="{00000000-0008-0000-0200-00004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　　　　　　5人以下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30</xdr:row>
          <xdr:rowOff>327660</xdr:rowOff>
        </xdr:from>
        <xdr:to>
          <xdr:col>3</xdr:col>
          <xdr:colOff>0</xdr:colOff>
          <xdr:row>34</xdr:row>
          <xdr:rowOff>0</xdr:rowOff>
        </xdr:to>
        <xdr:sp macro="" textlink="">
          <xdr:nvSpPr>
            <xdr:cNvPr id="2117" name="Group Box 69" hidden="1">
              <a:extLst>
                <a:ext uri="{63B3BB69-23CF-44E3-9099-C40C66FF867C}">
                  <a14:compatExt spid="_x0000_s2117"/>
                </a:ext>
                <a:ext uri="{FF2B5EF4-FFF2-40B4-BE49-F238E27FC236}">
                  <a16:creationId xmlns:a16="http://schemas.microsoft.com/office/drawing/2014/main" id="{00000000-0008-0000-0200-00004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114300</xdr:colOff>
      <xdr:row>7</xdr:row>
      <xdr:rowOff>137160</xdr:rowOff>
    </xdr:from>
    <xdr:to>
      <xdr:col>4</xdr:col>
      <xdr:colOff>624205</xdr:colOff>
      <xdr:row>9</xdr:row>
      <xdr:rowOff>320040</xdr:rowOff>
    </xdr:to>
    <xdr:sp macro="" textlink="">
      <xdr:nvSpPr>
        <xdr:cNvPr id="2" name="左中かっこ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>
          <a:spLocks/>
        </xdr:cNvSpPr>
      </xdr:nvSpPr>
      <xdr:spPr>
        <a:xfrm>
          <a:off x="4747260" y="1173480"/>
          <a:ext cx="509905" cy="762000"/>
        </a:xfrm>
        <a:prstGeom prst="leftBrace">
          <a:avLst>
            <a:gd name="adj1" fmla="val 8333"/>
            <a:gd name="adj2" fmla="val 40000"/>
          </a:avLst>
        </a:prstGeom>
        <a:noFill/>
        <a:ln w="9525" cap="flat" cmpd="sng" algn="ctr">
          <a:solidFill>
            <a:sysClr val="windowText" lastClr="000000"/>
          </a:solidFill>
          <a:prstDash val="solid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B1:H30"/>
  <sheetViews>
    <sheetView tabSelected="1" workbookViewId="0">
      <selection activeCell="D20" sqref="D20"/>
    </sheetView>
  </sheetViews>
  <sheetFormatPr defaultColWidth="8.69921875" defaultRowHeight="15" x14ac:dyDescent="0.3"/>
  <cols>
    <col min="1" max="1" width="8.69921875" style="1"/>
    <col min="2" max="2" width="20.3984375" style="1" customWidth="1"/>
    <col min="3" max="8" width="16.5" style="1" customWidth="1"/>
    <col min="9" max="16384" width="8.69921875" style="1"/>
  </cols>
  <sheetData>
    <row r="1" spans="2:8" x14ac:dyDescent="0.3">
      <c r="B1" s="1" t="s">
        <v>59</v>
      </c>
    </row>
    <row r="3" spans="2:8" x14ac:dyDescent="0.3">
      <c r="B3" s="15" t="s">
        <v>19</v>
      </c>
    </row>
    <row r="4" spans="2:8" ht="15.6" thickBot="1" x14ac:dyDescent="0.35">
      <c r="B4" s="1" t="s">
        <v>26</v>
      </c>
      <c r="C4" s="50"/>
    </row>
    <row r="5" spans="2:8" x14ac:dyDescent="0.3">
      <c r="B5" s="112"/>
      <c r="C5" s="2" t="s">
        <v>0</v>
      </c>
      <c r="D5" s="2" t="s">
        <v>2</v>
      </c>
      <c r="E5" s="2" t="s">
        <v>5</v>
      </c>
      <c r="F5" s="2" t="s">
        <v>6</v>
      </c>
      <c r="G5" s="2" t="s">
        <v>7</v>
      </c>
      <c r="H5" s="2" t="s">
        <v>8</v>
      </c>
    </row>
    <row r="6" spans="2:8" x14ac:dyDescent="0.3">
      <c r="B6" s="113"/>
      <c r="C6" s="3" t="s">
        <v>62</v>
      </c>
      <c r="D6" s="4" t="s">
        <v>3</v>
      </c>
      <c r="E6" s="3" t="s">
        <v>4</v>
      </c>
      <c r="F6" s="3" t="s">
        <v>4</v>
      </c>
      <c r="G6" s="3" t="s">
        <v>4</v>
      </c>
      <c r="H6" s="3" t="s">
        <v>4</v>
      </c>
    </row>
    <row r="7" spans="2:8" ht="15.6" thickBot="1" x14ac:dyDescent="0.35">
      <c r="B7" s="114"/>
      <c r="C7" s="5" t="s">
        <v>1</v>
      </c>
      <c r="D7" s="5" t="s">
        <v>20</v>
      </c>
      <c r="E7" s="6"/>
      <c r="F7" s="6"/>
      <c r="G7" s="6"/>
      <c r="H7" s="6"/>
    </row>
    <row r="8" spans="2:8" ht="15.6" thickBot="1" x14ac:dyDescent="0.35">
      <c r="B8" s="7" t="s">
        <v>9</v>
      </c>
      <c r="C8" s="8"/>
      <c r="D8" s="8"/>
      <c r="E8" s="8"/>
      <c r="F8" s="8"/>
      <c r="G8" s="8"/>
      <c r="H8" s="8"/>
    </row>
    <row r="9" spans="2:8" ht="15.6" thickBot="1" x14ac:dyDescent="0.35">
      <c r="B9" s="7" t="s">
        <v>10</v>
      </c>
      <c r="C9" s="8"/>
      <c r="D9" s="8"/>
      <c r="E9" s="8"/>
      <c r="F9" s="8"/>
      <c r="G9" s="8"/>
      <c r="H9" s="8"/>
    </row>
    <row r="10" spans="2:8" ht="15.6" thickBot="1" x14ac:dyDescent="0.35">
      <c r="B10" s="7" t="s">
        <v>11</v>
      </c>
      <c r="C10" s="8"/>
      <c r="D10" s="8"/>
      <c r="E10" s="8"/>
      <c r="F10" s="8"/>
      <c r="G10" s="8"/>
      <c r="H10" s="8"/>
    </row>
    <row r="11" spans="2:8" ht="15.6" thickBot="1" x14ac:dyDescent="0.35">
      <c r="B11" s="7" t="s">
        <v>12</v>
      </c>
      <c r="C11" s="8"/>
      <c r="D11" s="8"/>
      <c r="E11" s="8"/>
      <c r="F11" s="8"/>
      <c r="G11" s="8"/>
      <c r="H11" s="8"/>
    </row>
    <row r="12" spans="2:8" ht="15.6" thickBot="1" x14ac:dyDescent="0.35">
      <c r="B12" s="7" t="s">
        <v>13</v>
      </c>
      <c r="C12" s="8"/>
      <c r="D12" s="8"/>
      <c r="E12" s="8"/>
      <c r="F12" s="8"/>
      <c r="G12" s="8"/>
      <c r="H12" s="8"/>
    </row>
    <row r="13" spans="2:8" ht="15.6" thickBot="1" x14ac:dyDescent="0.35">
      <c r="B13" s="47" t="s">
        <v>14</v>
      </c>
      <c r="C13" s="48"/>
      <c r="D13" s="48"/>
      <c r="E13" s="48"/>
      <c r="F13" s="48"/>
      <c r="G13" s="48"/>
      <c r="H13" s="48"/>
    </row>
    <row r="14" spans="2:8" ht="15.6" thickBot="1" x14ac:dyDescent="0.35">
      <c r="B14" s="49" t="s">
        <v>15</v>
      </c>
      <c r="C14" s="23"/>
      <c r="D14" s="23"/>
      <c r="E14" s="23"/>
      <c r="F14" s="23"/>
      <c r="G14" s="23"/>
      <c r="H14" s="23"/>
    </row>
    <row r="15" spans="2:8" ht="15.6" thickBot="1" x14ac:dyDescent="0.35">
      <c r="B15" s="42" t="s">
        <v>16</v>
      </c>
      <c r="C15" s="43"/>
      <c r="D15" s="44"/>
      <c r="E15" s="44"/>
      <c r="F15" s="44"/>
      <c r="G15" s="44"/>
      <c r="H15" s="44"/>
    </row>
    <row r="16" spans="2:8" ht="24" thickTop="1" thickBot="1" x14ac:dyDescent="0.35">
      <c r="B16" s="10" t="s">
        <v>17</v>
      </c>
      <c r="C16" s="9"/>
      <c r="D16" s="11" t="s">
        <v>88</v>
      </c>
      <c r="E16" s="9"/>
      <c r="F16" s="9"/>
      <c r="G16" s="9"/>
      <c r="H16" s="9"/>
    </row>
    <row r="17" spans="2:8" ht="16.2" thickTop="1" thickBot="1" x14ac:dyDescent="0.35">
      <c r="B17" s="45" t="s">
        <v>18</v>
      </c>
      <c r="C17" s="8"/>
      <c r="D17" s="8"/>
      <c r="E17" s="8"/>
      <c r="F17" s="8"/>
      <c r="G17" s="8"/>
      <c r="H17" s="8"/>
    </row>
    <row r="18" spans="2:8" ht="15.6" thickBot="1" x14ac:dyDescent="0.35">
      <c r="B18" s="45" t="s">
        <v>16</v>
      </c>
      <c r="C18" s="46"/>
      <c r="D18" s="8"/>
      <c r="E18" s="8"/>
      <c r="F18" s="8"/>
      <c r="G18" s="8"/>
      <c r="H18" s="8"/>
    </row>
    <row r="20" spans="2:8" x14ac:dyDescent="0.3">
      <c r="B20" s="12" t="s">
        <v>21</v>
      </c>
    </row>
    <row r="21" spans="2:8" x14ac:dyDescent="0.3">
      <c r="B21" s="12" t="s">
        <v>102</v>
      </c>
    </row>
    <row r="22" spans="2:8" x14ac:dyDescent="0.3">
      <c r="B22" s="12" t="s">
        <v>103</v>
      </c>
    </row>
    <row r="23" spans="2:8" x14ac:dyDescent="0.3">
      <c r="B23" s="12" t="s">
        <v>24</v>
      </c>
    </row>
    <row r="24" spans="2:8" x14ac:dyDescent="0.3">
      <c r="B24" s="12" t="s">
        <v>25</v>
      </c>
    </row>
    <row r="25" spans="2:8" x14ac:dyDescent="0.3">
      <c r="B25" s="12" t="s">
        <v>22</v>
      </c>
    </row>
    <row r="26" spans="2:8" x14ac:dyDescent="0.3">
      <c r="B26" s="12" t="s">
        <v>23</v>
      </c>
    </row>
    <row r="27" spans="2:8" x14ac:dyDescent="0.3">
      <c r="B27" s="12" t="s">
        <v>61</v>
      </c>
    </row>
    <row r="28" spans="2:8" ht="16.2" x14ac:dyDescent="0.4">
      <c r="B28" s="13"/>
    </row>
    <row r="29" spans="2:8" x14ac:dyDescent="0.3">
      <c r="B29" s="14"/>
    </row>
    <row r="30" spans="2:8" x14ac:dyDescent="0.3">
      <c r="B30" s="14"/>
    </row>
  </sheetData>
  <mergeCells count="1">
    <mergeCell ref="B5:B7"/>
  </mergeCells>
  <phoneticPr fontId="3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B1:D51"/>
  <sheetViews>
    <sheetView workbookViewId="0">
      <selection activeCell="C4" sqref="C4"/>
    </sheetView>
  </sheetViews>
  <sheetFormatPr defaultColWidth="8.69921875" defaultRowHeight="15" x14ac:dyDescent="0.3"/>
  <cols>
    <col min="1" max="2" width="8.69921875" style="1"/>
    <col min="3" max="3" width="25.19921875" style="1" customWidth="1"/>
    <col min="4" max="4" width="58.69921875" style="1" customWidth="1"/>
    <col min="5" max="16384" width="8.69921875" style="1"/>
  </cols>
  <sheetData>
    <row r="1" spans="2:4" x14ac:dyDescent="0.3">
      <c r="B1" s="1" t="s">
        <v>60</v>
      </c>
    </row>
    <row r="3" spans="2:4" x14ac:dyDescent="0.3">
      <c r="B3" s="15" t="s">
        <v>43</v>
      </c>
    </row>
    <row r="4" spans="2:4" x14ac:dyDescent="0.3">
      <c r="B4" s="1" t="s">
        <v>26</v>
      </c>
      <c r="C4" s="50">
        <f>'応募様式2－１'!$C$4</f>
        <v>0</v>
      </c>
    </row>
    <row r="5" spans="2:4" ht="15.6" thickBot="1" x14ac:dyDescent="0.35"/>
    <row r="6" spans="2:4" x14ac:dyDescent="0.3">
      <c r="B6" s="1" t="s">
        <v>51</v>
      </c>
      <c r="C6" s="16" t="s">
        <v>44</v>
      </c>
      <c r="D6" s="17"/>
    </row>
    <row r="7" spans="2:4" x14ac:dyDescent="0.3">
      <c r="C7" s="18" t="s">
        <v>45</v>
      </c>
      <c r="D7" s="19"/>
    </row>
    <row r="8" spans="2:4" x14ac:dyDescent="0.3">
      <c r="C8" s="18" t="s">
        <v>46</v>
      </c>
      <c r="D8" s="19"/>
    </row>
    <row r="9" spans="2:4" x14ac:dyDescent="0.3">
      <c r="C9" s="18" t="s">
        <v>49</v>
      </c>
      <c r="D9" s="19"/>
    </row>
    <row r="10" spans="2:4" x14ac:dyDescent="0.3">
      <c r="C10" s="18" t="s">
        <v>47</v>
      </c>
      <c r="D10" s="19"/>
    </row>
    <row r="11" spans="2:4" x14ac:dyDescent="0.3">
      <c r="C11" s="18" t="s">
        <v>48</v>
      </c>
      <c r="D11" s="19"/>
    </row>
    <row r="12" spans="2:4" x14ac:dyDescent="0.3">
      <c r="C12" s="18" t="s">
        <v>50</v>
      </c>
      <c r="D12" s="19"/>
    </row>
    <row r="13" spans="2:4" ht="15.6" thickBot="1" x14ac:dyDescent="0.35">
      <c r="C13" s="20" t="s">
        <v>57</v>
      </c>
      <c r="D13" s="21"/>
    </row>
    <row r="14" spans="2:4" ht="15.6" thickBot="1" x14ac:dyDescent="0.35"/>
    <row r="15" spans="2:4" x14ac:dyDescent="0.3">
      <c r="B15" s="1" t="s">
        <v>52</v>
      </c>
      <c r="C15" s="16" t="s">
        <v>44</v>
      </c>
      <c r="D15" s="17"/>
    </row>
    <row r="16" spans="2:4" x14ac:dyDescent="0.3">
      <c r="C16" s="18" t="s">
        <v>45</v>
      </c>
      <c r="D16" s="19"/>
    </row>
    <row r="17" spans="2:4" x14ac:dyDescent="0.3">
      <c r="C17" s="18" t="s">
        <v>46</v>
      </c>
      <c r="D17" s="19"/>
    </row>
    <row r="18" spans="2:4" x14ac:dyDescent="0.3">
      <c r="C18" s="18" t="s">
        <v>49</v>
      </c>
      <c r="D18" s="19"/>
    </row>
    <row r="19" spans="2:4" x14ac:dyDescent="0.3">
      <c r="C19" s="18" t="s">
        <v>47</v>
      </c>
      <c r="D19" s="19"/>
    </row>
    <row r="20" spans="2:4" x14ac:dyDescent="0.3">
      <c r="C20" s="18" t="s">
        <v>48</v>
      </c>
      <c r="D20" s="19"/>
    </row>
    <row r="21" spans="2:4" x14ac:dyDescent="0.3">
      <c r="C21" s="18" t="s">
        <v>50</v>
      </c>
      <c r="D21" s="19"/>
    </row>
    <row r="22" spans="2:4" ht="15.6" thickBot="1" x14ac:dyDescent="0.35">
      <c r="C22" s="20" t="s">
        <v>57</v>
      </c>
      <c r="D22" s="21"/>
    </row>
    <row r="23" spans="2:4" ht="15.6" thickBot="1" x14ac:dyDescent="0.35"/>
    <row r="24" spans="2:4" x14ac:dyDescent="0.3">
      <c r="B24" s="1" t="s">
        <v>53</v>
      </c>
      <c r="C24" s="16" t="s">
        <v>44</v>
      </c>
      <c r="D24" s="17"/>
    </row>
    <row r="25" spans="2:4" x14ac:dyDescent="0.3">
      <c r="C25" s="18" t="s">
        <v>45</v>
      </c>
      <c r="D25" s="19"/>
    </row>
    <row r="26" spans="2:4" x14ac:dyDescent="0.3">
      <c r="C26" s="18" t="s">
        <v>46</v>
      </c>
      <c r="D26" s="19"/>
    </row>
    <row r="27" spans="2:4" x14ac:dyDescent="0.3">
      <c r="C27" s="18" t="s">
        <v>49</v>
      </c>
      <c r="D27" s="19"/>
    </row>
    <row r="28" spans="2:4" x14ac:dyDescent="0.3">
      <c r="C28" s="18" t="s">
        <v>47</v>
      </c>
      <c r="D28" s="19"/>
    </row>
    <row r="29" spans="2:4" x14ac:dyDescent="0.3">
      <c r="C29" s="18" t="s">
        <v>48</v>
      </c>
      <c r="D29" s="19"/>
    </row>
    <row r="30" spans="2:4" x14ac:dyDescent="0.3">
      <c r="C30" s="18" t="s">
        <v>50</v>
      </c>
      <c r="D30" s="19"/>
    </row>
    <row r="31" spans="2:4" ht="15.6" thickBot="1" x14ac:dyDescent="0.35">
      <c r="C31" s="20" t="s">
        <v>57</v>
      </c>
      <c r="D31" s="21"/>
    </row>
    <row r="32" spans="2:4" ht="15.6" thickBot="1" x14ac:dyDescent="0.35"/>
    <row r="33" spans="2:4" x14ac:dyDescent="0.3">
      <c r="B33" s="1" t="s">
        <v>54</v>
      </c>
      <c r="C33" s="16" t="s">
        <v>44</v>
      </c>
      <c r="D33" s="17"/>
    </row>
    <row r="34" spans="2:4" x14ac:dyDescent="0.3">
      <c r="C34" s="18" t="s">
        <v>45</v>
      </c>
      <c r="D34" s="19"/>
    </row>
    <row r="35" spans="2:4" x14ac:dyDescent="0.3">
      <c r="C35" s="18" t="s">
        <v>46</v>
      </c>
      <c r="D35" s="19"/>
    </row>
    <row r="36" spans="2:4" x14ac:dyDescent="0.3">
      <c r="C36" s="18" t="s">
        <v>49</v>
      </c>
      <c r="D36" s="19"/>
    </row>
    <row r="37" spans="2:4" x14ac:dyDescent="0.3">
      <c r="C37" s="18" t="s">
        <v>47</v>
      </c>
      <c r="D37" s="19"/>
    </row>
    <row r="38" spans="2:4" x14ac:dyDescent="0.3">
      <c r="C38" s="18" t="s">
        <v>48</v>
      </c>
      <c r="D38" s="19"/>
    </row>
    <row r="39" spans="2:4" x14ac:dyDescent="0.3">
      <c r="C39" s="18" t="s">
        <v>50</v>
      </c>
      <c r="D39" s="19"/>
    </row>
    <row r="40" spans="2:4" ht="15.6" thickBot="1" x14ac:dyDescent="0.35">
      <c r="C40" s="20" t="s">
        <v>57</v>
      </c>
      <c r="D40" s="21"/>
    </row>
    <row r="41" spans="2:4" ht="15.6" thickBot="1" x14ac:dyDescent="0.35"/>
    <row r="42" spans="2:4" x14ac:dyDescent="0.3">
      <c r="B42" s="1" t="s">
        <v>55</v>
      </c>
      <c r="C42" s="16" t="s">
        <v>44</v>
      </c>
      <c r="D42" s="17"/>
    </row>
    <row r="43" spans="2:4" x14ac:dyDescent="0.3">
      <c r="C43" s="18" t="s">
        <v>45</v>
      </c>
      <c r="D43" s="19"/>
    </row>
    <row r="44" spans="2:4" x14ac:dyDescent="0.3">
      <c r="C44" s="18" t="s">
        <v>46</v>
      </c>
      <c r="D44" s="19"/>
    </row>
    <row r="45" spans="2:4" x14ac:dyDescent="0.3">
      <c r="C45" s="18" t="s">
        <v>49</v>
      </c>
      <c r="D45" s="19"/>
    </row>
    <row r="46" spans="2:4" x14ac:dyDescent="0.3">
      <c r="C46" s="18" t="s">
        <v>47</v>
      </c>
      <c r="D46" s="19"/>
    </row>
    <row r="47" spans="2:4" x14ac:dyDescent="0.3">
      <c r="C47" s="18" t="s">
        <v>48</v>
      </c>
      <c r="D47" s="19"/>
    </row>
    <row r="48" spans="2:4" x14ac:dyDescent="0.3">
      <c r="C48" s="18" t="s">
        <v>50</v>
      </c>
      <c r="D48" s="19"/>
    </row>
    <row r="49" spans="2:4" ht="15.6" thickBot="1" x14ac:dyDescent="0.35">
      <c r="C49" s="20" t="s">
        <v>57</v>
      </c>
      <c r="D49" s="21"/>
    </row>
    <row r="51" spans="2:4" x14ac:dyDescent="0.3">
      <c r="B51" s="22" t="s">
        <v>56</v>
      </c>
    </row>
  </sheetData>
  <phoneticPr fontId="3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B1:O68"/>
  <sheetViews>
    <sheetView zoomScale="55" zoomScaleNormal="55" workbookViewId="0">
      <selection activeCell="K4" sqref="K4"/>
    </sheetView>
  </sheetViews>
  <sheetFormatPr defaultColWidth="9" defaultRowHeight="18" x14ac:dyDescent="0.45"/>
  <cols>
    <col min="1" max="1" width="9.5" style="52" bestFit="1" customWidth="1"/>
    <col min="2" max="2" width="9" style="52"/>
    <col min="3" max="3" width="17.19921875" style="52" bestFit="1" customWidth="1"/>
    <col min="4" max="4" width="17.19921875" style="92" hidden="1" customWidth="1"/>
    <col min="5" max="5" width="30.09765625" style="52" customWidth="1"/>
    <col min="6" max="6" width="25.19921875" style="52" customWidth="1"/>
    <col min="7" max="7" width="24.19921875" style="52" customWidth="1"/>
    <col min="8" max="8" width="21.3984375" style="52" customWidth="1"/>
    <col min="9" max="9" width="11.59765625" style="78" customWidth="1"/>
    <col min="10" max="11" width="21.59765625" style="79" customWidth="1"/>
    <col min="12" max="12" width="18" style="52" customWidth="1"/>
    <col min="13" max="13" width="19.5" style="52" customWidth="1"/>
    <col min="14" max="16384" width="9" style="52"/>
  </cols>
  <sheetData>
    <row r="1" spans="2:15" ht="24" customHeight="1" x14ac:dyDescent="0.3">
      <c r="B1" s="51" t="s">
        <v>63</v>
      </c>
      <c r="E1" s="51"/>
      <c r="F1" s="51"/>
      <c r="G1" s="51"/>
      <c r="H1" s="51"/>
      <c r="I1" s="51"/>
      <c r="J1" s="51"/>
      <c r="K1" s="51"/>
      <c r="L1" s="51"/>
      <c r="M1" s="111" t="s">
        <v>105</v>
      </c>
    </row>
    <row r="2" spans="2:15" ht="23.25" customHeight="1" thickBot="1" x14ac:dyDescent="0.35">
      <c r="B2" s="53" t="s">
        <v>41</v>
      </c>
      <c r="E2" s="51"/>
      <c r="F2" s="51"/>
      <c r="G2" s="51"/>
      <c r="H2" s="51"/>
      <c r="I2" s="51"/>
      <c r="J2" s="51"/>
      <c r="K2" s="51"/>
      <c r="L2" s="51"/>
    </row>
    <row r="3" spans="2:15" ht="45.6" thickBot="1" x14ac:dyDescent="0.5">
      <c r="B3" s="131" t="s">
        <v>64</v>
      </c>
      <c r="C3" s="132"/>
      <c r="D3" s="93"/>
      <c r="E3" s="54" t="s">
        <v>65</v>
      </c>
      <c r="F3" s="55" t="s">
        <v>98</v>
      </c>
      <c r="G3" s="56" t="s">
        <v>90</v>
      </c>
      <c r="H3" s="56" t="s">
        <v>91</v>
      </c>
      <c r="I3" s="81" t="s">
        <v>92</v>
      </c>
      <c r="J3" s="57" t="s">
        <v>93</v>
      </c>
      <c r="K3" s="57" t="s">
        <v>106</v>
      </c>
      <c r="L3" s="58" t="s">
        <v>66</v>
      </c>
      <c r="M3" s="58" t="s">
        <v>104</v>
      </c>
    </row>
    <row r="4" spans="2:15" s="60" customFormat="1" ht="35.25" customHeight="1" thickBot="1" x14ac:dyDescent="0.5">
      <c r="B4" s="133" t="s">
        <v>67</v>
      </c>
      <c r="C4" s="134"/>
      <c r="D4" s="94"/>
      <c r="E4" s="59" t="s">
        <v>68</v>
      </c>
      <c r="F4" s="85" t="s">
        <v>69</v>
      </c>
      <c r="G4" s="105">
        <f>H4*1.1</f>
        <v>0</v>
      </c>
      <c r="H4" s="83">
        <v>0</v>
      </c>
      <c r="I4" s="118" t="s">
        <v>70</v>
      </c>
      <c r="J4" s="121" t="s">
        <v>70</v>
      </c>
      <c r="K4" s="108"/>
      <c r="L4" s="124" t="s">
        <v>70</v>
      </c>
      <c r="M4" s="126" t="str">
        <f>IF(L14=0,"ー",IF(AND(L14&lt;&gt;0,M14&lt;=50000000,$M$63/4*3&gt;M14),"ー","上限金額を超えています"))</f>
        <v>ー</v>
      </c>
      <c r="N4" s="80">
        <v>0.5</v>
      </c>
    </row>
    <row r="5" spans="2:15" s="60" customFormat="1" ht="26.25" customHeight="1" thickBot="1" x14ac:dyDescent="0.5">
      <c r="B5" s="135"/>
      <c r="C5" s="136"/>
      <c r="D5" s="95"/>
      <c r="E5" s="59" t="s">
        <v>71</v>
      </c>
      <c r="F5" s="82"/>
      <c r="G5" s="105">
        <f t="shared" ref="G5:G9" si="0">H5*1.1</f>
        <v>0</v>
      </c>
      <c r="H5" s="83">
        <v>0</v>
      </c>
      <c r="I5" s="118"/>
      <c r="J5" s="121"/>
      <c r="K5" s="108"/>
      <c r="L5" s="124"/>
      <c r="M5" s="127"/>
      <c r="N5" s="80">
        <v>0.66666666666666663</v>
      </c>
    </row>
    <row r="6" spans="2:15" s="60" customFormat="1" ht="26.25" customHeight="1" thickBot="1" x14ac:dyDescent="0.5">
      <c r="B6" s="137"/>
      <c r="C6" s="138"/>
      <c r="D6" s="96"/>
      <c r="E6" s="59" t="s">
        <v>72</v>
      </c>
      <c r="F6" s="82"/>
      <c r="G6" s="105">
        <f t="shared" si="0"/>
        <v>0</v>
      </c>
      <c r="H6" s="83">
        <v>0</v>
      </c>
      <c r="I6" s="118"/>
      <c r="J6" s="121"/>
      <c r="K6" s="108"/>
      <c r="L6" s="124"/>
      <c r="M6" s="127"/>
    </row>
    <row r="7" spans="2:15" s="60" customFormat="1" ht="26.25" customHeight="1" thickBot="1" x14ac:dyDescent="0.5">
      <c r="B7" s="129" t="s">
        <v>73</v>
      </c>
      <c r="C7" s="130"/>
      <c r="D7" s="88"/>
      <c r="E7" s="59" t="s">
        <v>74</v>
      </c>
      <c r="F7" s="82"/>
      <c r="G7" s="105">
        <f t="shared" si="0"/>
        <v>0</v>
      </c>
      <c r="H7" s="83">
        <v>0</v>
      </c>
      <c r="I7" s="118"/>
      <c r="J7" s="121"/>
      <c r="K7" s="108"/>
      <c r="L7" s="124"/>
      <c r="M7" s="127"/>
    </row>
    <row r="8" spans="2:15" s="60" customFormat="1" ht="26.25" customHeight="1" thickBot="1" x14ac:dyDescent="0.5">
      <c r="B8" s="97">
        <v>0</v>
      </c>
      <c r="C8" s="61"/>
      <c r="D8" s="89" t="str">
        <f>IF(B8=1,25000000,IF(B8=2,20000000,IF(B8=3,15000000,"")))</f>
        <v/>
      </c>
      <c r="E8" s="59" t="s">
        <v>75</v>
      </c>
      <c r="F8" s="82"/>
      <c r="G8" s="105">
        <f t="shared" si="0"/>
        <v>0</v>
      </c>
      <c r="H8" s="83">
        <v>0</v>
      </c>
      <c r="I8" s="118"/>
      <c r="J8" s="121"/>
      <c r="K8" s="108"/>
      <c r="L8" s="124"/>
      <c r="M8" s="127"/>
    </row>
    <row r="9" spans="2:15" s="60" customFormat="1" ht="26.25" customHeight="1" thickBot="1" x14ac:dyDescent="0.5">
      <c r="B9" s="98"/>
      <c r="C9" s="62"/>
      <c r="D9" s="89"/>
      <c r="E9" s="59" t="s">
        <v>76</v>
      </c>
      <c r="F9" s="82"/>
      <c r="G9" s="105">
        <f t="shared" si="0"/>
        <v>0</v>
      </c>
      <c r="H9" s="83">
        <v>0</v>
      </c>
      <c r="I9" s="118"/>
      <c r="J9" s="121"/>
      <c r="K9" s="108"/>
      <c r="L9" s="124"/>
      <c r="M9" s="127"/>
    </row>
    <row r="10" spans="2:15" s="60" customFormat="1" ht="26.25" customHeight="1" thickBot="1" x14ac:dyDescent="0.5">
      <c r="B10" s="99"/>
      <c r="C10" s="63"/>
      <c r="D10" s="90"/>
      <c r="E10" s="64" t="s">
        <v>77</v>
      </c>
      <c r="F10" s="84"/>
      <c r="G10" s="105">
        <f>H10*1.1</f>
        <v>0</v>
      </c>
      <c r="H10" s="83">
        <v>0</v>
      </c>
      <c r="I10" s="119"/>
      <c r="J10" s="122"/>
      <c r="K10" s="109"/>
      <c r="L10" s="124"/>
      <c r="M10" s="127"/>
    </row>
    <row r="11" spans="2:15" s="60" customFormat="1" ht="26.25" customHeight="1" thickBot="1" x14ac:dyDescent="0.5">
      <c r="B11" s="100"/>
      <c r="C11" s="65"/>
      <c r="D11" s="91"/>
      <c r="E11" s="64" t="s">
        <v>78</v>
      </c>
      <c r="F11" s="84"/>
      <c r="G11" s="105">
        <f t="shared" ref="G11:G12" si="1">H11*1.1</f>
        <v>0</v>
      </c>
      <c r="H11" s="83">
        <v>0</v>
      </c>
      <c r="I11" s="119"/>
      <c r="J11" s="122"/>
      <c r="K11" s="109"/>
      <c r="L11" s="124"/>
      <c r="M11" s="127"/>
    </row>
    <row r="12" spans="2:15" s="60" customFormat="1" ht="26.25" customHeight="1" thickBot="1" x14ac:dyDescent="0.5">
      <c r="B12" s="101" t="b">
        <v>0</v>
      </c>
      <c r="C12" s="67"/>
      <c r="D12" s="89" t="str">
        <f>IF(B12=TRUE,10000000,"")</f>
        <v/>
      </c>
      <c r="E12" s="64" t="s">
        <v>79</v>
      </c>
      <c r="F12" s="84"/>
      <c r="G12" s="105">
        <f t="shared" si="1"/>
        <v>0</v>
      </c>
      <c r="H12" s="83">
        <v>0</v>
      </c>
      <c r="I12" s="119"/>
      <c r="J12" s="122"/>
      <c r="K12" s="109"/>
      <c r="L12" s="124"/>
      <c r="M12" s="127"/>
    </row>
    <row r="13" spans="2:15" s="60" customFormat="1" ht="26.25" customHeight="1" thickTop="1" thickBot="1" x14ac:dyDescent="0.5">
      <c r="B13" s="66"/>
      <c r="C13" s="67"/>
      <c r="D13" s="89">
        <f>SUM(D8:D12)</f>
        <v>0</v>
      </c>
      <c r="E13" s="68" t="s">
        <v>80</v>
      </c>
      <c r="F13" s="107" t="s">
        <v>101</v>
      </c>
      <c r="G13" s="106">
        <f>SUM(G5:G12)</f>
        <v>0</v>
      </c>
      <c r="H13" s="106">
        <f>SUM(H5:H12)</f>
        <v>0</v>
      </c>
      <c r="I13" s="120"/>
      <c r="J13" s="123"/>
      <c r="K13" s="110"/>
      <c r="L13" s="125"/>
      <c r="M13" s="128"/>
    </row>
    <row r="14" spans="2:15" ht="25.5" customHeight="1" thickTop="1" thickBot="1" x14ac:dyDescent="0.5">
      <c r="B14" s="115" t="s">
        <v>81</v>
      </c>
      <c r="C14" s="116"/>
      <c r="D14" s="116"/>
      <c r="E14" s="117"/>
      <c r="F14" s="70" t="s">
        <v>70</v>
      </c>
      <c r="G14" s="69">
        <f>SUM(G4:G12)</f>
        <v>0</v>
      </c>
      <c r="H14" s="69">
        <f>SUM(H4:H12)</f>
        <v>0</v>
      </c>
      <c r="I14" s="86"/>
      <c r="J14" s="102">
        <f>IF(D13&lt;H14*I14,D13,H14*I14)</f>
        <v>0</v>
      </c>
      <c r="K14" s="102"/>
      <c r="L14" s="87">
        <v>0</v>
      </c>
      <c r="M14" s="71">
        <f>J14+L14</f>
        <v>0</v>
      </c>
      <c r="O14" s="72"/>
    </row>
    <row r="15" spans="2:15" ht="57.75" customHeight="1" thickTop="1" thickBot="1" x14ac:dyDescent="0.5">
      <c r="B15" s="131" t="s">
        <v>64</v>
      </c>
      <c r="C15" s="132"/>
      <c r="D15" s="93"/>
      <c r="E15" s="54" t="s">
        <v>65</v>
      </c>
      <c r="F15" s="55" t="s">
        <v>89</v>
      </c>
      <c r="G15" s="56" t="s">
        <v>90</v>
      </c>
      <c r="H15" s="56" t="s">
        <v>91</v>
      </c>
      <c r="I15" s="81" t="s">
        <v>92</v>
      </c>
      <c r="J15" s="57" t="s">
        <v>93</v>
      </c>
      <c r="K15" s="57"/>
      <c r="L15" s="58" t="s">
        <v>66</v>
      </c>
      <c r="M15" s="58" t="s">
        <v>104</v>
      </c>
      <c r="O15" s="72"/>
    </row>
    <row r="16" spans="2:15" ht="41.25" customHeight="1" thickBot="1" x14ac:dyDescent="0.5">
      <c r="B16" s="133" t="s">
        <v>82</v>
      </c>
      <c r="C16" s="134"/>
      <c r="D16" s="94"/>
      <c r="E16" s="59" t="s">
        <v>68</v>
      </c>
      <c r="F16" s="85" t="s">
        <v>69</v>
      </c>
      <c r="G16" s="105">
        <f>H16*1.1</f>
        <v>0</v>
      </c>
      <c r="H16" s="83">
        <v>0</v>
      </c>
      <c r="I16" s="118" t="s">
        <v>70</v>
      </c>
      <c r="J16" s="121" t="s">
        <v>70</v>
      </c>
      <c r="K16" s="108"/>
      <c r="L16" s="124" t="s">
        <v>70</v>
      </c>
      <c r="M16" s="126" t="str">
        <f>IF(L26=0,"ー",IF(AND(L26&lt;&gt;0,M26&lt;=50000000,$M$63*3/4&gt;M26),"ー","上限金額を超えています"))</f>
        <v>ー</v>
      </c>
      <c r="O16" s="72"/>
    </row>
    <row r="17" spans="2:15" ht="25.5" customHeight="1" thickBot="1" x14ac:dyDescent="0.5">
      <c r="B17" s="135"/>
      <c r="C17" s="136"/>
      <c r="D17" s="95"/>
      <c r="E17" s="59" t="s">
        <v>71</v>
      </c>
      <c r="F17" s="82"/>
      <c r="G17" s="105">
        <f t="shared" ref="G17:G20" si="2">H17*1.1</f>
        <v>0</v>
      </c>
      <c r="H17" s="83">
        <v>0</v>
      </c>
      <c r="I17" s="118"/>
      <c r="J17" s="121"/>
      <c r="K17" s="108"/>
      <c r="L17" s="124"/>
      <c r="M17" s="127"/>
      <c r="O17" s="72"/>
    </row>
    <row r="18" spans="2:15" ht="25.5" customHeight="1" thickBot="1" x14ac:dyDescent="0.5">
      <c r="B18" s="137"/>
      <c r="C18" s="138"/>
      <c r="D18" s="96"/>
      <c r="E18" s="59" t="s">
        <v>72</v>
      </c>
      <c r="F18" s="82"/>
      <c r="G18" s="105">
        <f t="shared" si="2"/>
        <v>0</v>
      </c>
      <c r="H18" s="83">
        <v>0</v>
      </c>
      <c r="I18" s="118"/>
      <c r="J18" s="121"/>
      <c r="K18" s="108"/>
      <c r="L18" s="124"/>
      <c r="M18" s="127"/>
      <c r="O18" s="72"/>
    </row>
    <row r="19" spans="2:15" ht="25.5" customHeight="1" thickBot="1" x14ac:dyDescent="0.5">
      <c r="B19" s="129" t="s">
        <v>73</v>
      </c>
      <c r="C19" s="130"/>
      <c r="D19" s="88"/>
      <c r="E19" s="59" t="s">
        <v>74</v>
      </c>
      <c r="F19" s="82"/>
      <c r="G19" s="105">
        <f t="shared" si="2"/>
        <v>0</v>
      </c>
      <c r="H19" s="83">
        <v>0</v>
      </c>
      <c r="I19" s="118"/>
      <c r="J19" s="121"/>
      <c r="K19" s="108"/>
      <c r="L19" s="124"/>
      <c r="M19" s="127"/>
      <c r="O19" s="72"/>
    </row>
    <row r="20" spans="2:15" ht="25.5" customHeight="1" thickBot="1" x14ac:dyDescent="0.5">
      <c r="B20" s="97">
        <v>0</v>
      </c>
      <c r="C20" s="61"/>
      <c r="D20" s="89" t="str">
        <f>IF(B20=1,25000000,IF(B20=2,20000000,IF(B20=3,15000000,"")))</f>
        <v/>
      </c>
      <c r="E20" s="59" t="s">
        <v>75</v>
      </c>
      <c r="F20" s="82"/>
      <c r="G20" s="105">
        <f t="shared" si="2"/>
        <v>0</v>
      </c>
      <c r="H20" s="83">
        <v>0</v>
      </c>
      <c r="I20" s="118"/>
      <c r="J20" s="121"/>
      <c r="K20" s="108"/>
      <c r="L20" s="124"/>
      <c r="M20" s="127"/>
      <c r="O20" s="72"/>
    </row>
    <row r="21" spans="2:15" ht="25.5" customHeight="1" thickBot="1" x14ac:dyDescent="0.5">
      <c r="B21" s="98"/>
      <c r="C21" s="62"/>
      <c r="D21" s="89"/>
      <c r="E21" s="59" t="s">
        <v>76</v>
      </c>
      <c r="F21" s="82"/>
      <c r="G21" s="105">
        <f>H21*1.1</f>
        <v>0</v>
      </c>
      <c r="H21" s="83">
        <v>0</v>
      </c>
      <c r="I21" s="118"/>
      <c r="J21" s="121"/>
      <c r="K21" s="108"/>
      <c r="L21" s="124"/>
      <c r="M21" s="127"/>
      <c r="O21" s="72"/>
    </row>
    <row r="22" spans="2:15" ht="25.5" customHeight="1" thickBot="1" x14ac:dyDescent="0.5">
      <c r="B22" s="99"/>
      <c r="C22" s="63"/>
      <c r="D22" s="90"/>
      <c r="E22" s="64" t="s">
        <v>77</v>
      </c>
      <c r="F22" s="84"/>
      <c r="G22" s="105">
        <f>H22*1.1</f>
        <v>0</v>
      </c>
      <c r="H22" s="83">
        <v>0</v>
      </c>
      <c r="I22" s="119"/>
      <c r="J22" s="122"/>
      <c r="K22" s="109"/>
      <c r="L22" s="124"/>
      <c r="M22" s="127"/>
      <c r="O22" s="72"/>
    </row>
    <row r="23" spans="2:15" ht="25.5" customHeight="1" thickBot="1" x14ac:dyDescent="0.5">
      <c r="B23" s="100"/>
      <c r="C23" s="65"/>
      <c r="D23" s="91"/>
      <c r="E23" s="64" t="s">
        <v>78</v>
      </c>
      <c r="F23" s="84"/>
      <c r="G23" s="105">
        <f t="shared" ref="G23:G24" si="3">H23*1.1</f>
        <v>0</v>
      </c>
      <c r="H23" s="83">
        <v>0</v>
      </c>
      <c r="I23" s="119"/>
      <c r="J23" s="122"/>
      <c r="K23" s="109"/>
      <c r="L23" s="124"/>
      <c r="M23" s="127"/>
      <c r="O23" s="72"/>
    </row>
    <row r="24" spans="2:15" ht="25.5" customHeight="1" thickBot="1" x14ac:dyDescent="0.5">
      <c r="B24" s="101" t="b">
        <v>0</v>
      </c>
      <c r="C24" s="67"/>
      <c r="D24" s="89" t="str">
        <f>IF(B24=TRUE,10000000,"")</f>
        <v/>
      </c>
      <c r="E24" s="64" t="s">
        <v>79</v>
      </c>
      <c r="F24" s="84"/>
      <c r="G24" s="105">
        <f t="shared" si="3"/>
        <v>0</v>
      </c>
      <c r="H24" s="83">
        <v>0</v>
      </c>
      <c r="I24" s="119"/>
      <c r="J24" s="122"/>
      <c r="K24" s="109"/>
      <c r="L24" s="124"/>
      <c r="M24" s="127"/>
      <c r="O24" s="72"/>
    </row>
    <row r="25" spans="2:15" ht="25.5" customHeight="1" thickTop="1" thickBot="1" x14ac:dyDescent="0.5">
      <c r="B25" s="66"/>
      <c r="C25" s="67"/>
      <c r="D25" s="89">
        <f>SUM(D20:D24)</f>
        <v>0</v>
      </c>
      <c r="E25" s="68" t="s">
        <v>80</v>
      </c>
      <c r="F25" s="107" t="s">
        <v>101</v>
      </c>
      <c r="G25" s="69">
        <f>SUM(G17:G24)</f>
        <v>0</v>
      </c>
      <c r="H25" s="69">
        <f>SUM(H17:H24)</f>
        <v>0</v>
      </c>
      <c r="I25" s="120"/>
      <c r="J25" s="123"/>
      <c r="K25" s="110"/>
      <c r="L25" s="125"/>
      <c r="M25" s="128"/>
      <c r="O25" s="72"/>
    </row>
    <row r="26" spans="2:15" ht="25.5" customHeight="1" thickTop="1" thickBot="1" x14ac:dyDescent="0.5">
      <c r="B26" s="115" t="s">
        <v>83</v>
      </c>
      <c r="C26" s="116"/>
      <c r="D26" s="116"/>
      <c r="E26" s="117"/>
      <c r="F26" s="70" t="s">
        <v>70</v>
      </c>
      <c r="G26" s="69">
        <f>SUM(G16:G24)</f>
        <v>0</v>
      </c>
      <c r="H26" s="69">
        <f>SUM(H16:H24)</f>
        <v>0</v>
      </c>
      <c r="I26" s="86"/>
      <c r="J26" s="102">
        <f>IF(D25&lt;H26*I26,D25,H26*I26)</f>
        <v>0</v>
      </c>
      <c r="K26" s="102"/>
      <c r="L26" s="87">
        <v>0</v>
      </c>
      <c r="M26" s="71">
        <f>J26+L26</f>
        <v>0</v>
      </c>
      <c r="O26" s="72"/>
    </row>
    <row r="27" spans="2:15" ht="59.25" customHeight="1" thickTop="1" thickBot="1" x14ac:dyDescent="0.5">
      <c r="B27" s="131" t="s">
        <v>64</v>
      </c>
      <c r="C27" s="132"/>
      <c r="D27" s="93"/>
      <c r="E27" s="54" t="s">
        <v>65</v>
      </c>
      <c r="F27" s="55" t="s">
        <v>89</v>
      </c>
      <c r="G27" s="56" t="s">
        <v>90</v>
      </c>
      <c r="H27" s="56" t="s">
        <v>91</v>
      </c>
      <c r="I27" s="81" t="s">
        <v>92</v>
      </c>
      <c r="J27" s="57" t="s">
        <v>93</v>
      </c>
      <c r="K27" s="57"/>
      <c r="L27" s="58" t="s">
        <v>66</v>
      </c>
      <c r="M27" s="58" t="s">
        <v>104</v>
      </c>
      <c r="O27" s="72"/>
    </row>
    <row r="28" spans="2:15" ht="40.5" customHeight="1" thickBot="1" x14ac:dyDescent="0.5">
      <c r="B28" s="133" t="s">
        <v>84</v>
      </c>
      <c r="C28" s="134"/>
      <c r="D28" s="94"/>
      <c r="E28" s="59" t="s">
        <v>68</v>
      </c>
      <c r="F28" s="85" t="s">
        <v>69</v>
      </c>
      <c r="G28" s="105">
        <f>H28*1.1</f>
        <v>0</v>
      </c>
      <c r="H28" s="83">
        <v>0</v>
      </c>
      <c r="I28" s="118" t="s">
        <v>70</v>
      </c>
      <c r="J28" s="121" t="s">
        <v>70</v>
      </c>
      <c r="K28" s="108"/>
      <c r="L28" s="124" t="s">
        <v>70</v>
      </c>
      <c r="M28" s="126" t="str">
        <f>IF(L38=0,"ー",IF(AND(L38&lt;&gt;0,M38&lt;=50000000,$M$63*3/4&gt;M38),"ー","上限金額を超えています"))</f>
        <v>ー</v>
      </c>
      <c r="O28" s="72"/>
    </row>
    <row r="29" spans="2:15" ht="25.5" customHeight="1" thickBot="1" x14ac:dyDescent="0.5">
      <c r="B29" s="135"/>
      <c r="C29" s="136"/>
      <c r="D29" s="95"/>
      <c r="E29" s="59" t="s">
        <v>71</v>
      </c>
      <c r="F29" s="82"/>
      <c r="G29" s="105">
        <f t="shared" ref="G29:G33" si="4">H29*1.1</f>
        <v>0</v>
      </c>
      <c r="H29" s="83">
        <v>0</v>
      </c>
      <c r="I29" s="118"/>
      <c r="J29" s="121"/>
      <c r="K29" s="108"/>
      <c r="L29" s="124"/>
      <c r="M29" s="127"/>
      <c r="O29" s="72"/>
    </row>
    <row r="30" spans="2:15" ht="25.5" customHeight="1" thickBot="1" x14ac:dyDescent="0.5">
      <c r="B30" s="137"/>
      <c r="C30" s="138"/>
      <c r="D30" s="96"/>
      <c r="E30" s="59" t="s">
        <v>72</v>
      </c>
      <c r="F30" s="82"/>
      <c r="G30" s="105">
        <f t="shared" si="4"/>
        <v>0</v>
      </c>
      <c r="H30" s="83">
        <v>0</v>
      </c>
      <c r="I30" s="118"/>
      <c r="J30" s="121"/>
      <c r="K30" s="108"/>
      <c r="L30" s="124"/>
      <c r="M30" s="127"/>
      <c r="O30" s="72"/>
    </row>
    <row r="31" spans="2:15" ht="25.5" customHeight="1" thickBot="1" x14ac:dyDescent="0.5">
      <c r="B31" s="129" t="s">
        <v>73</v>
      </c>
      <c r="C31" s="130"/>
      <c r="D31" s="88"/>
      <c r="E31" s="59" t="s">
        <v>74</v>
      </c>
      <c r="F31" s="82"/>
      <c r="G31" s="105">
        <f t="shared" si="4"/>
        <v>0</v>
      </c>
      <c r="H31" s="83">
        <v>0</v>
      </c>
      <c r="I31" s="118"/>
      <c r="J31" s="121"/>
      <c r="K31" s="108"/>
      <c r="L31" s="124"/>
      <c r="M31" s="127"/>
      <c r="O31" s="72"/>
    </row>
    <row r="32" spans="2:15" ht="25.5" customHeight="1" thickBot="1" x14ac:dyDescent="0.5">
      <c r="B32" s="97">
        <v>0</v>
      </c>
      <c r="C32" s="61"/>
      <c r="D32" s="89" t="str">
        <f>IF(B32=1,25000000,IF(B32=2,20000000,IF(B32=3,15000000,"")))</f>
        <v/>
      </c>
      <c r="E32" s="59" t="s">
        <v>75</v>
      </c>
      <c r="F32" s="82"/>
      <c r="G32" s="105">
        <f t="shared" si="4"/>
        <v>0</v>
      </c>
      <c r="H32" s="83">
        <v>0</v>
      </c>
      <c r="I32" s="118"/>
      <c r="J32" s="121"/>
      <c r="K32" s="108"/>
      <c r="L32" s="124"/>
      <c r="M32" s="127"/>
      <c r="O32" s="72"/>
    </row>
    <row r="33" spans="2:15" ht="25.5" customHeight="1" thickBot="1" x14ac:dyDescent="0.5">
      <c r="B33" s="98"/>
      <c r="C33" s="62"/>
      <c r="D33" s="89"/>
      <c r="E33" s="59" t="s">
        <v>76</v>
      </c>
      <c r="F33" s="82"/>
      <c r="G33" s="105">
        <f t="shared" si="4"/>
        <v>0</v>
      </c>
      <c r="H33" s="83">
        <v>0</v>
      </c>
      <c r="I33" s="118"/>
      <c r="J33" s="121"/>
      <c r="K33" s="108"/>
      <c r="L33" s="124"/>
      <c r="M33" s="127"/>
      <c r="O33" s="72"/>
    </row>
    <row r="34" spans="2:15" ht="25.5" customHeight="1" thickBot="1" x14ac:dyDescent="0.5">
      <c r="B34" s="99"/>
      <c r="C34" s="63"/>
      <c r="D34" s="90"/>
      <c r="E34" s="64" t="s">
        <v>77</v>
      </c>
      <c r="F34" s="84"/>
      <c r="G34" s="105">
        <f>H34*1.1</f>
        <v>0</v>
      </c>
      <c r="H34" s="83">
        <v>0</v>
      </c>
      <c r="I34" s="119"/>
      <c r="J34" s="122"/>
      <c r="K34" s="109"/>
      <c r="L34" s="124"/>
      <c r="M34" s="127"/>
      <c r="O34" s="72"/>
    </row>
    <row r="35" spans="2:15" ht="25.5" customHeight="1" thickBot="1" x14ac:dyDescent="0.5">
      <c r="B35" s="100"/>
      <c r="C35" s="65"/>
      <c r="D35" s="91"/>
      <c r="E35" s="64" t="s">
        <v>78</v>
      </c>
      <c r="F35" s="84"/>
      <c r="G35" s="105">
        <f t="shared" ref="G35:G36" si="5">H35*1.1</f>
        <v>0</v>
      </c>
      <c r="H35" s="83">
        <v>0</v>
      </c>
      <c r="I35" s="119"/>
      <c r="J35" s="122"/>
      <c r="K35" s="109"/>
      <c r="L35" s="124"/>
      <c r="M35" s="127"/>
      <c r="O35" s="72"/>
    </row>
    <row r="36" spans="2:15" ht="25.5" customHeight="1" thickBot="1" x14ac:dyDescent="0.5">
      <c r="B36" s="101" t="b">
        <v>0</v>
      </c>
      <c r="C36" s="67"/>
      <c r="D36" s="89" t="str">
        <f>IF(B36=TRUE,10000000,"")</f>
        <v/>
      </c>
      <c r="E36" s="64" t="s">
        <v>79</v>
      </c>
      <c r="F36" s="84"/>
      <c r="G36" s="105">
        <f t="shared" si="5"/>
        <v>0</v>
      </c>
      <c r="H36" s="83">
        <v>0</v>
      </c>
      <c r="I36" s="119"/>
      <c r="J36" s="122"/>
      <c r="K36" s="109"/>
      <c r="L36" s="124"/>
      <c r="M36" s="127"/>
      <c r="O36" s="72"/>
    </row>
    <row r="37" spans="2:15" ht="25.5" customHeight="1" thickTop="1" thickBot="1" x14ac:dyDescent="0.5">
      <c r="B37" s="66"/>
      <c r="C37" s="67"/>
      <c r="D37" s="89">
        <f>SUM(D32:D36)</f>
        <v>0</v>
      </c>
      <c r="E37" s="68" t="s">
        <v>80</v>
      </c>
      <c r="F37" s="107" t="s">
        <v>101</v>
      </c>
      <c r="G37" s="69">
        <f>SUM(G29:G36)</f>
        <v>0</v>
      </c>
      <c r="H37" s="69">
        <f>SUM(H29:H36)</f>
        <v>0</v>
      </c>
      <c r="I37" s="120"/>
      <c r="J37" s="123"/>
      <c r="K37" s="110"/>
      <c r="L37" s="125"/>
      <c r="M37" s="128"/>
      <c r="O37" s="72"/>
    </row>
    <row r="38" spans="2:15" ht="25.5" customHeight="1" thickTop="1" thickBot="1" x14ac:dyDescent="0.5">
      <c r="B38" s="115" t="s">
        <v>85</v>
      </c>
      <c r="C38" s="116"/>
      <c r="D38" s="116"/>
      <c r="E38" s="117"/>
      <c r="F38" s="70" t="s">
        <v>70</v>
      </c>
      <c r="G38" s="69">
        <f>SUM(G28:G36)</f>
        <v>0</v>
      </c>
      <c r="H38" s="69">
        <f>SUM(H28:H36)</f>
        <v>0</v>
      </c>
      <c r="I38" s="86"/>
      <c r="J38" s="102">
        <f>IF(D37&lt;H38*I38,D37,H38*I38)</f>
        <v>0</v>
      </c>
      <c r="K38" s="102"/>
      <c r="L38" s="87">
        <v>0</v>
      </c>
      <c r="M38" s="71">
        <f>J38+L38</f>
        <v>0</v>
      </c>
      <c r="O38" s="72"/>
    </row>
    <row r="39" spans="2:15" ht="59.25" customHeight="1" thickTop="1" thickBot="1" x14ac:dyDescent="0.5">
      <c r="B39" s="131" t="s">
        <v>64</v>
      </c>
      <c r="C39" s="132"/>
      <c r="D39" s="93"/>
      <c r="E39" s="54" t="s">
        <v>65</v>
      </c>
      <c r="F39" s="55" t="s">
        <v>89</v>
      </c>
      <c r="G39" s="56" t="s">
        <v>90</v>
      </c>
      <c r="H39" s="56" t="s">
        <v>91</v>
      </c>
      <c r="I39" s="81" t="s">
        <v>92</v>
      </c>
      <c r="J39" s="57" t="s">
        <v>93</v>
      </c>
      <c r="K39" s="57"/>
      <c r="L39" s="58" t="s">
        <v>66</v>
      </c>
      <c r="M39" s="58" t="s">
        <v>104</v>
      </c>
      <c r="O39" s="72"/>
    </row>
    <row r="40" spans="2:15" ht="40.5" customHeight="1" thickBot="1" x14ac:dyDescent="0.5">
      <c r="B40" s="133" t="s">
        <v>97</v>
      </c>
      <c r="C40" s="134"/>
      <c r="D40" s="94"/>
      <c r="E40" s="59" t="s">
        <v>68</v>
      </c>
      <c r="F40" s="85" t="s">
        <v>69</v>
      </c>
      <c r="G40" s="105">
        <f>H40*1.1</f>
        <v>0</v>
      </c>
      <c r="H40" s="83">
        <v>0</v>
      </c>
      <c r="I40" s="118" t="s">
        <v>70</v>
      </c>
      <c r="J40" s="121" t="s">
        <v>70</v>
      </c>
      <c r="K40" s="108"/>
      <c r="L40" s="124" t="s">
        <v>70</v>
      </c>
      <c r="M40" s="126" t="str">
        <f>IF(L50=0,"ー",IF(AND(L50&lt;&gt;0,M50&lt;=50000000,$M$63*3/4&gt;M50),"ー","上限金額を超えています"))</f>
        <v>ー</v>
      </c>
      <c r="O40" s="72"/>
    </row>
    <row r="41" spans="2:15" ht="25.5" customHeight="1" thickBot="1" x14ac:dyDescent="0.5">
      <c r="B41" s="135"/>
      <c r="C41" s="136"/>
      <c r="D41" s="95"/>
      <c r="E41" s="59" t="s">
        <v>71</v>
      </c>
      <c r="F41" s="82"/>
      <c r="G41" s="105">
        <f t="shared" ref="G41:G45" si="6">H41*1.1</f>
        <v>0</v>
      </c>
      <c r="H41" s="83">
        <v>0</v>
      </c>
      <c r="I41" s="118"/>
      <c r="J41" s="121"/>
      <c r="K41" s="108"/>
      <c r="L41" s="124"/>
      <c r="M41" s="127"/>
      <c r="O41" s="72"/>
    </row>
    <row r="42" spans="2:15" ht="25.5" customHeight="1" thickBot="1" x14ac:dyDescent="0.5">
      <c r="B42" s="137"/>
      <c r="C42" s="138"/>
      <c r="D42" s="96"/>
      <c r="E42" s="59" t="s">
        <v>72</v>
      </c>
      <c r="F42" s="82"/>
      <c r="G42" s="105">
        <f t="shared" si="6"/>
        <v>0</v>
      </c>
      <c r="H42" s="83">
        <v>0</v>
      </c>
      <c r="I42" s="118"/>
      <c r="J42" s="121"/>
      <c r="K42" s="108"/>
      <c r="L42" s="124"/>
      <c r="M42" s="127"/>
      <c r="O42" s="72"/>
    </row>
    <row r="43" spans="2:15" ht="25.5" customHeight="1" thickBot="1" x14ac:dyDescent="0.5">
      <c r="B43" s="129" t="s">
        <v>73</v>
      </c>
      <c r="C43" s="130"/>
      <c r="D43" s="88"/>
      <c r="E43" s="59" t="s">
        <v>74</v>
      </c>
      <c r="F43" s="82"/>
      <c r="G43" s="105">
        <f t="shared" si="6"/>
        <v>0</v>
      </c>
      <c r="H43" s="83">
        <v>0</v>
      </c>
      <c r="I43" s="118"/>
      <c r="J43" s="121"/>
      <c r="K43" s="108"/>
      <c r="L43" s="124"/>
      <c r="M43" s="127"/>
      <c r="O43" s="72"/>
    </row>
    <row r="44" spans="2:15" ht="25.5" customHeight="1" thickBot="1" x14ac:dyDescent="0.5">
      <c r="B44" s="97">
        <v>0</v>
      </c>
      <c r="C44" s="61"/>
      <c r="D44" s="89" t="str">
        <f>IF(B44=1,25000000,IF(B44=2,20000000,IF(B44=3,15000000,"")))</f>
        <v/>
      </c>
      <c r="E44" s="59" t="s">
        <v>75</v>
      </c>
      <c r="F44" s="82"/>
      <c r="G44" s="105">
        <f t="shared" si="6"/>
        <v>0</v>
      </c>
      <c r="H44" s="83">
        <v>0</v>
      </c>
      <c r="I44" s="118"/>
      <c r="J44" s="121"/>
      <c r="K44" s="108"/>
      <c r="L44" s="124"/>
      <c r="M44" s="127"/>
      <c r="O44" s="72"/>
    </row>
    <row r="45" spans="2:15" ht="25.5" customHeight="1" thickBot="1" x14ac:dyDescent="0.5">
      <c r="B45" s="98"/>
      <c r="C45" s="62"/>
      <c r="D45" s="89"/>
      <c r="E45" s="59" t="s">
        <v>76</v>
      </c>
      <c r="F45" s="82"/>
      <c r="G45" s="105">
        <f t="shared" si="6"/>
        <v>0</v>
      </c>
      <c r="H45" s="83">
        <v>0</v>
      </c>
      <c r="I45" s="118"/>
      <c r="J45" s="121"/>
      <c r="K45" s="108"/>
      <c r="L45" s="124"/>
      <c r="M45" s="127"/>
      <c r="O45" s="72"/>
    </row>
    <row r="46" spans="2:15" ht="25.5" customHeight="1" thickBot="1" x14ac:dyDescent="0.5">
      <c r="B46" s="99"/>
      <c r="C46" s="63"/>
      <c r="D46" s="90"/>
      <c r="E46" s="64" t="s">
        <v>77</v>
      </c>
      <c r="F46" s="84"/>
      <c r="G46" s="105">
        <f>H46*1.1</f>
        <v>0</v>
      </c>
      <c r="H46" s="83">
        <v>0</v>
      </c>
      <c r="I46" s="119"/>
      <c r="J46" s="122"/>
      <c r="K46" s="109"/>
      <c r="L46" s="124"/>
      <c r="M46" s="127"/>
      <c r="O46" s="72"/>
    </row>
    <row r="47" spans="2:15" ht="25.5" customHeight="1" thickBot="1" x14ac:dyDescent="0.5">
      <c r="B47" s="100"/>
      <c r="C47" s="65"/>
      <c r="D47" s="91"/>
      <c r="E47" s="64" t="s">
        <v>78</v>
      </c>
      <c r="F47" s="84"/>
      <c r="G47" s="105">
        <f t="shared" ref="G47:G48" si="7">H47*1.1</f>
        <v>0</v>
      </c>
      <c r="H47" s="83">
        <v>0</v>
      </c>
      <c r="I47" s="119"/>
      <c r="J47" s="122"/>
      <c r="K47" s="109"/>
      <c r="L47" s="124"/>
      <c r="M47" s="127"/>
      <c r="O47" s="72"/>
    </row>
    <row r="48" spans="2:15" ht="25.5" customHeight="1" thickBot="1" x14ac:dyDescent="0.5">
      <c r="B48" s="101" t="b">
        <v>0</v>
      </c>
      <c r="C48" s="67"/>
      <c r="D48" s="89" t="str">
        <f>IF(B48=TRUE,10000000,"")</f>
        <v/>
      </c>
      <c r="E48" s="64" t="s">
        <v>79</v>
      </c>
      <c r="F48" s="84"/>
      <c r="G48" s="105">
        <f t="shared" si="7"/>
        <v>0</v>
      </c>
      <c r="H48" s="83">
        <v>0</v>
      </c>
      <c r="I48" s="119"/>
      <c r="J48" s="122"/>
      <c r="K48" s="109"/>
      <c r="L48" s="124"/>
      <c r="M48" s="127"/>
      <c r="O48" s="72"/>
    </row>
    <row r="49" spans="2:15" ht="25.5" customHeight="1" thickTop="1" thickBot="1" x14ac:dyDescent="0.5">
      <c r="B49" s="66"/>
      <c r="C49" s="67"/>
      <c r="D49" s="89">
        <f>SUM(D44:D48)</f>
        <v>0</v>
      </c>
      <c r="E49" s="68" t="s">
        <v>80</v>
      </c>
      <c r="F49" s="107" t="s">
        <v>101</v>
      </c>
      <c r="G49" s="69">
        <f>SUM(G41:G48)</f>
        <v>0</v>
      </c>
      <c r="H49" s="69">
        <f>SUM(H41:H48)</f>
        <v>0</v>
      </c>
      <c r="I49" s="120"/>
      <c r="J49" s="123"/>
      <c r="K49" s="110"/>
      <c r="L49" s="125"/>
      <c r="M49" s="128"/>
      <c r="O49" s="72"/>
    </row>
    <row r="50" spans="2:15" ht="25.5" customHeight="1" thickTop="1" thickBot="1" x14ac:dyDescent="0.5">
      <c r="B50" s="115" t="s">
        <v>94</v>
      </c>
      <c r="C50" s="116"/>
      <c r="D50" s="116"/>
      <c r="E50" s="117"/>
      <c r="F50" s="70" t="s">
        <v>70</v>
      </c>
      <c r="G50" s="69">
        <f>SUM(G40:G48)</f>
        <v>0</v>
      </c>
      <c r="H50" s="69">
        <f>SUM(H40:H48)</f>
        <v>0</v>
      </c>
      <c r="I50" s="86"/>
      <c r="J50" s="102">
        <f>IF(D49&lt;H50*I50,D49,H50*I50)</f>
        <v>0</v>
      </c>
      <c r="K50" s="102"/>
      <c r="L50" s="87">
        <v>0</v>
      </c>
      <c r="M50" s="71">
        <f>J50+L50</f>
        <v>0</v>
      </c>
      <c r="O50" s="72"/>
    </row>
    <row r="51" spans="2:15" ht="59.25" customHeight="1" thickTop="1" thickBot="1" x14ac:dyDescent="0.5">
      <c r="B51" s="131" t="s">
        <v>64</v>
      </c>
      <c r="C51" s="132"/>
      <c r="D51" s="93"/>
      <c r="E51" s="54" t="s">
        <v>65</v>
      </c>
      <c r="F51" s="55" t="s">
        <v>89</v>
      </c>
      <c r="G51" s="56" t="s">
        <v>90</v>
      </c>
      <c r="H51" s="56" t="s">
        <v>91</v>
      </c>
      <c r="I51" s="81" t="s">
        <v>92</v>
      </c>
      <c r="J51" s="57" t="s">
        <v>93</v>
      </c>
      <c r="K51" s="57"/>
      <c r="L51" s="58" t="s">
        <v>66</v>
      </c>
      <c r="M51" s="58" t="s">
        <v>104</v>
      </c>
      <c r="O51" s="72"/>
    </row>
    <row r="52" spans="2:15" ht="40.5" customHeight="1" thickBot="1" x14ac:dyDescent="0.5">
      <c r="B52" s="133" t="s">
        <v>96</v>
      </c>
      <c r="C52" s="134"/>
      <c r="D52" s="94"/>
      <c r="E52" s="59" t="s">
        <v>68</v>
      </c>
      <c r="F52" s="85" t="s">
        <v>69</v>
      </c>
      <c r="G52" s="105">
        <f>H52*1.1</f>
        <v>0</v>
      </c>
      <c r="H52" s="83">
        <v>0</v>
      </c>
      <c r="I52" s="118" t="s">
        <v>70</v>
      </c>
      <c r="J52" s="121" t="s">
        <v>70</v>
      </c>
      <c r="K52" s="108"/>
      <c r="L52" s="124" t="s">
        <v>70</v>
      </c>
      <c r="M52" s="126" t="str">
        <f>IF(L62=0,"ー",IF(AND(L62&lt;&gt;0,M62&lt;=50000000,$M$63*3/4&gt;M62),"ー","上限金額を超えています"))</f>
        <v>ー</v>
      </c>
      <c r="O52" s="72"/>
    </row>
    <row r="53" spans="2:15" ht="25.5" customHeight="1" thickBot="1" x14ac:dyDescent="0.5">
      <c r="B53" s="135"/>
      <c r="C53" s="136"/>
      <c r="D53" s="95"/>
      <c r="E53" s="59" t="s">
        <v>71</v>
      </c>
      <c r="F53" s="82"/>
      <c r="G53" s="105">
        <f t="shared" ref="G53:G57" si="8">H53*1.1</f>
        <v>0</v>
      </c>
      <c r="H53" s="83">
        <v>0</v>
      </c>
      <c r="I53" s="118"/>
      <c r="J53" s="121"/>
      <c r="K53" s="108"/>
      <c r="L53" s="124"/>
      <c r="M53" s="127"/>
      <c r="O53" s="72"/>
    </row>
    <row r="54" spans="2:15" ht="25.5" customHeight="1" thickBot="1" x14ac:dyDescent="0.5">
      <c r="B54" s="137"/>
      <c r="C54" s="138"/>
      <c r="D54" s="96"/>
      <c r="E54" s="59" t="s">
        <v>72</v>
      </c>
      <c r="F54" s="82"/>
      <c r="G54" s="105">
        <f t="shared" si="8"/>
        <v>0</v>
      </c>
      <c r="H54" s="83">
        <v>0</v>
      </c>
      <c r="I54" s="118"/>
      <c r="J54" s="121"/>
      <c r="K54" s="108"/>
      <c r="L54" s="124"/>
      <c r="M54" s="127"/>
      <c r="O54" s="72"/>
    </row>
    <row r="55" spans="2:15" ht="25.5" customHeight="1" thickBot="1" x14ac:dyDescent="0.5">
      <c r="B55" s="129" t="s">
        <v>73</v>
      </c>
      <c r="C55" s="130"/>
      <c r="D55" s="88"/>
      <c r="E55" s="59" t="s">
        <v>74</v>
      </c>
      <c r="F55" s="82"/>
      <c r="G55" s="105">
        <f t="shared" si="8"/>
        <v>0</v>
      </c>
      <c r="H55" s="83">
        <v>0</v>
      </c>
      <c r="I55" s="118"/>
      <c r="J55" s="121"/>
      <c r="K55" s="108"/>
      <c r="L55" s="124"/>
      <c r="M55" s="127"/>
      <c r="O55" s="72"/>
    </row>
    <row r="56" spans="2:15" ht="25.5" customHeight="1" thickBot="1" x14ac:dyDescent="0.5">
      <c r="B56" s="97">
        <v>0</v>
      </c>
      <c r="C56" s="61"/>
      <c r="D56" s="89" t="str">
        <f>IF(B56=1,25000000,IF(B56=2,20000000,IF(B56=3,15000000,"")))</f>
        <v/>
      </c>
      <c r="E56" s="59" t="s">
        <v>75</v>
      </c>
      <c r="F56" s="82"/>
      <c r="G56" s="105">
        <f t="shared" si="8"/>
        <v>0</v>
      </c>
      <c r="H56" s="83">
        <v>0</v>
      </c>
      <c r="I56" s="118"/>
      <c r="J56" s="121"/>
      <c r="K56" s="108"/>
      <c r="L56" s="124"/>
      <c r="M56" s="127"/>
      <c r="O56" s="72"/>
    </row>
    <row r="57" spans="2:15" ht="25.5" customHeight="1" thickBot="1" x14ac:dyDescent="0.5">
      <c r="B57" s="98"/>
      <c r="C57" s="62"/>
      <c r="D57" s="89"/>
      <c r="E57" s="59" t="s">
        <v>76</v>
      </c>
      <c r="F57" s="82"/>
      <c r="G57" s="105">
        <f t="shared" si="8"/>
        <v>0</v>
      </c>
      <c r="H57" s="83">
        <v>0</v>
      </c>
      <c r="I57" s="118"/>
      <c r="J57" s="121"/>
      <c r="K57" s="108"/>
      <c r="L57" s="124"/>
      <c r="M57" s="127"/>
      <c r="O57" s="72"/>
    </row>
    <row r="58" spans="2:15" ht="25.5" customHeight="1" thickBot="1" x14ac:dyDescent="0.5">
      <c r="B58" s="99"/>
      <c r="C58" s="63"/>
      <c r="D58" s="90"/>
      <c r="E58" s="64" t="s">
        <v>77</v>
      </c>
      <c r="F58" s="84"/>
      <c r="G58" s="105">
        <f>H58*1.1</f>
        <v>0</v>
      </c>
      <c r="H58" s="83">
        <v>0</v>
      </c>
      <c r="I58" s="119"/>
      <c r="J58" s="122"/>
      <c r="K58" s="109"/>
      <c r="L58" s="124"/>
      <c r="M58" s="127"/>
      <c r="O58" s="72"/>
    </row>
    <row r="59" spans="2:15" ht="25.5" customHeight="1" thickBot="1" x14ac:dyDescent="0.5">
      <c r="B59" s="100"/>
      <c r="C59" s="65"/>
      <c r="D59" s="91"/>
      <c r="E59" s="64" t="s">
        <v>78</v>
      </c>
      <c r="F59" s="84"/>
      <c r="G59" s="105">
        <f t="shared" ref="G59:G60" si="9">H59*1.1</f>
        <v>0</v>
      </c>
      <c r="H59" s="83">
        <v>0</v>
      </c>
      <c r="I59" s="119"/>
      <c r="J59" s="122"/>
      <c r="K59" s="109"/>
      <c r="L59" s="124"/>
      <c r="M59" s="127"/>
      <c r="O59" s="72"/>
    </row>
    <row r="60" spans="2:15" ht="25.5" customHeight="1" thickBot="1" x14ac:dyDescent="0.5">
      <c r="B60" s="101" t="b">
        <v>0</v>
      </c>
      <c r="C60" s="67"/>
      <c r="D60" s="89" t="str">
        <f>IF(B60=TRUE,10000000,"")</f>
        <v/>
      </c>
      <c r="E60" s="64" t="s">
        <v>79</v>
      </c>
      <c r="F60" s="84"/>
      <c r="G60" s="105">
        <f t="shared" si="9"/>
        <v>0</v>
      </c>
      <c r="H60" s="83">
        <v>0</v>
      </c>
      <c r="I60" s="119"/>
      <c r="J60" s="122"/>
      <c r="K60" s="109"/>
      <c r="L60" s="124"/>
      <c r="M60" s="127"/>
      <c r="O60" s="72"/>
    </row>
    <row r="61" spans="2:15" ht="25.5" customHeight="1" thickTop="1" thickBot="1" x14ac:dyDescent="0.5">
      <c r="B61" s="66"/>
      <c r="C61" s="67"/>
      <c r="D61" s="89">
        <f>SUM(D56:D60)</f>
        <v>0</v>
      </c>
      <c r="E61" s="68" t="s">
        <v>80</v>
      </c>
      <c r="F61" s="107" t="s">
        <v>101</v>
      </c>
      <c r="G61" s="69">
        <f>SUM(G53:G60)</f>
        <v>0</v>
      </c>
      <c r="H61" s="69">
        <f>SUM(H53:H60)</f>
        <v>0</v>
      </c>
      <c r="I61" s="120"/>
      <c r="J61" s="123"/>
      <c r="K61" s="110"/>
      <c r="L61" s="125"/>
      <c r="M61" s="128"/>
      <c r="O61" s="72"/>
    </row>
    <row r="62" spans="2:15" ht="25.5" customHeight="1" thickTop="1" thickBot="1" x14ac:dyDescent="0.5">
      <c r="B62" s="115" t="s">
        <v>95</v>
      </c>
      <c r="C62" s="116"/>
      <c r="D62" s="116"/>
      <c r="E62" s="117"/>
      <c r="F62" s="70" t="s">
        <v>70</v>
      </c>
      <c r="G62" s="69">
        <f>SUM(G52:G60)</f>
        <v>0</v>
      </c>
      <c r="H62" s="69">
        <f>SUM(H52:H60)</f>
        <v>0</v>
      </c>
      <c r="I62" s="86"/>
      <c r="J62" s="102">
        <f>IF(D61&lt;H62*I62,D61,H62*I62)</f>
        <v>0</v>
      </c>
      <c r="K62" s="102"/>
      <c r="L62" s="87">
        <v>0</v>
      </c>
      <c r="M62" s="71">
        <f>J62+L62</f>
        <v>0</v>
      </c>
      <c r="O62" s="72"/>
    </row>
    <row r="63" spans="2:15" ht="24.75" customHeight="1" thickTop="1" thickBot="1" x14ac:dyDescent="0.5">
      <c r="B63" s="140" t="s">
        <v>99</v>
      </c>
      <c r="C63" s="141"/>
      <c r="D63" s="141"/>
      <c r="E63" s="142"/>
      <c r="F63" s="73" t="s">
        <v>70</v>
      </c>
      <c r="G63" s="74">
        <f>SUM(G62,G50,G38,G26,G14)</f>
        <v>0</v>
      </c>
      <c r="H63" s="74">
        <f>SUM(H62,H50,H38,H26,H14)</f>
        <v>0</v>
      </c>
      <c r="I63" s="75" t="s">
        <v>70</v>
      </c>
      <c r="J63" s="76">
        <f>SUM(J38,J26,J14,J50,J62)</f>
        <v>0</v>
      </c>
      <c r="K63" s="76"/>
      <c r="L63" s="76">
        <f>SUM(L38,L26,L14,L50,L62)</f>
        <v>0</v>
      </c>
      <c r="M63" s="76">
        <f>SUM(M14,M26,M38,M50,M62)</f>
        <v>0</v>
      </c>
    </row>
    <row r="64" spans="2:15" x14ac:dyDescent="0.45">
      <c r="J64" s="104" t="str">
        <f>IF(AND(SUM(D12,D24,D36,D48,D60)&gt;0,J63&lt;=150000000),"",IF(J63&lt;=100000000,"","上限金額を超えています"))</f>
        <v/>
      </c>
      <c r="K64" s="104"/>
      <c r="L64" s="103"/>
    </row>
    <row r="65" spans="2:13" x14ac:dyDescent="0.45">
      <c r="B65" s="77" t="s">
        <v>86</v>
      </c>
      <c r="I65" s="139"/>
      <c r="J65" s="139"/>
      <c r="K65" s="139"/>
      <c r="L65" s="139"/>
      <c r="M65" s="139"/>
    </row>
    <row r="66" spans="2:13" x14ac:dyDescent="0.45">
      <c r="B66" s="77" t="s">
        <v>87</v>
      </c>
      <c r="I66" s="139"/>
      <c r="J66" s="139"/>
      <c r="K66" s="139"/>
      <c r="L66" s="139"/>
      <c r="M66" s="139"/>
    </row>
    <row r="67" spans="2:13" x14ac:dyDescent="0.45">
      <c r="B67" s="77" t="s">
        <v>100</v>
      </c>
      <c r="I67" s="139"/>
      <c r="J67" s="139"/>
      <c r="K67" s="139"/>
      <c r="L67" s="139"/>
      <c r="M67" s="139"/>
    </row>
    <row r="68" spans="2:13" x14ac:dyDescent="0.45">
      <c r="I68" s="139"/>
      <c r="J68" s="139"/>
      <c r="K68" s="139"/>
      <c r="L68" s="139"/>
      <c r="M68" s="139"/>
    </row>
  </sheetData>
  <mergeCells count="45">
    <mergeCell ref="I67:M67"/>
    <mergeCell ref="I68:M68"/>
    <mergeCell ref="M16:M25"/>
    <mergeCell ref="B19:C19"/>
    <mergeCell ref="B26:E26"/>
    <mergeCell ref="B51:C51"/>
    <mergeCell ref="B52:C54"/>
    <mergeCell ref="I52:I61"/>
    <mergeCell ref="J52:J61"/>
    <mergeCell ref="L52:L61"/>
    <mergeCell ref="M52:M61"/>
    <mergeCell ref="B55:C55"/>
    <mergeCell ref="L16:L25"/>
    <mergeCell ref="B62:E62"/>
    <mergeCell ref="B63:E63"/>
    <mergeCell ref="I65:M65"/>
    <mergeCell ref="I66:M66"/>
    <mergeCell ref="B14:E14"/>
    <mergeCell ref="B15:C15"/>
    <mergeCell ref="B16:C18"/>
    <mergeCell ref="I16:I25"/>
    <mergeCell ref="J16:J25"/>
    <mergeCell ref="B39:C39"/>
    <mergeCell ref="B40:C42"/>
    <mergeCell ref="I40:I49"/>
    <mergeCell ref="J40:J49"/>
    <mergeCell ref="L40:L49"/>
    <mergeCell ref="M40:M49"/>
    <mergeCell ref="B43:C43"/>
    <mergeCell ref="B50:E50"/>
    <mergeCell ref="B27:C27"/>
    <mergeCell ref="B28:C30"/>
    <mergeCell ref="M4:M13"/>
    <mergeCell ref="B7:C7"/>
    <mergeCell ref="B3:C3"/>
    <mergeCell ref="B4:C6"/>
    <mergeCell ref="I4:I13"/>
    <mergeCell ref="J4:J13"/>
    <mergeCell ref="L4:L13"/>
    <mergeCell ref="B38:E38"/>
    <mergeCell ref="I28:I37"/>
    <mergeCell ref="J28:J37"/>
    <mergeCell ref="L28:L37"/>
    <mergeCell ref="M28:M37"/>
    <mergeCell ref="B31:C31"/>
  </mergeCells>
  <phoneticPr fontId="3"/>
  <conditionalFormatting sqref="H13">
    <cfRule type="cellIs" dxfId="13" priority="14" operator="greaterThan">
      <formula>5000000</formula>
    </cfRule>
  </conditionalFormatting>
  <conditionalFormatting sqref="H25">
    <cfRule type="cellIs" dxfId="12" priority="13" operator="greaterThan">
      <formula>5000000</formula>
    </cfRule>
  </conditionalFormatting>
  <conditionalFormatting sqref="H61">
    <cfRule type="cellIs" dxfId="11" priority="12" operator="greaterThan">
      <formula>5000000</formula>
    </cfRule>
  </conditionalFormatting>
  <conditionalFormatting sqref="L63">
    <cfRule type="cellIs" dxfId="10" priority="11" operator="notBetween">
      <formula>0</formula>
      <formula>0</formula>
    </cfRule>
  </conditionalFormatting>
  <conditionalFormatting sqref="H49">
    <cfRule type="cellIs" dxfId="9" priority="10" operator="greaterThan">
      <formula>5000000</formula>
    </cfRule>
  </conditionalFormatting>
  <conditionalFormatting sqref="H37">
    <cfRule type="cellIs" dxfId="8" priority="9" operator="greaterThan">
      <formula>5000000</formula>
    </cfRule>
  </conditionalFormatting>
  <conditionalFormatting sqref="M14">
    <cfRule type="cellIs" dxfId="7" priority="8" operator="notBetween">
      <formula>0</formula>
      <formula>99999999999</formula>
    </cfRule>
  </conditionalFormatting>
  <conditionalFormatting sqref="M26">
    <cfRule type="cellIs" dxfId="6" priority="7" operator="notBetween">
      <formula>0</formula>
      <formula>99999999999</formula>
    </cfRule>
  </conditionalFormatting>
  <conditionalFormatting sqref="M38">
    <cfRule type="cellIs" dxfId="5" priority="6" operator="notBetween">
      <formula>0</formula>
      <formula>99999999999</formula>
    </cfRule>
  </conditionalFormatting>
  <conditionalFormatting sqref="M50">
    <cfRule type="cellIs" dxfId="4" priority="5" operator="notBetween">
      <formula>0</formula>
      <formula>99999999999</formula>
    </cfRule>
  </conditionalFormatting>
  <conditionalFormatting sqref="M62">
    <cfRule type="cellIs" dxfId="3" priority="4" operator="notBetween">
      <formula>0</formula>
      <formula>99999999999</formula>
    </cfRule>
  </conditionalFormatting>
  <conditionalFormatting sqref="M4:M13 M16:M25 M28:M37 M40:M49 M52:M61">
    <cfRule type="cellIs" dxfId="2" priority="3" operator="equal">
      <formula>"上限金額を超えています"</formula>
    </cfRule>
  </conditionalFormatting>
  <conditionalFormatting sqref="J64:K64">
    <cfRule type="cellIs" dxfId="1" priority="2" operator="equal">
      <formula>"上限金額を超えています"</formula>
    </cfRule>
  </conditionalFormatting>
  <conditionalFormatting sqref="L64">
    <cfRule type="cellIs" dxfId="0" priority="1" operator="equal">
      <formula>"調整額エラー"</formula>
    </cfRule>
  </conditionalFormatting>
  <dataValidations count="1">
    <dataValidation type="list" allowBlank="1" showInputMessage="1" showErrorMessage="1" sqref="I14 I38 I26 I50 I62">
      <formula1>$N$3:$N$5</formula1>
    </dataValidation>
  </dataValidation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8" r:id="rId4" name="Check Box 10">
              <controlPr defaultSize="0" autoFill="0" autoLine="0" autoPict="0">
                <anchor moveWithCells="1">
                  <from>
                    <xdr:col>1</xdr:col>
                    <xdr:colOff>0</xdr:colOff>
                    <xdr:row>10</xdr:row>
                    <xdr:rowOff>327660</xdr:rowOff>
                  </from>
                  <to>
                    <xdr:col>3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5" name="Check Box 11">
              <controlPr defaultSize="0" autoFill="0" autoLine="0" autoPict="0">
                <anchor moveWithCells="1">
                  <from>
                    <xdr:col>1</xdr:col>
                    <xdr:colOff>7620</xdr:colOff>
                    <xdr:row>22</xdr:row>
                    <xdr:rowOff>297180</xdr:rowOff>
                  </from>
                  <to>
                    <xdr:col>4</xdr:col>
                    <xdr:colOff>7620</xdr:colOff>
                    <xdr:row>23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6" name="Check Box 12">
              <controlPr defaultSize="0" autoFill="0" autoLine="0" autoPict="0">
                <anchor moveWithCells="1">
                  <from>
                    <xdr:col>1</xdr:col>
                    <xdr:colOff>0</xdr:colOff>
                    <xdr:row>58</xdr:row>
                    <xdr:rowOff>312420</xdr:rowOff>
                  </from>
                  <to>
                    <xdr:col>3</xdr:col>
                    <xdr:colOff>0</xdr:colOff>
                    <xdr:row>60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r:id="rId7" name="Option Button 40">
              <controlPr defaultSize="0" autoFill="0" autoLine="0" autoPict="0">
                <anchor moveWithCells="1" sizeWithCells="1">
                  <from>
                    <xdr:col>1</xdr:col>
                    <xdr:colOff>236220</xdr:colOff>
                    <xdr:row>55</xdr:row>
                    <xdr:rowOff>0</xdr:rowOff>
                  </from>
                  <to>
                    <xdr:col>2</xdr:col>
                    <xdr:colOff>1303020</xdr:colOff>
                    <xdr:row>55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r:id="rId8" name="Option Button 41">
              <controlPr defaultSize="0" autoFill="0" autoLine="0" autoPict="0">
                <anchor moveWithCells="1" sizeWithCells="1">
                  <from>
                    <xdr:col>1</xdr:col>
                    <xdr:colOff>236220</xdr:colOff>
                    <xdr:row>56</xdr:row>
                    <xdr:rowOff>0</xdr:rowOff>
                  </from>
                  <to>
                    <xdr:col>2</xdr:col>
                    <xdr:colOff>1303020</xdr:colOff>
                    <xdr:row>56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r:id="rId9" name="Option Button 42">
              <controlPr defaultSize="0" autoFill="0" autoLine="0" autoPict="0">
                <anchor moveWithCells="1" sizeWithCells="1">
                  <from>
                    <xdr:col>1</xdr:col>
                    <xdr:colOff>236220</xdr:colOff>
                    <xdr:row>57</xdr:row>
                    <xdr:rowOff>0</xdr:rowOff>
                  </from>
                  <to>
                    <xdr:col>2</xdr:col>
                    <xdr:colOff>1303020</xdr:colOff>
                    <xdr:row>57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r:id="rId10" name="Group Box 43">
              <controlPr defaultSize="0" autoFill="0" autoPict="0">
                <anchor moveWithCells="1">
                  <from>
                    <xdr:col>1</xdr:col>
                    <xdr:colOff>0</xdr:colOff>
                    <xdr:row>54</xdr:row>
                    <xdr:rowOff>327660</xdr:rowOff>
                  </from>
                  <to>
                    <xdr:col>3</xdr:col>
                    <xdr:colOff>0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r:id="rId11" name="Option Button 50">
              <controlPr defaultSize="0" autoFill="0" autoLine="0" autoPict="0">
                <anchor moveWithCells="1" sizeWithCells="1">
                  <from>
                    <xdr:col>1</xdr:col>
                    <xdr:colOff>236220</xdr:colOff>
                    <xdr:row>19</xdr:row>
                    <xdr:rowOff>0</xdr:rowOff>
                  </from>
                  <to>
                    <xdr:col>2</xdr:col>
                    <xdr:colOff>1303020</xdr:colOff>
                    <xdr:row>19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r:id="rId12" name="Option Button 52">
              <controlPr defaultSize="0" autoFill="0" autoLine="0" autoPict="0">
                <anchor moveWithCells="1" sizeWithCells="1">
                  <from>
                    <xdr:col>1</xdr:col>
                    <xdr:colOff>236220</xdr:colOff>
                    <xdr:row>20</xdr:row>
                    <xdr:rowOff>7620</xdr:rowOff>
                  </from>
                  <to>
                    <xdr:col>2</xdr:col>
                    <xdr:colOff>1303020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r:id="rId13" name="Group Box 53">
              <controlPr defaultSize="0" autoFill="0" autoPict="0">
                <anchor moveWithCells="1">
                  <from>
                    <xdr:col>1</xdr:col>
                    <xdr:colOff>0</xdr:colOff>
                    <xdr:row>18</xdr:row>
                    <xdr:rowOff>327660</xdr:rowOff>
                  </from>
                  <to>
                    <xdr:col>3</xdr:col>
                    <xdr:colOff>0</xdr:colOff>
                    <xdr:row>22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r:id="rId14" name="Option Button 54">
              <controlPr defaultSize="0" autoFill="0" autoLine="0" autoPict="0">
                <anchor moveWithCells="1" sizeWithCells="1">
                  <from>
                    <xdr:col>1</xdr:col>
                    <xdr:colOff>236220</xdr:colOff>
                    <xdr:row>21</xdr:row>
                    <xdr:rowOff>0</xdr:rowOff>
                  </from>
                  <to>
                    <xdr:col>2</xdr:col>
                    <xdr:colOff>1303020</xdr:colOff>
                    <xdr:row>21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r:id="rId15" name="Group Box 55">
              <controlPr defaultSize="0" autoFill="0" autoPict="0">
                <anchor moveWithCells="1">
                  <from>
                    <xdr:col>1</xdr:col>
                    <xdr:colOff>0</xdr:colOff>
                    <xdr:row>7</xdr:row>
                    <xdr:rowOff>0</xdr:rowOff>
                  </from>
                  <to>
                    <xdr:col>3</xdr:col>
                    <xdr:colOff>0</xdr:colOff>
                    <xdr:row>9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r:id="rId16" name="Option Button 56">
              <controlPr defaultSize="0" autoFill="0" autoLine="0" autoPict="0">
                <anchor moveWithCells="1" sizeWithCells="1">
                  <from>
                    <xdr:col>1</xdr:col>
                    <xdr:colOff>236220</xdr:colOff>
                    <xdr:row>7</xdr:row>
                    <xdr:rowOff>0</xdr:rowOff>
                  </from>
                  <to>
                    <xdr:col>2</xdr:col>
                    <xdr:colOff>1303020</xdr:colOff>
                    <xdr:row>7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r:id="rId17" name="Option Button 57">
              <controlPr defaultSize="0" autoFill="0" autoLine="0" autoPict="0">
                <anchor moveWithCells="1" sizeWithCells="1">
                  <from>
                    <xdr:col>1</xdr:col>
                    <xdr:colOff>236220</xdr:colOff>
                    <xdr:row>8</xdr:row>
                    <xdr:rowOff>0</xdr:rowOff>
                  </from>
                  <to>
                    <xdr:col>2</xdr:col>
                    <xdr:colOff>1303020</xdr:colOff>
                    <xdr:row>8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7" r:id="rId18" name="Option Button 59">
              <controlPr defaultSize="0" autoFill="0" autoLine="0" autoPict="0">
                <anchor moveWithCells="1" sizeWithCells="1">
                  <from>
                    <xdr:col>1</xdr:col>
                    <xdr:colOff>236220</xdr:colOff>
                    <xdr:row>8</xdr:row>
                    <xdr:rowOff>327660</xdr:rowOff>
                  </from>
                  <to>
                    <xdr:col>2</xdr:col>
                    <xdr:colOff>1303020</xdr:colOff>
                    <xdr:row>9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8" r:id="rId19" name="Check Box 60">
              <controlPr defaultSize="0" autoFill="0" autoLine="0" autoPict="0">
                <anchor moveWithCells="1">
                  <from>
                    <xdr:col>1</xdr:col>
                    <xdr:colOff>0</xdr:colOff>
                    <xdr:row>46</xdr:row>
                    <xdr:rowOff>312420</xdr:rowOff>
                  </from>
                  <to>
                    <xdr:col>3</xdr:col>
                    <xdr:colOff>0</xdr:colOff>
                    <xdr:row>48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9" r:id="rId20" name="Option Button 61">
              <controlPr defaultSize="0" autoFill="0" autoLine="0" autoPict="0">
                <anchor moveWithCells="1" sizeWithCells="1">
                  <from>
                    <xdr:col>1</xdr:col>
                    <xdr:colOff>236220</xdr:colOff>
                    <xdr:row>43</xdr:row>
                    <xdr:rowOff>0</xdr:rowOff>
                  </from>
                  <to>
                    <xdr:col>2</xdr:col>
                    <xdr:colOff>1303020</xdr:colOff>
                    <xdr:row>43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0" r:id="rId21" name="Option Button 62">
              <controlPr defaultSize="0" autoFill="0" autoLine="0" autoPict="0">
                <anchor moveWithCells="1" sizeWithCells="1">
                  <from>
                    <xdr:col>1</xdr:col>
                    <xdr:colOff>236220</xdr:colOff>
                    <xdr:row>44</xdr:row>
                    <xdr:rowOff>0</xdr:rowOff>
                  </from>
                  <to>
                    <xdr:col>2</xdr:col>
                    <xdr:colOff>1303020</xdr:colOff>
                    <xdr:row>44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1" r:id="rId22" name="Option Button 63">
              <controlPr defaultSize="0" autoFill="0" autoLine="0" autoPict="0">
                <anchor moveWithCells="1" sizeWithCells="1">
                  <from>
                    <xdr:col>1</xdr:col>
                    <xdr:colOff>236220</xdr:colOff>
                    <xdr:row>45</xdr:row>
                    <xdr:rowOff>0</xdr:rowOff>
                  </from>
                  <to>
                    <xdr:col>2</xdr:col>
                    <xdr:colOff>1303020</xdr:colOff>
                    <xdr:row>45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2" r:id="rId23" name="Group Box 64">
              <controlPr defaultSize="0" autoFill="0" autoPict="0">
                <anchor moveWithCells="1">
                  <from>
                    <xdr:col>1</xdr:col>
                    <xdr:colOff>0</xdr:colOff>
                    <xdr:row>42</xdr:row>
                    <xdr:rowOff>327660</xdr:rowOff>
                  </from>
                  <to>
                    <xdr:col>3</xdr:col>
                    <xdr:colOff>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3" r:id="rId24" name="Check Box 65">
              <controlPr defaultSize="0" autoFill="0" autoLine="0" autoPict="0">
                <anchor moveWithCells="1">
                  <from>
                    <xdr:col>1</xdr:col>
                    <xdr:colOff>0</xdr:colOff>
                    <xdr:row>34</xdr:row>
                    <xdr:rowOff>312420</xdr:rowOff>
                  </from>
                  <to>
                    <xdr:col>3</xdr:col>
                    <xdr:colOff>0</xdr:colOff>
                    <xdr:row>36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4" r:id="rId25" name="Option Button 66">
              <controlPr defaultSize="0" autoFill="0" autoLine="0" autoPict="0">
                <anchor moveWithCells="1" sizeWithCells="1">
                  <from>
                    <xdr:col>1</xdr:col>
                    <xdr:colOff>236220</xdr:colOff>
                    <xdr:row>31</xdr:row>
                    <xdr:rowOff>0</xdr:rowOff>
                  </from>
                  <to>
                    <xdr:col>2</xdr:col>
                    <xdr:colOff>1303020</xdr:colOff>
                    <xdr:row>31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5" r:id="rId26" name="Option Button 67">
              <controlPr defaultSize="0" autoFill="0" autoLine="0" autoPict="0">
                <anchor moveWithCells="1" sizeWithCells="1">
                  <from>
                    <xdr:col>1</xdr:col>
                    <xdr:colOff>236220</xdr:colOff>
                    <xdr:row>32</xdr:row>
                    <xdr:rowOff>0</xdr:rowOff>
                  </from>
                  <to>
                    <xdr:col>2</xdr:col>
                    <xdr:colOff>1303020</xdr:colOff>
                    <xdr:row>32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6" r:id="rId27" name="Option Button 68">
              <controlPr defaultSize="0" autoFill="0" autoLine="0" autoPict="0">
                <anchor moveWithCells="1" sizeWithCells="1">
                  <from>
                    <xdr:col>1</xdr:col>
                    <xdr:colOff>236220</xdr:colOff>
                    <xdr:row>33</xdr:row>
                    <xdr:rowOff>0</xdr:rowOff>
                  </from>
                  <to>
                    <xdr:col>2</xdr:col>
                    <xdr:colOff>1303020</xdr:colOff>
                    <xdr:row>33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7" r:id="rId28" name="Group Box 69">
              <controlPr defaultSize="0" autoFill="0" autoPict="0">
                <anchor moveWithCells="1">
                  <from>
                    <xdr:col>1</xdr:col>
                    <xdr:colOff>0</xdr:colOff>
                    <xdr:row>30</xdr:row>
                    <xdr:rowOff>327660</xdr:rowOff>
                  </from>
                  <to>
                    <xdr:col>3</xdr:col>
                    <xdr:colOff>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B1:H13"/>
  <sheetViews>
    <sheetView workbookViewId="0">
      <selection activeCell="C4" sqref="C4"/>
    </sheetView>
  </sheetViews>
  <sheetFormatPr defaultColWidth="8.69921875" defaultRowHeight="15" x14ac:dyDescent="0.3"/>
  <cols>
    <col min="1" max="1" width="8.69921875" style="1"/>
    <col min="2" max="2" width="12.19921875" style="1" customWidth="1"/>
    <col min="3" max="3" width="18.69921875" style="1" bestFit="1" customWidth="1"/>
    <col min="4" max="4" width="12.09765625" style="1" bestFit="1" customWidth="1"/>
    <col min="5" max="5" width="8.69921875" style="1"/>
    <col min="6" max="6" width="12" style="1" customWidth="1"/>
    <col min="7" max="7" width="18.69921875" style="1" bestFit="1" customWidth="1"/>
    <col min="8" max="8" width="12.09765625" style="1" bestFit="1" customWidth="1"/>
    <col min="9" max="16384" width="8.69921875" style="1"/>
  </cols>
  <sheetData>
    <row r="1" spans="2:8" x14ac:dyDescent="0.3">
      <c r="B1" s="1" t="s">
        <v>58</v>
      </c>
    </row>
    <row r="3" spans="2:8" x14ac:dyDescent="0.3">
      <c r="B3" s="15" t="s">
        <v>42</v>
      </c>
    </row>
    <row r="4" spans="2:8" x14ac:dyDescent="0.3">
      <c r="B4" s="1" t="s">
        <v>26</v>
      </c>
      <c r="C4" s="50">
        <f>'応募様式2－１'!C4</f>
        <v>0</v>
      </c>
    </row>
    <row r="6" spans="2:8" ht="15.6" thickBot="1" x14ac:dyDescent="0.35">
      <c r="B6" s="143" t="s">
        <v>28</v>
      </c>
      <c r="C6" s="143"/>
      <c r="D6" s="143"/>
      <c r="F6" s="24" t="s">
        <v>40</v>
      </c>
    </row>
    <row r="7" spans="2:8" ht="27" customHeight="1" thickBot="1" x14ac:dyDescent="0.35">
      <c r="B7" s="25" t="s">
        <v>29</v>
      </c>
      <c r="C7" s="26" t="s">
        <v>30</v>
      </c>
      <c r="D7" s="27" t="s">
        <v>31</v>
      </c>
      <c r="F7" s="28" t="s">
        <v>29</v>
      </c>
      <c r="G7" s="29" t="s">
        <v>30</v>
      </c>
      <c r="H7" s="30" t="s">
        <v>31</v>
      </c>
    </row>
    <row r="8" spans="2:8" ht="15.6" thickBot="1" x14ac:dyDescent="0.35">
      <c r="B8" s="31" t="s">
        <v>32</v>
      </c>
      <c r="C8" s="32"/>
      <c r="D8" s="33"/>
      <c r="F8" s="31" t="s">
        <v>32</v>
      </c>
      <c r="G8" s="32"/>
      <c r="H8" s="34"/>
    </row>
    <row r="9" spans="2:8" ht="15.6" thickBot="1" x14ac:dyDescent="0.35">
      <c r="B9" s="35" t="s">
        <v>33</v>
      </c>
      <c r="C9" s="144" t="s">
        <v>27</v>
      </c>
      <c r="D9" s="146"/>
      <c r="F9" s="31" t="s">
        <v>35</v>
      </c>
      <c r="G9" s="32"/>
      <c r="H9" s="32"/>
    </row>
    <row r="10" spans="2:8" ht="15.6" thickBot="1" x14ac:dyDescent="0.35">
      <c r="B10" s="36" t="s">
        <v>34</v>
      </c>
      <c r="C10" s="145"/>
      <c r="D10" s="147"/>
      <c r="F10" s="31" t="s">
        <v>36</v>
      </c>
      <c r="G10" s="32"/>
      <c r="H10" s="32"/>
    </row>
    <row r="11" spans="2:8" ht="15.6" thickBot="1" x14ac:dyDescent="0.35">
      <c r="B11" s="31" t="s">
        <v>35</v>
      </c>
      <c r="C11" s="37"/>
      <c r="D11" s="32"/>
      <c r="F11" s="38" t="s">
        <v>37</v>
      </c>
      <c r="G11" s="39" t="s">
        <v>39</v>
      </c>
      <c r="H11" s="40"/>
    </row>
    <row r="12" spans="2:8" ht="15.6" thickBot="1" x14ac:dyDescent="0.35">
      <c r="B12" s="31" t="s">
        <v>36</v>
      </c>
      <c r="C12" s="32"/>
      <c r="D12" s="32"/>
    </row>
    <row r="13" spans="2:8" ht="15.6" thickBot="1" x14ac:dyDescent="0.35">
      <c r="B13" s="31" t="s">
        <v>37</v>
      </c>
      <c r="C13" s="41" t="s">
        <v>38</v>
      </c>
      <c r="D13" s="34"/>
    </row>
  </sheetData>
  <mergeCells count="3">
    <mergeCell ref="B6:D6"/>
    <mergeCell ref="C9:C10"/>
    <mergeCell ref="D9:D10"/>
  </mergeCells>
  <phoneticPr fontId="3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応募様式2－１</vt:lpstr>
      <vt:lpstr>応募様式2－２</vt:lpstr>
      <vt:lpstr>応募様式2－3</vt:lpstr>
      <vt:lpstr>応募様式2－4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2022-08-09T02:34:56Z</dcterms:modified>
</cp:coreProperties>
</file>