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LEVO_WEB\html\levo_new\fukyu\hojokin\r4\doc\"/>
    </mc:Choice>
  </mc:AlternateContent>
  <workbookProtection workbookAlgorithmName="SHA-512" workbookHashValue="4/bv+oXlxr8spcNMA80m9+nw9MVfgUJE13R5C2eaxmLcmP1eKnkPk4qaJ3R2BintdKPbT2gL6+y0S8qHoPYAjA==" workbookSaltValue="3xkAwNaS6jOB/5XJ49hPbA==" workbookSpinCount="100000" lockStructure="1"/>
  <bookViews>
    <workbookView xWindow="0" yWindow="0" windowWidth="28800" windowHeight="12210"/>
  </bookViews>
  <sheets>
    <sheet name="データシート" sheetId="1" r:id="rId1"/>
    <sheet name="様式第１" sheetId="2" r:id="rId2"/>
    <sheet name="様式第１の２" sheetId="3" r:id="rId3"/>
    <sheet name="様式第６" sheetId="4" r:id="rId4"/>
    <sheet name="導入車両" sheetId="5" r:id="rId5"/>
    <sheet name="廃車" sheetId="6" r:id="rId6"/>
    <sheet name="雛形＿リース料金均等" sheetId="8" r:id="rId7"/>
    <sheet name="雛形＿リース料金変動あり" sheetId="9" r:id="rId8"/>
    <sheet name="雛形＿前払い金あり" sheetId="10" r:id="rId9"/>
    <sheet name="委任状フォーマット_R４年度版" sheetId="7" r:id="rId10"/>
  </sheets>
  <definedNames>
    <definedName name="_xlnm.Print_Area" localSheetId="0">データシート!$A$1:$L$94</definedName>
    <definedName name="_xlnm.Print_Area" localSheetId="9">委任状フォーマット_R４年度版!$A$1:$AA$28</definedName>
    <definedName name="_xlnm.Print_Area" localSheetId="6">雛形＿リース料金均等!$A$1:$AH$32</definedName>
    <definedName name="_xlnm.Print_Area" localSheetId="7">雛形＿リース料金変動あり!$A$1:$AH$33</definedName>
    <definedName name="_xlnm.Print_Area" localSheetId="8">雛形＿前払い金あり!$A$1:$AH$33</definedName>
    <definedName name="_xlnm.Print_Area" localSheetId="5">廃車!$A$1:$CG$46</definedName>
    <definedName name="_xlnm.Print_Area" localSheetId="1">様式第１!$B$1:$T$50</definedName>
    <definedName name="_xlnm.Print_Area" localSheetId="2">様式第１の２!$A$1:$K$18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3" i="1" l="1"/>
  <c r="T35" i="9" l="1"/>
  <c r="J21" i="8"/>
  <c r="J21" i="9"/>
  <c r="P52" i="1" l="1"/>
  <c r="P62" i="1" l="1"/>
  <c r="D55" i="1" l="1"/>
  <c r="R59" i="1"/>
  <c r="R58" i="1"/>
  <c r="G15" i="10" l="1"/>
  <c r="G9" i="10"/>
  <c r="G15" i="9"/>
  <c r="G9" i="9"/>
  <c r="J21" i="10"/>
  <c r="R21" i="10" s="1"/>
  <c r="R23" i="10" s="1"/>
  <c r="R28" i="10" s="1"/>
  <c r="S7" i="10"/>
  <c r="S7" i="9"/>
  <c r="J23" i="8"/>
  <c r="G15" i="8"/>
  <c r="G9" i="8"/>
  <c r="S7" i="8"/>
  <c r="T35" i="10"/>
  <c r="L35" i="10"/>
  <c r="R26" i="10"/>
  <c r="J26" i="10"/>
  <c r="R26" i="9"/>
  <c r="J26" i="9"/>
  <c r="S34" i="8"/>
  <c r="K34" i="8"/>
  <c r="R26" i="8"/>
  <c r="J26" i="8"/>
  <c r="J28" i="8" l="1"/>
  <c r="J23" i="10"/>
  <c r="J28" i="10" s="1"/>
  <c r="Z28" i="10" s="1"/>
  <c r="J23" i="9"/>
  <c r="J28" i="9" s="1"/>
  <c r="R21" i="9"/>
  <c r="R21" i="8"/>
  <c r="R23" i="8" s="1"/>
  <c r="R28" i="8" s="1"/>
  <c r="Z28" i="8" s="1"/>
  <c r="L35" i="9" l="1"/>
  <c r="R23" i="9"/>
  <c r="R28" i="9" s="1"/>
  <c r="Z28" i="9" s="1"/>
  <c r="O3" i="2"/>
  <c r="G41" i="2" l="1"/>
  <c r="D82" i="1"/>
  <c r="D61" i="1"/>
  <c r="C9" i="1" s="1"/>
  <c r="D66" i="1"/>
  <c r="L13" i="2" l="1"/>
  <c r="D15" i="3"/>
  <c r="D87" i="1" l="1"/>
  <c r="D85" i="1"/>
  <c r="D68" i="1"/>
  <c r="M14" i="6" l="1"/>
  <c r="D16" i="3"/>
  <c r="C9" i="5" l="1"/>
  <c r="M20" i="6"/>
  <c r="M17" i="6"/>
  <c r="M11" i="6" l="1"/>
  <c r="M8" i="6"/>
  <c r="BI3" i="6"/>
  <c r="BI2" i="6"/>
  <c r="C11" i="5"/>
  <c r="C8" i="5"/>
  <c r="C7" i="5"/>
  <c r="I3" i="5"/>
  <c r="I2" i="5"/>
  <c r="D25" i="4"/>
  <c r="D24" i="4"/>
  <c r="I23" i="4"/>
  <c r="D23" i="4"/>
  <c r="J22" i="4"/>
  <c r="D22" i="4"/>
  <c r="J21" i="4"/>
  <c r="D21" i="4"/>
  <c r="D14" i="3"/>
  <c r="D13" i="3"/>
  <c r="B9" i="3"/>
  <c r="D8" i="3" l="1"/>
  <c r="F7" i="3"/>
  <c r="D7" i="3"/>
  <c r="D6" i="3"/>
  <c r="D5" i="3"/>
  <c r="D42" i="2"/>
  <c r="E41" i="2"/>
  <c r="N40" i="2"/>
  <c r="F40" i="2"/>
  <c r="N39" i="2"/>
  <c r="H39" i="2"/>
  <c r="J38" i="2"/>
  <c r="J37" i="2"/>
  <c r="B35" i="2"/>
  <c r="B34" i="2"/>
  <c r="L34" i="2"/>
  <c r="L35" i="2"/>
  <c r="I28" i="2"/>
  <c r="N26" i="2"/>
  <c r="J26" i="2"/>
  <c r="M11" i="2"/>
  <c r="AK10" i="2"/>
  <c r="J9" i="2" s="1"/>
  <c r="G9" i="4" s="1"/>
  <c r="J8" i="2"/>
  <c r="G8" i="4" s="1"/>
  <c r="J7" i="2"/>
  <c r="G7" i="4" s="1"/>
  <c r="L6" i="2"/>
  <c r="J6" i="2"/>
  <c r="R1" i="2"/>
  <c r="Q2" i="2"/>
  <c r="AM32" i="6"/>
  <c r="Z32" i="6"/>
  <c r="AM29" i="6"/>
  <c r="Z29" i="6"/>
  <c r="M29" i="6"/>
  <c r="AM23" i="6"/>
  <c r="Z23" i="6"/>
  <c r="M23" i="6"/>
  <c r="H10" i="4"/>
  <c r="AM35" i="6" l="1"/>
  <c r="AM41" i="6" s="1"/>
  <c r="Z38" i="6"/>
  <c r="Z35" i="6"/>
  <c r="Z41" i="6" s="1"/>
  <c r="AM38" i="6"/>
  <c r="C10" i="5"/>
  <c r="C12" i="5" l="1"/>
  <c r="C13" i="5"/>
  <c r="P76" i="1" l="1"/>
  <c r="P54" i="1"/>
  <c r="C6" i="5" l="1"/>
  <c r="G11" i="9"/>
  <c r="G11" i="8"/>
  <c r="G11" i="10"/>
  <c r="P18" i="1"/>
  <c r="P72" i="1" l="1"/>
  <c r="D12" i="3" s="1"/>
  <c r="P49" i="1"/>
  <c r="G13" i="10" l="1"/>
  <c r="G13" i="9"/>
  <c r="G13" i="8"/>
  <c r="L3" i="1"/>
  <c r="D4" i="3" s="1"/>
  <c r="D64" i="1" l="1"/>
  <c r="I38" i="1"/>
  <c r="I30" i="2" l="1"/>
  <c r="F20" i="4" s="1"/>
  <c r="H26" i="2"/>
  <c r="C10" i="3"/>
</calcChain>
</file>

<file path=xl/sharedStrings.xml><?xml version="1.0" encoding="utf-8"?>
<sst xmlns="http://schemas.openxmlformats.org/spreadsheetml/2006/main" count="564" uniqueCount="420">
  <si>
    <t>郵便番号</t>
    <rPh sb="0" eb="2">
      <t>ユウビン</t>
    </rPh>
    <rPh sb="2" eb="4">
      <t>バンゴウ</t>
    </rPh>
    <phoneticPr fontId="1"/>
  </si>
  <si>
    <t>申請者住所</t>
    <rPh sb="0" eb="3">
      <t>シンセイシャ</t>
    </rPh>
    <rPh sb="3" eb="5">
      <t>ジュウショ</t>
    </rPh>
    <phoneticPr fontId="1"/>
  </si>
  <si>
    <t>代表者役職</t>
    <rPh sb="0" eb="3">
      <t>ダイヒョウシャ</t>
    </rPh>
    <rPh sb="3" eb="5">
      <t>ヤクショク</t>
    </rPh>
    <phoneticPr fontId="1"/>
  </si>
  <si>
    <t>代表者氏名</t>
    <rPh sb="0" eb="3">
      <t>ダイヒョウシャ</t>
    </rPh>
    <rPh sb="3" eb="5">
      <t>シメイ</t>
    </rPh>
    <phoneticPr fontId="1"/>
  </si>
  <si>
    <t>電話番号</t>
    <rPh sb="0" eb="2">
      <t>デンワ</t>
    </rPh>
    <rPh sb="2" eb="4">
      <t>バンゴウ</t>
    </rPh>
    <phoneticPr fontId="1"/>
  </si>
  <si>
    <t>FAX番号</t>
    <rPh sb="3" eb="5">
      <t>バンゴウ</t>
    </rPh>
    <phoneticPr fontId="1"/>
  </si>
  <si>
    <t>メールアドレス</t>
    <phoneticPr fontId="1"/>
  </si>
  <si>
    <t>＠</t>
    <phoneticPr fontId="1"/>
  </si>
  <si>
    <t>郵便番号</t>
    <rPh sb="0" eb="4">
      <t>ユウビンバンゴウ</t>
    </rPh>
    <phoneticPr fontId="1"/>
  </si>
  <si>
    <t>担当者連絡先</t>
    <rPh sb="0" eb="3">
      <t>タントウシャ</t>
    </rPh>
    <rPh sb="3" eb="6">
      <t>レンラクサキ</t>
    </rPh>
    <phoneticPr fontId="1"/>
  </si>
  <si>
    <t>送付先住所</t>
    <rPh sb="0" eb="3">
      <t>ソウフサキ</t>
    </rPh>
    <rPh sb="3" eb="5">
      <t>ジュウショ</t>
    </rPh>
    <phoneticPr fontId="1"/>
  </si>
  <si>
    <t>事業者名</t>
    <rPh sb="0" eb="3">
      <t>ジギョウシャ</t>
    </rPh>
    <rPh sb="3" eb="4">
      <t>メイ</t>
    </rPh>
    <phoneticPr fontId="1"/>
  </si>
  <si>
    <t>事業者住所</t>
    <rPh sb="0" eb="3">
      <t>ジギョウシャ</t>
    </rPh>
    <rPh sb="3" eb="5">
      <t>ジュウショ</t>
    </rPh>
    <phoneticPr fontId="1"/>
  </si>
  <si>
    <t>-</t>
    <phoneticPr fontId="1"/>
  </si>
  <si>
    <t>09</t>
    <phoneticPr fontId="1"/>
  </si>
  <si>
    <t>〒</t>
    <phoneticPr fontId="1"/>
  </si>
  <si>
    <t>振込先情報</t>
    <rPh sb="0" eb="3">
      <t>フリコミサキ</t>
    </rPh>
    <rPh sb="3" eb="5">
      <t>ジョウホウ</t>
    </rPh>
    <phoneticPr fontId="1"/>
  </si>
  <si>
    <t>支店名</t>
    <rPh sb="0" eb="3">
      <t>シテンメイ</t>
    </rPh>
    <phoneticPr fontId="1"/>
  </si>
  <si>
    <t>金融機関名</t>
    <rPh sb="0" eb="4">
      <t>キンユウキカン</t>
    </rPh>
    <rPh sb="4" eb="5">
      <t>メイ</t>
    </rPh>
    <phoneticPr fontId="1"/>
  </si>
  <si>
    <t>金融機関コード</t>
    <rPh sb="0" eb="4">
      <t>キンユウキカン</t>
    </rPh>
    <phoneticPr fontId="1"/>
  </si>
  <si>
    <t>支店コード</t>
    <rPh sb="0" eb="2">
      <t>シテン</t>
    </rPh>
    <phoneticPr fontId="1"/>
  </si>
  <si>
    <t>預金種別</t>
    <rPh sb="0" eb="4">
      <t>ヨキンシュベツ</t>
    </rPh>
    <phoneticPr fontId="1"/>
  </si>
  <si>
    <t>普通</t>
    <rPh sb="0" eb="2">
      <t>フツウ</t>
    </rPh>
    <phoneticPr fontId="1"/>
  </si>
  <si>
    <t>口座番号</t>
    <rPh sb="0" eb="4">
      <t>コウザバンゴウ</t>
    </rPh>
    <phoneticPr fontId="1"/>
  </si>
  <si>
    <t>千円</t>
    <rPh sb="0" eb="1">
      <t>センエン</t>
    </rPh>
    <phoneticPr fontId="1"/>
  </si>
  <si>
    <t>名</t>
    <rPh sb="0" eb="1">
      <t>メイ</t>
    </rPh>
    <phoneticPr fontId="1"/>
  </si>
  <si>
    <t>※資本金</t>
    <rPh sb="1" eb="4">
      <t>シホンキン</t>
    </rPh>
    <phoneticPr fontId="1"/>
  </si>
  <si>
    <t>※従業員数</t>
    <rPh sb="1" eb="5">
      <t>ジュウギョウインスウ</t>
    </rPh>
    <phoneticPr fontId="1"/>
  </si>
  <si>
    <t>貸渡先情報（※リースの場合のみ）</t>
    <rPh sb="0" eb="3">
      <t>カシワタシサキ</t>
    </rPh>
    <rPh sb="3" eb="5">
      <t>ジョウホウ</t>
    </rPh>
    <rPh sb="11" eb="13">
      <t>バアイ</t>
    </rPh>
    <phoneticPr fontId="1"/>
  </si>
  <si>
    <t>申請区分</t>
    <rPh sb="0" eb="2">
      <t>シンセイ</t>
    </rPh>
    <rPh sb="2" eb="4">
      <t>クブン</t>
    </rPh>
    <phoneticPr fontId="1"/>
  </si>
  <si>
    <t>申請者情報（※リースの場合はリース会社が申請者となります）</t>
    <rPh sb="0" eb="3">
      <t>シンセイシャ</t>
    </rPh>
    <rPh sb="3" eb="5">
      <t>ジョウホウ</t>
    </rPh>
    <rPh sb="11" eb="13">
      <t>バアイ</t>
    </rPh>
    <rPh sb="17" eb="19">
      <t>ガイシャ</t>
    </rPh>
    <rPh sb="20" eb="22">
      <t>シンセイ</t>
    </rPh>
    <rPh sb="22" eb="23">
      <t>シャ</t>
    </rPh>
    <phoneticPr fontId="1"/>
  </si>
  <si>
    <t>リース</t>
    <phoneticPr fontId="1"/>
  </si>
  <si>
    <t>買取</t>
    <rPh sb="0" eb="2">
      <t>カイトリ</t>
    </rPh>
    <phoneticPr fontId="1"/>
  </si>
  <si>
    <t>当座</t>
    <phoneticPr fontId="1"/>
  </si>
  <si>
    <t>貯蓄預金</t>
    <phoneticPr fontId="1"/>
  </si>
  <si>
    <t>その他</t>
    <phoneticPr fontId="1"/>
  </si>
  <si>
    <t>責任者の所属部署・職名・氏名</t>
    <rPh sb="0" eb="3">
      <t>セキニンシャ</t>
    </rPh>
    <rPh sb="4" eb="6">
      <t>ショゾク</t>
    </rPh>
    <rPh sb="6" eb="8">
      <t>ブショ</t>
    </rPh>
    <rPh sb="9" eb="11">
      <t>ショクメイ</t>
    </rPh>
    <rPh sb="12" eb="14">
      <t>シメイ</t>
    </rPh>
    <phoneticPr fontId="1"/>
  </si>
  <si>
    <t>担当者の所属部署・職名・氏名</t>
    <rPh sb="0" eb="3">
      <t>タントウシャ</t>
    </rPh>
    <rPh sb="4" eb="6">
      <t>ショゾク</t>
    </rPh>
    <rPh sb="6" eb="8">
      <t>ブショ</t>
    </rPh>
    <rPh sb="9" eb="11">
      <t>ショクメイ</t>
    </rPh>
    <rPh sb="12" eb="14">
      <t>シメイ</t>
    </rPh>
    <phoneticPr fontId="1"/>
  </si>
  <si>
    <t>社名又は名称</t>
    <rPh sb="0" eb="2">
      <t>シャメイ</t>
    </rPh>
    <rPh sb="1" eb="2">
      <t>メイ</t>
    </rPh>
    <rPh sb="2" eb="3">
      <t>マタ</t>
    </rPh>
    <rPh sb="4" eb="6">
      <t>メイショウ</t>
    </rPh>
    <phoneticPr fontId="1"/>
  </si>
  <si>
    <t>導入車両情報</t>
    <rPh sb="0" eb="2">
      <t>ドウニュウ</t>
    </rPh>
    <rPh sb="2" eb="4">
      <t>シャリョウ</t>
    </rPh>
    <rPh sb="4" eb="6">
      <t>ジョウホウ</t>
    </rPh>
    <phoneticPr fontId="1"/>
  </si>
  <si>
    <t>車両登録番号</t>
    <rPh sb="0" eb="2">
      <t>シャリョウ</t>
    </rPh>
    <rPh sb="2" eb="4">
      <t>トウロク</t>
    </rPh>
    <rPh sb="4" eb="6">
      <t>バンゴウ</t>
    </rPh>
    <phoneticPr fontId="1"/>
  </si>
  <si>
    <t>車名</t>
    <rPh sb="0" eb="2">
      <t>シャメイ</t>
    </rPh>
    <phoneticPr fontId="1"/>
  </si>
  <si>
    <t>日野</t>
    <rPh sb="0" eb="2">
      <t>ヒノ</t>
    </rPh>
    <phoneticPr fontId="1"/>
  </si>
  <si>
    <t>いすゞ</t>
    <phoneticPr fontId="1"/>
  </si>
  <si>
    <t>トヨタ</t>
    <phoneticPr fontId="1"/>
  </si>
  <si>
    <t>日産</t>
    <rPh sb="0" eb="2">
      <t>ニッサン</t>
    </rPh>
    <phoneticPr fontId="1"/>
  </si>
  <si>
    <t>マツダ</t>
    <phoneticPr fontId="1"/>
  </si>
  <si>
    <t>SCANIA</t>
    <phoneticPr fontId="1"/>
  </si>
  <si>
    <t>車台番号</t>
    <rPh sb="0" eb="4">
      <t>シャダイバンゴウ</t>
    </rPh>
    <phoneticPr fontId="1"/>
  </si>
  <si>
    <t>型式</t>
    <rPh sb="0" eb="2">
      <t>カタシキ</t>
    </rPh>
    <phoneticPr fontId="1"/>
  </si>
  <si>
    <t>３桁</t>
    <rPh sb="1" eb="2">
      <t>ケタ</t>
    </rPh>
    <phoneticPr fontId="1"/>
  </si>
  <si>
    <t>かな</t>
    <phoneticPr fontId="1"/>
  </si>
  <si>
    <t>４桁</t>
    <rPh sb="1" eb="2">
      <t>ケタ</t>
    </rPh>
    <phoneticPr fontId="1"/>
  </si>
  <si>
    <t>-</t>
    <phoneticPr fontId="1"/>
  </si>
  <si>
    <t>所有者名称</t>
    <rPh sb="0" eb="3">
      <t>ショユウシャ</t>
    </rPh>
    <rPh sb="3" eb="5">
      <t>メイショウ</t>
    </rPh>
    <phoneticPr fontId="1"/>
  </si>
  <si>
    <t>使用者名称</t>
    <rPh sb="0" eb="3">
      <t>シヨウシャ</t>
    </rPh>
    <rPh sb="3" eb="5">
      <t>メイショウ</t>
    </rPh>
    <phoneticPr fontId="1"/>
  </si>
  <si>
    <t>使用の本拠の位置</t>
    <rPh sb="0" eb="2">
      <t>シヨウ</t>
    </rPh>
    <rPh sb="3" eb="5">
      <t>ホンキョ</t>
    </rPh>
    <rPh sb="6" eb="8">
      <t>イチ</t>
    </rPh>
    <phoneticPr fontId="1"/>
  </si>
  <si>
    <t>車両総重量</t>
    <rPh sb="0" eb="2">
      <t>シャリョウ</t>
    </rPh>
    <rPh sb="2" eb="5">
      <t>ソウジュウリョウ</t>
    </rPh>
    <phoneticPr fontId="1"/>
  </si>
  <si>
    <t>ｋg</t>
    <phoneticPr fontId="1"/>
  </si>
  <si>
    <t>最大積載量</t>
    <rPh sb="0" eb="2">
      <t>サイダイ</t>
    </rPh>
    <rPh sb="2" eb="5">
      <t>セキサイリョウ</t>
    </rPh>
    <phoneticPr fontId="1"/>
  </si>
  <si>
    <t>補助対象経費</t>
    <rPh sb="0" eb="4">
      <t>ホジョタイショウ</t>
    </rPh>
    <rPh sb="4" eb="6">
      <t>ケイヒ</t>
    </rPh>
    <phoneticPr fontId="1"/>
  </si>
  <si>
    <t>円</t>
    <rPh sb="0" eb="1">
      <t>エン</t>
    </rPh>
    <phoneticPr fontId="1"/>
  </si>
  <si>
    <t>補助金額</t>
    <rPh sb="0" eb="4">
      <t>ホジョキンガク</t>
    </rPh>
    <phoneticPr fontId="1"/>
  </si>
  <si>
    <t>区分</t>
    <rPh sb="0" eb="2">
      <t>クブン</t>
    </rPh>
    <phoneticPr fontId="1"/>
  </si>
  <si>
    <t>大型</t>
    <rPh sb="0" eb="2">
      <t>オオガタ</t>
    </rPh>
    <phoneticPr fontId="1"/>
  </si>
  <si>
    <t>中型</t>
    <rPh sb="0" eb="2">
      <t>チュウガタ</t>
    </rPh>
    <phoneticPr fontId="1"/>
  </si>
  <si>
    <t>小型</t>
    <rPh sb="0" eb="2">
      <t>コガタ</t>
    </rPh>
    <phoneticPr fontId="1"/>
  </si>
  <si>
    <t>廃車有無</t>
    <rPh sb="0" eb="2">
      <t>ハイシャ</t>
    </rPh>
    <rPh sb="2" eb="4">
      <t>ウム</t>
    </rPh>
    <phoneticPr fontId="1"/>
  </si>
  <si>
    <t>車体の形状</t>
    <rPh sb="0" eb="2">
      <t>シャタイ</t>
    </rPh>
    <rPh sb="3" eb="5">
      <t>ケイジョウ</t>
    </rPh>
    <phoneticPr fontId="1"/>
  </si>
  <si>
    <t>バン</t>
    <phoneticPr fontId="1"/>
  </si>
  <si>
    <t>キャブオーバ</t>
    <phoneticPr fontId="1"/>
  </si>
  <si>
    <t>トラクタ</t>
    <phoneticPr fontId="1"/>
  </si>
  <si>
    <t>ダンプ</t>
    <phoneticPr fontId="1"/>
  </si>
  <si>
    <t>コンクリートミキサー車</t>
    <rPh sb="10" eb="11">
      <t>シャ</t>
    </rPh>
    <phoneticPr fontId="1"/>
  </si>
  <si>
    <t>その他</t>
    <rPh sb="2" eb="3">
      <t>タ</t>
    </rPh>
    <phoneticPr fontId="1"/>
  </si>
  <si>
    <t>←リースまたは買取をプルダウンで選択</t>
    <rPh sb="7" eb="9">
      <t>カイトリ</t>
    </rPh>
    <phoneticPr fontId="1"/>
  </si>
  <si>
    <t>←廃車有無をプルダウンで選択</t>
    <rPh sb="1" eb="3">
      <t>ハイシャ</t>
    </rPh>
    <rPh sb="3" eb="5">
      <t>ウム</t>
    </rPh>
    <phoneticPr fontId="1"/>
  </si>
  <si>
    <t>有り</t>
    <rPh sb="0" eb="1">
      <t>ア</t>
    </rPh>
    <phoneticPr fontId="1"/>
  </si>
  <si>
    <t>特定貨物自動車運送事業</t>
  </si>
  <si>
    <t>第二種貨物利用運送事業</t>
  </si>
  <si>
    <t>自動車リース事業</t>
  </si>
  <si>
    <t>←プルダウン選択。リストになければ「その他」</t>
    <rPh sb="6" eb="8">
      <t>センタク</t>
    </rPh>
    <rPh sb="20" eb="21">
      <t>タ</t>
    </rPh>
    <phoneticPr fontId="1"/>
  </si>
  <si>
    <t>無し</t>
    <rPh sb="0" eb="1">
      <t>ナシ</t>
    </rPh>
    <phoneticPr fontId="1"/>
  </si>
  <si>
    <t>経営する事業</t>
  </si>
  <si>
    <t>一般貨物自動車運送事業</t>
    <phoneticPr fontId="1"/>
  </si>
  <si>
    <t>03-5341-4577のように”ハイフン”付で記載ください</t>
    <rPh sb="22" eb="23">
      <t>ツキ</t>
    </rPh>
    <rPh sb="24" eb="26">
      <t>キサイ</t>
    </rPh>
    <phoneticPr fontId="1"/>
  </si>
  <si>
    <t>←プルダウン選択</t>
    <rPh sb="6" eb="8">
      <t>センタク</t>
    </rPh>
    <phoneticPr fontId="1"/>
  </si>
  <si>
    <t>口座名義</t>
    <rPh sb="0" eb="2">
      <t>コウザ</t>
    </rPh>
    <rPh sb="2" eb="4">
      <t>メイギ</t>
    </rPh>
    <phoneticPr fontId="1"/>
  </si>
  <si>
    <t>廃車車両</t>
    <rPh sb="0" eb="2">
      <t>ハイシャ</t>
    </rPh>
    <rPh sb="2" eb="4">
      <t>シャリョウ</t>
    </rPh>
    <phoneticPr fontId="1"/>
  </si>
  <si>
    <t>ニッサンディーゼル</t>
    <phoneticPr fontId="1"/>
  </si>
  <si>
    <t>その他</t>
    <rPh sb="2" eb="3">
      <t>タ</t>
    </rPh>
    <phoneticPr fontId="1"/>
  </si>
  <si>
    <t>新規登録年月日</t>
    <rPh sb="0" eb="2">
      <t>シンキ</t>
    </rPh>
    <rPh sb="2" eb="4">
      <t>トウロク</t>
    </rPh>
    <rPh sb="4" eb="7">
      <t>ネンガッピ</t>
    </rPh>
    <phoneticPr fontId="1"/>
  </si>
  <si>
    <t>車検有効日</t>
    <rPh sb="0" eb="2">
      <t>シャケン</t>
    </rPh>
    <rPh sb="2" eb="4">
      <t>ユウコウ</t>
    </rPh>
    <rPh sb="4" eb="5">
      <t>ヒ</t>
    </rPh>
    <phoneticPr fontId="1"/>
  </si>
  <si>
    <t>初度登録年月日</t>
    <rPh sb="0" eb="2">
      <t>ショド</t>
    </rPh>
    <rPh sb="2" eb="4">
      <t>トウロク</t>
    </rPh>
    <rPh sb="4" eb="7">
      <t>ネンガッピ</t>
    </rPh>
    <phoneticPr fontId="1"/>
  </si>
  <si>
    <t>一次抹消日</t>
    <rPh sb="0" eb="2">
      <t>イチジ</t>
    </rPh>
    <rPh sb="2" eb="4">
      <t>マッショウ</t>
    </rPh>
    <rPh sb="4" eb="5">
      <t>ビ</t>
    </rPh>
    <phoneticPr fontId="1"/>
  </si>
  <si>
    <t>廃車日</t>
    <rPh sb="0" eb="2">
      <t>ハイシャ</t>
    </rPh>
    <rPh sb="2" eb="3">
      <t>ビ</t>
    </rPh>
    <phoneticPr fontId="1"/>
  </si>
  <si>
    <t>注記</t>
    <rPh sb="0" eb="2">
      <t>チュウキ</t>
    </rPh>
    <phoneticPr fontId="1"/>
  </si>
  <si>
    <t>←事業をプルダウンで選択（1つで可）</t>
    <rPh sb="1" eb="3">
      <t>ジギョウ</t>
    </rPh>
    <rPh sb="16" eb="17">
      <t>カ</t>
    </rPh>
    <phoneticPr fontId="1"/>
  </si>
  <si>
    <t>抵当権設定</t>
    <rPh sb="0" eb="3">
      <t>テイトウケン</t>
    </rPh>
    <rPh sb="3" eb="5">
      <t>セッテイ</t>
    </rPh>
    <phoneticPr fontId="1"/>
  </si>
  <si>
    <t>補助事業完了日</t>
    <rPh sb="0" eb="4">
      <t>ホジョジギョウ</t>
    </rPh>
    <rPh sb="4" eb="7">
      <t>カンリョウビ</t>
    </rPh>
    <phoneticPr fontId="1"/>
  </si>
  <si>
    <t>②</t>
    <phoneticPr fontId="1"/>
  </si>
  <si>
    <t>←車両総重量から自動入力（導入車両より区分が小さければ赤くなる）</t>
    <rPh sb="1" eb="3">
      <t>シャリョウ</t>
    </rPh>
    <rPh sb="3" eb="6">
      <t>ソウジュウリョウ</t>
    </rPh>
    <rPh sb="8" eb="10">
      <t>ジドウ</t>
    </rPh>
    <rPh sb="10" eb="12">
      <t>ニュウリョク</t>
    </rPh>
    <rPh sb="13" eb="15">
      <t>ドウニュウ</t>
    </rPh>
    <rPh sb="15" eb="17">
      <t>シャリョウ</t>
    </rPh>
    <rPh sb="19" eb="21">
      <t>クブン</t>
    </rPh>
    <rPh sb="22" eb="23">
      <t>チイ</t>
    </rPh>
    <rPh sb="27" eb="28">
      <t>アカ</t>
    </rPh>
    <phoneticPr fontId="1"/>
  </si>
  <si>
    <t>識別番号</t>
    <rPh sb="0" eb="4">
      <t>シキベツバンゴウ</t>
    </rPh>
    <phoneticPr fontId="1"/>
  </si>
  <si>
    <t>貴社管理番号</t>
    <rPh sb="0" eb="2">
      <t>キシャ</t>
    </rPh>
    <rPh sb="2" eb="6">
      <t>カンリバンゴウ</t>
    </rPh>
    <phoneticPr fontId="1"/>
  </si>
  <si>
    <t>←識別番号発行依頼にて発行された番号を記載ください。</t>
    <rPh sb="1" eb="5">
      <t>シキベツバンゴウ</t>
    </rPh>
    <rPh sb="5" eb="7">
      <t>ハッコウ</t>
    </rPh>
    <rPh sb="7" eb="9">
      <t>イライ</t>
    </rPh>
    <rPh sb="11" eb="13">
      <t>ハッコウ</t>
    </rPh>
    <rPh sb="16" eb="18">
      <t>バンゴウ</t>
    </rPh>
    <rPh sb="19" eb="21">
      <t>キサイ</t>
    </rPh>
    <phoneticPr fontId="1"/>
  </si>
  <si>
    <t>←貴社内での管理番号等にご使用ください。使用しない場合は空欄で可</t>
    <rPh sb="1" eb="4">
      <t>キシャナイ</t>
    </rPh>
    <rPh sb="6" eb="10">
      <t>カンリバンゴウ</t>
    </rPh>
    <rPh sb="10" eb="11">
      <t>トウ</t>
    </rPh>
    <rPh sb="13" eb="15">
      <t>シヨウ</t>
    </rPh>
    <rPh sb="20" eb="22">
      <t>シヨウ</t>
    </rPh>
    <rPh sb="25" eb="27">
      <t>バアイ</t>
    </rPh>
    <rPh sb="28" eb="30">
      <t>クウラン</t>
    </rPh>
    <rPh sb="31" eb="32">
      <t>カ</t>
    </rPh>
    <phoneticPr fontId="1"/>
  </si>
  <si>
    <t xml:space="preserve">  </t>
    <phoneticPr fontId="1"/>
  </si>
  <si>
    <t>←排出ガス識別記号はプルダウン選択</t>
    <rPh sb="1" eb="3">
      <t>ハイシュツ</t>
    </rPh>
    <rPh sb="5" eb="9">
      <t>シキベツキゴウ</t>
    </rPh>
    <rPh sb="15" eb="17">
      <t>センタク</t>
    </rPh>
    <phoneticPr fontId="1"/>
  </si>
  <si>
    <t>←税・諸費用を含まない。下取りは値引き同様に扱う</t>
    <rPh sb="1" eb="2">
      <t>ゼイ</t>
    </rPh>
    <rPh sb="3" eb="6">
      <t>ショヒヨウ</t>
    </rPh>
    <rPh sb="7" eb="8">
      <t>フク</t>
    </rPh>
    <rPh sb="12" eb="14">
      <t>シタド</t>
    </rPh>
    <rPh sb="16" eb="18">
      <t>ネビ</t>
    </rPh>
    <rPh sb="19" eb="21">
      <t>ドウヨウ</t>
    </rPh>
    <rPh sb="22" eb="23">
      <t>アツカ</t>
    </rPh>
    <phoneticPr fontId="1"/>
  </si>
  <si>
    <t>申請データ入力シート：電子メール申請（j-Grants申請含む）の場合には、申請書類にこのEXCELファイルを添付ください。</t>
    <rPh sb="0" eb="2">
      <t>シンセイ</t>
    </rPh>
    <rPh sb="5" eb="7">
      <t>ニュウリョク</t>
    </rPh>
    <rPh sb="38" eb="40">
      <t>シンセイ</t>
    </rPh>
    <rPh sb="40" eb="42">
      <t>ショルイ</t>
    </rPh>
    <phoneticPr fontId="1"/>
  </si>
  <si>
    <t>年間予想走行距離</t>
    <rPh sb="0" eb="2">
      <t>ネンカン</t>
    </rPh>
    <rPh sb="2" eb="4">
      <t>ヨソウ</t>
    </rPh>
    <rPh sb="4" eb="8">
      <t>ソウコウキョリ</t>
    </rPh>
    <phoneticPr fontId="1"/>
  </si>
  <si>
    <t>km/年</t>
    <rPh sb="3" eb="4">
      <t>ネン</t>
    </rPh>
    <phoneticPr fontId="1"/>
  </si>
  <si>
    <t>年間走行距離</t>
    <rPh sb="0" eb="2">
      <t>ネンカン</t>
    </rPh>
    <rPh sb="2" eb="6">
      <t>ソウコウキョリ</t>
    </rPh>
    <phoneticPr fontId="1"/>
  </si>
  <si>
    <t>←過去１年間の走行距離を記載ください。</t>
    <rPh sb="1" eb="3">
      <t>カコ</t>
    </rPh>
    <rPh sb="4" eb="6">
      <t>ネンカン</t>
    </rPh>
    <rPh sb="7" eb="11">
      <t>ソウコウキョリ</t>
    </rPh>
    <rPh sb="12" eb="14">
      <t>キサイ</t>
    </rPh>
    <phoneticPr fontId="1"/>
  </si>
  <si>
    <t>平均燃費</t>
    <rPh sb="0" eb="2">
      <t>ヘイキン</t>
    </rPh>
    <rPh sb="2" eb="4">
      <t>ネンピ</t>
    </rPh>
    <phoneticPr fontId="1"/>
  </si>
  <si>
    <t>Km/L</t>
    <phoneticPr fontId="1"/>
  </si>
  <si>
    <t>年間使用燃料量</t>
    <rPh sb="0" eb="2">
      <t>ネンカン</t>
    </rPh>
    <rPh sb="2" eb="4">
      <t>シヨウ</t>
    </rPh>
    <rPh sb="4" eb="6">
      <t>ネンリョウ</t>
    </rPh>
    <rPh sb="6" eb="7">
      <t>リョウ</t>
    </rPh>
    <phoneticPr fontId="1"/>
  </si>
  <si>
    <t>L</t>
    <phoneticPr fontId="1"/>
  </si>
  <si>
    <t>←過去１年間の使用燃料量を記載ください。</t>
    <rPh sb="1" eb="3">
      <t>カコ</t>
    </rPh>
    <rPh sb="4" eb="6">
      <t>ネンカン</t>
    </rPh>
    <rPh sb="7" eb="9">
      <t>シヨウ</t>
    </rPh>
    <rPh sb="9" eb="11">
      <t>ネンリョウ</t>
    </rPh>
    <rPh sb="11" eb="12">
      <t>リョウ</t>
    </rPh>
    <rPh sb="13" eb="15">
      <t>キサイ</t>
    </rPh>
    <phoneticPr fontId="1"/>
  </si>
  <si>
    <t>←自動計算</t>
    <rPh sb="1" eb="3">
      <t>ジドウ</t>
    </rPh>
    <rPh sb="3" eb="5">
      <t>ケイサン</t>
    </rPh>
    <phoneticPr fontId="1"/>
  </si>
  <si>
    <t>重量車燃費基準値</t>
    <rPh sb="0" eb="3">
      <t>ジュウリョウシャ</t>
    </rPh>
    <rPh sb="3" eb="5">
      <t>ネンピ</t>
    </rPh>
    <rPh sb="5" eb="8">
      <t>キジュンチ</t>
    </rPh>
    <phoneticPr fontId="1"/>
  </si>
  <si>
    <t>Km/L</t>
    <phoneticPr fontId="1"/>
  </si>
  <si>
    <t>カタログ燃費</t>
    <rPh sb="4" eb="6">
      <t>ネンピ</t>
    </rPh>
    <phoneticPr fontId="1"/>
  </si>
  <si>
    <t>2PG</t>
    <phoneticPr fontId="1"/>
  </si>
  <si>
    <t>2RG</t>
    <phoneticPr fontId="1"/>
  </si>
  <si>
    <t>2TG</t>
    <phoneticPr fontId="1"/>
  </si>
  <si>
    <t>燃費向上率</t>
    <rPh sb="0" eb="2">
      <t>ネンピ</t>
    </rPh>
    <rPh sb="2" eb="5">
      <t>コウジョウリツ</t>
    </rPh>
    <phoneticPr fontId="1"/>
  </si>
  <si>
    <t>車両総重量　</t>
    <rPh sb="0" eb="2">
      <t>シャリョウ</t>
    </rPh>
    <rPh sb="2" eb="5">
      <t>ソウジュウリョウ</t>
    </rPh>
    <phoneticPr fontId="1"/>
  </si>
  <si>
    <t>③</t>
    <phoneticPr fontId="1"/>
  </si>
  <si>
    <t>④</t>
    <phoneticPr fontId="1"/>
  </si>
  <si>
    <t>管轄地</t>
    <rPh sb="0" eb="3">
      <t>カンカツチ</t>
    </rPh>
    <phoneticPr fontId="1"/>
  </si>
  <si>
    <t>←車両総重量から自動入力</t>
    <rPh sb="1" eb="3">
      <t>シャリョウ</t>
    </rPh>
    <rPh sb="3" eb="6">
      <t>ソウジュウリョウ</t>
    </rPh>
    <rPh sb="8" eb="10">
      <t>ジドウ</t>
    </rPh>
    <rPh sb="10" eb="12">
      <t>ニュウリョク</t>
    </rPh>
    <phoneticPr fontId="1"/>
  </si>
  <si>
    <t>←車検証の車両総重量入力時に自動表示</t>
    <rPh sb="1" eb="4">
      <t>シャケンショウ</t>
    </rPh>
    <rPh sb="5" eb="7">
      <t>シャリョウ</t>
    </rPh>
    <rPh sb="7" eb="10">
      <t>ソウジュウリョウ</t>
    </rPh>
    <rPh sb="10" eb="13">
      <t>ニュウリョクジ</t>
    </rPh>
    <rPh sb="14" eb="16">
      <t>ジドウ</t>
    </rPh>
    <rPh sb="16" eb="18">
      <t>ヒョウジ</t>
    </rPh>
    <phoneticPr fontId="1"/>
  </si>
  <si>
    <t>←抵当権の有無（補助車両が融資の担保に設定されているか）をプルダウンで選択。</t>
    <rPh sb="1" eb="4">
      <t>テイトウケン</t>
    </rPh>
    <rPh sb="5" eb="7">
      <t>ウム</t>
    </rPh>
    <rPh sb="8" eb="12">
      <t>ホジョシャリョウ</t>
    </rPh>
    <rPh sb="13" eb="15">
      <t>ユウシ</t>
    </rPh>
    <rPh sb="16" eb="18">
      <t>タンポ</t>
    </rPh>
    <rPh sb="19" eb="21">
      <t>セッテイ</t>
    </rPh>
    <phoneticPr fontId="1"/>
  </si>
  <si>
    <t>様式第１（第５条関係）</t>
    <phoneticPr fontId="1"/>
  </si>
  <si>
    <t>注2</t>
    <rPh sb="0" eb="1">
      <t>チュウ</t>
    </rPh>
    <phoneticPr fontId="1"/>
  </si>
  <si>
    <t>識別番号</t>
    <rPh sb="0" eb="2">
      <t>シキベツ</t>
    </rPh>
    <rPh sb="2" eb="4">
      <t>バンゴウ</t>
    </rPh>
    <phoneticPr fontId="1"/>
  </si>
  <si>
    <t>第</t>
    <phoneticPr fontId="1"/>
  </si>
  <si>
    <t>号</t>
    <phoneticPr fontId="1"/>
  </si>
  <si>
    <t>一般財団法人環境優良車普及機構</t>
  </si>
  <si>
    <t xml:space="preserve">  代　表　理　事　　　　岩　村　　敬　殿　　</t>
  </si>
  <si>
    <t>　　　〒</t>
    <phoneticPr fontId="1"/>
  </si>
  <si>
    <t>2PG-</t>
    <phoneticPr fontId="1"/>
  </si>
  <si>
    <t>大型</t>
    <rPh sb="0" eb="1">
      <t>ダイ</t>
    </rPh>
    <rPh sb="1" eb="2">
      <t>ガタ</t>
    </rPh>
    <phoneticPr fontId="1"/>
  </si>
  <si>
    <r>
      <t>申請者</t>
    </r>
    <r>
      <rPr>
        <sz val="8"/>
        <rFont val="ＭＳ 明朝"/>
        <family val="1"/>
        <charset val="128"/>
      </rPr>
      <t>注1</t>
    </r>
    <phoneticPr fontId="1"/>
  </si>
  <si>
    <t>住　　　　所　</t>
    <phoneticPr fontId="1"/>
  </si>
  <si>
    <t>2RG-または2TG-</t>
    <phoneticPr fontId="1"/>
  </si>
  <si>
    <t>中型</t>
    <rPh sb="0" eb="1">
      <t>チュウ</t>
    </rPh>
    <rPh sb="1" eb="2">
      <t>ガタ</t>
    </rPh>
    <phoneticPr fontId="1"/>
  </si>
  <si>
    <t>無し</t>
    <rPh sb="0" eb="1">
      <t>ナ</t>
    </rPh>
    <phoneticPr fontId="1"/>
  </si>
  <si>
    <t>氏名又は名称</t>
  </si>
  <si>
    <t>小型</t>
    <rPh sb="0" eb="1">
      <t>ショウ</t>
    </rPh>
    <rPh sb="1" eb="2">
      <t>ガタ</t>
    </rPh>
    <phoneticPr fontId="1"/>
  </si>
  <si>
    <t>代表者の職・氏名</t>
    <phoneticPr fontId="1"/>
  </si>
  <si>
    <t>㊞※</t>
    <phoneticPr fontId="1"/>
  </si>
  <si>
    <t>※識別番号記載がある場合は押印省略可</t>
    <rPh sb="1" eb="5">
      <t>シキベツバンゴウ</t>
    </rPh>
    <rPh sb="5" eb="7">
      <t>キサイ</t>
    </rPh>
    <rPh sb="10" eb="12">
      <t>バアイ</t>
    </rPh>
    <rPh sb="13" eb="18">
      <t>オウインショウリャクカ</t>
    </rPh>
    <phoneticPr fontId="1"/>
  </si>
  <si>
    <t>（事業者番号（数字12桁）　</t>
    <phoneticPr fontId="1"/>
  </si>
  <si>
    <t>）</t>
    <phoneticPr fontId="1"/>
  </si>
  <si>
    <t>〇</t>
    <phoneticPr fontId="1"/>
  </si>
  <si>
    <t>　 リースの場合は貸し渡し先の事業者番号</t>
    <rPh sb="6" eb="8">
      <t>バアイ</t>
    </rPh>
    <rPh sb="9" eb="10">
      <t>カ</t>
    </rPh>
    <rPh sb="11" eb="12">
      <t>ワタ</t>
    </rPh>
    <rPh sb="13" eb="14">
      <t>サキ</t>
    </rPh>
    <rPh sb="15" eb="18">
      <t>ジギョウシャ</t>
    </rPh>
    <rPh sb="18" eb="20">
      <t>バンゴウ</t>
    </rPh>
    <phoneticPr fontId="1"/>
  </si>
  <si>
    <t>（貸渡し先（リースの場合）</t>
    <phoneticPr fontId="1"/>
  </si>
  <si>
    <t>　令和４年度　二酸化炭素排出抑制対策事業費等補助金</t>
    <phoneticPr fontId="1"/>
  </si>
  <si>
    <t>（低炭素型ディーゼルトラック普及加速化事業）交付申請書兼完了実績報告書</t>
    <phoneticPr fontId="1"/>
  </si>
  <si>
    <t>　二酸化炭素排出抑制対策事業費等補助金（低炭素型ディーゼルトラック普及加速化事業）交付規程（以下「交付規程」という。)第５条第１項の規定に基づき下記のとおり申請及び 報告します。
　なお、補助事業の実施にあたり、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1"/>
  </si>
  <si>
    <t>記</t>
  </si>
  <si>
    <t>１　補助事業の目的及び内容</t>
    <phoneticPr fontId="1"/>
  </si>
  <si>
    <t>　　 様式第１の２及び別紙２（エコドライブ等燃費改善取組体制構築・運用状況報告書）のとおり</t>
    <phoneticPr fontId="1"/>
  </si>
  <si>
    <t>２　補助対象車両の区分等</t>
    <rPh sb="6" eb="8">
      <t>シャリョウ</t>
    </rPh>
    <rPh sb="9" eb="11">
      <t>クブン</t>
    </rPh>
    <rPh sb="11" eb="12">
      <t>トウ</t>
    </rPh>
    <phoneticPr fontId="1"/>
  </si>
  <si>
    <t>型式の識別記号</t>
    <rPh sb="0" eb="2">
      <t>カタシキ</t>
    </rPh>
    <rPh sb="3" eb="5">
      <t>シキベツ</t>
    </rPh>
    <rPh sb="5" eb="7">
      <t>キゴウ</t>
    </rPh>
    <phoneticPr fontId="1"/>
  </si>
  <si>
    <t>注３</t>
    <rPh sb="0" eb="1">
      <t>チュウ</t>
    </rPh>
    <phoneticPr fontId="1"/>
  </si>
  <si>
    <t>３　補助対象経費</t>
    <rPh sb="2" eb="8">
      <t>ホジョタイショウケイヒ</t>
    </rPh>
    <phoneticPr fontId="1"/>
  </si>
  <si>
    <t>金</t>
    <phoneticPr fontId="1"/>
  </si>
  <si>
    <t>円</t>
    <phoneticPr fontId="1"/>
  </si>
  <si>
    <t>４　補助金交付申請額</t>
    <phoneticPr fontId="1"/>
  </si>
  <si>
    <t>５　経営する事業（営む業態に○を付す）</t>
    <phoneticPr fontId="1"/>
  </si>
  <si>
    <t>特定貨物自動車運送事業</t>
    <phoneticPr fontId="1"/>
  </si>
  <si>
    <t>第二種貨物利用運送事業</t>
    <phoneticPr fontId="1"/>
  </si>
  <si>
    <t>自動車リース事業</t>
    <phoneticPr fontId="1"/>
  </si>
  <si>
    <t>申請
問合せ先　</t>
    <phoneticPr fontId="1"/>
  </si>
  <si>
    <t>（メールアドレス）</t>
  </si>
  <si>
    <t>＠</t>
  </si>
  <si>
    <t>（電話）　　　　　　　　　　　　</t>
    <phoneticPr fontId="1"/>
  </si>
  <si>
    <t>（ＦＡＸ）</t>
  </si>
  <si>
    <t>送付先
住所</t>
    <phoneticPr fontId="1"/>
  </si>
  <si>
    <t>＊交付決定通知書等の書面を送付する住所が申請者の住所と異なる場合に記入する。</t>
  </si>
  <si>
    <t>６　添付書類　　規程別紙３に記載の書類</t>
    <phoneticPr fontId="1"/>
  </si>
  <si>
    <t>注1.　規程第３条第３項の規定に基づき共同で申請する場合は、代表事業者が申請すること。</t>
    <phoneticPr fontId="1"/>
  </si>
  <si>
    <t>注2.　識別番号欄は電子申請を行う場合に記入すること。</t>
    <rPh sb="0" eb="1">
      <t>チュウ</t>
    </rPh>
    <rPh sb="4" eb="6">
      <t>シキベツ</t>
    </rPh>
    <rPh sb="6" eb="8">
      <t>バンゴウ</t>
    </rPh>
    <rPh sb="8" eb="9">
      <t>ラン</t>
    </rPh>
    <rPh sb="10" eb="12">
      <t>デンシ</t>
    </rPh>
    <rPh sb="12" eb="14">
      <t>シンセイ</t>
    </rPh>
    <rPh sb="15" eb="16">
      <t>オコナ</t>
    </rPh>
    <rPh sb="17" eb="19">
      <t>バアイ</t>
    </rPh>
    <rPh sb="20" eb="22">
      <t>キニュウ</t>
    </rPh>
    <phoneticPr fontId="1"/>
  </si>
  <si>
    <t>注3.　補助対象車両及び廃車車両の区分の大型・中型・小型は規定別表第１(注1)の規定のとおり。</t>
    <rPh sb="0" eb="1">
      <t>チュウ</t>
    </rPh>
    <rPh sb="29" eb="31">
      <t>キテイ</t>
    </rPh>
    <rPh sb="33" eb="34">
      <t>ダイ</t>
    </rPh>
    <rPh sb="36" eb="37">
      <t>チュウ</t>
    </rPh>
    <phoneticPr fontId="1"/>
  </si>
  <si>
    <r>
      <rPr>
        <sz val="12"/>
        <rFont val="ＭＳ 明朝"/>
        <family val="1"/>
      </rPr>
      <t>様式第１の２</t>
    </r>
  </si>
  <si>
    <r>
      <rPr>
        <sz val="16"/>
        <rFont val="ＭＳ 明朝"/>
        <family val="1"/>
      </rPr>
      <t>低炭素型ディーゼルトラック普及加速化事業実施計画書</t>
    </r>
  </si>
  <si>
    <r>
      <rPr>
        <sz val="18"/>
        <rFont val="ＭＳ 明朝"/>
        <family val="1"/>
      </rPr>
      <t>補助対象車両</t>
    </r>
  </si>
  <si>
    <r>
      <rPr>
        <sz val="10.5"/>
        <rFont val="ＭＳ 明朝"/>
        <family val="1"/>
      </rPr>
      <t>自動車検査証（車検証）から転記してください</t>
    </r>
  </si>
  <si>
    <r>
      <rPr>
        <sz val="11"/>
        <rFont val="ＭＳ 明朝"/>
        <family val="1"/>
      </rPr>
      <t>登録番号</t>
    </r>
  </si>
  <si>
    <r>
      <rPr>
        <sz val="11"/>
        <rFont val="ＭＳ 明朝"/>
        <family val="1"/>
        <charset val="128"/>
      </rPr>
      <t>車名
（メーカー名）</t>
    </r>
  </si>
  <si>
    <r>
      <rPr>
        <sz val="11"/>
        <rFont val="ＭＳ 明朝"/>
        <family val="1"/>
      </rPr>
      <t>車台番号</t>
    </r>
  </si>
  <si>
    <t>型式</t>
    <rPh sb="1" eb="2">
      <t>シキ</t>
    </rPh>
    <phoneticPr fontId="30"/>
  </si>
  <si>
    <t>－</t>
    <phoneticPr fontId="1"/>
  </si>
  <si>
    <t>２ＴＧ</t>
    <phoneticPr fontId="1"/>
  </si>
  <si>
    <t>無</t>
    <rPh sb="0" eb="1">
      <t>ナ</t>
    </rPh>
    <phoneticPr fontId="1"/>
  </si>
  <si>
    <t>大</t>
    <rPh sb="0" eb="1">
      <t>ダイ</t>
    </rPh>
    <phoneticPr fontId="30"/>
  </si>
  <si>
    <t>昭和</t>
    <rPh sb="0" eb="2">
      <t>ショウワ</t>
    </rPh>
    <phoneticPr fontId="30"/>
  </si>
  <si>
    <t>いすゞ</t>
    <phoneticPr fontId="30"/>
  </si>
  <si>
    <t>いすゞ</t>
  </si>
  <si>
    <r>
      <rPr>
        <sz val="11"/>
        <rFont val="ＭＳ 明朝"/>
        <family val="1"/>
      </rPr>
      <t>抵当権の設定</t>
    </r>
  </si>
  <si>
    <t>抵当権を設定している場合は「有」を選択する</t>
    <rPh sb="17" eb="19">
      <t>センタク</t>
    </rPh>
    <phoneticPr fontId="30"/>
  </si>
  <si>
    <t>２RＧ</t>
    <phoneticPr fontId="1"/>
  </si>
  <si>
    <t>有</t>
    <rPh sb="0" eb="1">
      <t>ア</t>
    </rPh>
    <phoneticPr fontId="30"/>
  </si>
  <si>
    <t>中</t>
    <rPh sb="0" eb="1">
      <t>チュウ</t>
    </rPh>
    <phoneticPr fontId="30"/>
  </si>
  <si>
    <t>平成</t>
    <rPh sb="0" eb="2">
      <t>ヘイセイ</t>
    </rPh>
    <phoneticPr fontId="30"/>
  </si>
  <si>
    <t>日野</t>
    <rPh sb="0" eb="2">
      <t>ヒノ</t>
    </rPh>
    <phoneticPr fontId="30"/>
  </si>
  <si>
    <r>
      <rPr>
        <sz val="18"/>
        <rFont val="ＭＳ 明朝"/>
        <family val="1"/>
      </rPr>
      <t>補助対象車両の
使用本拠の位置</t>
    </r>
  </si>
  <si>
    <t>２ＰＧ</t>
    <phoneticPr fontId="1"/>
  </si>
  <si>
    <t>小</t>
    <rPh sb="0" eb="1">
      <t>ショウ</t>
    </rPh>
    <phoneticPr fontId="30"/>
  </si>
  <si>
    <t>三菱</t>
    <rPh sb="0" eb="2">
      <t>ミツビシ</t>
    </rPh>
    <phoneticPr fontId="30"/>
  </si>
  <si>
    <r>
      <rPr>
        <sz val="18"/>
        <rFont val="ＭＳ 明朝"/>
        <family val="1"/>
        <charset val="128"/>
      </rPr>
      <t>補助対象事業完了日</t>
    </r>
    <r>
      <rPr>
        <sz val="10"/>
        <rFont val="ＭＳ 明朝"/>
        <family val="1"/>
        <charset val="128"/>
      </rPr>
      <t/>
    </r>
    <phoneticPr fontId="30"/>
  </si>
  <si>
    <t>ＵＤトラックス</t>
    <phoneticPr fontId="30"/>
  </si>
  <si>
    <t>ＵＤトラックス</t>
  </si>
  <si>
    <t>（補助対象車両の「登録日」。
ただし廃車を伴う場合は補助対象車両の「登録日」又は廃車車両の「廃車日 」のうち遅い日。）</t>
    <phoneticPr fontId="30"/>
  </si>
  <si>
    <r>
      <rPr>
        <sz val="8"/>
        <rFont val="ＭＳ 明朝"/>
        <family val="1"/>
      </rPr>
      <t>★</t>
    </r>
    <r>
      <rPr>
        <sz val="10"/>
        <rFont val="ＭＳ 明朝"/>
        <family val="1"/>
      </rPr>
      <t>「廃車日」とは、自動車リサイクルシステムの使用済自動車処理状況検索機能画面の「引取工程」欄に 済○が入るとその直下に表示される「引渡日」を指す。</t>
    </r>
  </si>
  <si>
    <t>トヨタ</t>
    <phoneticPr fontId="30"/>
  </si>
  <si>
    <t>日産ディーゼル</t>
    <rPh sb="0" eb="2">
      <t>ニッサン</t>
    </rPh>
    <phoneticPr fontId="30"/>
  </si>
  <si>
    <r>
      <rPr>
        <sz val="18"/>
        <rFont val="ＭＳ 明朝"/>
        <family val="1"/>
      </rPr>
      <t xml:space="preserve">廃車車両
</t>
    </r>
    <r>
      <rPr>
        <sz val="10.5"/>
        <rFont val="ＭＳ 明朝"/>
        <family val="1"/>
      </rPr>
      <t>（廃車を伴う場合のみ記載）</t>
    </r>
    <phoneticPr fontId="30"/>
  </si>
  <si>
    <t>日産</t>
    <rPh sb="0" eb="2">
      <t>ニッサン</t>
    </rPh>
    <phoneticPr fontId="30"/>
  </si>
  <si>
    <t>トヨタ</t>
  </si>
  <si>
    <t>マツダ</t>
    <phoneticPr fontId="30"/>
  </si>
  <si>
    <t>スカニア</t>
    <phoneticPr fontId="30"/>
  </si>
  <si>
    <t>マツダ</t>
  </si>
  <si>
    <t>区　分</t>
    <rPh sb="0" eb="1">
      <t>ク</t>
    </rPh>
    <rPh sb="2" eb="3">
      <t>ブン</t>
    </rPh>
    <phoneticPr fontId="30"/>
  </si>
  <si>
    <t>注 2</t>
    <phoneticPr fontId="30"/>
  </si>
  <si>
    <t>初度登録年月日</t>
  </si>
  <si>
    <r>
      <rPr>
        <sz val="12"/>
        <rFont val="ＭＳ 明朝"/>
        <family val="1"/>
      </rPr>
      <t>事業による CO2 削減効果</t>
    </r>
  </si>
  <si>
    <r>
      <rPr>
        <sz val="12"/>
        <rFont val="ＭＳ 明朝"/>
        <family val="1"/>
      </rPr>
      <t>「燃費改善及び CO2 排出削減量の算定書」のとおり</t>
    </r>
  </si>
  <si>
    <r>
      <rPr>
        <sz val="10"/>
        <rFont val="ＭＳ 明朝"/>
        <family val="1"/>
      </rPr>
      <t>注1   本書式で記載に誤記等が有った場合は、様式第１の捨印にて修正する。
注2   補助対象車両及び補助対象車両の区分の大型・中型・小型は規定別表(注１)の規定のとおり。</t>
    </r>
  </si>
  <si>
    <t xml:space="preserve">様式第６（第１１条関係）　　　　　　　　　　　　     </t>
  </si>
  <si>
    <t xml:space="preserve">  代 表 理 事　　岩村　敬　殿</t>
    <phoneticPr fontId="1"/>
  </si>
  <si>
    <t>補助事業者</t>
    <phoneticPr fontId="1"/>
  </si>
  <si>
    <t xml:space="preserve"> 住      所</t>
    <phoneticPr fontId="1"/>
  </si>
  <si>
    <t>氏名又は名称</t>
    <phoneticPr fontId="1"/>
  </si>
  <si>
    <r>
      <t>印</t>
    </r>
    <r>
      <rPr>
        <sz val="9"/>
        <rFont val="ＭＳ 明朝"/>
        <family val="1"/>
        <charset val="128"/>
      </rPr>
      <t>　※</t>
    </r>
    <phoneticPr fontId="1"/>
  </si>
  <si>
    <t>(貸渡し先(リースの場合)</t>
    <phoneticPr fontId="1"/>
  </si>
  <si>
    <t>)</t>
    <phoneticPr fontId="1"/>
  </si>
  <si>
    <t>　　　　　　　　　　</t>
  </si>
  <si>
    <t>令和４年度　二酸化炭素排出抑制対策事業費等補助金</t>
    <phoneticPr fontId="1"/>
  </si>
  <si>
    <t xml:space="preserve">     　 （低炭素型ディーゼルトラック普及加速化事業）精算払請求書</t>
    <phoneticPr fontId="1"/>
  </si>
  <si>
    <t>　交付決定兼交付額確定の通知を受けた二酸化炭素排出抑制対策事業費等補助金（低炭素型ディーゼルトラック普及加速化事業）の精算払を受けたいので、二酸化炭素排出抑制対策事業費等補助金（低炭素型ディーゼルトラック普及加速化事業）交付規程第１１条第２項の規定に基づき下記のとおり請求します。</t>
    <phoneticPr fontId="1"/>
  </si>
  <si>
    <t>記</t>
    <phoneticPr fontId="1"/>
  </si>
  <si>
    <t>請求金額</t>
  </si>
  <si>
    <t xml:space="preserve">金 </t>
    <phoneticPr fontId="1"/>
  </si>
  <si>
    <t xml:space="preserve"> 円</t>
    <phoneticPr fontId="1"/>
  </si>
  <si>
    <t>金融機関名</t>
  </si>
  <si>
    <t>支店名</t>
  </si>
  <si>
    <t>銀行ｺｰﾄﾞ</t>
  </si>
  <si>
    <t>支店ｺｰﾄﾞ</t>
  </si>
  <si>
    <t>預金の種別</t>
  </si>
  <si>
    <t>口座番号</t>
  </si>
  <si>
    <t>（フリガナ）</t>
  </si>
  <si>
    <t>口座名義</t>
  </si>
  <si>
    <t>注１ 規程第３条第３項の規定に基づき共同で交付申請した場合は、代表事業者が請求すること。</t>
    <phoneticPr fontId="1"/>
  </si>
  <si>
    <t>注2　本書式で記載に誤記等が有った場合は、様式第１の捨印にて修正する。</t>
  </si>
  <si>
    <t>補助金執行団体記入欄</t>
  </si>
  <si>
    <t>交付決定兼交付額
確定通知番号</t>
    <phoneticPr fontId="1"/>
  </si>
  <si>
    <t>環執行３第</t>
    <phoneticPr fontId="1"/>
  </si>
  <si>
    <t>交付決定日</t>
  </si>
  <si>
    <t>燃費改善及びCO2排出削減量の算定書</t>
    <rPh sb="9" eb="11">
      <t>ハイシュツ</t>
    </rPh>
    <rPh sb="11" eb="13">
      <t>サクゲン</t>
    </rPh>
    <rPh sb="13" eb="14">
      <t>リョウ</t>
    </rPh>
    <rPh sb="15" eb="17">
      <t>サンテイ</t>
    </rPh>
    <rPh sb="17" eb="18">
      <t>ショ</t>
    </rPh>
    <phoneticPr fontId="30"/>
  </si>
  <si>
    <t>社名：</t>
    <rPh sb="0" eb="2">
      <t>シャメイ</t>
    </rPh>
    <phoneticPr fontId="30"/>
  </si>
  <si>
    <t>※導入車両</t>
    <rPh sb="1" eb="3">
      <t>ドウニュウ</t>
    </rPh>
    <rPh sb="3" eb="5">
      <t>シャリョウ</t>
    </rPh>
    <phoneticPr fontId="30"/>
  </si>
  <si>
    <t>貸渡先　（</t>
    <rPh sb="0" eb="2">
      <t>カシワタシ</t>
    </rPh>
    <rPh sb="2" eb="3">
      <t>サキ</t>
    </rPh>
    <phoneticPr fontId="30"/>
  </si>
  <si>
    <t>）</t>
    <phoneticPr fontId="30"/>
  </si>
  <si>
    <t>導入車両仕様</t>
    <rPh sb="0" eb="2">
      <t>ドウニュウ</t>
    </rPh>
    <rPh sb="2" eb="4">
      <t>シャリョウ</t>
    </rPh>
    <rPh sb="4" eb="6">
      <t>シヨウ</t>
    </rPh>
    <phoneticPr fontId="30"/>
  </si>
  <si>
    <t>備考</t>
    <rPh sb="0" eb="2">
      <t>ビコウ</t>
    </rPh>
    <phoneticPr fontId="30"/>
  </si>
  <si>
    <t>型式</t>
    <rPh sb="0" eb="2">
      <t>カタシキ</t>
    </rPh>
    <phoneticPr fontId="30"/>
  </si>
  <si>
    <t>自動車検査証の型式を記入してください</t>
    <rPh sb="0" eb="3">
      <t>ジドウシャ</t>
    </rPh>
    <rPh sb="3" eb="5">
      <t>ケンサ</t>
    </rPh>
    <rPh sb="5" eb="6">
      <t>ショウ</t>
    </rPh>
    <rPh sb="7" eb="9">
      <t>カタシキ</t>
    </rPh>
    <rPh sb="10" eb="12">
      <t>キニュウ</t>
    </rPh>
    <phoneticPr fontId="30"/>
  </si>
  <si>
    <t>車名</t>
    <rPh sb="0" eb="2">
      <t>シャメイ</t>
    </rPh>
    <phoneticPr fontId="30"/>
  </si>
  <si>
    <t>自動車検査証の車名を記入してください</t>
    <rPh sb="0" eb="3">
      <t>ジドウシャ</t>
    </rPh>
    <rPh sb="3" eb="5">
      <t>ケンサ</t>
    </rPh>
    <rPh sb="5" eb="6">
      <t>ショウ</t>
    </rPh>
    <rPh sb="7" eb="9">
      <t>シャメイ</t>
    </rPh>
    <rPh sb="10" eb="12">
      <t>キニュウ</t>
    </rPh>
    <phoneticPr fontId="30"/>
  </si>
  <si>
    <t>車台番号</t>
    <rPh sb="0" eb="4">
      <t>シャダイバンゴウ</t>
    </rPh>
    <phoneticPr fontId="30"/>
  </si>
  <si>
    <t>自動車検査証の車台番号を記入してください</t>
    <rPh sb="0" eb="3">
      <t>ジドウシャ</t>
    </rPh>
    <rPh sb="3" eb="5">
      <t>ケンサ</t>
    </rPh>
    <rPh sb="5" eb="6">
      <t>ショウ</t>
    </rPh>
    <rPh sb="7" eb="11">
      <t>シャダイバンゴウ</t>
    </rPh>
    <rPh sb="12" eb="14">
      <t>キニュウ</t>
    </rPh>
    <phoneticPr fontId="30"/>
  </si>
  <si>
    <t>年間走行距離（予定）①</t>
    <rPh sb="0" eb="2">
      <t>ネンカン</t>
    </rPh>
    <rPh sb="2" eb="4">
      <t>ソウコウ</t>
    </rPh>
    <rPh sb="4" eb="6">
      <t>キョリ</t>
    </rPh>
    <rPh sb="7" eb="9">
      <t>ヨテイ</t>
    </rPh>
    <phoneticPr fontId="30"/>
  </si>
  <si>
    <t>km/年</t>
    <rPh sb="3" eb="4">
      <t>ネン</t>
    </rPh>
    <phoneticPr fontId="30"/>
  </si>
  <si>
    <t>予定している年間走行距離を記入してください</t>
    <rPh sb="0" eb="2">
      <t>ヨテイ</t>
    </rPh>
    <rPh sb="6" eb="8">
      <t>ネンカン</t>
    </rPh>
    <rPh sb="8" eb="10">
      <t>ソウコウ</t>
    </rPh>
    <rPh sb="10" eb="12">
      <t>キョリ</t>
    </rPh>
    <rPh sb="13" eb="15">
      <t>キニュウ</t>
    </rPh>
    <phoneticPr fontId="30"/>
  </si>
  <si>
    <t>2015年度燃費基準値②</t>
    <rPh sb="4" eb="6">
      <t>ネンド</t>
    </rPh>
    <rPh sb="6" eb="8">
      <t>ネンピ</t>
    </rPh>
    <rPh sb="8" eb="10">
      <t>キジュン</t>
    </rPh>
    <rPh sb="10" eb="11">
      <t>チ</t>
    </rPh>
    <phoneticPr fontId="30"/>
  </si>
  <si>
    <t>km/㍑</t>
    <phoneticPr fontId="30"/>
  </si>
  <si>
    <t>カタログ燃費③</t>
    <rPh sb="4" eb="6">
      <t>ネンピ</t>
    </rPh>
    <phoneticPr fontId="30"/>
  </si>
  <si>
    <t>導入車両のカタログ燃費を記入ください。
※カタログ燃費は販売店にご確認ください</t>
    <rPh sb="0" eb="2">
      <t>ドウニュウ</t>
    </rPh>
    <rPh sb="2" eb="4">
      <t>シャリョウ</t>
    </rPh>
    <rPh sb="9" eb="11">
      <t>ネンピ</t>
    </rPh>
    <rPh sb="12" eb="14">
      <t>キニュウ</t>
    </rPh>
    <rPh sb="25" eb="27">
      <t>ネンピ</t>
    </rPh>
    <rPh sb="28" eb="31">
      <t>ハンバイテン</t>
    </rPh>
    <rPh sb="33" eb="35">
      <t>カクニン</t>
    </rPh>
    <phoneticPr fontId="30"/>
  </si>
  <si>
    <t>燃費向上率</t>
    <rPh sb="0" eb="2">
      <t>ネンピ</t>
    </rPh>
    <rPh sb="2" eb="4">
      <t>コウジョウ</t>
    </rPh>
    <rPh sb="4" eb="5">
      <t>リツ</t>
    </rPh>
    <phoneticPr fontId="30"/>
  </si>
  <si>
    <t>向上</t>
    <rPh sb="0" eb="2">
      <t>コウジョウ</t>
    </rPh>
    <phoneticPr fontId="30"/>
  </si>
  <si>
    <t>（③/②-1）x100　の計算結果を記入してください
※EXCELの場合自動計算</t>
    <rPh sb="13" eb="15">
      <t>ケイサン</t>
    </rPh>
    <rPh sb="15" eb="17">
      <t>ケッカ</t>
    </rPh>
    <rPh sb="18" eb="20">
      <t>キニュウ</t>
    </rPh>
    <rPh sb="34" eb="36">
      <t>バアイ</t>
    </rPh>
    <rPh sb="36" eb="38">
      <t>ジドウ</t>
    </rPh>
    <rPh sb="38" eb="40">
      <t>ケイサン</t>
    </rPh>
    <phoneticPr fontId="30"/>
  </si>
  <si>
    <t>CO2削減量（予定）</t>
    <rPh sb="3" eb="5">
      <t>サクゲン</t>
    </rPh>
    <rPh sb="5" eb="6">
      <t>リョウ</t>
    </rPh>
    <rPh sb="7" eb="9">
      <t>ヨテイ</t>
    </rPh>
    <phoneticPr fontId="30"/>
  </si>
  <si>
    <t>t削減</t>
    <rPh sb="1" eb="3">
      <t>サクゲン</t>
    </rPh>
    <phoneticPr fontId="30"/>
  </si>
  <si>
    <t>（①/②-①/③）x2.58/1000　の計算結果を記入してください
※EXCELの場合自動計算</t>
    <rPh sb="21" eb="23">
      <t>ケイサン</t>
    </rPh>
    <rPh sb="23" eb="25">
      <t>ケッカ</t>
    </rPh>
    <rPh sb="26" eb="28">
      <t>キニュウ</t>
    </rPh>
    <phoneticPr fontId="30"/>
  </si>
  <si>
    <t>ご注意：燃費改善効果及び二酸化炭素削減効果を把握することが、当該補助金の目的であり、事業報告書を提出しない場合は、補助金の返還もあり得ます。</t>
    <rPh sb="1" eb="3">
      <t>チュウイ</t>
    </rPh>
    <phoneticPr fontId="30"/>
  </si>
  <si>
    <t>別添</t>
  </si>
  <si>
    <r>
      <t>※</t>
    </r>
    <r>
      <rPr>
        <b/>
        <u/>
        <sz val="18"/>
        <color indexed="10"/>
        <rFont val="ＭＳ Ｐゴシック"/>
        <family val="3"/>
        <charset val="128"/>
      </rPr>
      <t>廃車を伴う場合</t>
    </r>
    <rPh sb="1" eb="3">
      <t>ハイシャ</t>
    </rPh>
    <rPh sb="4" eb="5">
      <t>トモナ</t>
    </rPh>
    <rPh sb="6" eb="8">
      <t>バアイ</t>
    </rPh>
    <phoneticPr fontId="30"/>
  </si>
  <si>
    <t>社　　名</t>
    <rPh sb="0" eb="1">
      <t>シャ</t>
    </rPh>
    <rPh sb="3" eb="4">
      <t>ナ</t>
    </rPh>
    <phoneticPr fontId="30"/>
  </si>
  <si>
    <t>：</t>
    <phoneticPr fontId="30"/>
  </si>
  <si>
    <t>貸渡先</t>
    <rPh sb="0" eb="2">
      <t>カシワタシ</t>
    </rPh>
    <rPh sb="2" eb="3">
      <t>サキ</t>
    </rPh>
    <phoneticPr fontId="30"/>
  </si>
  <si>
    <t>(</t>
    <phoneticPr fontId="30"/>
  </si>
  <si>
    <t>)</t>
    <phoneticPr fontId="30"/>
  </si>
  <si>
    <t>廃車車両</t>
    <rPh sb="0" eb="2">
      <t>ハイシャ</t>
    </rPh>
    <rPh sb="2" eb="4">
      <t>シャリョウ</t>
    </rPh>
    <phoneticPr fontId="30"/>
  </si>
  <si>
    <t>導入車両の令和２年度の使用状況</t>
    <rPh sb="0" eb="2">
      <t>ドウニュウ</t>
    </rPh>
    <rPh sb="2" eb="4">
      <t>シャリョウ</t>
    </rPh>
    <rPh sb="5" eb="7">
      <t>レイワ</t>
    </rPh>
    <rPh sb="8" eb="10">
      <t>ネンド</t>
    </rPh>
    <rPh sb="11" eb="13">
      <t>シヨウ</t>
    </rPh>
    <rPh sb="13" eb="15">
      <t>ジョウキョウ</t>
    </rPh>
    <phoneticPr fontId="30"/>
  </si>
  <si>
    <t>導入車両の令和３年度の使用状況</t>
    <rPh sb="0" eb="2">
      <t>ドウニュウ</t>
    </rPh>
    <rPh sb="2" eb="4">
      <t>シャリョウ</t>
    </rPh>
    <rPh sb="5" eb="7">
      <t>レイワ</t>
    </rPh>
    <rPh sb="8" eb="10">
      <t>ネンド</t>
    </rPh>
    <rPh sb="11" eb="13">
      <t>シヨウ</t>
    </rPh>
    <rPh sb="13" eb="15">
      <t>ジョウキョウ</t>
    </rPh>
    <phoneticPr fontId="30"/>
  </si>
  <si>
    <t>型　式</t>
    <rPh sb="0" eb="1">
      <t>カタ</t>
    </rPh>
    <rPh sb="2" eb="3">
      <t>シキ</t>
    </rPh>
    <phoneticPr fontId="30"/>
  </si>
  <si>
    <t>廃車車両は「登録事項等証明書　現在記録」の型式を記入してください。</t>
    <rPh sb="0" eb="2">
      <t>ハイシャ</t>
    </rPh>
    <rPh sb="2" eb="4">
      <t>シャリョウ</t>
    </rPh>
    <rPh sb="6" eb="8">
      <t>トウロク</t>
    </rPh>
    <rPh sb="8" eb="10">
      <t>ジコウ</t>
    </rPh>
    <rPh sb="10" eb="11">
      <t>トウ</t>
    </rPh>
    <rPh sb="11" eb="14">
      <t>ショウメイショ</t>
    </rPh>
    <rPh sb="15" eb="17">
      <t>ゲンザイ</t>
    </rPh>
    <rPh sb="17" eb="19">
      <t>キロク</t>
    </rPh>
    <rPh sb="21" eb="23">
      <t>カタシキ</t>
    </rPh>
    <rPh sb="24" eb="26">
      <t>キニュウ</t>
    </rPh>
    <phoneticPr fontId="30"/>
  </si>
  <si>
    <t>車　名</t>
    <rPh sb="0" eb="1">
      <t>クルマ</t>
    </rPh>
    <rPh sb="2" eb="3">
      <t>メイ</t>
    </rPh>
    <phoneticPr fontId="30"/>
  </si>
  <si>
    <t>廃車車両は「登録事項等証明書　現在記録」の車名を記入してください。</t>
    <rPh sb="0" eb="2">
      <t>ハイシャ</t>
    </rPh>
    <rPh sb="2" eb="4">
      <t>シャリョウ</t>
    </rPh>
    <rPh sb="6" eb="8">
      <t>トウロク</t>
    </rPh>
    <rPh sb="8" eb="10">
      <t>ジコウ</t>
    </rPh>
    <rPh sb="10" eb="11">
      <t>トウ</t>
    </rPh>
    <rPh sb="11" eb="14">
      <t>ショウメイショ</t>
    </rPh>
    <rPh sb="15" eb="17">
      <t>ゲンザイ</t>
    </rPh>
    <rPh sb="17" eb="19">
      <t>キロク</t>
    </rPh>
    <rPh sb="21" eb="23">
      <t>シャメイ</t>
    </rPh>
    <rPh sb="24" eb="26">
      <t>キニュウ</t>
    </rPh>
    <phoneticPr fontId="30"/>
  </si>
  <si>
    <t>廃車日</t>
    <rPh sb="0" eb="2">
      <t>ハイシャ</t>
    </rPh>
    <rPh sb="2" eb="3">
      <t>イリヒ</t>
    </rPh>
    <phoneticPr fontId="30"/>
  </si>
  <si>
    <t>廃車日を記入してください。</t>
    <rPh sb="0" eb="2">
      <t>ハイシャ</t>
    </rPh>
    <rPh sb="2" eb="3">
      <t>ビ</t>
    </rPh>
    <rPh sb="4" eb="6">
      <t>キニュウ</t>
    </rPh>
    <phoneticPr fontId="30"/>
  </si>
  <si>
    <t>年間総走行距離①</t>
    <rPh sb="0" eb="2">
      <t>ネンカン</t>
    </rPh>
    <rPh sb="2" eb="3">
      <t>ソウ</t>
    </rPh>
    <rPh sb="3" eb="5">
      <t>ソウコウ</t>
    </rPh>
    <rPh sb="5" eb="7">
      <t>キョリ</t>
    </rPh>
    <phoneticPr fontId="30"/>
  </si>
  <si>
    <t>km</t>
    <phoneticPr fontId="30"/>
  </si>
  <si>
    <t>廃車車両は把握できる直近1年間の年間総走行距離を記入してください。</t>
    <rPh sb="0" eb="2">
      <t>ハイシャ</t>
    </rPh>
    <rPh sb="2" eb="4">
      <t>シャリョウ</t>
    </rPh>
    <rPh sb="5" eb="7">
      <t>ハアク</t>
    </rPh>
    <rPh sb="10" eb="12">
      <t>チョッキン</t>
    </rPh>
    <rPh sb="13" eb="15">
      <t>ネンカン</t>
    </rPh>
    <rPh sb="16" eb="18">
      <t>ネンカン</t>
    </rPh>
    <rPh sb="18" eb="19">
      <t>ソウ</t>
    </rPh>
    <rPh sb="19" eb="21">
      <t>ソウコウ</t>
    </rPh>
    <rPh sb="21" eb="23">
      <t>キョリ</t>
    </rPh>
    <rPh sb="24" eb="26">
      <t>キニュウ</t>
    </rPh>
    <phoneticPr fontId="30"/>
  </si>
  <si>
    <t>年間燃料消費量②</t>
    <rPh sb="0" eb="2">
      <t>ネンカン</t>
    </rPh>
    <rPh sb="2" eb="4">
      <t>ネンリョウ</t>
    </rPh>
    <rPh sb="4" eb="7">
      <t>ショウヒリョウ</t>
    </rPh>
    <phoneticPr fontId="30"/>
  </si>
  <si>
    <t>㍑</t>
    <phoneticPr fontId="30"/>
  </si>
  <si>
    <t>年間総走行距離①に対する年間燃料消費量を記入してください。</t>
    <rPh sb="0" eb="2">
      <t>ネンカン</t>
    </rPh>
    <rPh sb="2" eb="3">
      <t>ソウ</t>
    </rPh>
    <rPh sb="3" eb="5">
      <t>ソウコウ</t>
    </rPh>
    <rPh sb="5" eb="7">
      <t>キョリ</t>
    </rPh>
    <rPh sb="9" eb="10">
      <t>タイ</t>
    </rPh>
    <rPh sb="12" eb="14">
      <t>ネンカン</t>
    </rPh>
    <rPh sb="14" eb="16">
      <t>ネンリョウ</t>
    </rPh>
    <rPh sb="16" eb="19">
      <t>ショウヒリョウ</t>
    </rPh>
    <rPh sb="20" eb="22">
      <t>キニュウ</t>
    </rPh>
    <phoneticPr fontId="30"/>
  </si>
  <si>
    <t>年間平均燃費③</t>
    <rPh sb="0" eb="2">
      <t>ネンカン</t>
    </rPh>
    <rPh sb="2" eb="4">
      <t>ヘイキン</t>
    </rPh>
    <rPh sb="4" eb="6">
      <t>ネンピ</t>
    </rPh>
    <phoneticPr fontId="30"/>
  </si>
  <si>
    <t>①を②で割ることで、年間平均燃費（1㍑当たりの走行km数）
③が計算されます。</t>
    <rPh sb="4" eb="5">
      <t>ワ</t>
    </rPh>
    <rPh sb="10" eb="12">
      <t>ネンカン</t>
    </rPh>
    <rPh sb="12" eb="14">
      <t>ヘイキン</t>
    </rPh>
    <rPh sb="14" eb="16">
      <t>ネンピ</t>
    </rPh>
    <rPh sb="19" eb="20">
      <t>ア</t>
    </rPh>
    <rPh sb="23" eb="25">
      <t>ソウコウ</t>
    </rPh>
    <rPh sb="27" eb="28">
      <t>スウ</t>
    </rPh>
    <rPh sb="32" eb="34">
      <t>ケイサン</t>
    </rPh>
    <phoneticPr fontId="30"/>
  </si>
  <si>
    <t>使用燃料</t>
    <rPh sb="0" eb="2">
      <t>シヨウ</t>
    </rPh>
    <rPh sb="2" eb="4">
      <t>ネンリョウ</t>
    </rPh>
    <phoneticPr fontId="30"/>
  </si>
  <si>
    <t>軽油</t>
    <rPh sb="0" eb="2">
      <t>ケイユ</t>
    </rPh>
    <phoneticPr fontId="30"/>
  </si>
  <si>
    <t>使用している燃料の種類を記入してください。</t>
    <rPh sb="0" eb="2">
      <t>シヨウ</t>
    </rPh>
    <rPh sb="6" eb="8">
      <t>ネンリョウ</t>
    </rPh>
    <rPh sb="9" eb="11">
      <t>シュルイ</t>
    </rPh>
    <rPh sb="12" eb="14">
      <t>キニュウ</t>
    </rPh>
    <phoneticPr fontId="30"/>
  </si>
  <si>
    <t>ガソリン</t>
    <phoneticPr fontId="30"/>
  </si>
  <si>
    <t>排出係数④</t>
    <rPh sb="0" eb="2">
      <t>ハイシュツ</t>
    </rPh>
    <rPh sb="2" eb="4">
      <t>ケイスウ</t>
    </rPh>
    <phoneticPr fontId="30"/>
  </si>
  <si>
    <t>kgCO2/㍑</t>
    <phoneticPr fontId="30"/>
  </si>
  <si>
    <t>1.排出係数とは、燃料1㍑当たりに何kgのCO2が含まれるかを計算するための係数です。
2.使用する燃料がガソリンであれば2.32、軽油であれば2.58を記入してください。</t>
    <rPh sb="2" eb="4">
      <t>ハイシュツ</t>
    </rPh>
    <rPh sb="4" eb="6">
      <t>ケイスウ</t>
    </rPh>
    <rPh sb="9" eb="11">
      <t>ネンリョウ</t>
    </rPh>
    <rPh sb="13" eb="14">
      <t>ア</t>
    </rPh>
    <rPh sb="17" eb="18">
      <t>ナン</t>
    </rPh>
    <rPh sb="25" eb="26">
      <t>フク</t>
    </rPh>
    <rPh sb="31" eb="33">
      <t>ケイサン</t>
    </rPh>
    <rPh sb="38" eb="40">
      <t>ケイスウ</t>
    </rPh>
    <rPh sb="46" eb="48">
      <t>シヨウ</t>
    </rPh>
    <rPh sb="50" eb="52">
      <t>ネンリョウ</t>
    </rPh>
    <rPh sb="66" eb="68">
      <t>ケイユ</t>
    </rPh>
    <rPh sb="77" eb="79">
      <t>キニュウ</t>
    </rPh>
    <phoneticPr fontId="30"/>
  </si>
  <si>
    <t>導入車両の年間
CO2排出量⑤</t>
    <rPh sb="0" eb="2">
      <t>ドウニュウ</t>
    </rPh>
    <rPh sb="2" eb="4">
      <t>シャリョウ</t>
    </rPh>
    <rPh sb="5" eb="7">
      <t>ネンカン</t>
    </rPh>
    <rPh sb="11" eb="14">
      <t>ハイシュツリョウ</t>
    </rPh>
    <phoneticPr fontId="30"/>
  </si>
  <si>
    <t>tCO2</t>
    <phoneticPr fontId="30"/>
  </si>
  <si>
    <t>導入車両については、年間燃料消費量②に排出係数④を掛けることで、年間CO2排出量を計算することができます。</t>
    <rPh sb="0" eb="2">
      <t>ドウニュウ</t>
    </rPh>
    <rPh sb="2" eb="4">
      <t>シャリョウ</t>
    </rPh>
    <rPh sb="10" eb="12">
      <t>ネンカン</t>
    </rPh>
    <rPh sb="12" eb="14">
      <t>ネンリョウ</t>
    </rPh>
    <rPh sb="14" eb="17">
      <t>ショウヒリョウ</t>
    </rPh>
    <rPh sb="19" eb="21">
      <t>ハイシュツ</t>
    </rPh>
    <rPh sb="21" eb="23">
      <t>ケイスウ</t>
    </rPh>
    <rPh sb="25" eb="26">
      <t>カ</t>
    </rPh>
    <rPh sb="32" eb="34">
      <t>ネンカン</t>
    </rPh>
    <rPh sb="37" eb="39">
      <t>ハイシュツ</t>
    </rPh>
    <rPh sb="39" eb="40">
      <t>リョウ</t>
    </rPh>
    <rPh sb="41" eb="43">
      <t>ケイサン</t>
    </rPh>
    <phoneticPr fontId="30"/>
  </si>
  <si>
    <t>廃車車両の年間
CO2排出量⑥</t>
    <rPh sb="0" eb="2">
      <t>ハイシャ</t>
    </rPh>
    <rPh sb="2" eb="4">
      <t>シャリョウ</t>
    </rPh>
    <rPh sb="5" eb="7">
      <t>ネンカン</t>
    </rPh>
    <rPh sb="11" eb="14">
      <t>ハイシュツリョウ</t>
    </rPh>
    <phoneticPr fontId="30"/>
  </si>
  <si>
    <t>1.廃車車両については、導入車両との比較をするため導入車両と同じ距離を走った時にどれ位のCO2を排出するかを計算する必要があります。
2.導入車両の年間総走行距離①を廃車車両の年間平均燃費③で割ることで、導入車両と同じ距離を走行した際の燃料消費量が計算されます。
3.計算された燃料消費量に廃車車両の排出係数④を掛けることで、廃車車両が導入車両と同じ距離を走行した際の年間CO2排出量を計算することができます。</t>
    <rPh sb="2" eb="4">
      <t>ハイシャ</t>
    </rPh>
    <rPh sb="4" eb="6">
      <t>シャリョウ</t>
    </rPh>
    <rPh sb="12" eb="14">
      <t>ドウニュウ</t>
    </rPh>
    <rPh sb="14" eb="16">
      <t>シャリョウ</t>
    </rPh>
    <rPh sb="18" eb="20">
      <t>ヒカク</t>
    </rPh>
    <rPh sb="25" eb="27">
      <t>ドウニュウ</t>
    </rPh>
    <rPh sb="27" eb="29">
      <t>シャリョウ</t>
    </rPh>
    <rPh sb="30" eb="31">
      <t>オナ</t>
    </rPh>
    <rPh sb="32" eb="34">
      <t>キョリ</t>
    </rPh>
    <rPh sb="35" eb="36">
      <t>ハシ</t>
    </rPh>
    <rPh sb="38" eb="39">
      <t>トキ</t>
    </rPh>
    <rPh sb="42" eb="43">
      <t>クライ</t>
    </rPh>
    <rPh sb="48" eb="50">
      <t>ハイシュツ</t>
    </rPh>
    <rPh sb="54" eb="56">
      <t>ケイサン</t>
    </rPh>
    <rPh sb="58" eb="60">
      <t>ヒツヨウ</t>
    </rPh>
    <rPh sb="69" eb="71">
      <t>ドウニュウ</t>
    </rPh>
    <rPh sb="71" eb="73">
      <t>シャリョウ</t>
    </rPh>
    <rPh sb="74" eb="76">
      <t>ネンカン</t>
    </rPh>
    <rPh sb="76" eb="77">
      <t>ソウ</t>
    </rPh>
    <rPh sb="77" eb="79">
      <t>ソウコウ</t>
    </rPh>
    <rPh sb="79" eb="81">
      <t>キョリ</t>
    </rPh>
    <rPh sb="83" eb="85">
      <t>ハイシャ</t>
    </rPh>
    <rPh sb="85" eb="87">
      <t>シャリョウ</t>
    </rPh>
    <rPh sb="88" eb="90">
      <t>ネンカン</t>
    </rPh>
    <rPh sb="90" eb="92">
      <t>ヘイキン</t>
    </rPh>
    <rPh sb="92" eb="94">
      <t>ネンピ</t>
    </rPh>
    <rPh sb="96" eb="97">
      <t>ワ</t>
    </rPh>
    <rPh sb="102" eb="104">
      <t>ドウニュウ</t>
    </rPh>
    <rPh sb="104" eb="106">
      <t>シャリョウ</t>
    </rPh>
    <rPh sb="107" eb="108">
      <t>オナ</t>
    </rPh>
    <rPh sb="109" eb="111">
      <t>キョリ</t>
    </rPh>
    <rPh sb="112" eb="114">
      <t>ソウコウ</t>
    </rPh>
    <rPh sb="116" eb="117">
      <t>サイ</t>
    </rPh>
    <rPh sb="118" eb="120">
      <t>ネンリョウ</t>
    </rPh>
    <rPh sb="120" eb="123">
      <t>ショウヒリョウ</t>
    </rPh>
    <rPh sb="124" eb="126">
      <t>ケイサン</t>
    </rPh>
    <rPh sb="134" eb="136">
      <t>ケイサン</t>
    </rPh>
    <rPh sb="139" eb="141">
      <t>ネンリョウ</t>
    </rPh>
    <rPh sb="141" eb="144">
      <t>ショウヒリョウ</t>
    </rPh>
    <rPh sb="145" eb="147">
      <t>ハイシャ</t>
    </rPh>
    <rPh sb="147" eb="149">
      <t>シャリョウ</t>
    </rPh>
    <rPh sb="150" eb="152">
      <t>ハイシュツ</t>
    </rPh>
    <rPh sb="152" eb="154">
      <t>ケイスウ</t>
    </rPh>
    <rPh sb="156" eb="157">
      <t>カ</t>
    </rPh>
    <rPh sb="163" eb="165">
      <t>ハイシャ</t>
    </rPh>
    <rPh sb="165" eb="167">
      <t>シャリョウ</t>
    </rPh>
    <rPh sb="168" eb="170">
      <t>ドウニュウ</t>
    </rPh>
    <rPh sb="170" eb="172">
      <t>シャリョウ</t>
    </rPh>
    <rPh sb="173" eb="174">
      <t>オナ</t>
    </rPh>
    <rPh sb="175" eb="177">
      <t>キョリ</t>
    </rPh>
    <rPh sb="178" eb="180">
      <t>ソウコウ</t>
    </rPh>
    <rPh sb="182" eb="183">
      <t>サイ</t>
    </rPh>
    <rPh sb="184" eb="186">
      <t>ネンカン</t>
    </rPh>
    <rPh sb="189" eb="192">
      <t>ハイシュツリョウ</t>
    </rPh>
    <rPh sb="193" eb="195">
      <t>ケイサン</t>
    </rPh>
    <phoneticPr fontId="30"/>
  </si>
  <si>
    <t>燃費改善効果⑦</t>
    <rPh sb="0" eb="2">
      <t>ネンピ</t>
    </rPh>
    <rPh sb="2" eb="4">
      <t>カイゼン</t>
    </rPh>
    <rPh sb="4" eb="6">
      <t>コウカ</t>
    </rPh>
    <phoneticPr fontId="30"/>
  </si>
  <si>
    <t>％</t>
    <phoneticPr fontId="30"/>
  </si>
  <si>
    <t>導入車両の年間平均燃費③を廃車車両の年間平均燃費③で割ることで、燃費がどれだけアップ（改善）したかを計算することができます。</t>
    <rPh sb="0" eb="2">
      <t>ドウニュウ</t>
    </rPh>
    <rPh sb="2" eb="4">
      <t>シャリョウ</t>
    </rPh>
    <rPh sb="5" eb="7">
      <t>ネンカン</t>
    </rPh>
    <rPh sb="7" eb="9">
      <t>ヘイキン</t>
    </rPh>
    <rPh sb="9" eb="11">
      <t>ネンピ</t>
    </rPh>
    <rPh sb="13" eb="15">
      <t>ハイシャ</t>
    </rPh>
    <rPh sb="15" eb="17">
      <t>シャリョウ</t>
    </rPh>
    <rPh sb="18" eb="20">
      <t>ネンカン</t>
    </rPh>
    <rPh sb="20" eb="22">
      <t>ヘイキン</t>
    </rPh>
    <rPh sb="22" eb="24">
      <t>ネンピ</t>
    </rPh>
    <rPh sb="26" eb="27">
      <t>ワ</t>
    </rPh>
    <rPh sb="32" eb="34">
      <t>ネンピ</t>
    </rPh>
    <rPh sb="43" eb="45">
      <t>カイゼン</t>
    </rPh>
    <rPh sb="50" eb="52">
      <t>ケイサン</t>
    </rPh>
    <phoneticPr fontId="30"/>
  </si>
  <si>
    <t>CO2削減効果⑧</t>
    <rPh sb="3" eb="5">
      <t>サクゲン</t>
    </rPh>
    <rPh sb="5" eb="7">
      <t>コウカ</t>
    </rPh>
    <phoneticPr fontId="30"/>
  </si>
  <si>
    <t>廃車車両の年間CO2排出量⑥から導入車両の年間CO2排出量⑤を引くことで、年間（年度途中で導入の場合は、そこから年度末までの間）のCO2削減量を計算することができます。</t>
    <rPh sb="0" eb="2">
      <t>ハイシャ</t>
    </rPh>
    <rPh sb="2" eb="4">
      <t>シャリョウ</t>
    </rPh>
    <rPh sb="5" eb="7">
      <t>ネンカン</t>
    </rPh>
    <rPh sb="10" eb="13">
      <t>ハイシュツリョウ</t>
    </rPh>
    <rPh sb="16" eb="18">
      <t>ドウニュウ</t>
    </rPh>
    <rPh sb="18" eb="20">
      <t>シャリョウ</t>
    </rPh>
    <rPh sb="21" eb="23">
      <t>ネンカン</t>
    </rPh>
    <rPh sb="26" eb="28">
      <t>ハイシュツ</t>
    </rPh>
    <rPh sb="28" eb="29">
      <t>リョウ</t>
    </rPh>
    <rPh sb="31" eb="32">
      <t>ヒ</t>
    </rPh>
    <rPh sb="37" eb="38">
      <t>ネン</t>
    </rPh>
    <rPh sb="38" eb="39">
      <t>カン</t>
    </rPh>
    <rPh sb="40" eb="42">
      <t>ネンド</t>
    </rPh>
    <rPh sb="42" eb="44">
      <t>トチュウ</t>
    </rPh>
    <rPh sb="45" eb="47">
      <t>ドウニュウ</t>
    </rPh>
    <rPh sb="48" eb="50">
      <t>バアイ</t>
    </rPh>
    <rPh sb="56" eb="59">
      <t>ネンドマツ</t>
    </rPh>
    <rPh sb="62" eb="63">
      <t>アイダ</t>
    </rPh>
    <rPh sb="68" eb="70">
      <t>サクゲン</t>
    </rPh>
    <rPh sb="70" eb="71">
      <t>リョウ</t>
    </rPh>
    <rPh sb="72" eb="74">
      <t>ケイサン</t>
    </rPh>
    <phoneticPr fontId="30"/>
  </si>
  <si>
    <t>１．上記様式は、当該年度末及びその後の１年間について毎年度必ず作成し、そのコピーを様式第７事業報告書と共に毎年度提出してください。</t>
    <phoneticPr fontId="30"/>
  </si>
  <si>
    <t>２．燃費改善効果及び二酸化炭素削減効果を把握することが、当該補助金の目的であり、事業報告書を提出しない場合は、補助金の返還もあり得ます。</t>
    <phoneticPr fontId="30"/>
  </si>
  <si>
    <t>　</t>
    <phoneticPr fontId="1"/>
  </si>
  <si>
    <r>
      <t>km/</t>
    </r>
    <r>
      <rPr>
        <sz val="11"/>
        <color rgb="FFFF0000"/>
        <rFont val="游ゴシック"/>
        <family val="3"/>
        <charset val="128"/>
        <scheme val="minor"/>
      </rPr>
      <t>年</t>
    </r>
    <rPh sb="3" eb="4">
      <t>ネン</t>
    </rPh>
    <phoneticPr fontId="1"/>
  </si>
  <si>
    <t>申請日(西暦）</t>
    <rPh sb="0" eb="3">
      <t>シンセイビ</t>
    </rPh>
    <rPh sb="4" eb="6">
      <t>セイレキ</t>
    </rPh>
    <phoneticPr fontId="1"/>
  </si>
  <si>
    <t>←最後の事業ナンバー</t>
    <phoneticPr fontId="1"/>
  </si>
  <si>
    <t>←リサイクルシステム画面「引取工程」の「引渡日」</t>
    <phoneticPr fontId="1"/>
  </si>
  <si>
    <t>←プルダウン選択</t>
    <phoneticPr fontId="1"/>
  </si>
  <si>
    <t>←保存記録の新規登録日。平成22年＝2010年</t>
    <rPh sb="1" eb="5">
      <t>ホゾンキロク</t>
    </rPh>
    <rPh sb="6" eb="8">
      <t>シンキ</t>
    </rPh>
    <rPh sb="8" eb="11">
      <t>トウロクビ</t>
    </rPh>
    <rPh sb="12" eb="14">
      <t>ヘイセイ</t>
    </rPh>
    <rPh sb="16" eb="17">
      <t>ネン</t>
    </rPh>
    <rPh sb="22" eb="23">
      <t>ネン</t>
    </rPh>
    <phoneticPr fontId="1"/>
  </si>
  <si>
    <t>←上記①又は②のどちらか遅い方の日が自動入力</t>
    <rPh sb="18" eb="20">
      <t>ジドウ</t>
    </rPh>
    <rPh sb="20" eb="22">
      <t>ニュウリョク</t>
    </rPh>
    <phoneticPr fontId="1"/>
  </si>
  <si>
    <t>日付は「2022/5/22」のように西暦（半角）で入力ください。表示は和暦となります。</t>
    <rPh sb="0" eb="2">
      <t>ヒヅケ</t>
    </rPh>
    <rPh sb="18" eb="20">
      <t>セイレキ</t>
    </rPh>
    <rPh sb="21" eb="23">
      <t>ハンカク</t>
    </rPh>
    <rPh sb="25" eb="27">
      <t>ニュウリョク</t>
    </rPh>
    <rPh sb="32" eb="34">
      <t>ヒョウジ</t>
    </rPh>
    <rPh sb="35" eb="37">
      <t>ワレキ</t>
    </rPh>
    <phoneticPr fontId="1"/>
  </si>
  <si>
    <t>←2022/4/1~2023/1/31までが申請可です。</t>
    <rPh sb="22" eb="24">
      <t>シンセイ</t>
    </rPh>
    <rPh sb="24" eb="25">
      <t>カ</t>
    </rPh>
    <phoneticPr fontId="1"/>
  </si>
  <si>
    <t>←自動計算。セルが赤くなったらカタログ値を見直してください。</t>
    <rPh sb="1" eb="5">
      <t>ジドウケイサン</t>
    </rPh>
    <rPh sb="9" eb="10">
      <t>アカ</t>
    </rPh>
    <rPh sb="19" eb="20">
      <t>チ</t>
    </rPh>
    <rPh sb="21" eb="23">
      <t>ミナオ</t>
    </rPh>
    <phoneticPr fontId="1"/>
  </si>
  <si>
    <t>←現在記録の「有効期間の満了する日」</t>
    <rPh sb="7" eb="9">
      <t>ユウコウ</t>
    </rPh>
    <rPh sb="9" eb="11">
      <t>キカン</t>
    </rPh>
    <rPh sb="12" eb="14">
      <t>マンリョウ</t>
    </rPh>
    <rPh sb="16" eb="17">
      <t>ヒ</t>
    </rPh>
    <phoneticPr fontId="1"/>
  </si>
  <si>
    <t>①販売店から所有移転登録された日</t>
    <rPh sb="1" eb="4">
      <t>ハンバイテン</t>
    </rPh>
    <rPh sb="6" eb="8">
      <t>ショユウ</t>
    </rPh>
    <rPh sb="8" eb="10">
      <t>イテン</t>
    </rPh>
    <rPh sb="10" eb="12">
      <t>トウロク</t>
    </rPh>
    <rPh sb="15" eb="16">
      <t>ヒ</t>
    </rPh>
    <phoneticPr fontId="1"/>
  </si>
  <si>
    <t>-</t>
    <phoneticPr fontId="1"/>
  </si>
  <si>
    <t>自家用・事業用の別</t>
    <rPh sb="0" eb="3">
      <t>ジカヨウ</t>
    </rPh>
    <rPh sb="4" eb="7">
      <t>ジギョウヨウ</t>
    </rPh>
    <rPh sb="8" eb="9">
      <t>ベツ</t>
    </rPh>
    <phoneticPr fontId="1"/>
  </si>
  <si>
    <t>自家用</t>
    <rPh sb="0" eb="3">
      <t>ジカヨウ</t>
    </rPh>
    <phoneticPr fontId="1"/>
  </si>
  <si>
    <t>事業用</t>
    <rPh sb="0" eb="3">
      <t>ジギョウヨウ</t>
    </rPh>
    <phoneticPr fontId="1"/>
  </si>
  <si>
    <t>委　任　状</t>
  </si>
  <si>
    <t>令和</t>
    <phoneticPr fontId="1"/>
  </si>
  <si>
    <t>年</t>
    <rPh sb="0" eb="1">
      <t>ネン</t>
    </rPh>
    <phoneticPr fontId="1"/>
  </si>
  <si>
    <t>月</t>
    <rPh sb="0" eb="1">
      <t>ガツ</t>
    </rPh>
    <phoneticPr fontId="1"/>
  </si>
  <si>
    <t>日</t>
    <rPh sb="0" eb="1">
      <t>ニチ</t>
    </rPh>
    <phoneticPr fontId="1"/>
  </si>
  <si>
    <t>会　長　岩村　敬　殿</t>
  </si>
  <si>
    <t>住　　　所</t>
    <phoneticPr fontId="1"/>
  </si>
  <si>
    <r>
      <t>（委任者）</t>
    </r>
    <r>
      <rPr>
        <u/>
        <sz val="12"/>
        <color theme="1"/>
        <rFont val="ＭＳ 明朝"/>
        <family val="1"/>
        <charset val="128"/>
      </rPr>
      <t>　　　　　　　　</t>
    </r>
    <phoneticPr fontId="1"/>
  </si>
  <si>
    <t>名　　　称</t>
    <phoneticPr fontId="1"/>
  </si>
  <si>
    <t>代表者氏名</t>
    <phoneticPr fontId="1"/>
  </si>
  <si>
    <t>　㊞</t>
  </si>
  <si>
    <r>
      <t>（受任者）</t>
    </r>
    <r>
      <rPr>
        <u/>
        <sz val="12"/>
        <color theme="1"/>
        <rFont val="ＭＳ 明朝"/>
        <family val="1"/>
        <charset val="128"/>
      </rPr>
      <t>　　　　　　　　　　　</t>
    </r>
    <phoneticPr fontId="1"/>
  </si>
  <si>
    <t>代理人住所　</t>
  </si>
  <si>
    <t>氏　　　名</t>
    <phoneticPr fontId="1"/>
  </si>
  <si>
    <t>㊞</t>
  </si>
  <si>
    <t>　当社</t>
    <phoneticPr fontId="1"/>
  </si>
  <si>
    <t>を代理人と定め、下記権限を委任します。</t>
  </si>
  <si>
    <t>（委任事項）</t>
  </si>
  <si>
    <t>１．令和４年度　低炭素型ディーゼルトラック普及加速化事業の補助金申請業務に</t>
    <phoneticPr fontId="1"/>
  </si>
  <si>
    <t>係る一切の権限を委任いたします。</t>
  </si>
  <si>
    <r>
      <t>←</t>
    </r>
    <r>
      <rPr>
        <sz val="9"/>
        <color theme="1"/>
        <rFont val="游ゴシック"/>
        <family val="3"/>
        <charset val="128"/>
        <scheme val="minor"/>
      </rPr>
      <t>直近の運送事業報告書を転記ください。
注意）資本金3億円以上かつ従業員数300名以上の場合は申請できません。セルが赤くなったらＮＧです。</t>
    </r>
    <rPh sb="3" eb="5">
      <t>ウンソウ</t>
    </rPh>
    <rPh sb="19" eb="21">
      <t>チュウイ</t>
    </rPh>
    <rPh sb="28" eb="32">
      <t>ジュウギョウインスウ</t>
    </rPh>
    <rPh sb="35" eb="36">
      <t>メイ</t>
    </rPh>
    <rPh sb="36" eb="38">
      <t>イジョウ</t>
    </rPh>
    <rPh sb="39" eb="41">
      <t>バアイ</t>
    </rPh>
    <rPh sb="42" eb="44">
      <t>シンセイ</t>
    </rPh>
    <phoneticPr fontId="1"/>
  </si>
  <si>
    <t>LEVO管理NO</t>
  </si>
  <si>
    <t>←LEVOにて使用</t>
    <rPh sb="7" eb="9">
      <t>シヨウ</t>
    </rPh>
    <phoneticPr fontId="1"/>
  </si>
  <si>
    <t>右表を参考に燃費基準値を販売店にご確認の上記入してください
※トラクタの車両総重量は車検証の[　]内の単体重量をご確認ください
※小型の標準架装の最大積載量は販売店にご確認ください</t>
    <rPh sb="0" eb="1">
      <t>ミギ</t>
    </rPh>
    <rPh sb="1" eb="2">
      <t>ヒョウ</t>
    </rPh>
    <rPh sb="3" eb="5">
      <t>サンコウ</t>
    </rPh>
    <rPh sb="6" eb="8">
      <t>ネンピ</t>
    </rPh>
    <rPh sb="8" eb="10">
      <t>キジュン</t>
    </rPh>
    <rPh sb="10" eb="11">
      <t>チ</t>
    </rPh>
    <rPh sb="12" eb="15">
      <t>ハンバイテン</t>
    </rPh>
    <rPh sb="17" eb="19">
      <t>カクニン</t>
    </rPh>
    <rPh sb="20" eb="21">
      <t>ウエ</t>
    </rPh>
    <rPh sb="21" eb="23">
      <t>キニュウ</t>
    </rPh>
    <rPh sb="36" eb="41">
      <t>シャリョウソウジュウリョウ</t>
    </rPh>
    <rPh sb="42" eb="45">
      <t>シャケンショウ</t>
    </rPh>
    <rPh sb="49" eb="50">
      <t>ナイ</t>
    </rPh>
    <rPh sb="51" eb="53">
      <t>タンタイ</t>
    </rPh>
    <rPh sb="53" eb="55">
      <t>ジュウリョウ</t>
    </rPh>
    <rPh sb="57" eb="59">
      <t>カクニン</t>
    </rPh>
    <rPh sb="65" eb="67">
      <t>コガタ</t>
    </rPh>
    <rPh sb="68" eb="70">
      <t>ヒョウジュン</t>
    </rPh>
    <rPh sb="70" eb="72">
      <t>カソウ</t>
    </rPh>
    <rPh sb="73" eb="75">
      <t>サイダイ</t>
    </rPh>
    <rPh sb="75" eb="78">
      <t>セキサイリョウ</t>
    </rPh>
    <rPh sb="79" eb="82">
      <t>ハンバイテン</t>
    </rPh>
    <rPh sb="84" eb="86">
      <t>カクニン</t>
    </rPh>
    <phoneticPr fontId="30"/>
  </si>
  <si>
    <t xml:space="preserve">注１）車型識別記号　２RG-の車両は１０％以上に、
      ２PG-の車両は５％以上１０％未満になります　         </t>
    <rPh sb="0" eb="1">
      <t>チュウ</t>
    </rPh>
    <rPh sb="3" eb="5">
      <t>シャガタ</t>
    </rPh>
    <rPh sb="5" eb="9">
      <t>シキベツキゴウ</t>
    </rPh>
    <rPh sb="15" eb="17">
      <t>シャリョウ</t>
    </rPh>
    <rPh sb="21" eb="23">
      <t>イジョウ</t>
    </rPh>
    <rPh sb="37" eb="39">
      <t>シャリョウ</t>
    </rPh>
    <rPh sb="42" eb="44">
      <t>イジョウ</t>
    </rPh>
    <rPh sb="47" eb="49">
      <t>ミマン</t>
    </rPh>
    <phoneticPr fontId="30"/>
  </si>
  <si>
    <t>リース 料 金 算 定 根 拠 明 細 書</t>
    <rPh sb="4" eb="5">
      <t>リョウ</t>
    </rPh>
    <rPh sb="6" eb="7">
      <t>キン</t>
    </rPh>
    <rPh sb="8" eb="9">
      <t>サン</t>
    </rPh>
    <rPh sb="10" eb="11">
      <t>サダム</t>
    </rPh>
    <rPh sb="12" eb="13">
      <t>ネ</t>
    </rPh>
    <rPh sb="14" eb="15">
      <t>キョ</t>
    </rPh>
    <rPh sb="16" eb="17">
      <t>メイ</t>
    </rPh>
    <rPh sb="18" eb="19">
      <t>ホソ</t>
    </rPh>
    <rPh sb="20" eb="21">
      <t>ショ</t>
    </rPh>
    <phoneticPr fontId="30"/>
  </si>
  <si>
    <t>申請者
氏名又は名称</t>
    <rPh sb="0" eb="3">
      <t>シンセイシャ</t>
    </rPh>
    <rPh sb="4" eb="6">
      <t>シメイ</t>
    </rPh>
    <rPh sb="6" eb="7">
      <t>マタ</t>
    </rPh>
    <rPh sb="8" eb="10">
      <t>メイショウ</t>
    </rPh>
    <phoneticPr fontId="30"/>
  </si>
  <si>
    <t>車名</t>
    <rPh sb="0" eb="1">
      <t>クルマ</t>
    </rPh>
    <rPh sb="1" eb="2">
      <t>メイ</t>
    </rPh>
    <phoneticPr fontId="30"/>
  </si>
  <si>
    <t>型式</t>
    <rPh sb="0" eb="1">
      <t>カタ</t>
    </rPh>
    <rPh sb="1" eb="2">
      <t>シキ</t>
    </rPh>
    <phoneticPr fontId="30"/>
  </si>
  <si>
    <t>登録番号</t>
    <rPh sb="0" eb="2">
      <t>トウロク</t>
    </rPh>
    <rPh sb="2" eb="4">
      <t>バンゴウ</t>
    </rPh>
    <phoneticPr fontId="30"/>
  </si>
  <si>
    <t>貸与先</t>
    <rPh sb="0" eb="1">
      <t>カシ</t>
    </rPh>
    <rPh sb="1" eb="2">
      <t>クミ</t>
    </rPh>
    <rPh sb="2" eb="3">
      <t>サキ</t>
    </rPh>
    <phoneticPr fontId="30"/>
  </si>
  <si>
    <t>貸与月数</t>
    <rPh sb="0" eb="1">
      <t>カシ</t>
    </rPh>
    <rPh sb="1" eb="2">
      <t>クミ</t>
    </rPh>
    <rPh sb="2" eb="3">
      <t>ツキ</t>
    </rPh>
    <rPh sb="3" eb="4">
      <t>カズ</t>
    </rPh>
    <phoneticPr fontId="30"/>
  </si>
  <si>
    <t>ヶ月</t>
    <rPh sb="1" eb="2">
      <t>ゲツ</t>
    </rPh>
    <phoneticPr fontId="30"/>
  </si>
  <si>
    <t>単位：円、消費税抜き</t>
    <rPh sb="0" eb="2">
      <t>タンイ</t>
    </rPh>
    <rPh sb="3" eb="4">
      <t>エン</t>
    </rPh>
    <rPh sb="5" eb="8">
      <t>ショウヒゼイ</t>
    </rPh>
    <rPh sb="8" eb="9">
      <t>ヌ</t>
    </rPh>
    <phoneticPr fontId="30"/>
  </si>
  <si>
    <t>項目</t>
    <rPh sb="0" eb="2">
      <t>コウモク</t>
    </rPh>
    <phoneticPr fontId="30"/>
  </si>
  <si>
    <t>通常料金</t>
    <rPh sb="0" eb="2">
      <t>ツウジョウ</t>
    </rPh>
    <rPh sb="2" eb="4">
      <t>リョウキン</t>
    </rPh>
    <phoneticPr fontId="30"/>
  </si>
  <si>
    <t>補助金適用料金</t>
    <rPh sb="0" eb="3">
      <t>ホジョキン</t>
    </rPh>
    <rPh sb="3" eb="5">
      <t>テキヨウ</t>
    </rPh>
    <rPh sb="5" eb="7">
      <t>リョウキン</t>
    </rPh>
    <phoneticPr fontId="30"/>
  </si>
  <si>
    <t>備　　　考</t>
    <phoneticPr fontId="30"/>
  </si>
  <si>
    <t>車両価格</t>
    <rPh sb="0" eb="2">
      <t>シャリョウ</t>
    </rPh>
    <rPh sb="2" eb="4">
      <t>カカク</t>
    </rPh>
    <phoneticPr fontId="30"/>
  </si>
  <si>
    <t>補助金</t>
    <rPh sb="0" eb="3">
      <t>ホジョキン</t>
    </rPh>
    <phoneticPr fontId="30"/>
  </si>
  <si>
    <t>▲</t>
    <phoneticPr fontId="30"/>
  </si>
  <si>
    <t>小計(①)</t>
    <rPh sb="0" eb="2">
      <t>ショウケイ</t>
    </rPh>
    <phoneticPr fontId="30"/>
  </si>
  <si>
    <t>諸税等</t>
    <rPh sb="0" eb="1">
      <t>ショ</t>
    </rPh>
    <rPh sb="1" eb="2">
      <t>ゼイ</t>
    </rPh>
    <rPh sb="2" eb="3">
      <t>トウ</t>
    </rPh>
    <phoneticPr fontId="30"/>
  </si>
  <si>
    <t>金利等</t>
    <rPh sb="0" eb="2">
      <t>キンリ</t>
    </rPh>
    <rPh sb="2" eb="3">
      <t>ナド</t>
    </rPh>
    <phoneticPr fontId="30"/>
  </si>
  <si>
    <t>小計(②)</t>
    <rPh sb="0" eb="2">
      <t>ショウケイ</t>
    </rPh>
    <phoneticPr fontId="30"/>
  </si>
  <si>
    <t>残存価格(③)</t>
    <rPh sb="0" eb="2">
      <t>ザンソン</t>
    </rPh>
    <rPh sb="2" eb="4">
      <t>カカク</t>
    </rPh>
    <phoneticPr fontId="30"/>
  </si>
  <si>
    <t>合計(①+②-③)</t>
    <rPh sb="0" eb="2">
      <t>ゴウケイ</t>
    </rPh>
    <phoneticPr fontId="30"/>
  </si>
  <si>
    <t>リース料月額</t>
    <rPh sb="3" eb="4">
      <t>リョウ</t>
    </rPh>
    <rPh sb="4" eb="6">
      <t>ゲツガク</t>
    </rPh>
    <phoneticPr fontId="30"/>
  </si>
  <si>
    <t>※車両価格は様式第１の補助対象経費とする</t>
    <rPh sb="1" eb="3">
      <t>シャリョウ</t>
    </rPh>
    <rPh sb="3" eb="5">
      <t>カカク</t>
    </rPh>
    <rPh sb="6" eb="8">
      <t>ヨウシキ</t>
    </rPh>
    <rPh sb="8" eb="9">
      <t>ダイ</t>
    </rPh>
    <rPh sb="11" eb="13">
      <t>ホジョ</t>
    </rPh>
    <rPh sb="13" eb="15">
      <t>タイショウ</t>
    </rPh>
    <rPh sb="15" eb="17">
      <t>ケイヒ</t>
    </rPh>
    <phoneticPr fontId="30"/>
  </si>
  <si>
    <t>リース料合計→</t>
    <rPh sb="3" eb="4">
      <t>リョウ</t>
    </rPh>
    <rPh sb="4" eb="6">
      <t>ゴウケイ</t>
    </rPh>
    <phoneticPr fontId="30"/>
  </si>
  <si>
    <t>←合計（①＋②-③）と同じであること</t>
    <rPh sb="1" eb="3">
      <t>ゴウケイ</t>
    </rPh>
    <rPh sb="11" eb="12">
      <t>オナ</t>
    </rPh>
    <phoneticPr fontId="30"/>
  </si>
  <si>
    <t>（貸与月数ｘリース料月額）</t>
    <rPh sb="1" eb="3">
      <t>タイヨ</t>
    </rPh>
    <rPh sb="3" eb="5">
      <t>ゲッスウ</t>
    </rPh>
    <rPh sb="9" eb="10">
      <t>リョウ</t>
    </rPh>
    <rPh sb="10" eb="12">
      <t>ゲツガク</t>
    </rPh>
    <phoneticPr fontId="30"/>
  </si>
  <si>
    <t>回</t>
    <rPh sb="0" eb="1">
      <t>カイ</t>
    </rPh>
    <phoneticPr fontId="30"/>
  </si>
  <si>
    <t>前払い金等</t>
    <rPh sb="0" eb="2">
      <t>マエバラ</t>
    </rPh>
    <rPh sb="3" eb="4">
      <t>キン</t>
    </rPh>
    <rPh sb="4" eb="5">
      <t>トウ</t>
    </rPh>
    <phoneticPr fontId="30"/>
  </si>
  <si>
    <t>頭金として</t>
    <rPh sb="0" eb="2">
      <t>アタマキン</t>
    </rPh>
    <phoneticPr fontId="30"/>
  </si>
  <si>
    <t>リース料合計＋前払い金</t>
    <rPh sb="3" eb="4">
      <t>リョウ</t>
    </rPh>
    <rPh sb="4" eb="6">
      <t>ゴウケイ</t>
    </rPh>
    <rPh sb="7" eb="9">
      <t>マエバラ</t>
    </rPh>
    <rPh sb="10" eb="11">
      <t>キン</t>
    </rPh>
    <phoneticPr fontId="30"/>
  </si>
  <si>
    <t>（貸与月数ｘリース料月額）＋前払い金</t>
    <rPh sb="1" eb="3">
      <t>タイヨ</t>
    </rPh>
    <rPh sb="3" eb="5">
      <t>ゲッスウ</t>
    </rPh>
    <rPh sb="9" eb="10">
      <t>リョウ</t>
    </rPh>
    <rPh sb="10" eb="12">
      <t>ゲツガク</t>
    </rPh>
    <rPh sb="14" eb="16">
      <t>マエバラ</t>
    </rPh>
    <rPh sb="17" eb="18">
      <t>キン</t>
    </rPh>
    <phoneticPr fontId="30"/>
  </si>
  <si>
    <r>
      <t>　　　　を埋めると、</t>
    </r>
    <r>
      <rPr>
        <sz val="11"/>
        <color rgb="FFFF0000"/>
        <rFont val="游ゴシック"/>
        <family val="3"/>
        <charset val="128"/>
        <scheme val="minor"/>
      </rPr>
      <t>様式第１</t>
    </r>
    <r>
      <rPr>
        <sz val="11"/>
        <color rgb="FFFF0000"/>
        <rFont val="游ゴシック"/>
        <family val="2"/>
        <charset val="128"/>
        <scheme val="minor"/>
      </rPr>
      <t>、</t>
    </r>
    <r>
      <rPr>
        <sz val="11"/>
        <color theme="4" tint="-0.249977111117893"/>
        <rFont val="游ゴシック"/>
        <family val="3"/>
        <charset val="128"/>
        <scheme val="minor"/>
      </rPr>
      <t>様式第１の２</t>
    </r>
    <r>
      <rPr>
        <sz val="11"/>
        <color rgb="FFFF0000"/>
        <rFont val="游ゴシック"/>
        <family val="2"/>
        <charset val="128"/>
        <scheme val="minor"/>
      </rPr>
      <t>、</t>
    </r>
    <r>
      <rPr>
        <sz val="11"/>
        <color theme="9" tint="-0.249977111117893"/>
        <rFont val="游ゴシック"/>
        <family val="3"/>
        <charset val="128"/>
        <scheme val="minor"/>
      </rPr>
      <t>様式第６</t>
    </r>
    <r>
      <rPr>
        <sz val="11"/>
        <color rgb="FFFF0000"/>
        <rFont val="游ゴシック"/>
        <family val="2"/>
        <charset val="128"/>
        <scheme val="minor"/>
      </rPr>
      <t>、</t>
    </r>
    <r>
      <rPr>
        <sz val="11"/>
        <color theme="5" tint="-0.249977111117893"/>
        <rFont val="游ゴシック"/>
        <family val="3"/>
        <charset val="128"/>
        <scheme val="minor"/>
      </rPr>
      <t>CO2算定書、</t>
    </r>
    <r>
      <rPr>
        <sz val="11"/>
        <color rgb="FF7030A0"/>
        <rFont val="游ゴシック"/>
        <family val="3"/>
        <charset val="128"/>
        <scheme val="minor"/>
      </rPr>
      <t>算定根拠明細のひな形(リースの場合のみ）</t>
    </r>
    <r>
      <rPr>
        <sz val="11"/>
        <color rgb="FFFF0000"/>
        <rFont val="游ゴシック"/>
        <family val="2"/>
        <charset val="128"/>
        <scheme val="minor"/>
      </rPr>
      <t>が自動作成されます。</t>
    </r>
    <rPh sb="5" eb="6">
      <t>ウ</t>
    </rPh>
    <rPh sb="10" eb="12">
      <t>ヨウシキ</t>
    </rPh>
    <rPh sb="12" eb="13">
      <t>ダイ</t>
    </rPh>
    <rPh sb="15" eb="17">
      <t>ヨウシキ</t>
    </rPh>
    <rPh sb="17" eb="18">
      <t>ダイ</t>
    </rPh>
    <rPh sb="22" eb="24">
      <t>ヨウシキ</t>
    </rPh>
    <rPh sb="24" eb="25">
      <t>ダイ</t>
    </rPh>
    <rPh sb="30" eb="33">
      <t>サンテイショ</t>
    </rPh>
    <rPh sb="34" eb="38">
      <t>サンテイコンキョ</t>
    </rPh>
    <rPh sb="38" eb="40">
      <t>メイサイ</t>
    </rPh>
    <rPh sb="43" eb="44">
      <t>ガタ</t>
    </rPh>
    <rPh sb="55" eb="57">
      <t>ジドウ</t>
    </rPh>
    <rPh sb="57" eb="59">
      <t>サクセイ</t>
    </rPh>
    <phoneticPr fontId="1"/>
  </si>
  <si>
    <t>←保存記録の最後の一時抹消日（なければ記入不要）</t>
    <rPh sb="19" eb="23">
      <t>キニュウフヨウ</t>
    </rPh>
    <phoneticPr fontId="1"/>
  </si>
  <si>
    <t>UDトラックス</t>
    <phoneticPr fontId="1"/>
  </si>
  <si>
    <t>←メール(投函）する日</t>
    <rPh sb="5" eb="7">
      <t>トウカン</t>
    </rPh>
    <phoneticPr fontId="1"/>
  </si>
  <si>
    <t>←セルが赤くなった場合は廃車要件を満足していません。</t>
    <rPh sb="4" eb="5">
      <t>アカ</t>
    </rPh>
    <rPh sb="9" eb="11">
      <t>バアイ</t>
    </rPh>
    <rPh sb="12" eb="14">
      <t>ハイシャ</t>
    </rPh>
    <rPh sb="14" eb="16">
      <t>ヨウケン</t>
    </rPh>
    <rPh sb="17" eb="19">
      <t>マンゾク</t>
    </rPh>
    <phoneticPr fontId="1"/>
  </si>
  <si>
    <t>←おおよそで構いません。CO2排出削減量想定に使用します。</t>
    <phoneticPr fontId="1"/>
  </si>
  <si>
    <t>←③④から自動入力</t>
    <rPh sb="5" eb="7">
      <t>ジドウ</t>
    </rPh>
    <rPh sb="7" eb="9">
      <t>ニュウリョク</t>
    </rPh>
    <phoneticPr fontId="1"/>
  </si>
  <si>
    <t>←ベース車両のカタログ燃費は販売店へお問い合わせください。</t>
    <rPh sb="4" eb="6">
      <t>シャリョウ</t>
    </rPh>
    <rPh sb="11" eb="13">
      <t>ネンピ</t>
    </rPh>
    <rPh sb="14" eb="17">
      <t>ハンバイテン</t>
    </rPh>
    <rPh sb="19" eb="20">
      <t>ト</t>
    </rPh>
    <rPh sb="21" eb="22">
      <t>ア</t>
    </rPh>
    <phoneticPr fontId="1"/>
  </si>
  <si>
    <t xml:space="preserve">  ←新規登録時から自社所有の場合は、新規登録日をコピー</t>
    <rPh sb="3" eb="5">
      <t>シンキ</t>
    </rPh>
    <rPh sb="5" eb="8">
      <t>トウロクジ</t>
    </rPh>
    <rPh sb="10" eb="14">
      <t>ジシャショユウ</t>
    </rPh>
    <rPh sb="15" eb="17">
      <t>バアイ</t>
    </rPh>
    <rPh sb="19" eb="21">
      <t>シンキ</t>
    </rPh>
    <rPh sb="21" eb="23">
      <t>トウロク</t>
    </rPh>
    <rPh sb="23" eb="24">
      <t>ビ</t>
    </rPh>
    <phoneticPr fontId="1"/>
  </si>
  <si>
    <t>※事業者番号(09含め12桁)</t>
    <rPh sb="1" eb="6">
      <t>ジギョウシャバンゴウ</t>
    </rPh>
    <rPh sb="9" eb="10">
      <t>フク</t>
    </rPh>
    <rPh sb="13" eb="14">
      <t>ケタ</t>
    </rPh>
    <phoneticPr fontId="1"/>
  </si>
  <si>
    <t>冷蔵冷凍車</t>
    <rPh sb="0" eb="2">
      <t>レイゾウ</t>
    </rPh>
    <rPh sb="2" eb="4">
      <t>レイトウ</t>
    </rPh>
    <rPh sb="4" eb="5">
      <t>シャ</t>
    </rPh>
    <phoneticPr fontId="1"/>
  </si>
  <si>
    <t>フリガナ（半角ｶﾅ）</t>
    <rPh sb="5" eb="7">
      <t>ハンカク</t>
    </rPh>
    <phoneticPr fontId="1"/>
  </si>
  <si>
    <t>差</t>
    <rPh sb="0" eb="1">
      <t>サ</t>
    </rPh>
    <phoneticPr fontId="1"/>
  </si>
  <si>
    <t>三菱ふそう</t>
    <rPh sb="0" eb="2">
      <t>ミツビシ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</si>
</sst>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
    <numFmt numFmtId="177" formatCode="yyyy/m/d;@"/>
    <numFmt numFmtId="178" formatCode="_ * #,##0_ ;_ * \-#,##0_ ;_ * &quot;&quot;_ ;_ @_ "/>
    <numFmt numFmtId="179" formatCode="0.0_);[Red]\(0.0\)"/>
    <numFmt numFmtId="180" formatCode="[$-411]ggge&quot;年&quot;m&quot;月&quot;d&quot;日&quot;;@"/>
    <numFmt numFmtId="181" formatCode="#,##0.0_);[Red]\(#,##0.0\)"/>
    <numFmt numFmtId="182" formatCode="0.00_ "/>
    <numFmt numFmtId="183" formatCode="0.0_ "/>
    <numFmt numFmtId="184" formatCode="0.00_);[Red]\(0.00\)"/>
    <numFmt numFmtId="185" formatCode="[$-411]ggge&quot;年&quot;m&quot;月&quot;d&quot;日&quot;;;&quot;&quot;"/>
    <numFmt numFmtId="186" formatCode="_ * #,##0_ ;_ * \-#,##0_ ;_ * &quot;&quot;_ ;_ &quot;&quot;_ "/>
    <numFmt numFmtId="187" formatCode="[$-411]ggge&quot;年&quot;m&quot;月&quot;d&quot;日&quot;;&quot;&quot;"/>
    <numFmt numFmtId="188" formatCode="_ * #,##0_ ;_ * \-#,##0_ ;_ * &quot;&quot;_ ;_ &quot;&quot;@_ "/>
    <numFmt numFmtId="189" formatCode="0;&quot;&quot;"/>
    <numFmt numFmtId="190" formatCode="0;;&quot;&quot;"/>
    <numFmt numFmtId="191" formatCode="#,##0_);[Red]\(#,##0\)"/>
    <numFmt numFmtId="192" formatCode="0_ "/>
    <numFmt numFmtId="193" formatCode="#,##0;[Red]#,##0"/>
    <numFmt numFmtId="194" formatCode="#,##0;&quot;▲ &quot;#,##0"/>
    <numFmt numFmtId="195" formatCode="@&quot; 様&quot;"/>
  </numFmts>
  <fonts count="6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b/>
      <sz val="12"/>
      <color theme="1"/>
      <name val="游ゴシック"/>
      <family val="3"/>
      <charset val="128"/>
      <scheme val="minor"/>
    </font>
    <font>
      <sz val="11"/>
      <color rgb="FFFF0000"/>
      <name val="游ゴシック"/>
      <family val="2"/>
      <charset val="128"/>
      <scheme val="minor"/>
    </font>
    <font>
      <sz val="10"/>
      <color rgb="FF000000"/>
      <name val="Times New Roman"/>
      <family val="1"/>
    </font>
    <font>
      <sz val="11"/>
      <name val="游ゴシック"/>
      <family val="2"/>
      <charset val="128"/>
      <scheme val="minor"/>
    </font>
    <font>
      <sz val="11"/>
      <name val="游ゴシック"/>
      <family val="3"/>
      <charset val="128"/>
      <scheme val="minor"/>
    </font>
    <font>
      <sz val="1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12"/>
      <name val="ＭＳ 明朝"/>
      <family val="1"/>
      <charset val="128"/>
    </font>
    <font>
      <sz val="12"/>
      <name val="ＭＳ 明朝"/>
      <family val="1"/>
    </font>
    <font>
      <sz val="10"/>
      <name val="Times New Roman"/>
      <family val="1"/>
    </font>
    <font>
      <sz val="16"/>
      <name val="ＭＳ 明朝"/>
      <family val="1"/>
      <charset val="128"/>
    </font>
    <font>
      <sz val="16"/>
      <name val="ＭＳ 明朝"/>
      <family val="1"/>
    </font>
    <font>
      <sz val="18"/>
      <name val="ＭＳ 明朝"/>
      <family val="1"/>
      <charset val="128"/>
    </font>
    <font>
      <sz val="18"/>
      <name val="ＭＳ 明朝"/>
      <family val="1"/>
    </font>
    <font>
      <sz val="10.5"/>
      <name val="ＭＳ 明朝"/>
      <family val="1"/>
      <charset val="128"/>
    </font>
    <font>
      <sz val="10.5"/>
      <name val="ＭＳ 明朝"/>
      <family val="1"/>
    </font>
    <font>
      <sz val="11"/>
      <name val="ＭＳ 明朝"/>
      <family val="1"/>
    </font>
    <font>
      <sz val="14"/>
      <name val="ＭＳ 明朝"/>
      <family val="1"/>
      <charset val="128"/>
    </font>
    <font>
      <sz val="6"/>
      <name val="ＭＳ Ｐゴシック"/>
      <family val="3"/>
      <charset val="128"/>
    </font>
    <font>
      <sz val="10"/>
      <name val="ＭＳ Ｐゴシック"/>
      <family val="3"/>
      <charset val="128"/>
    </font>
    <font>
      <sz val="14"/>
      <name val="ＭＳ 明朝"/>
      <family val="1"/>
    </font>
    <font>
      <sz val="8"/>
      <name val="ＭＳ 明朝"/>
      <family val="1"/>
    </font>
    <font>
      <sz val="10"/>
      <name val="ＭＳ 明朝"/>
      <family val="1"/>
    </font>
    <font>
      <sz val="18"/>
      <name val="游ゴシック"/>
      <family val="3"/>
      <charset val="128"/>
      <scheme val="minor"/>
    </font>
    <font>
      <sz val="12"/>
      <color theme="1"/>
      <name val="游ゴシック"/>
      <family val="3"/>
      <charset val="128"/>
      <scheme val="minor"/>
    </font>
    <font>
      <b/>
      <sz val="18"/>
      <color rgb="FFFF0000"/>
      <name val="游ゴシック"/>
      <family val="3"/>
      <charset val="128"/>
      <scheme val="minor"/>
    </font>
    <font>
      <sz val="12"/>
      <name val="游ゴシック"/>
      <family val="3"/>
      <charset val="128"/>
      <scheme val="minor"/>
    </font>
    <font>
      <sz val="16"/>
      <name val="游ゴシック"/>
      <family val="3"/>
      <charset val="128"/>
      <scheme val="minor"/>
    </font>
    <font>
      <b/>
      <u/>
      <sz val="18"/>
      <color indexed="10"/>
      <name val="ＭＳ Ｐゴシック"/>
      <family val="3"/>
      <charset val="128"/>
    </font>
    <font>
      <sz val="16"/>
      <color rgb="FFFF0000"/>
      <name val="游ゴシック"/>
      <family val="3"/>
      <charset val="128"/>
      <scheme val="minor"/>
    </font>
    <font>
      <sz val="14"/>
      <name val="游ゴシック"/>
      <family val="3"/>
      <charset val="128"/>
      <scheme val="minor"/>
    </font>
    <font>
      <sz val="20"/>
      <name val="游ゴシック"/>
      <family val="3"/>
      <charset val="128"/>
      <scheme val="minor"/>
    </font>
    <font>
      <sz val="28"/>
      <name val="游ゴシック"/>
      <family val="3"/>
      <charset val="128"/>
      <scheme val="minor"/>
    </font>
    <font>
      <sz val="14"/>
      <name val="Times New Roman"/>
      <family val="1"/>
    </font>
    <font>
      <sz val="12"/>
      <color theme="1"/>
      <name val="ＭＳ 明朝"/>
      <family val="1"/>
      <charset val="128"/>
    </font>
    <font>
      <sz val="16"/>
      <color theme="1"/>
      <name val="ＭＳ 明朝"/>
      <family val="1"/>
      <charset val="128"/>
    </font>
    <font>
      <sz val="11"/>
      <color theme="1"/>
      <name val="ＭＳ 明朝"/>
      <family val="1"/>
      <charset val="128"/>
    </font>
    <font>
      <u/>
      <sz val="12"/>
      <color theme="1"/>
      <name val="ＭＳ 明朝"/>
      <family val="1"/>
      <charset val="128"/>
    </font>
    <font>
      <sz val="12"/>
      <color theme="1"/>
      <name val="Century"/>
      <family val="1"/>
    </font>
    <font>
      <sz val="9"/>
      <color theme="1"/>
      <name val="游ゴシック"/>
      <family val="3"/>
      <charset val="128"/>
      <scheme val="minor"/>
    </font>
    <font>
      <sz val="11"/>
      <name val="ＭＳ Ｐゴシック"/>
      <family val="3"/>
      <charset val="128"/>
    </font>
    <font>
      <sz val="10"/>
      <color rgb="FF000000"/>
      <name val="ＭＳ Ｐ明朝"/>
      <family val="1"/>
      <charset val="128"/>
    </font>
    <font>
      <sz val="10"/>
      <color indexed="10"/>
      <name val="ＭＳ 明朝"/>
      <family val="1"/>
      <charset val="128"/>
    </font>
    <font>
      <b/>
      <sz val="14"/>
      <name val="ＭＳ 明朝"/>
      <family val="1"/>
      <charset val="128"/>
    </font>
    <font>
      <b/>
      <sz val="10"/>
      <name val="ＭＳ 明朝"/>
      <family val="1"/>
      <charset val="128"/>
    </font>
    <font>
      <sz val="11"/>
      <color rgb="FFFF0000"/>
      <name val="ＭＳ 明朝"/>
      <family val="1"/>
      <charset val="128"/>
    </font>
    <font>
      <sz val="11"/>
      <color indexed="12"/>
      <name val="ＭＳ 明朝"/>
      <family val="1"/>
      <charset val="128"/>
    </font>
    <font>
      <sz val="10"/>
      <color theme="1"/>
      <name val="ＭＳ 明朝"/>
      <family val="1"/>
      <charset val="128"/>
    </font>
    <font>
      <sz val="10"/>
      <color rgb="FFFF0000"/>
      <name val="ＭＳ 明朝"/>
      <family val="1"/>
      <charset val="128"/>
    </font>
    <font>
      <sz val="8"/>
      <color theme="1"/>
      <name val="ＭＳ 明朝"/>
      <family val="1"/>
      <charset val="128"/>
    </font>
    <font>
      <sz val="11"/>
      <color rgb="FF000000"/>
      <name val="ＭＳ Ｐゴシック"/>
      <family val="3"/>
      <charset val="128"/>
    </font>
    <font>
      <sz val="6"/>
      <name val="ＭＳ 明朝"/>
      <family val="1"/>
      <charset val="128"/>
    </font>
    <font>
      <sz val="11"/>
      <color theme="4" tint="-0.249977111117893"/>
      <name val="游ゴシック"/>
      <family val="3"/>
      <charset val="128"/>
      <scheme val="minor"/>
    </font>
    <font>
      <sz val="11"/>
      <color theme="9" tint="-0.249977111117893"/>
      <name val="游ゴシック"/>
      <family val="3"/>
      <charset val="128"/>
      <scheme val="minor"/>
    </font>
    <font>
      <sz val="11"/>
      <color theme="5" tint="-0.249977111117893"/>
      <name val="游ゴシック"/>
      <family val="3"/>
      <charset val="128"/>
      <scheme val="minor"/>
    </font>
    <font>
      <sz val="11"/>
      <color rgb="FF7030A0"/>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dashDot">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right/>
      <top/>
      <bottom style="hair">
        <color auto="1"/>
      </bottom>
      <diagonal/>
    </border>
    <border>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indexed="64"/>
      </left>
      <right/>
      <top style="medium">
        <color indexed="64"/>
      </top>
      <bottom style="hair">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9" fillId="0" borderId="0"/>
    <xf numFmtId="0" fontId="4"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2" fillId="0" borderId="0">
      <alignment vertical="center"/>
    </xf>
    <xf numFmtId="38" fontId="52" fillId="0" borderId="0" applyFont="0" applyFill="0" applyBorder="0" applyAlignment="0" applyProtection="0">
      <alignment vertical="center"/>
    </xf>
  </cellStyleXfs>
  <cellXfs count="69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quotePrefix="1">
      <alignmen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left" vertic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7"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2" fillId="0" borderId="0" xfId="0" applyFont="1" applyAlignment="1">
      <alignment vertical="center" shrinkToFit="1"/>
    </xf>
    <xf numFmtId="0" fontId="0" fillId="0" borderId="0" xfId="0" applyAlignment="1">
      <alignment horizontal="left" vertical="center" shrinkToFit="1"/>
    </xf>
    <xf numFmtId="0" fontId="0" fillId="0" borderId="0" xfId="0" applyBorder="1" applyAlignment="1">
      <alignment horizontal="left" vertical="center" shrinkToFit="1"/>
    </xf>
    <xf numFmtId="0" fontId="0" fillId="0" borderId="0" xfId="0" applyBorder="1" applyAlignment="1">
      <alignment horizontal="center" vertical="center"/>
    </xf>
    <xf numFmtId="0" fontId="8" fillId="0" borderId="0" xfId="0" applyFont="1" applyAlignment="1">
      <alignment horizontal="center" vertical="center"/>
    </xf>
    <xf numFmtId="0" fontId="0" fillId="0" borderId="0" xfId="0" applyBorder="1">
      <alignment vertical="center"/>
    </xf>
    <xf numFmtId="0" fontId="8" fillId="0" borderId="0" xfId="0" applyFont="1" applyAlignment="1">
      <alignment horizontal="left" vertical="center"/>
    </xf>
    <xf numFmtId="0" fontId="0" fillId="0" borderId="0" xfId="0" applyAlignment="1">
      <alignment horizontal="center" vertical="center" shrinkToFit="1"/>
    </xf>
    <xf numFmtId="0" fontId="2" fillId="0" borderId="0" xfId="0" applyFont="1" applyAlignment="1">
      <alignment horizontal="left" vertical="center" wrapText="1" shrinkToFit="1"/>
    </xf>
    <xf numFmtId="0" fontId="2" fillId="0" borderId="0" xfId="0" applyFont="1" applyAlignment="1">
      <alignment vertical="center" wrapText="1" shrinkToFit="1"/>
    </xf>
    <xf numFmtId="0" fontId="3" fillId="0" borderId="0" xfId="0" applyFont="1" applyAlignment="1">
      <alignment vertical="center" wrapText="1" shrinkToFit="1"/>
    </xf>
    <xf numFmtId="0" fontId="0" fillId="0" borderId="0" xfId="0" applyAlignment="1">
      <alignment horizontal="center" vertical="center"/>
    </xf>
    <xf numFmtId="0" fontId="0" fillId="2" borderId="0" xfId="0" applyFill="1" applyAlignment="1">
      <alignment horizontal="center"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NumberFormat="1">
      <alignment vertical="center"/>
    </xf>
    <xf numFmtId="177" fontId="0" fillId="0" borderId="0" xfId="0" applyNumberFormat="1">
      <alignment vertical="center"/>
    </xf>
    <xf numFmtId="0" fontId="13" fillId="0" borderId="0" xfId="0" applyFont="1">
      <alignment vertical="center"/>
    </xf>
    <xf numFmtId="14" fontId="0" fillId="0" borderId="0" xfId="0" applyNumberFormat="1">
      <alignment vertical="center"/>
    </xf>
    <xf numFmtId="0" fontId="2" fillId="0" borderId="0" xfId="0" applyFont="1">
      <alignment vertical="center"/>
    </xf>
    <xf numFmtId="0" fontId="8" fillId="0" borderId="0" xfId="0" applyFont="1">
      <alignment vertical="center"/>
    </xf>
    <xf numFmtId="0" fontId="14" fillId="0" borderId="0" xfId="0" applyFont="1">
      <alignment vertical="center"/>
    </xf>
    <xf numFmtId="0" fontId="15" fillId="0" borderId="0" xfId="0" applyFont="1" applyProtection="1">
      <alignment vertical="center"/>
      <protection locked="0"/>
    </xf>
    <xf numFmtId="0" fontId="15" fillId="0" borderId="0" xfId="0" applyFont="1" applyBorder="1" applyProtection="1">
      <alignment vertical="center"/>
      <protection locked="0"/>
    </xf>
    <xf numFmtId="0" fontId="15" fillId="0" borderId="0" xfId="0" applyFont="1" applyFill="1" applyProtection="1">
      <alignment vertical="center"/>
      <protection locked="0"/>
    </xf>
    <xf numFmtId="0" fontId="15" fillId="0" borderId="0" xfId="0" applyFo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right"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15" fillId="0" borderId="0" xfId="0" applyFont="1" applyAlignment="1" applyProtection="1">
      <alignment vertical="center"/>
    </xf>
    <xf numFmtId="0" fontId="18" fillId="0" borderId="0" xfId="0" applyFont="1" applyFill="1" applyAlignment="1" applyProtection="1">
      <alignment horizontal="right" vertical="center"/>
    </xf>
    <xf numFmtId="0" fontId="15" fillId="0" borderId="0" xfId="0" applyFont="1" applyAlignment="1" applyProtection="1">
      <alignment horizontal="left" vertical="center"/>
    </xf>
    <xf numFmtId="0" fontId="15" fillId="0" borderId="0" xfId="0" applyFont="1" applyAlignment="1" applyProtection="1"/>
    <xf numFmtId="0" fontId="16" fillId="0" borderId="0" xfId="0" applyFont="1" applyAlignment="1" applyProtection="1">
      <alignment horizontal="right" vertical="top"/>
    </xf>
    <xf numFmtId="0" fontId="15" fillId="0" borderId="13" xfId="0" applyFont="1" applyBorder="1" applyProtection="1">
      <alignment vertical="center"/>
    </xf>
    <xf numFmtId="0" fontId="15" fillId="0" borderId="20" xfId="0" applyFont="1" applyBorder="1" applyAlignment="1" applyProtection="1">
      <alignment horizontal="center" vertical="center"/>
    </xf>
    <xf numFmtId="0" fontId="15" fillId="0" borderId="15" xfId="0" applyFont="1" applyBorder="1" applyAlignment="1" applyProtection="1">
      <alignment vertical="center"/>
    </xf>
    <xf numFmtId="0" fontId="16" fillId="0" borderId="0" xfId="0" applyFont="1" applyProtection="1">
      <alignment vertical="center"/>
    </xf>
    <xf numFmtId="0" fontId="19" fillId="0" borderId="0" xfId="2" applyFont="1" applyFill="1" applyBorder="1" applyAlignment="1" applyProtection="1">
      <alignment vertical="top" wrapText="1"/>
    </xf>
    <xf numFmtId="0" fontId="21" fillId="0" borderId="0" xfId="2" applyFont="1" applyFill="1" applyBorder="1" applyAlignment="1" applyProtection="1">
      <alignment horizontal="left" vertical="top"/>
      <protection locked="0"/>
    </xf>
    <xf numFmtId="0" fontId="21" fillId="0" borderId="0" xfId="2" applyFont="1" applyFill="1" applyBorder="1" applyAlignment="1" applyProtection="1">
      <alignment horizontal="left" vertical="center"/>
      <protection locked="0"/>
    </xf>
    <xf numFmtId="0" fontId="31" fillId="0" borderId="0" xfId="2" applyFont="1" applyFill="1" applyBorder="1" applyAlignment="1" applyProtection="1">
      <alignment horizontal="left" vertical="top"/>
      <protection locked="0"/>
    </xf>
    <xf numFmtId="0" fontId="31" fillId="0" borderId="0" xfId="2" applyFont="1" applyFill="1" applyBorder="1" applyAlignment="1" applyProtection="1">
      <alignment horizontal="left" vertical="top" wrapText="1"/>
      <protection locked="0"/>
    </xf>
    <xf numFmtId="0" fontId="21" fillId="0" borderId="36" xfId="2" applyFont="1" applyFill="1" applyBorder="1" applyAlignment="1" applyProtection="1">
      <alignment horizontal="left" vertical="center" wrapText="1" indent="4"/>
    </xf>
    <xf numFmtId="0" fontId="17" fillId="0" borderId="30" xfId="2" applyFont="1" applyFill="1" applyBorder="1" applyAlignment="1" applyProtection="1">
      <alignment horizontal="center" vertical="center" wrapText="1"/>
    </xf>
    <xf numFmtId="0" fontId="17" fillId="0" borderId="35" xfId="2" applyFont="1" applyFill="1" applyBorder="1" applyAlignment="1" applyProtection="1">
      <alignment horizontal="left" vertical="top" wrapText="1"/>
    </xf>
    <xf numFmtId="0" fontId="21" fillId="0" borderId="0" xfId="2" applyFont="1" applyFill="1" applyBorder="1" applyAlignment="1" applyProtection="1">
      <alignment horizontal="center" vertical="top"/>
      <protection locked="0"/>
    </xf>
    <xf numFmtId="0" fontId="28" fillId="0" borderId="31" xfId="2" applyFont="1" applyFill="1" applyBorder="1" applyAlignment="1" applyProtection="1">
      <alignment horizontal="right" vertical="center" wrapText="1"/>
    </xf>
    <xf numFmtId="0" fontId="16" fillId="0" borderId="33" xfId="2" applyFont="1" applyFill="1" applyBorder="1" applyAlignment="1" applyProtection="1">
      <alignment horizontal="left" vertical="top" wrapText="1" indent="1"/>
    </xf>
    <xf numFmtId="0" fontId="19" fillId="0" borderId="36" xfId="2" applyFont="1" applyFill="1" applyBorder="1" applyAlignment="1" applyProtection="1">
      <alignment horizontal="center" vertical="center" wrapText="1"/>
    </xf>
    <xf numFmtId="0" fontId="15" fillId="0" borderId="0" xfId="0" applyFont="1">
      <alignment vertical="center"/>
    </xf>
    <xf numFmtId="0" fontId="4" fillId="0" borderId="0" xfId="3"/>
    <xf numFmtId="0" fontId="35" fillId="0" borderId="0" xfId="3" applyFont="1" applyAlignment="1" applyProtection="1">
      <alignment vertical="center"/>
    </xf>
    <xf numFmtId="0" fontId="4" fillId="0" borderId="0" xfId="3" applyProtection="1"/>
    <xf numFmtId="0" fontId="4" fillId="0" borderId="0" xfId="3" applyAlignment="1" applyProtection="1">
      <alignment horizontal="right" vertical="center"/>
    </xf>
    <xf numFmtId="0" fontId="4" fillId="0" borderId="0" xfId="3" applyAlignment="1" applyProtection="1">
      <alignment vertical="center"/>
    </xf>
    <xf numFmtId="0" fontId="37" fillId="0" borderId="0" xfId="3" applyFont="1" applyAlignment="1" applyProtection="1">
      <alignment vertical="center"/>
    </xf>
    <xf numFmtId="0" fontId="36" fillId="0" borderId="0" xfId="3" applyFont="1" applyFill="1" applyAlignment="1" applyProtection="1">
      <alignment vertical="center"/>
    </xf>
    <xf numFmtId="0" fontId="4" fillId="0" borderId="13" xfId="3" applyBorder="1" applyAlignment="1" applyProtection="1">
      <alignment horizontal="center" vertical="center"/>
    </xf>
    <xf numFmtId="0" fontId="4" fillId="0" borderId="16" xfId="3" applyBorder="1" applyAlignment="1" applyProtection="1">
      <alignment vertical="center"/>
    </xf>
    <xf numFmtId="176" fontId="13" fillId="3" borderId="15" xfId="5" applyNumberFormat="1" applyFont="1" applyFill="1" applyBorder="1" applyAlignment="1" applyProtection="1">
      <alignment vertical="center"/>
    </xf>
    <xf numFmtId="2" fontId="13" fillId="3" borderId="15" xfId="3" applyNumberFormat="1" applyFont="1" applyFill="1" applyBorder="1" applyAlignment="1" applyProtection="1">
      <alignment vertical="center"/>
    </xf>
    <xf numFmtId="0" fontId="4" fillId="0" borderId="0" xfId="3" applyFill="1" applyBorder="1" applyAlignment="1">
      <alignment horizontal="left" vertical="center"/>
    </xf>
    <xf numFmtId="0" fontId="38" fillId="0" borderId="0" xfId="3" applyFont="1" applyAlignment="1">
      <alignment vertical="center"/>
    </xf>
    <xf numFmtId="0" fontId="35" fillId="0" borderId="0" xfId="3" applyFont="1" applyAlignment="1">
      <alignment vertical="center"/>
    </xf>
    <xf numFmtId="0" fontId="11" fillId="0" borderId="0" xfId="3" applyFont="1" applyAlignment="1"/>
    <xf numFmtId="0" fontId="39" fillId="0" borderId="0" xfId="3" applyFont="1" applyAlignment="1">
      <alignment vertical="center"/>
    </xf>
    <xf numFmtId="0" fontId="38" fillId="0" borderId="0" xfId="3" applyFont="1" applyAlignment="1"/>
    <xf numFmtId="0" fontId="37" fillId="0" borderId="0" xfId="3" applyFont="1" applyAlignment="1">
      <alignment vertical="center"/>
    </xf>
    <xf numFmtId="0" fontId="38" fillId="0" borderId="0" xfId="3" applyFont="1" applyBorder="1" applyAlignment="1"/>
    <xf numFmtId="38" fontId="39" fillId="0" borderId="0" xfId="4" applyFont="1" applyBorder="1" applyAlignment="1">
      <alignment vertical="center"/>
    </xf>
    <xf numFmtId="38" fontId="39" fillId="0" borderId="0" xfId="4" applyFont="1" applyBorder="1" applyAlignment="1" applyProtection="1">
      <alignment vertical="center"/>
      <protection locked="0"/>
    </xf>
    <xf numFmtId="38" fontId="41" fillId="0" borderId="0" xfId="4" applyFont="1" applyBorder="1" applyAlignment="1" applyProtection="1">
      <alignment vertical="center"/>
      <protection locked="0"/>
    </xf>
    <xf numFmtId="38" fontId="39" fillId="0" borderId="28" xfId="4" applyFont="1" applyBorder="1" applyAlignment="1">
      <alignment vertical="center"/>
    </xf>
    <xf numFmtId="38" fontId="39" fillId="0" borderId="28" xfId="4" applyFont="1" applyBorder="1" applyAlignment="1">
      <alignment horizontal="right" vertical="center"/>
    </xf>
    <xf numFmtId="38" fontId="39" fillId="0" borderId="28" xfId="4" applyFont="1" applyFill="1" applyBorder="1" applyAlignment="1">
      <alignment vertical="center"/>
    </xf>
    <xf numFmtId="38" fontId="39" fillId="0" borderId="28" xfId="4" applyFont="1" applyBorder="1" applyAlignment="1" applyProtection="1">
      <alignment vertical="center"/>
      <protection locked="0"/>
    </xf>
    <xf numFmtId="0" fontId="42" fillId="0" borderId="0" xfId="3" applyFont="1" applyBorder="1" applyAlignment="1">
      <alignment vertical="center"/>
    </xf>
    <xf numFmtId="0" fontId="38" fillId="0" borderId="28" xfId="3" applyFont="1" applyBorder="1" applyAlignment="1">
      <alignment vertical="center"/>
    </xf>
    <xf numFmtId="0" fontId="38" fillId="0" borderId="14" xfId="3" applyFont="1" applyBorder="1" applyAlignment="1">
      <alignment vertical="center"/>
    </xf>
    <xf numFmtId="0" fontId="38" fillId="0" borderId="0" xfId="3" applyFont="1" applyFill="1" applyAlignment="1"/>
    <xf numFmtId="0" fontId="38" fillId="0" borderId="0" xfId="3" applyFont="1" applyFill="1" applyBorder="1" applyAlignment="1"/>
    <xf numFmtId="182" fontId="43" fillId="0" borderId="23" xfId="3" applyNumberFormat="1" applyFont="1" applyFill="1" applyBorder="1" applyAlignment="1">
      <alignment vertical="center"/>
    </xf>
    <xf numFmtId="182" fontId="43" fillId="0" borderId="0" xfId="3" applyNumberFormat="1" applyFont="1" applyFill="1" applyBorder="1" applyAlignment="1">
      <alignment vertical="center"/>
    </xf>
    <xf numFmtId="182" fontId="43" fillId="0" borderId="28" xfId="3" applyNumberFormat="1" applyFont="1" applyFill="1" applyBorder="1" applyAlignment="1">
      <alignment vertical="center"/>
    </xf>
    <xf numFmtId="0" fontId="38" fillId="0" borderId="23" xfId="3" applyFont="1" applyFill="1" applyBorder="1" applyAlignment="1">
      <alignment vertical="center"/>
    </xf>
    <xf numFmtId="183" fontId="38" fillId="0" borderId="0" xfId="3" applyNumberFormat="1" applyFont="1" applyFill="1" applyBorder="1" applyAlignment="1">
      <alignment vertical="center"/>
    </xf>
    <xf numFmtId="0" fontId="38" fillId="0" borderId="0" xfId="3" applyFont="1" applyFill="1" applyBorder="1" applyAlignment="1">
      <alignment vertical="center"/>
    </xf>
    <xf numFmtId="0" fontId="13" fillId="3" borderId="15" xfId="3" applyFont="1" applyFill="1" applyBorder="1" applyAlignment="1" applyProtection="1">
      <alignment horizontal="right" vertical="center"/>
      <protection locked="0"/>
    </xf>
    <xf numFmtId="0" fontId="2" fillId="0" borderId="0" xfId="0" applyFont="1" applyAlignment="1">
      <alignment vertical="center"/>
    </xf>
    <xf numFmtId="0" fontId="3" fillId="0" borderId="0" xfId="0" applyFont="1">
      <alignment vertical="center"/>
    </xf>
    <xf numFmtId="0" fontId="2" fillId="0" borderId="0" xfId="0" quotePrefix="1" applyFont="1" applyBorder="1" applyAlignment="1">
      <alignment vertical="center"/>
    </xf>
    <xf numFmtId="0" fontId="3" fillId="0" borderId="0" xfId="0" applyFont="1" applyBorder="1" applyAlignment="1">
      <alignment vertical="center"/>
    </xf>
    <xf numFmtId="0" fontId="2" fillId="0" borderId="0" xfId="0" applyFont="1" applyFill="1" applyBorder="1" applyAlignment="1">
      <alignment vertical="center" shrinkToFit="1"/>
    </xf>
    <xf numFmtId="0" fontId="3" fillId="0" borderId="0" xfId="0" applyFont="1" applyFill="1" applyBorder="1">
      <alignment vertical="center"/>
    </xf>
    <xf numFmtId="0" fontId="2" fillId="0" borderId="0" xfId="0" applyFont="1" applyAlignment="1">
      <alignment horizontal="left" vertical="center" shrinkToFit="1"/>
    </xf>
    <xf numFmtId="14" fontId="0" fillId="0" borderId="0" xfId="0" applyNumberFormat="1" applyBorder="1">
      <alignment vertical="center"/>
    </xf>
    <xf numFmtId="0" fontId="0" fillId="0" borderId="0" xfId="0" applyBorder="1" applyAlignment="1">
      <alignment horizontal="left" vertical="center"/>
    </xf>
    <xf numFmtId="0" fontId="0" fillId="0" borderId="47" xfId="0" applyBorder="1">
      <alignment vertical="center"/>
    </xf>
    <xf numFmtId="178" fontId="29" fillId="0" borderId="31" xfId="2" applyNumberFormat="1" applyFont="1" applyFill="1" applyBorder="1" applyAlignment="1" applyProtection="1">
      <alignment horizontal="center" vertical="center" wrapText="1"/>
      <protection locked="0"/>
    </xf>
    <xf numFmtId="0" fontId="0" fillId="0" borderId="0" xfId="0" applyBorder="1" applyAlignment="1">
      <alignment horizontal="left" vertical="center" shrinkToFit="1"/>
    </xf>
    <xf numFmtId="0" fontId="0" fillId="0" borderId="0" xfId="0" applyAlignment="1">
      <alignment horizontal="left" vertical="center" shrinkToFit="1"/>
    </xf>
    <xf numFmtId="0" fontId="15" fillId="0" borderId="0" xfId="0" quotePrefix="1" applyFont="1" applyFill="1" applyAlignment="1" applyProtection="1">
      <alignment horizontal="right" vertical="center"/>
    </xf>
    <xf numFmtId="0" fontId="18" fillId="0" borderId="0" xfId="0" applyFont="1" applyFill="1" applyProtection="1">
      <alignment vertical="center"/>
    </xf>
    <xf numFmtId="0" fontId="11" fillId="0" borderId="0" xfId="0" quotePrefix="1" applyFont="1" applyFill="1" applyAlignment="1">
      <alignment horizontal="left" vertical="center"/>
    </xf>
    <xf numFmtId="0" fontId="11" fillId="0" borderId="0" xfId="0" applyFont="1" applyFill="1">
      <alignment vertical="center"/>
    </xf>
    <xf numFmtId="0" fontId="12" fillId="0" borderId="0" xfId="0" quotePrefix="1" applyFont="1" applyFill="1" applyAlignment="1">
      <alignment vertical="center" wrapText="1"/>
    </xf>
    <xf numFmtId="0" fontId="0" fillId="0" borderId="1"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180" fontId="0" fillId="0" borderId="1" xfId="0" applyNumberFormat="1" applyBorder="1" applyAlignment="1" applyProtection="1">
      <alignment horizontal="center" vertical="center"/>
      <protection locked="0"/>
    </xf>
    <xf numFmtId="0" fontId="0" fillId="0" borderId="1" xfId="0" applyBorder="1" applyProtection="1">
      <alignment vertical="center"/>
      <protection locked="0"/>
    </xf>
    <xf numFmtId="49" fontId="0" fillId="0" borderId="4" xfId="0" applyNumberFormat="1" applyBorder="1" applyProtection="1">
      <alignment vertical="center"/>
      <protection locked="0"/>
    </xf>
    <xf numFmtId="0" fontId="0" fillId="0" borderId="1" xfId="0" applyBorder="1" applyAlignment="1" applyProtection="1">
      <alignment vertical="center" shrinkToFit="1"/>
      <protection locked="0"/>
    </xf>
    <xf numFmtId="0" fontId="0" fillId="0" borderId="1" xfId="0" applyBorder="1" applyAlignment="1" applyProtection="1">
      <alignment vertical="center"/>
      <protection locked="0"/>
    </xf>
    <xf numFmtId="0" fontId="0" fillId="2" borderId="7" xfId="0" applyFill="1" applyBorder="1" applyAlignment="1" applyProtection="1">
      <alignment vertical="center"/>
    </xf>
    <xf numFmtId="0" fontId="0" fillId="0" borderId="0" xfId="0" applyAlignment="1">
      <alignment horizontal="center" vertical="center" shrinkToFit="1"/>
    </xf>
    <xf numFmtId="186" fontId="13" fillId="3" borderId="15" xfId="4" applyNumberFormat="1" applyFont="1" applyFill="1" applyBorder="1" applyAlignment="1" applyProtection="1">
      <alignment vertical="center"/>
      <protection locked="0"/>
    </xf>
    <xf numFmtId="186" fontId="13" fillId="3" borderId="15" xfId="3" applyNumberFormat="1" applyFont="1" applyFill="1" applyBorder="1" applyAlignment="1" applyProtection="1">
      <alignment vertical="center"/>
      <protection locked="0"/>
    </xf>
    <xf numFmtId="189" fontId="29" fillId="0" borderId="31" xfId="2" applyNumberFormat="1" applyFont="1" applyFill="1" applyBorder="1" applyAlignment="1" applyProtection="1">
      <alignment horizontal="center" vertical="center" wrapText="1"/>
      <protection locked="0"/>
    </xf>
    <xf numFmtId="176" fontId="0" fillId="0" borderId="0" xfId="6" applyNumberFormat="1" applyFont="1" applyFill="1" applyBorder="1" applyAlignment="1">
      <alignment horizontal="center" vertical="center"/>
    </xf>
    <xf numFmtId="190" fontId="17" fillId="0" borderId="0" xfId="0" applyNumberFormat="1" applyFont="1" applyFill="1" applyAlignment="1" applyProtection="1">
      <alignment horizontal="center" vertical="center"/>
      <protection locked="0"/>
    </xf>
    <xf numFmtId="190" fontId="15" fillId="0" borderId="23" xfId="0" applyNumberFormat="1" applyFont="1" applyBorder="1" applyAlignment="1" applyProtection="1">
      <alignment vertical="center"/>
      <protection locked="0"/>
    </xf>
    <xf numFmtId="190" fontId="15" fillId="0" borderId="23" xfId="0" applyNumberFormat="1" applyFont="1" applyBorder="1" applyProtection="1">
      <alignment vertical="center"/>
      <protection locked="0"/>
    </xf>
    <xf numFmtId="0" fontId="15" fillId="0" borderId="0" xfId="0" applyFont="1" applyAlignment="1" applyProtection="1">
      <alignment horizontal="center" vertical="center" shrinkToFit="1"/>
    </xf>
    <xf numFmtId="0" fontId="15" fillId="0" borderId="13" xfId="0" applyFont="1" applyBorder="1" applyAlignment="1" applyProtection="1">
      <alignment horizontal="center" vertical="center"/>
      <protection locked="0"/>
    </xf>
    <xf numFmtId="0" fontId="29" fillId="0" borderId="32" xfId="2" applyFont="1" applyFill="1" applyBorder="1" applyAlignment="1" applyProtection="1">
      <alignment horizontal="left" vertical="center" wrapText="1"/>
    </xf>
    <xf numFmtId="0" fontId="19" fillId="0" borderId="33" xfId="2" applyFont="1" applyFill="1" applyBorder="1" applyAlignment="1" applyProtection="1">
      <alignment horizontal="center" vertical="center" wrapText="1"/>
    </xf>
    <xf numFmtId="0" fontId="19" fillId="0" borderId="32" xfId="2" applyFont="1" applyFill="1" applyBorder="1" applyAlignment="1" applyProtection="1">
      <alignment horizontal="center" vertical="center" wrapText="1"/>
    </xf>
    <xf numFmtId="0" fontId="0" fillId="0" borderId="0" xfId="0" applyAlignment="1">
      <alignment horizontal="left" vertical="center"/>
    </xf>
    <xf numFmtId="0" fontId="16" fillId="0" borderId="0" xfId="0" applyFont="1" applyAlignment="1" applyProtection="1">
      <alignment horizontal="right" vertical="center"/>
    </xf>
    <xf numFmtId="0" fontId="15" fillId="0" borderId="14" xfId="0" applyFont="1" applyBorder="1" applyProtection="1">
      <alignment vertical="center"/>
    </xf>
    <xf numFmtId="49" fontId="17" fillId="0" borderId="0" xfId="0" applyNumberFormat="1" applyFont="1" applyFill="1" applyAlignment="1" applyProtection="1">
      <alignment vertical="center"/>
    </xf>
    <xf numFmtId="0" fontId="15" fillId="0" borderId="0" xfId="0" applyFont="1" applyFill="1" applyAlignment="1" applyProtection="1">
      <alignment horizontal="center" vertical="center"/>
    </xf>
    <xf numFmtId="0" fontId="15" fillId="0" borderId="0" xfId="0" applyFont="1" applyAlignment="1" applyProtection="1">
      <alignment vertical="top"/>
    </xf>
    <xf numFmtId="0" fontId="15" fillId="0" borderId="0" xfId="0" applyFont="1" applyAlignment="1" applyProtection="1">
      <alignment horizontal="center" vertical="center"/>
    </xf>
    <xf numFmtId="0" fontId="15" fillId="0" borderId="18" xfId="0" applyFont="1" applyBorder="1" applyProtection="1">
      <alignment vertical="center"/>
    </xf>
    <xf numFmtId="0" fontId="15" fillId="0" borderId="14" xfId="0" applyFont="1" applyBorder="1" applyAlignment="1" applyProtection="1">
      <alignment vertical="center"/>
    </xf>
    <xf numFmtId="0" fontId="15" fillId="0" borderId="16" xfId="0" applyFont="1" applyBorder="1" applyAlignment="1" applyProtection="1">
      <alignment horizontal="center" vertical="center"/>
    </xf>
    <xf numFmtId="0" fontId="15" fillId="0" borderId="15" xfId="0" applyFont="1" applyBorder="1" applyProtection="1">
      <alignment vertical="center"/>
    </xf>
    <xf numFmtId="0" fontId="15" fillId="0" borderId="22" xfId="0" applyFont="1" applyBorder="1" applyAlignment="1" applyProtection="1">
      <alignment vertical="center"/>
    </xf>
    <xf numFmtId="0" fontId="15" fillId="0" borderId="23" xfId="0" applyNumberFormat="1" applyFont="1" applyBorder="1" applyAlignment="1" applyProtection="1">
      <alignment vertical="center"/>
    </xf>
    <xf numFmtId="0" fontId="15" fillId="0" borderId="23" xfId="0" applyFont="1" applyBorder="1" applyProtection="1">
      <alignment vertical="center"/>
    </xf>
    <xf numFmtId="0" fontId="15" fillId="0" borderId="24" xfId="0" applyFont="1" applyBorder="1" applyProtection="1">
      <alignment vertical="center"/>
    </xf>
    <xf numFmtId="0" fontId="17" fillId="0" borderId="27" xfId="0" applyFont="1" applyBorder="1" applyProtection="1">
      <alignment vertical="center"/>
    </xf>
    <xf numFmtId="0" fontId="15" fillId="0" borderId="28" xfId="0" applyFont="1" applyBorder="1" applyProtection="1">
      <alignment vertical="center"/>
    </xf>
    <xf numFmtId="0" fontId="15" fillId="0" borderId="29" xfId="0" applyFont="1" applyBorder="1" applyProtection="1">
      <alignment vertical="center"/>
    </xf>
    <xf numFmtId="0" fontId="21" fillId="0" borderId="0" xfId="2" applyFont="1" applyFill="1" applyBorder="1" applyAlignment="1" applyProtection="1">
      <alignment horizontal="left" vertical="center" wrapText="1"/>
    </xf>
    <xf numFmtId="0" fontId="21" fillId="0" borderId="0" xfId="2" applyFont="1" applyFill="1" applyBorder="1" applyAlignment="1" applyProtection="1">
      <alignment horizontal="left" wrapText="1"/>
    </xf>
    <xf numFmtId="0" fontId="21" fillId="0" borderId="32" xfId="2" applyFont="1" applyFill="1" applyBorder="1" applyAlignment="1" applyProtection="1">
      <alignment vertical="center" wrapText="1"/>
    </xf>
    <xf numFmtId="0" fontId="21" fillId="0" borderId="33" xfId="2" applyFont="1" applyFill="1" applyBorder="1" applyAlignment="1" applyProtection="1">
      <alignment vertical="center" wrapText="1"/>
    </xf>
    <xf numFmtId="0" fontId="29" fillId="0" borderId="32" xfId="2" applyFont="1" applyFill="1" applyBorder="1" applyAlignment="1" applyProtection="1">
      <alignment horizontal="center" vertical="center" wrapText="1"/>
    </xf>
    <xf numFmtId="0" fontId="31" fillId="0" borderId="0" xfId="2" applyFont="1" applyFill="1" applyBorder="1" applyAlignment="1" applyProtection="1">
      <alignment horizontal="left" vertical="top" wrapText="1"/>
    </xf>
    <xf numFmtId="0" fontId="21" fillId="0" borderId="0" xfId="2" applyFont="1" applyFill="1" applyBorder="1" applyAlignment="1" applyProtection="1">
      <alignment horizontal="left" vertical="top" wrapText="1"/>
    </xf>
    <xf numFmtId="0" fontId="19" fillId="0" borderId="31" xfId="2" applyFont="1" applyFill="1" applyBorder="1" applyAlignment="1" applyProtection="1">
      <alignment vertical="center" wrapText="1"/>
    </xf>
    <xf numFmtId="0" fontId="45" fillId="0" borderId="32" xfId="2" applyFont="1" applyFill="1" applyBorder="1" applyAlignment="1" applyProtection="1">
      <alignment vertical="center" wrapText="1"/>
    </xf>
    <xf numFmtId="0" fontId="45" fillId="0" borderId="33" xfId="2" applyFont="1" applyFill="1" applyBorder="1" applyAlignment="1" applyProtection="1">
      <alignment vertical="center" wrapText="1"/>
    </xf>
    <xf numFmtId="0" fontId="29" fillId="0" borderId="33" xfId="2" applyFont="1" applyFill="1" applyBorder="1" applyAlignment="1" applyProtection="1">
      <alignment horizontal="center" vertical="center" wrapText="1"/>
    </xf>
    <xf numFmtId="0" fontId="19" fillId="0" borderId="0" xfId="0" applyFont="1" applyProtection="1">
      <alignment vertical="center"/>
    </xf>
    <xf numFmtId="0" fontId="15" fillId="0" borderId="0" xfId="0" applyFont="1" applyAlignment="1" applyProtection="1">
      <alignment horizontal="right" vertical="center"/>
    </xf>
    <xf numFmtId="0" fontId="15" fillId="0" borderId="16" xfId="0" applyFont="1" applyBorder="1" applyAlignment="1" applyProtection="1">
      <alignment vertical="center"/>
    </xf>
    <xf numFmtId="0" fontId="15" fillId="0" borderId="13" xfId="0" applyFont="1" applyBorder="1" applyAlignment="1" applyProtection="1">
      <alignment horizontal="right" vertical="center"/>
    </xf>
    <xf numFmtId="0" fontId="17" fillId="0" borderId="0" xfId="0" applyFont="1" applyProtection="1">
      <alignment vertical="center"/>
    </xf>
    <xf numFmtId="0" fontId="15" fillId="0" borderId="37" xfId="0" applyFont="1" applyBorder="1" applyProtection="1">
      <alignment vertical="center"/>
    </xf>
    <xf numFmtId="0" fontId="15" fillId="0" borderId="16" xfId="0" applyFont="1" applyBorder="1" applyProtection="1">
      <alignment vertical="center"/>
    </xf>
    <xf numFmtId="190" fontId="32" fillId="0" borderId="31" xfId="2" applyNumberFormat="1" applyFont="1" applyFill="1" applyBorder="1" applyAlignment="1" applyProtection="1">
      <alignment horizontal="center" vertical="center" wrapText="1"/>
      <protection locked="0"/>
    </xf>
    <xf numFmtId="0" fontId="0" fillId="0" borderId="0" xfId="0" applyBorder="1" applyAlignment="1" applyProtection="1">
      <alignment horizontal="left" vertical="center" shrinkToFit="1"/>
      <protection locked="0"/>
    </xf>
    <xf numFmtId="0" fontId="46" fillId="0" borderId="0" xfId="0" applyFont="1">
      <alignment vertical="center"/>
    </xf>
    <xf numFmtId="0" fontId="46" fillId="0" borderId="0" xfId="0" applyFont="1" applyAlignment="1">
      <alignment vertical="center"/>
    </xf>
    <xf numFmtId="0" fontId="46" fillId="0" borderId="0" xfId="0" applyFont="1" applyAlignment="1">
      <alignment vertical="center" wrapText="1"/>
    </xf>
    <xf numFmtId="0" fontId="47" fillId="0" borderId="0" xfId="0" applyFont="1" applyAlignment="1">
      <alignment horizontal="center" vertical="center" wrapText="1"/>
    </xf>
    <xf numFmtId="0" fontId="48" fillId="0" borderId="0" xfId="0" applyFont="1" applyAlignment="1">
      <alignment vertical="center"/>
    </xf>
    <xf numFmtId="0" fontId="48" fillId="0" borderId="0" xfId="0" applyFont="1" applyAlignment="1">
      <alignment horizontal="right" vertical="center"/>
    </xf>
    <xf numFmtId="0" fontId="48" fillId="0" borderId="0" xfId="0" applyFont="1" applyAlignment="1">
      <alignment vertical="center" wrapText="1"/>
    </xf>
    <xf numFmtId="0" fontId="48" fillId="0" borderId="0" xfId="0" applyFont="1">
      <alignment vertical="center"/>
    </xf>
    <xf numFmtId="0" fontId="46" fillId="0" borderId="0" xfId="0" applyFont="1" applyAlignment="1">
      <alignment horizontal="center" vertical="center"/>
    </xf>
    <xf numFmtId="0" fontId="46" fillId="0" borderId="0" xfId="0" applyFont="1" applyAlignment="1">
      <alignment horizontal="justify" vertical="center"/>
    </xf>
    <xf numFmtId="0" fontId="46" fillId="0" borderId="50" xfId="0" applyFont="1" applyBorder="1" applyAlignment="1">
      <alignment vertical="center"/>
    </xf>
    <xf numFmtId="0" fontId="46" fillId="0" borderId="50" xfId="0" applyFont="1" applyBorder="1">
      <alignment vertical="center"/>
    </xf>
    <xf numFmtId="0" fontId="46" fillId="0" borderId="51" xfId="0" applyFont="1" applyBorder="1" applyAlignment="1">
      <alignment vertical="center"/>
    </xf>
    <xf numFmtId="0" fontId="49" fillId="0" borderId="51" xfId="0" applyFont="1" applyBorder="1" applyAlignment="1">
      <alignment vertical="center"/>
    </xf>
    <xf numFmtId="0" fontId="46" fillId="0" borderId="0" xfId="0" applyFont="1" applyBorder="1" applyAlignment="1">
      <alignment vertical="center"/>
    </xf>
    <xf numFmtId="0" fontId="50" fillId="0" borderId="0" xfId="0" applyFont="1" applyAlignment="1">
      <alignment horizontal="justify" vertical="center"/>
    </xf>
    <xf numFmtId="0" fontId="0" fillId="4" borderId="0" xfId="0" applyFill="1">
      <alignment vertical="center"/>
    </xf>
    <xf numFmtId="0" fontId="0" fillId="4" borderId="0" xfId="0" applyFill="1" applyAlignment="1">
      <alignment horizontal="right" vertical="center"/>
    </xf>
    <xf numFmtId="49" fontId="17" fillId="0" borderId="0" xfId="7" applyNumberFormat="1" applyFont="1" applyBorder="1" applyAlignment="1">
      <alignment vertical="center"/>
    </xf>
    <xf numFmtId="0" fontId="53" fillId="0" borderId="0" xfId="7" applyFont="1" applyBorder="1">
      <alignment vertical="center"/>
    </xf>
    <xf numFmtId="49" fontId="17" fillId="0" borderId="0" xfId="7" applyNumberFormat="1" applyFont="1" applyAlignment="1">
      <alignment vertical="center"/>
    </xf>
    <xf numFmtId="0" fontId="52" fillId="0" borderId="0" xfId="7" applyBorder="1" applyAlignment="1">
      <alignment vertical="center"/>
    </xf>
    <xf numFmtId="49" fontId="29" fillId="0" borderId="0" xfId="7" applyNumberFormat="1" applyFont="1" applyBorder="1" applyAlignment="1">
      <alignment vertical="center"/>
    </xf>
    <xf numFmtId="49" fontId="15" fillId="0" borderId="0" xfId="7" applyNumberFormat="1" applyFont="1" applyBorder="1" applyAlignment="1">
      <alignment vertical="center"/>
    </xf>
    <xf numFmtId="49" fontId="15" fillId="0" borderId="0" xfId="7" applyNumberFormat="1" applyFont="1" applyAlignment="1">
      <alignment vertical="center"/>
    </xf>
    <xf numFmtId="0" fontId="15" fillId="0" borderId="0" xfId="7" applyFont="1" applyBorder="1" applyAlignment="1">
      <alignment vertical="center"/>
    </xf>
    <xf numFmtId="49" fontId="58" fillId="0" borderId="0" xfId="7" applyNumberFormat="1" applyFont="1" applyBorder="1" applyAlignment="1">
      <alignment vertical="center" shrinkToFit="1"/>
    </xf>
    <xf numFmtId="49" fontId="58" fillId="0" borderId="0" xfId="7" applyNumberFormat="1" applyFont="1" applyBorder="1" applyAlignment="1">
      <alignment vertical="center"/>
    </xf>
    <xf numFmtId="49" fontId="15" fillId="0" borderId="0" xfId="7" applyNumberFormat="1" applyFont="1" applyBorder="1" applyAlignment="1">
      <alignment horizontal="center" vertical="center"/>
    </xf>
    <xf numFmtId="0" fontId="15" fillId="0" borderId="0" xfId="7" applyFont="1" applyBorder="1" applyAlignment="1">
      <alignment vertical="center" shrinkToFit="1"/>
    </xf>
    <xf numFmtId="191" fontId="58" fillId="0" borderId="0" xfId="7" applyNumberFormat="1" applyFont="1" applyBorder="1" applyAlignment="1">
      <alignment vertical="center" shrinkToFit="1"/>
    </xf>
    <xf numFmtId="191" fontId="15" fillId="0" borderId="0" xfId="7" applyNumberFormat="1" applyFont="1" applyBorder="1" applyAlignment="1">
      <alignment vertical="center" shrinkToFit="1"/>
    </xf>
    <xf numFmtId="49" fontId="17" fillId="0" borderId="0" xfId="7" applyNumberFormat="1" applyFont="1" applyBorder="1" applyAlignment="1">
      <alignment horizontal="right" vertical="center"/>
    </xf>
    <xf numFmtId="49" fontId="59" fillId="0" borderId="56" xfId="7" applyNumberFormat="1" applyFont="1" applyBorder="1" applyAlignment="1">
      <alignment horizontal="center" vertical="center"/>
    </xf>
    <xf numFmtId="193" fontId="60" fillId="0" borderId="55" xfId="7" applyNumberFormat="1" applyFont="1" applyBorder="1" applyAlignment="1">
      <alignment horizontal="right" vertical="center"/>
    </xf>
    <xf numFmtId="49" fontId="60" fillId="0" borderId="56" xfId="7" applyNumberFormat="1" applyFont="1" applyBorder="1" applyAlignment="1">
      <alignment horizontal="center" vertical="center"/>
    </xf>
    <xf numFmtId="193" fontId="59" fillId="0" borderId="55" xfId="7" applyNumberFormat="1" applyFont="1" applyBorder="1" applyAlignment="1">
      <alignment horizontal="right" vertical="center"/>
    </xf>
    <xf numFmtId="49" fontId="59" fillId="0" borderId="22" xfId="7" applyNumberFormat="1" applyFont="1" applyBorder="1" applyAlignment="1">
      <alignment horizontal="center" vertical="center"/>
    </xf>
    <xf numFmtId="193" fontId="59" fillId="0" borderId="24" xfId="7" applyNumberFormat="1" applyFont="1" applyBorder="1" applyAlignment="1">
      <alignment horizontal="right" vertical="center"/>
    </xf>
    <xf numFmtId="49" fontId="59" fillId="0" borderId="63" xfId="7" applyNumberFormat="1" applyFont="1" applyBorder="1" applyAlignment="1">
      <alignment horizontal="center" vertical="center"/>
    </xf>
    <xf numFmtId="193" fontId="59" fillId="0" borderId="62" xfId="7" applyNumberFormat="1" applyFont="1" applyBorder="1" applyAlignment="1">
      <alignment horizontal="right" vertical="center"/>
    </xf>
    <xf numFmtId="0" fontId="62" fillId="0" borderId="0" xfId="7" applyFont="1" applyBorder="1" applyAlignment="1">
      <alignment horizontal="left" vertical="center" readingOrder="1"/>
    </xf>
    <xf numFmtId="49" fontId="59" fillId="0" borderId="27" xfId="7" applyNumberFormat="1" applyFont="1" applyBorder="1" applyAlignment="1">
      <alignment horizontal="center" vertical="center"/>
    </xf>
    <xf numFmtId="193" fontId="60" fillId="0" borderId="29" xfId="7" applyNumberFormat="1" applyFont="1" applyBorder="1" applyAlignment="1">
      <alignment horizontal="right" vertical="center"/>
    </xf>
    <xf numFmtId="49" fontId="60" fillId="0" borderId="27" xfId="7" applyNumberFormat="1" applyFont="1" applyBorder="1" applyAlignment="1">
      <alignment horizontal="center" vertical="center"/>
    </xf>
    <xf numFmtId="193" fontId="59" fillId="0" borderId="29" xfId="7" applyNumberFormat="1" applyFont="1" applyBorder="1" applyAlignment="1">
      <alignment horizontal="right" vertical="center"/>
    </xf>
    <xf numFmtId="49" fontId="59" fillId="0" borderId="9" xfId="7" applyNumberFormat="1" applyFont="1" applyBorder="1" applyAlignment="1">
      <alignment horizontal="center" vertical="center"/>
    </xf>
    <xf numFmtId="193" fontId="59" fillId="0" borderId="10" xfId="7" applyNumberFormat="1" applyFont="1" applyBorder="1" applyAlignment="1">
      <alignment horizontal="right" vertical="center"/>
    </xf>
    <xf numFmtId="49" fontId="59" fillId="0" borderId="9" xfId="7" applyNumberFormat="1" applyFont="1" applyBorder="1" applyAlignment="1">
      <alignment vertical="center"/>
    </xf>
    <xf numFmtId="193" fontId="59" fillId="0" borderId="10" xfId="7" applyNumberFormat="1" applyFont="1" applyBorder="1" applyAlignment="1">
      <alignment vertical="center"/>
    </xf>
    <xf numFmtId="49" fontId="61" fillId="0" borderId="9" xfId="7" applyNumberFormat="1" applyFont="1" applyBorder="1" applyAlignment="1">
      <alignment vertical="center"/>
    </xf>
    <xf numFmtId="0" fontId="61" fillId="0" borderId="7" xfId="7" applyFont="1" applyBorder="1" applyAlignment="1">
      <alignment vertical="center"/>
    </xf>
    <xf numFmtId="0" fontId="61" fillId="0" borderId="3" xfId="7" applyFont="1" applyBorder="1" applyAlignment="1">
      <alignment vertical="center"/>
    </xf>
    <xf numFmtId="49" fontId="17" fillId="0" borderId="0" xfId="7" applyNumberFormat="1" applyFont="1" applyBorder="1" applyAlignment="1">
      <alignment horizontal="center" vertical="center"/>
    </xf>
    <xf numFmtId="49" fontId="59" fillId="0" borderId="0" xfId="7" applyNumberFormat="1" applyFont="1" applyBorder="1" applyAlignment="1">
      <alignment horizontal="center" vertical="center"/>
    </xf>
    <xf numFmtId="193" fontId="59" fillId="0" borderId="0" xfId="7" applyNumberFormat="1" applyFont="1" applyBorder="1" applyAlignment="1">
      <alignment horizontal="right" vertical="center"/>
    </xf>
    <xf numFmtId="49" fontId="59" fillId="0" borderId="0" xfId="7" applyNumberFormat="1" applyFont="1" applyBorder="1" applyAlignment="1">
      <alignment vertical="center"/>
    </xf>
    <xf numFmtId="193" fontId="59" fillId="0" borderId="0" xfId="7" applyNumberFormat="1" applyFont="1" applyBorder="1" applyAlignment="1">
      <alignment vertical="center"/>
    </xf>
    <xf numFmtId="49" fontId="61" fillId="0" borderId="0" xfId="7" applyNumberFormat="1" applyFont="1" applyBorder="1" applyAlignment="1">
      <alignment vertical="center"/>
    </xf>
    <xf numFmtId="0" fontId="61" fillId="0" borderId="0" xfId="7" applyFont="1" applyBorder="1" applyAlignment="1">
      <alignment vertical="center"/>
    </xf>
    <xf numFmtId="49" fontId="17" fillId="0" borderId="0" xfId="7" applyNumberFormat="1" applyFont="1" applyBorder="1" applyAlignment="1">
      <alignment horizontal="left" vertical="center"/>
    </xf>
    <xf numFmtId="49" fontId="63" fillId="0" borderId="0" xfId="7" applyNumberFormat="1" applyFont="1" applyAlignment="1">
      <alignment vertical="center"/>
    </xf>
    <xf numFmtId="49" fontId="59" fillId="0" borderId="68" xfId="7" applyNumberFormat="1" applyFont="1" applyBorder="1" applyAlignment="1">
      <alignment horizontal="center" vertical="center"/>
    </xf>
    <xf numFmtId="193" fontId="59" fillId="0" borderId="67" xfId="7" applyNumberFormat="1" applyFont="1" applyBorder="1" applyAlignment="1">
      <alignment horizontal="right" vertical="center"/>
    </xf>
    <xf numFmtId="0" fontId="61" fillId="0" borderId="70" xfId="7" applyFont="1" applyBorder="1" applyAlignment="1">
      <alignment vertical="center"/>
    </xf>
    <xf numFmtId="0" fontId="61" fillId="0" borderId="72" xfId="7" applyFont="1" applyBorder="1" applyAlignment="1">
      <alignment vertical="center"/>
    </xf>
    <xf numFmtId="49" fontId="59" fillId="0" borderId="74" xfId="7" applyNumberFormat="1" applyFont="1" applyBorder="1" applyAlignment="1">
      <alignment horizontal="center" vertical="center"/>
    </xf>
    <xf numFmtId="193" fontId="59" fillId="0" borderId="73" xfId="7" applyNumberFormat="1" applyFont="1" applyBorder="1" applyAlignment="1">
      <alignment horizontal="right" vertical="center"/>
    </xf>
    <xf numFmtId="0" fontId="61" fillId="0" borderId="11" xfId="7" applyFont="1" applyBorder="1" applyAlignment="1">
      <alignment vertical="center"/>
    </xf>
    <xf numFmtId="0" fontId="61" fillId="0" borderId="77" xfId="7" applyFont="1" applyBorder="1" applyAlignment="1">
      <alignment vertical="center"/>
    </xf>
    <xf numFmtId="193" fontId="59" fillId="0" borderId="0" xfId="7" applyNumberFormat="1" applyFont="1" applyBorder="1" applyAlignment="1">
      <alignment horizontal="center" vertical="center"/>
    </xf>
    <xf numFmtId="38" fontId="17" fillId="0" borderId="0" xfId="8" applyFont="1" applyAlignment="1">
      <alignment vertical="center"/>
    </xf>
    <xf numFmtId="49" fontId="59" fillId="0" borderId="69" xfId="7" applyNumberFormat="1" applyFont="1" applyBorder="1" applyAlignment="1">
      <alignment horizontal="center" vertical="center"/>
    </xf>
    <xf numFmtId="193" fontId="59" fillId="0" borderId="71" xfId="7" applyNumberFormat="1" applyFont="1" applyBorder="1" applyAlignment="1">
      <alignment horizontal="right" vertical="center"/>
    </xf>
    <xf numFmtId="49" fontId="59" fillId="0" borderId="69" xfId="7" applyNumberFormat="1" applyFont="1" applyBorder="1" applyAlignment="1">
      <alignment vertical="center"/>
    </xf>
    <xf numFmtId="193" fontId="59" fillId="0" borderId="71" xfId="7" applyNumberFormat="1" applyFont="1" applyBorder="1" applyAlignment="1">
      <alignment vertical="center"/>
    </xf>
    <xf numFmtId="49" fontId="61" fillId="0" borderId="69" xfId="7" applyNumberFormat="1" applyFont="1" applyBorder="1" applyAlignment="1">
      <alignment vertical="center"/>
    </xf>
    <xf numFmtId="49" fontId="59" fillId="0" borderId="74" xfId="7" applyNumberFormat="1" applyFont="1" applyBorder="1" applyAlignment="1">
      <alignment vertical="center"/>
    </xf>
    <xf numFmtId="193" fontId="59" fillId="0" borderId="73" xfId="7" applyNumberFormat="1" applyFont="1" applyBorder="1" applyAlignment="1">
      <alignment vertical="center"/>
    </xf>
    <xf numFmtId="193" fontId="17" fillId="0" borderId="55" xfId="7" applyNumberFormat="1" applyFont="1" applyBorder="1" applyAlignment="1">
      <alignment horizontal="right" vertical="center"/>
    </xf>
    <xf numFmtId="49" fontId="17" fillId="0" borderId="56" xfId="7" applyNumberFormat="1" applyFont="1" applyBorder="1" applyAlignment="1">
      <alignment horizontal="center" vertical="center"/>
    </xf>
    <xf numFmtId="49" fontId="0" fillId="0" borderId="13" xfId="0" applyNumberFormat="1" applyBorder="1" applyProtection="1">
      <alignment vertical="center"/>
      <protection locked="0"/>
    </xf>
    <xf numFmtId="0" fontId="0" fillId="0" borderId="0" xfId="0" applyAlignment="1">
      <alignment vertical="center" wrapText="1"/>
    </xf>
    <xf numFmtId="190" fontId="0" fillId="0" borderId="0" xfId="0" applyNumberFormat="1">
      <alignment vertical="center"/>
    </xf>
    <xf numFmtId="0" fontId="0" fillId="4" borderId="52" xfId="0" applyFill="1" applyBorder="1" applyProtection="1">
      <alignment vertical="center"/>
      <protection locked="0"/>
    </xf>
    <xf numFmtId="185" fontId="0" fillId="0" borderId="0" xfId="0" applyNumberFormat="1">
      <alignment vertical="center"/>
    </xf>
    <xf numFmtId="0" fontId="10" fillId="0" borderId="0" xfId="0" applyFont="1" applyFill="1" applyAlignment="1">
      <alignment vertical="center" shrinkToFit="1"/>
    </xf>
    <xf numFmtId="0" fontId="11" fillId="0" borderId="0" xfId="0" quotePrefix="1" applyFont="1" applyFill="1" applyAlignment="1">
      <alignment horizontal="right" vertical="center"/>
    </xf>
    <xf numFmtId="49" fontId="17" fillId="0" borderId="9" xfId="7" applyNumberFormat="1" applyFont="1" applyBorder="1" applyAlignment="1">
      <alignment vertical="center"/>
    </xf>
    <xf numFmtId="185" fontId="0" fillId="2" borderId="0" xfId="0" applyNumberFormat="1" applyFill="1" applyBorder="1" applyAlignment="1">
      <alignment horizontal="center" vertical="center"/>
    </xf>
    <xf numFmtId="2" fontId="0" fillId="2" borderId="0" xfId="0" applyNumberFormat="1" applyFill="1" applyBorder="1" applyAlignment="1">
      <alignment horizontal="center" vertical="center"/>
    </xf>
    <xf numFmtId="38" fontId="0" fillId="0" borderId="2" xfId="1" applyFont="1" applyBorder="1" applyAlignment="1" applyProtection="1">
      <alignment horizontal="center" vertical="center"/>
      <protection locked="0"/>
    </xf>
    <xf numFmtId="38" fontId="0" fillId="0" borderId="7" xfId="1" applyFont="1" applyBorder="1" applyAlignment="1" applyProtection="1">
      <alignment horizontal="center" vertical="center"/>
      <protection locked="0"/>
    </xf>
    <xf numFmtId="38" fontId="0" fillId="0" borderId="3" xfId="1" applyFont="1" applyBorder="1" applyAlignment="1" applyProtection="1">
      <alignment horizontal="center" vertical="center"/>
      <protection locked="0"/>
    </xf>
    <xf numFmtId="0" fontId="3" fillId="0" borderId="0" xfId="0" applyFont="1" applyBorder="1" applyAlignment="1">
      <alignment horizontal="left" vertical="center" shrinkToFit="1"/>
    </xf>
    <xf numFmtId="0" fontId="0" fillId="0" borderId="0" xfId="0"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 fillId="0" borderId="0" xfId="0" applyFont="1" applyAlignment="1">
      <alignment horizontal="left" vertical="center" wrapText="1" shrinkToFit="1"/>
    </xf>
    <xf numFmtId="0" fontId="2" fillId="0" borderId="0" xfId="0" applyFont="1" applyBorder="1" applyAlignment="1">
      <alignment horizontal="left" vertical="center" shrinkToFit="1"/>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3" fillId="0" borderId="0" xfId="0" applyFont="1" applyAlignment="1">
      <alignment horizontal="left" vertical="center" shrinkToFit="1"/>
    </xf>
    <xf numFmtId="0" fontId="0" fillId="0" borderId="0" xfId="0" applyAlignment="1">
      <alignment horizontal="center" vertical="center" shrinkToFit="1"/>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80" fontId="0" fillId="0" borderId="5" xfId="0" applyNumberFormat="1" applyBorder="1" applyAlignment="1" applyProtection="1">
      <alignment horizontal="center" vertical="center"/>
      <protection locked="0"/>
    </xf>
    <xf numFmtId="180" fontId="0" fillId="0" borderId="8"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0" fontId="3" fillId="0" borderId="0" xfId="0" applyFont="1" applyFill="1" applyBorder="1" applyAlignment="1">
      <alignment horizontal="left" vertical="center" shrinkToFit="1"/>
    </xf>
    <xf numFmtId="0" fontId="0" fillId="0" borderId="0" xfId="0" applyBorder="1" applyAlignment="1">
      <alignment horizontal="left" vertical="center" shrinkToFit="1"/>
    </xf>
    <xf numFmtId="187" fontId="0" fillId="0" borderId="5" xfId="0" applyNumberFormat="1" applyBorder="1" applyAlignment="1" applyProtection="1">
      <alignment horizontal="center" vertical="center"/>
      <protection locked="0"/>
    </xf>
    <xf numFmtId="187" fontId="0" fillId="0" borderId="8" xfId="0" applyNumberFormat="1" applyBorder="1" applyAlignment="1" applyProtection="1">
      <alignment horizontal="center" vertical="center"/>
      <protection locked="0"/>
    </xf>
    <xf numFmtId="187" fontId="0" fillId="0" borderId="49" xfId="0" applyNumberFormat="1" applyBorder="1" applyAlignment="1" applyProtection="1">
      <alignment horizontal="center" vertical="center"/>
      <protection locked="0"/>
    </xf>
    <xf numFmtId="0" fontId="2" fillId="0" borderId="0" xfId="0" applyFont="1" applyAlignment="1">
      <alignment horizontal="left" vertical="center" shrinkToFit="1"/>
    </xf>
    <xf numFmtId="0" fontId="2" fillId="0" borderId="0" xfId="0" applyFont="1" applyAlignment="1">
      <alignment horizontal="left" vertical="center"/>
    </xf>
    <xf numFmtId="0" fontId="3" fillId="0" borderId="0" xfId="0" applyFont="1" applyAlignment="1">
      <alignment horizontal="left" vertical="center"/>
    </xf>
    <xf numFmtId="38" fontId="10" fillId="0" borderId="2"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0" fontId="0" fillId="0" borderId="0" xfId="0" applyAlignment="1">
      <alignment horizontal="left" vertical="center" shrinkToFit="1"/>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Alignment="1">
      <alignment horizontal="left" vertical="center" wrapText="1" shrinkToFit="1"/>
    </xf>
    <xf numFmtId="0" fontId="0" fillId="0" borderId="0" xfId="0" applyAlignment="1">
      <alignment horizontal="center" vertical="center"/>
    </xf>
    <xf numFmtId="176" fontId="0" fillId="2" borderId="8" xfId="6" applyNumberFormat="1" applyFont="1" applyFill="1" applyBorder="1" applyAlignment="1">
      <alignment horizontal="center" vertical="center"/>
    </xf>
    <xf numFmtId="0" fontId="0" fillId="0" borderId="0" xfId="0" applyAlignment="1">
      <alignment horizontal="left" vertical="center" wrapText="1"/>
    </xf>
    <xf numFmtId="49" fontId="0" fillId="0" borderId="2" xfId="0" applyNumberFormat="1" applyBorder="1" applyAlignment="1" applyProtection="1">
      <alignment horizontal="center" vertical="center" shrinkToFit="1"/>
      <protection locked="0"/>
    </xf>
    <xf numFmtId="49" fontId="0" fillId="0" borderId="7"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15"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49" fontId="0" fillId="0" borderId="2"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0" fillId="0" borderId="15"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190" fontId="0" fillId="2" borderId="11" xfId="0" applyNumberFormat="1" applyFill="1" applyBorder="1" applyAlignment="1" applyProtection="1">
      <alignment horizontal="left" vertical="center" shrinkToFit="1"/>
    </xf>
    <xf numFmtId="185" fontId="0" fillId="0" borderId="2" xfId="0" applyNumberFormat="1" applyBorder="1" applyAlignment="1" applyProtection="1">
      <alignment horizontal="center" vertical="center"/>
      <protection locked="0"/>
    </xf>
    <xf numFmtId="185" fontId="0" fillId="0" borderId="7" xfId="0" applyNumberFormat="1" applyBorder="1" applyAlignment="1" applyProtection="1">
      <alignment horizontal="center" vertical="center"/>
      <protection locked="0"/>
    </xf>
    <xf numFmtId="185" fontId="0" fillId="0" borderId="3" xfId="0" applyNumberFormat="1" applyBorder="1" applyAlignment="1" applyProtection="1">
      <alignment horizontal="center" vertical="center"/>
      <protection locked="0"/>
    </xf>
    <xf numFmtId="0" fontId="8" fillId="0" borderId="47"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0" fillId="0" borderId="47" xfId="0" applyBorder="1" applyAlignment="1">
      <alignment horizontal="left" vertical="center" shrinkToFit="1"/>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0" xfId="0" applyFont="1" applyAlignment="1">
      <alignment horizontal="left" vertical="center" shrinkToFit="1"/>
    </xf>
    <xf numFmtId="0" fontId="8" fillId="0" borderId="0" xfId="0" applyFont="1" applyAlignment="1">
      <alignment horizontal="right" vertical="center" shrinkToFit="1"/>
    </xf>
    <xf numFmtId="0" fontId="8" fillId="0" borderId="49" xfId="0" applyFont="1" applyBorder="1" applyAlignment="1">
      <alignment horizontal="right" vertical="center" shrinkToFit="1"/>
    </xf>
    <xf numFmtId="38" fontId="0" fillId="0" borderId="2" xfId="1" quotePrefix="1" applyFont="1" applyBorder="1" applyAlignment="1" applyProtection="1">
      <alignment horizontal="right" vertical="center"/>
      <protection locked="0"/>
    </xf>
    <xf numFmtId="38" fontId="0" fillId="0" borderId="7" xfId="1" quotePrefix="1" applyFont="1" applyBorder="1" applyAlignment="1" applyProtection="1">
      <alignment horizontal="right" vertical="center"/>
      <protection locked="0"/>
    </xf>
    <xf numFmtId="38" fontId="0" fillId="0" borderId="3" xfId="1" quotePrefix="1" applyFont="1" applyBorder="1" applyAlignment="1" applyProtection="1">
      <alignment horizontal="right" vertical="center"/>
      <protection locked="0"/>
    </xf>
    <xf numFmtId="0" fontId="0" fillId="0" borderId="0" xfId="0" applyAlignment="1">
      <alignment horizontal="left" vertical="center"/>
    </xf>
    <xf numFmtId="0" fontId="11" fillId="0" borderId="5" xfId="0" quotePrefix="1" applyFont="1" applyFill="1" applyBorder="1" applyAlignment="1" applyProtection="1">
      <alignment horizontal="left" vertical="center"/>
      <protection locked="0"/>
    </xf>
    <xf numFmtId="0" fontId="11" fillId="0" borderId="8" xfId="0" quotePrefix="1" applyFont="1" applyFill="1" applyBorder="1" applyAlignment="1" applyProtection="1">
      <alignment horizontal="left" vertical="center"/>
      <protection locked="0"/>
    </xf>
    <xf numFmtId="0" fontId="11" fillId="0" borderId="3" xfId="0" quotePrefix="1" applyFont="1" applyFill="1" applyBorder="1" applyAlignment="1" applyProtection="1">
      <alignment horizontal="left" vertical="center"/>
      <protection locked="0"/>
    </xf>
    <xf numFmtId="0" fontId="0" fillId="0" borderId="5"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quotePrefix="1" applyBorder="1" applyAlignment="1" applyProtection="1">
      <alignment horizontal="right" vertical="center"/>
      <protection locked="0"/>
    </xf>
    <xf numFmtId="0" fontId="0" fillId="0" borderId="8" xfId="0" quotePrefix="1" applyBorder="1" applyAlignment="1" applyProtection="1">
      <alignment horizontal="right" vertical="center"/>
      <protection locked="0"/>
    </xf>
    <xf numFmtId="0" fontId="0" fillId="0" borderId="6" xfId="0" quotePrefix="1" applyBorder="1" applyAlignment="1" applyProtection="1">
      <alignment horizontal="right" vertical="center"/>
      <protection locked="0"/>
    </xf>
    <xf numFmtId="0" fontId="6" fillId="0" borderId="0" xfId="0" quotePrefix="1" applyFont="1" applyAlignment="1">
      <alignment horizontal="left" vertical="center" wrapText="1"/>
    </xf>
    <xf numFmtId="0" fontId="51" fillId="0" borderId="0" xfId="0" quotePrefix="1" applyFont="1" applyAlignment="1">
      <alignment horizontal="left" vertical="center" wrapText="1"/>
    </xf>
    <xf numFmtId="0" fontId="0" fillId="0" borderId="0" xfId="0" quotePrefix="1" applyAlignment="1">
      <alignment horizontal="center" vertical="center"/>
    </xf>
    <xf numFmtId="0" fontId="0" fillId="0" borderId="2" xfId="0" quotePrefix="1" applyBorder="1" applyAlignment="1" applyProtection="1">
      <alignment horizontal="left" vertical="center"/>
      <protection locked="0"/>
    </xf>
    <xf numFmtId="0" fontId="0" fillId="0" borderId="7" xfId="0" quotePrefix="1" applyBorder="1" applyAlignment="1" applyProtection="1">
      <alignment horizontal="left" vertical="center"/>
      <protection locked="0"/>
    </xf>
    <xf numFmtId="0" fontId="0" fillId="0" borderId="3" xfId="0" quotePrefix="1" applyBorder="1" applyAlignment="1" applyProtection="1">
      <alignment horizontal="left" vertical="center"/>
      <protection locked="0"/>
    </xf>
    <xf numFmtId="0" fontId="0" fillId="0" borderId="5" xfId="0" applyBorder="1" applyAlignment="1">
      <alignment horizontal="left" vertical="center" shrinkToFit="1"/>
    </xf>
    <xf numFmtId="0" fontId="0" fillId="0" borderId="8" xfId="0" applyBorder="1" applyAlignment="1">
      <alignment horizontal="left" vertical="center" shrinkToFit="1"/>
    </xf>
    <xf numFmtId="0" fontId="0" fillId="0" borderId="12" xfId="0" applyBorder="1" applyAlignment="1">
      <alignment horizontal="left" vertical="center" shrinkToFit="1"/>
    </xf>
    <xf numFmtId="0" fontId="0" fillId="0" borderId="11" xfId="0" applyBorder="1" applyAlignment="1">
      <alignment horizontal="left" vertical="center" shrinkToFit="1"/>
    </xf>
    <xf numFmtId="0" fontId="15" fillId="0" borderId="22"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190" fontId="15" fillId="0" borderId="25" xfId="0" applyNumberFormat="1" applyFont="1" applyBorder="1" applyAlignment="1" applyProtection="1">
      <alignment horizontal="left" vertical="center" shrinkToFit="1"/>
      <protection locked="0"/>
    </xf>
    <xf numFmtId="190" fontId="15" fillId="0" borderId="0" xfId="0" applyNumberFormat="1" applyFont="1" applyBorder="1" applyAlignment="1" applyProtection="1">
      <alignment horizontal="left" vertical="center" shrinkToFit="1"/>
      <protection locked="0"/>
    </xf>
    <xf numFmtId="190" fontId="15" fillId="0" borderId="26" xfId="0" applyNumberFormat="1" applyFont="1" applyBorder="1" applyAlignment="1" applyProtection="1">
      <alignment horizontal="left" vertical="center" shrinkToFit="1"/>
      <protection locked="0"/>
    </xf>
    <xf numFmtId="0" fontId="15" fillId="0" borderId="13" xfId="0" applyFont="1" applyBorder="1" applyAlignment="1" applyProtection="1">
      <alignment horizontal="center" vertical="center" wrapText="1"/>
    </xf>
    <xf numFmtId="0" fontId="15" fillId="0" borderId="13"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190" fontId="15" fillId="0" borderId="17" xfId="0" applyNumberFormat="1" applyFont="1" applyBorder="1" applyAlignment="1" applyProtection="1">
      <alignment horizontal="center" vertical="center" shrinkToFit="1"/>
      <protection locked="0"/>
    </xf>
    <xf numFmtId="190" fontId="15" fillId="0" borderId="14" xfId="0" applyNumberFormat="1" applyFont="1" applyBorder="1" applyAlignment="1" applyProtection="1">
      <alignment horizontal="center" vertical="center" shrinkToFit="1"/>
      <protection locked="0"/>
    </xf>
    <xf numFmtId="190" fontId="15" fillId="0" borderId="16" xfId="0" applyNumberFormat="1" applyFont="1" applyBorder="1" applyAlignment="1" applyProtection="1">
      <alignment horizontal="center" vertical="center" shrinkToFit="1"/>
      <protection locked="0"/>
    </xf>
    <xf numFmtId="190" fontId="15" fillId="0" borderId="15" xfId="0" applyNumberFormat="1" applyFont="1" applyBorder="1" applyAlignment="1" applyProtection="1">
      <alignment horizontal="center" vertical="center" shrinkToFit="1"/>
      <protection locked="0"/>
    </xf>
    <xf numFmtId="190" fontId="15" fillId="0" borderId="19" xfId="0" applyNumberFormat="1" applyFont="1" applyBorder="1" applyAlignment="1" applyProtection="1">
      <alignment horizontal="center" vertical="center" shrinkToFit="1"/>
      <protection locked="0"/>
    </xf>
    <xf numFmtId="190" fontId="15" fillId="0" borderId="21" xfId="0" applyNumberFormat="1" applyFont="1" applyBorder="1" applyAlignment="1" applyProtection="1">
      <alignment horizontal="center" vertical="center"/>
      <protection locked="0"/>
    </xf>
    <xf numFmtId="190" fontId="15" fillId="0" borderId="13" xfId="0" applyNumberFormat="1" applyFont="1" applyBorder="1" applyAlignment="1" applyProtection="1">
      <alignment horizontal="center" vertical="center"/>
      <protection locked="0"/>
    </xf>
    <xf numFmtId="190" fontId="15" fillId="0" borderId="15" xfId="0" applyNumberFormat="1" applyFont="1" applyBorder="1" applyAlignment="1" applyProtection="1">
      <alignment horizontal="center" vertical="center"/>
      <protection locked="0"/>
    </xf>
    <xf numFmtId="186" fontId="15" fillId="0" borderId="0" xfId="1" applyNumberFormat="1" applyFont="1" applyAlignment="1" applyProtection="1">
      <alignment vertical="center"/>
      <protection locked="0"/>
    </xf>
    <xf numFmtId="38" fontId="15" fillId="0" borderId="0" xfId="1" applyFont="1" applyAlignment="1" applyProtection="1">
      <alignment horizontal="right" vertical="center"/>
      <protection locked="0"/>
    </xf>
    <xf numFmtId="0" fontId="15" fillId="0" borderId="13"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14" xfId="0" applyFont="1" applyBorder="1" applyAlignment="1" applyProtection="1">
      <alignment horizontal="left" vertical="center"/>
    </xf>
    <xf numFmtId="0" fontId="15" fillId="0" borderId="16" xfId="0" applyFont="1" applyBorder="1" applyAlignment="1" applyProtection="1">
      <alignment horizontal="left" vertical="center"/>
    </xf>
    <xf numFmtId="189" fontId="15" fillId="0" borderId="13" xfId="0" applyNumberFormat="1" applyFont="1" applyBorder="1" applyAlignment="1" applyProtection="1">
      <alignment horizontal="center" vertical="center"/>
      <protection locked="0"/>
    </xf>
    <xf numFmtId="0" fontId="15" fillId="0" borderId="0" xfId="0" applyFont="1" applyAlignment="1" applyProtection="1">
      <alignment horizontal="left" vertical="center" shrinkToFit="1"/>
    </xf>
    <xf numFmtId="190" fontId="15" fillId="0" borderId="15" xfId="1" applyNumberFormat="1" applyFont="1" applyBorder="1" applyAlignment="1" applyProtection="1">
      <alignment horizontal="center" vertical="center"/>
      <protection locked="0"/>
    </xf>
    <xf numFmtId="190" fontId="15" fillId="0" borderId="14" xfId="1" applyNumberFormat="1" applyFont="1" applyBorder="1" applyAlignment="1" applyProtection="1">
      <alignment horizontal="center" vertical="center"/>
      <protection locked="0"/>
    </xf>
    <xf numFmtId="190" fontId="15" fillId="0" borderId="16" xfId="1" applyNumberFormat="1" applyFont="1" applyBorder="1" applyAlignment="1" applyProtection="1">
      <alignment horizontal="center" vertical="center"/>
      <protection locked="0"/>
    </xf>
    <xf numFmtId="190" fontId="15" fillId="0" borderId="0" xfId="0" applyNumberFormat="1" applyFont="1" applyFill="1" applyAlignment="1" applyProtection="1">
      <alignment horizontal="center" vertical="center"/>
      <protection locked="0"/>
    </xf>
    <xf numFmtId="190" fontId="15" fillId="0" borderId="0" xfId="0" applyNumberFormat="1" applyFont="1" applyFill="1" applyAlignment="1" applyProtection="1">
      <alignment horizontal="left" vertical="center" shrinkToFit="1"/>
      <protection locked="0"/>
    </xf>
    <xf numFmtId="0" fontId="15" fillId="0" borderId="0" xfId="0" applyFont="1" applyFill="1" applyAlignment="1" applyProtection="1">
      <alignment horizontal="left" vertical="center" shrinkToFit="1"/>
      <protection locked="0"/>
    </xf>
    <xf numFmtId="190" fontId="15" fillId="0" borderId="0" xfId="0" applyNumberFormat="1" applyFont="1" applyFill="1" applyAlignment="1" applyProtection="1">
      <alignment horizontal="left" vertical="center"/>
      <protection locked="0"/>
    </xf>
    <xf numFmtId="0" fontId="19" fillId="0" borderId="0" xfId="0" applyFont="1" applyAlignment="1" applyProtection="1">
      <alignment horizontal="center" vertical="center"/>
    </xf>
    <xf numFmtId="0" fontId="15" fillId="0" borderId="0" xfId="0" applyFont="1" applyAlignment="1" applyProtection="1">
      <alignment horizontal="left" vertical="center" wrapText="1"/>
    </xf>
    <xf numFmtId="185" fontId="15" fillId="0" borderId="0" xfId="0" applyNumberFormat="1" applyFont="1" applyFill="1" applyAlignment="1" applyProtection="1">
      <alignment horizontal="center" vertical="center"/>
      <protection locked="0"/>
    </xf>
    <xf numFmtId="0" fontId="15" fillId="0" borderId="0" xfId="0" applyFont="1" applyAlignment="1" applyProtection="1">
      <alignment horizontal="center" vertical="center" shrinkToFit="1"/>
    </xf>
    <xf numFmtId="0" fontId="21" fillId="0" borderId="0" xfId="2" applyFont="1" applyFill="1" applyBorder="1" applyAlignment="1" applyProtection="1">
      <alignment horizontal="left" vertical="center" wrapText="1" indent="1"/>
    </xf>
    <xf numFmtId="190" fontId="29" fillId="0" borderId="32" xfId="2" applyNumberFormat="1" applyFont="1" applyFill="1" applyBorder="1" applyAlignment="1" applyProtection="1">
      <alignment horizontal="left" vertical="center" wrapText="1"/>
      <protection locked="0"/>
    </xf>
    <xf numFmtId="190" fontId="29" fillId="0" borderId="33" xfId="2" applyNumberFormat="1" applyFont="1" applyFill="1" applyBorder="1" applyAlignment="1" applyProtection="1">
      <alignment horizontal="left" vertical="center" wrapText="1"/>
      <protection locked="0"/>
    </xf>
    <xf numFmtId="0" fontId="15" fillId="0" borderId="31" xfId="2" applyFont="1" applyFill="1" applyBorder="1" applyAlignment="1" applyProtection="1">
      <alignment horizontal="center" vertical="center" wrapText="1"/>
    </xf>
    <xf numFmtId="0" fontId="15" fillId="0" borderId="33" xfId="2" applyFont="1" applyFill="1" applyBorder="1" applyAlignment="1" applyProtection="1">
      <alignment horizontal="center" vertical="center" wrapText="1"/>
    </xf>
    <xf numFmtId="0" fontId="31" fillId="0" borderId="32" xfId="2" applyFont="1" applyFill="1" applyBorder="1" applyAlignment="1" applyProtection="1">
      <alignment horizontal="left" vertical="center" wrapText="1"/>
    </xf>
    <xf numFmtId="0" fontId="31" fillId="0" borderId="33" xfId="2" applyFont="1" applyFill="1" applyBorder="1" applyAlignment="1" applyProtection="1">
      <alignment horizontal="left" vertical="center" wrapText="1"/>
    </xf>
    <xf numFmtId="190" fontId="29" fillId="0" borderId="31" xfId="2" applyNumberFormat="1" applyFont="1" applyFill="1" applyBorder="1" applyAlignment="1" applyProtection="1">
      <alignment horizontal="left" vertical="center" wrapText="1"/>
      <protection locked="0"/>
    </xf>
    <xf numFmtId="0" fontId="21" fillId="0" borderId="31" xfId="2" applyFont="1" applyFill="1" applyBorder="1" applyAlignment="1" applyProtection="1">
      <alignment horizontal="left" vertical="center" wrapText="1"/>
    </xf>
    <xf numFmtId="0" fontId="21" fillId="0" borderId="32" xfId="2" applyFont="1" applyFill="1" applyBorder="1" applyAlignment="1" applyProtection="1">
      <alignment horizontal="left" vertical="center" wrapText="1"/>
    </xf>
    <xf numFmtId="0" fontId="21" fillId="0" borderId="33" xfId="2" applyFont="1" applyFill="1" applyBorder="1" applyAlignment="1" applyProtection="1">
      <alignment horizontal="left" vertical="center" wrapText="1"/>
    </xf>
    <xf numFmtId="0" fontId="34" fillId="0" borderId="30" xfId="2" applyFont="1" applyFill="1" applyBorder="1" applyAlignment="1" applyProtection="1">
      <alignment horizontal="center" vertical="center" wrapText="1"/>
    </xf>
    <xf numFmtId="0" fontId="21" fillId="0" borderId="34" xfId="2" applyFont="1" applyFill="1" applyBorder="1" applyAlignment="1" applyProtection="1">
      <alignment horizontal="center" vertical="center" wrapText="1"/>
    </xf>
    <xf numFmtId="0" fontId="21" fillId="0" borderId="35" xfId="2" applyFont="1" applyFill="1" applyBorder="1" applyAlignment="1" applyProtection="1">
      <alignment horizontal="center" vertical="center" wrapText="1"/>
    </xf>
    <xf numFmtId="0" fontId="29" fillId="0" borderId="31" xfId="2" applyFont="1" applyFill="1" applyBorder="1" applyAlignment="1" applyProtection="1">
      <alignment horizontal="left" vertical="center" wrapText="1"/>
      <protection locked="0"/>
    </xf>
    <xf numFmtId="0" fontId="29" fillId="0" borderId="32" xfId="2" applyFont="1" applyFill="1" applyBorder="1" applyAlignment="1" applyProtection="1">
      <alignment horizontal="left" vertical="center" wrapText="1"/>
      <protection locked="0"/>
    </xf>
    <xf numFmtId="0" fontId="29" fillId="0" borderId="33" xfId="2" applyFont="1" applyFill="1" applyBorder="1" applyAlignment="1" applyProtection="1">
      <alignment horizontal="left" vertical="center" wrapText="1"/>
      <protection locked="0"/>
    </xf>
    <xf numFmtId="0" fontId="17" fillId="0" borderId="31" xfId="2" applyFont="1" applyFill="1" applyBorder="1" applyAlignment="1" applyProtection="1">
      <alignment horizontal="center" vertical="center" wrapText="1"/>
    </xf>
    <xf numFmtId="0" fontId="17" fillId="0" borderId="33" xfId="2" applyFont="1" applyFill="1" applyBorder="1" applyAlignment="1" applyProtection="1">
      <alignment horizontal="center" vertical="center" wrapText="1"/>
    </xf>
    <xf numFmtId="0" fontId="28" fillId="0" borderId="31" xfId="2" applyFont="1" applyFill="1" applyBorder="1" applyAlignment="1" applyProtection="1">
      <alignment horizontal="center" vertical="center" wrapText="1"/>
    </xf>
    <xf numFmtId="0" fontId="28" fillId="0" borderId="33" xfId="2" applyFont="1" applyFill="1" applyBorder="1" applyAlignment="1" applyProtection="1">
      <alignment horizontal="center" vertical="center" wrapText="1"/>
    </xf>
    <xf numFmtId="188" fontId="29" fillId="0" borderId="31" xfId="2" applyNumberFormat="1" applyFont="1" applyFill="1" applyBorder="1" applyAlignment="1" applyProtection="1">
      <alignment horizontal="left" vertical="center" wrapText="1"/>
      <protection locked="0"/>
    </xf>
    <xf numFmtId="188" fontId="29" fillId="0" borderId="32" xfId="2" applyNumberFormat="1" applyFont="1" applyFill="1" applyBorder="1" applyAlignment="1" applyProtection="1">
      <alignment horizontal="left" vertical="center" wrapText="1"/>
      <protection locked="0"/>
    </xf>
    <xf numFmtId="188" fontId="29" fillId="0" borderId="33" xfId="2" applyNumberFormat="1" applyFont="1" applyFill="1" applyBorder="1" applyAlignment="1" applyProtection="1">
      <alignment horizontal="left" vertical="center" wrapText="1"/>
      <protection locked="0"/>
    </xf>
    <xf numFmtId="0" fontId="29" fillId="0" borderId="32" xfId="2" applyFont="1" applyFill="1" applyBorder="1" applyAlignment="1" applyProtection="1">
      <alignment horizontal="left" vertical="center" wrapText="1"/>
    </xf>
    <xf numFmtId="0" fontId="29" fillId="0" borderId="33" xfId="2" applyFont="1" applyFill="1" applyBorder="1" applyAlignment="1" applyProtection="1">
      <alignment horizontal="left" vertical="center" wrapText="1"/>
    </xf>
    <xf numFmtId="0" fontId="19" fillId="0" borderId="31" xfId="2" applyFont="1" applyFill="1" applyBorder="1" applyAlignment="1" applyProtection="1">
      <alignment horizontal="center" vertical="center" wrapText="1"/>
    </xf>
    <xf numFmtId="0" fontId="19" fillId="0" borderId="33" xfId="2" applyFont="1" applyFill="1" applyBorder="1" applyAlignment="1" applyProtection="1">
      <alignment horizontal="center" vertical="center" wrapText="1"/>
    </xf>
    <xf numFmtId="0" fontId="19" fillId="0" borderId="32" xfId="2" applyFont="1" applyFill="1" applyBorder="1" applyAlignment="1" applyProtection="1">
      <alignment horizontal="center" vertical="center" wrapText="1"/>
    </xf>
    <xf numFmtId="185" fontId="29" fillId="0" borderId="31" xfId="2" applyNumberFormat="1" applyFont="1" applyFill="1" applyBorder="1" applyAlignment="1" applyProtection="1">
      <alignment horizontal="left" vertical="center" wrapText="1"/>
      <protection locked="0"/>
    </xf>
    <xf numFmtId="185" fontId="29" fillId="0" borderId="32" xfId="2" applyNumberFormat="1" applyFont="1" applyFill="1" applyBorder="1" applyAlignment="1" applyProtection="1">
      <alignment horizontal="left" vertical="center" wrapText="1"/>
      <protection locked="0"/>
    </xf>
    <xf numFmtId="185" fontId="29" fillId="0" borderId="32" xfId="2" applyNumberFormat="1" applyFont="1" applyFill="1" applyBorder="1" applyAlignment="1" applyProtection="1">
      <alignment horizontal="center" vertical="center" wrapText="1"/>
      <protection locked="0"/>
    </xf>
    <xf numFmtId="0" fontId="22" fillId="0" borderId="0" xfId="2" applyFont="1" applyFill="1" applyBorder="1" applyAlignment="1" applyProtection="1">
      <alignment horizontal="left" vertical="center" wrapText="1" indent="6"/>
    </xf>
    <xf numFmtId="0" fontId="24" fillId="0" borderId="30" xfId="2" applyFont="1" applyFill="1" applyBorder="1" applyAlignment="1" applyProtection="1">
      <alignment horizontal="center" vertical="center" wrapText="1"/>
    </xf>
    <xf numFmtId="0" fontId="24" fillId="0" borderId="34" xfId="2" applyFont="1" applyFill="1" applyBorder="1" applyAlignment="1" applyProtection="1">
      <alignment horizontal="center" vertical="center" wrapText="1"/>
    </xf>
    <xf numFmtId="0" fontId="24" fillId="0" borderId="35" xfId="2" applyFont="1" applyFill="1" applyBorder="1" applyAlignment="1" applyProtection="1">
      <alignment horizontal="center" vertical="center" wrapText="1"/>
    </xf>
    <xf numFmtId="0" fontId="26" fillId="0" borderId="31" xfId="2" applyFont="1" applyFill="1" applyBorder="1" applyAlignment="1" applyProtection="1">
      <alignment horizontal="left" vertical="center" wrapText="1"/>
    </xf>
    <xf numFmtId="0" fontId="26" fillId="0" borderId="32" xfId="2" applyFont="1" applyFill="1" applyBorder="1" applyAlignment="1" applyProtection="1">
      <alignment horizontal="left" vertical="center" wrapText="1"/>
    </xf>
    <xf numFmtId="0" fontId="26" fillId="0" borderId="33" xfId="2" applyFont="1" applyFill="1" applyBorder="1" applyAlignment="1" applyProtection="1">
      <alignment horizontal="left" vertical="center" wrapText="1"/>
    </xf>
    <xf numFmtId="190" fontId="15" fillId="0" borderId="13" xfId="0" applyNumberFormat="1"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xf>
    <xf numFmtId="190" fontId="15" fillId="0" borderId="13" xfId="0" quotePrefix="1" applyNumberFormat="1" applyFont="1" applyBorder="1" applyAlignment="1" applyProtection="1">
      <alignment horizontal="center" vertical="center"/>
      <protection locked="0"/>
    </xf>
    <xf numFmtId="0" fontId="15" fillId="0" borderId="0" xfId="0" applyFont="1" applyAlignment="1" applyProtection="1">
      <alignment horizontal="left" vertical="top" wrapText="1"/>
    </xf>
    <xf numFmtId="0" fontId="15" fillId="0" borderId="13" xfId="0" applyFont="1" applyBorder="1" applyAlignment="1" applyProtection="1">
      <alignment horizontal="right" vertical="center"/>
    </xf>
    <xf numFmtId="0" fontId="15" fillId="0" borderId="15" xfId="0" applyFont="1" applyBorder="1" applyAlignment="1" applyProtection="1">
      <alignment horizontal="right" vertical="center"/>
    </xf>
    <xf numFmtId="38" fontId="19" fillId="0" borderId="16" xfId="1" applyFont="1" applyBorder="1" applyAlignment="1" applyProtection="1">
      <alignment horizontal="center" vertical="center"/>
      <protection locked="0"/>
    </xf>
    <xf numFmtId="38" fontId="19" fillId="0" borderId="13" xfId="1" applyFont="1" applyBorder="1" applyAlignment="1" applyProtection="1">
      <alignment horizontal="center" vertical="center"/>
      <protection locked="0"/>
    </xf>
    <xf numFmtId="38" fontId="19" fillId="0" borderId="15" xfId="1" applyFont="1" applyBorder="1" applyAlignment="1" applyProtection="1">
      <alignment horizontal="center" vertical="center"/>
      <protection locked="0"/>
    </xf>
    <xf numFmtId="0" fontId="15" fillId="0" borderId="0" xfId="0" applyFont="1" applyAlignment="1" applyProtection="1">
      <alignment horizontal="left" vertical="center"/>
    </xf>
    <xf numFmtId="178" fontId="15" fillId="0" borderId="0" xfId="0" applyNumberFormat="1" applyFont="1" applyAlignment="1" applyProtection="1">
      <alignment horizontal="left" vertical="center" shrinkToFit="1"/>
      <protection locked="0"/>
    </xf>
    <xf numFmtId="178" fontId="15" fillId="0" borderId="0" xfId="0" applyNumberFormat="1" applyFont="1" applyAlignment="1" applyProtection="1">
      <alignment horizontal="center" vertical="center" shrinkToFit="1"/>
      <protection locked="0"/>
    </xf>
    <xf numFmtId="0" fontId="3" fillId="0" borderId="13" xfId="3" applyFont="1" applyBorder="1" applyAlignment="1" applyProtection="1">
      <alignment horizontal="left" vertical="center" wrapText="1"/>
    </xf>
    <xf numFmtId="190" fontId="13" fillId="3" borderId="13" xfId="3" applyNumberFormat="1" applyFont="1" applyFill="1" applyBorder="1" applyAlignment="1" applyProtection="1">
      <alignment horizontal="center" vertical="center"/>
      <protection locked="0"/>
    </xf>
    <xf numFmtId="190" fontId="13" fillId="3" borderId="15" xfId="3" applyNumberFormat="1" applyFont="1" applyFill="1" applyBorder="1" applyAlignment="1" applyProtection="1">
      <alignment horizontal="center" vertical="center" shrinkToFit="1"/>
      <protection locked="0"/>
    </xf>
    <xf numFmtId="190" fontId="13" fillId="3" borderId="16" xfId="3" applyNumberFormat="1" applyFont="1" applyFill="1" applyBorder="1" applyAlignment="1" applyProtection="1">
      <alignment horizontal="center" vertical="center" shrinkToFit="1"/>
      <protection locked="0"/>
    </xf>
    <xf numFmtId="0" fontId="3" fillId="0" borderId="15" xfId="3" applyFont="1" applyBorder="1" applyAlignment="1" applyProtection="1">
      <alignment horizontal="left" vertical="center" wrapText="1"/>
    </xf>
    <xf numFmtId="0" fontId="3" fillId="0" borderId="14" xfId="3"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190" fontId="36" fillId="3" borderId="0" xfId="3" applyNumberFormat="1" applyFont="1" applyFill="1" applyAlignment="1" applyProtection="1">
      <alignment horizontal="center" vertical="center" shrinkToFit="1"/>
      <protection locked="0"/>
    </xf>
    <xf numFmtId="0" fontId="4" fillId="0" borderId="13" xfId="3" applyBorder="1" applyAlignment="1" applyProtection="1">
      <alignment horizontal="center" vertical="center"/>
    </xf>
    <xf numFmtId="0" fontId="4" fillId="0" borderId="13" xfId="3" applyBorder="1" applyAlignment="1" applyProtection="1">
      <alignment horizontal="center"/>
    </xf>
    <xf numFmtId="0" fontId="13" fillId="3" borderId="15" xfId="3" applyFont="1" applyFill="1" applyBorder="1" applyAlignment="1" applyProtection="1">
      <alignment horizontal="center" vertical="center"/>
      <protection locked="0"/>
    </xf>
    <xf numFmtId="0" fontId="13" fillId="3" borderId="16" xfId="3" applyFont="1" applyFill="1" applyBorder="1" applyAlignment="1" applyProtection="1">
      <alignment horizontal="center" vertical="center"/>
      <protection locked="0"/>
    </xf>
    <xf numFmtId="183" fontId="38" fillId="0" borderId="22" xfId="3" applyNumberFormat="1" applyFont="1" applyFill="1" applyBorder="1" applyAlignment="1">
      <alignment vertical="center" wrapText="1"/>
    </xf>
    <xf numFmtId="0" fontId="11" fillId="0" borderId="23" xfId="3" applyFont="1" applyBorder="1" applyAlignment="1">
      <alignment vertical="center" wrapText="1"/>
    </xf>
    <xf numFmtId="0" fontId="11" fillId="0" borderId="24" xfId="3" applyFont="1" applyBorder="1" applyAlignment="1">
      <alignment vertical="center" wrapText="1"/>
    </xf>
    <xf numFmtId="0" fontId="11" fillId="0" borderId="25" xfId="3" applyFont="1" applyBorder="1" applyAlignment="1">
      <alignment vertical="center" wrapText="1"/>
    </xf>
    <xf numFmtId="0" fontId="11" fillId="0" borderId="0" xfId="3" applyFont="1" applyAlignment="1">
      <alignment vertical="center" wrapText="1"/>
    </xf>
    <xf numFmtId="0" fontId="11" fillId="0" borderId="26" xfId="3" applyFont="1" applyBorder="1" applyAlignment="1">
      <alignment vertical="center" wrapText="1"/>
    </xf>
    <xf numFmtId="0" fontId="11" fillId="0" borderId="27" xfId="3" applyFont="1" applyBorder="1" applyAlignment="1">
      <alignment vertical="center" wrapText="1"/>
    </xf>
    <xf numFmtId="0" fontId="11" fillId="0" borderId="28" xfId="3" applyFont="1" applyBorder="1" applyAlignment="1">
      <alignment vertical="center" wrapText="1"/>
    </xf>
    <xf numFmtId="0" fontId="11" fillId="0" borderId="29" xfId="3" applyFont="1" applyBorder="1" applyAlignment="1">
      <alignment vertical="center" wrapText="1"/>
    </xf>
    <xf numFmtId="0" fontId="38" fillId="0" borderId="22" xfId="3" applyFont="1" applyFill="1" applyBorder="1" applyAlignment="1">
      <alignment horizontal="center" vertical="center" wrapText="1"/>
    </xf>
    <xf numFmtId="0" fontId="11" fillId="0" borderId="23"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5" xfId="3" applyFont="1" applyBorder="1" applyAlignment="1">
      <alignment horizontal="center" vertical="center" wrapText="1"/>
    </xf>
    <xf numFmtId="0" fontId="11" fillId="0" borderId="0" xfId="3" applyFont="1" applyAlignment="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8" xfId="3" applyFont="1" applyBorder="1" applyAlignment="1">
      <alignment horizontal="center" vertical="center" wrapText="1"/>
    </xf>
    <xf numFmtId="0" fontId="11" fillId="0" borderId="29" xfId="3" applyFont="1" applyBorder="1" applyAlignment="1">
      <alignment horizontal="center" vertical="center" wrapText="1"/>
    </xf>
    <xf numFmtId="182" fontId="43" fillId="0" borderId="22" xfId="3" applyNumberFormat="1" applyFont="1" applyFill="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0" xfId="3" applyFont="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38" fillId="0" borderId="23" xfId="3" applyFont="1" applyFill="1" applyBorder="1" applyAlignment="1">
      <alignment horizontal="center" vertical="center" shrinkToFit="1"/>
    </xf>
    <xf numFmtId="0" fontId="11" fillId="0" borderId="23" xfId="3" applyFont="1" applyBorder="1" applyAlignment="1">
      <alignment horizontal="center" vertical="center" shrinkToFit="1"/>
    </xf>
    <xf numFmtId="0" fontId="11" fillId="0" borderId="24" xfId="3" applyFont="1" applyBorder="1" applyAlignment="1">
      <alignment horizontal="center" vertical="center" shrinkToFit="1"/>
    </xf>
    <xf numFmtId="0" fontId="11" fillId="0" borderId="0" xfId="3" applyFont="1" applyAlignment="1">
      <alignment horizontal="center" vertical="center" shrinkToFit="1"/>
    </xf>
    <xf numFmtId="0" fontId="11" fillId="0" borderId="26" xfId="3" applyFont="1" applyBorder="1" applyAlignment="1">
      <alignment horizontal="center" vertical="center" shrinkToFit="1"/>
    </xf>
    <xf numFmtId="0" fontId="11" fillId="0" borderId="28" xfId="3" applyFont="1" applyBorder="1" applyAlignment="1">
      <alignment horizontal="center" vertical="center" shrinkToFit="1"/>
    </xf>
    <xf numFmtId="0" fontId="11" fillId="0" borderId="29" xfId="3" applyFont="1" applyBorder="1" applyAlignment="1">
      <alignment horizontal="center" vertical="center" shrinkToFit="1"/>
    </xf>
    <xf numFmtId="183" fontId="43" fillId="0" borderId="22" xfId="3" applyNumberFormat="1" applyFont="1" applyFill="1" applyBorder="1" applyAlignment="1">
      <alignment horizontal="center" vertical="center"/>
    </xf>
    <xf numFmtId="183" fontId="11" fillId="0" borderId="22" xfId="3" applyNumberFormat="1" applyFont="1" applyFill="1" applyBorder="1" applyAlignment="1">
      <alignment vertical="center" wrapText="1"/>
    </xf>
    <xf numFmtId="184" fontId="43" fillId="0" borderId="23" xfId="3" applyNumberFormat="1" applyFont="1" applyFill="1" applyBorder="1" applyAlignment="1">
      <alignment horizontal="center" vertical="center" shrinkToFit="1"/>
    </xf>
    <xf numFmtId="183" fontId="44" fillId="0" borderId="38" xfId="3" applyNumberFormat="1" applyFont="1" applyFill="1" applyBorder="1" applyAlignment="1">
      <alignment horizontal="center" vertical="center" wrapText="1"/>
    </xf>
    <xf numFmtId="0" fontId="11" fillId="0" borderId="39" xfId="3" applyFont="1" applyBorder="1" applyAlignment="1">
      <alignment horizontal="center" vertical="center" wrapText="1"/>
    </xf>
    <xf numFmtId="0" fontId="11" fillId="0" borderId="40"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43" xfId="3" applyFont="1" applyBorder="1" applyAlignment="1">
      <alignment horizontal="center" vertical="center" wrapText="1"/>
    </xf>
    <xf numFmtId="0" fontId="11" fillId="0" borderId="44"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46" xfId="3" applyFont="1" applyBorder="1" applyAlignment="1">
      <alignment horizontal="center" vertical="center" wrapText="1"/>
    </xf>
    <xf numFmtId="184" fontId="43" fillId="3" borderId="22" xfId="3" applyNumberFormat="1" applyFont="1" applyFill="1" applyBorder="1" applyAlignment="1">
      <alignment horizontal="center" vertical="center"/>
    </xf>
    <xf numFmtId="0" fontId="11" fillId="3" borderId="23"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0" xfId="3" applyFont="1" applyFill="1" applyAlignment="1">
      <alignment horizontal="center" vertical="center"/>
    </xf>
    <xf numFmtId="0" fontId="11" fillId="3" borderId="27" xfId="3" applyFont="1" applyFill="1" applyBorder="1" applyAlignment="1">
      <alignment horizontal="center" vertical="center"/>
    </xf>
    <xf numFmtId="0" fontId="11" fillId="3" borderId="28" xfId="3" applyFont="1" applyFill="1" applyBorder="1" applyAlignment="1">
      <alignment horizontal="center" vertical="center"/>
    </xf>
    <xf numFmtId="184" fontId="43" fillId="0" borderId="22" xfId="3" applyNumberFormat="1" applyFont="1" applyFill="1" applyBorder="1" applyAlignment="1">
      <alignment horizontal="center" vertical="center"/>
    </xf>
    <xf numFmtId="0" fontId="38" fillId="0" borderId="23" xfId="3" applyFont="1" applyFill="1" applyBorder="1" applyAlignment="1">
      <alignment horizontal="center" vertical="center" wrapText="1"/>
    </xf>
    <xf numFmtId="183" fontId="43" fillId="3" borderId="22" xfId="3" applyNumberFormat="1" applyFont="1" applyFill="1" applyBorder="1" applyAlignment="1" applyProtection="1">
      <alignment horizontal="center" vertical="center" wrapText="1"/>
      <protection locked="0"/>
    </xf>
    <xf numFmtId="0" fontId="11" fillId="3" borderId="23" xfId="3" applyFont="1" applyFill="1" applyBorder="1" applyAlignment="1">
      <alignment horizontal="center" vertical="center" wrapText="1"/>
    </xf>
    <xf numFmtId="0" fontId="11" fillId="3" borderId="24" xfId="3" applyFont="1" applyFill="1" applyBorder="1" applyAlignment="1">
      <alignment horizontal="center" vertical="center" wrapText="1"/>
    </xf>
    <xf numFmtId="0" fontId="11" fillId="3" borderId="25" xfId="3" applyFont="1" applyFill="1" applyBorder="1" applyAlignment="1">
      <alignment horizontal="center" vertical="center" wrapText="1"/>
    </xf>
    <xf numFmtId="0" fontId="11" fillId="3" borderId="0" xfId="3" applyFont="1" applyFill="1" applyAlignment="1">
      <alignment horizontal="center" vertical="center" wrapText="1"/>
    </xf>
    <xf numFmtId="0" fontId="11" fillId="3" borderId="26"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11" fillId="3" borderId="28" xfId="3" applyFont="1" applyFill="1" applyBorder="1" applyAlignment="1">
      <alignment horizontal="center" vertical="center" wrapText="1"/>
    </xf>
    <xf numFmtId="0" fontId="11" fillId="3" borderId="29" xfId="3" applyFont="1" applyFill="1" applyBorder="1" applyAlignment="1">
      <alignment horizontal="center" vertical="center" wrapText="1"/>
    </xf>
    <xf numFmtId="183" fontId="43" fillId="0" borderId="22" xfId="3" applyNumberFormat="1" applyFont="1" applyFill="1" applyBorder="1" applyAlignment="1" applyProtection="1">
      <alignment horizontal="center" vertical="center" wrapText="1"/>
      <protection locked="0"/>
    </xf>
    <xf numFmtId="0" fontId="11" fillId="0" borderId="23" xfId="3" applyFont="1" applyBorder="1" applyAlignment="1" applyProtection="1">
      <alignment horizontal="center" vertical="center" wrapText="1"/>
      <protection locked="0"/>
    </xf>
    <xf numFmtId="0" fontId="11" fillId="0" borderId="24" xfId="3" applyFont="1" applyBorder="1" applyAlignment="1" applyProtection="1">
      <alignment horizontal="center" vertical="center" wrapText="1"/>
      <protection locked="0"/>
    </xf>
    <xf numFmtId="0" fontId="11" fillId="0" borderId="25" xfId="3" applyFont="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0" fontId="11" fillId="0" borderId="26" xfId="3" applyFont="1" applyBorder="1" applyAlignment="1" applyProtection="1">
      <alignment horizontal="center" vertical="center" wrapText="1"/>
      <protection locked="0"/>
    </xf>
    <xf numFmtId="0" fontId="11" fillId="0" borderId="27" xfId="3" applyFont="1" applyBorder="1" applyAlignment="1" applyProtection="1">
      <alignment horizontal="center" vertical="center" wrapText="1"/>
      <protection locked="0"/>
    </xf>
    <xf numFmtId="0" fontId="11" fillId="0" borderId="28" xfId="3" applyFont="1" applyBorder="1" applyAlignment="1" applyProtection="1">
      <alignment horizontal="center" vertical="center" wrapText="1"/>
      <protection locked="0"/>
    </xf>
    <xf numFmtId="0" fontId="11" fillId="0" borderId="29" xfId="3" applyFont="1" applyBorder="1" applyAlignment="1" applyProtection="1">
      <alignment horizontal="center" vertical="center" wrapText="1"/>
      <protection locked="0"/>
    </xf>
    <xf numFmtId="182" fontId="43" fillId="3" borderId="22" xfId="3" applyNumberFormat="1" applyFont="1" applyFill="1" applyBorder="1" applyAlignment="1">
      <alignment horizontal="center" vertical="center" wrapText="1"/>
    </xf>
    <xf numFmtId="182" fontId="43" fillId="0" borderId="22" xfId="3" applyNumberFormat="1" applyFont="1" applyFill="1" applyBorder="1" applyAlignment="1">
      <alignment horizontal="center" vertical="center" wrapText="1"/>
    </xf>
    <xf numFmtId="181" fontId="43" fillId="0" borderId="22" xfId="3" applyNumberFormat="1" applyFont="1" applyFill="1" applyBorder="1" applyAlignment="1" applyProtection="1">
      <alignment horizontal="center" vertical="center" wrapText="1"/>
      <protection locked="0"/>
    </xf>
    <xf numFmtId="181" fontId="38" fillId="0" borderId="23" xfId="3" applyNumberFormat="1" applyFont="1" applyFill="1" applyBorder="1" applyAlignment="1">
      <alignment horizontal="center" vertical="center" wrapText="1"/>
    </xf>
    <xf numFmtId="179" fontId="11" fillId="0" borderId="22" xfId="3" applyNumberFormat="1" applyFont="1" applyFill="1" applyBorder="1" applyAlignment="1">
      <alignment vertical="center" wrapText="1"/>
    </xf>
    <xf numFmtId="186" fontId="43" fillId="3" borderId="22" xfId="3" applyNumberFormat="1" applyFont="1" applyFill="1" applyBorder="1" applyAlignment="1" applyProtection="1">
      <alignment horizontal="center" vertical="center" wrapText="1"/>
      <protection locked="0"/>
    </xf>
    <xf numFmtId="186" fontId="11" fillId="3" borderId="23" xfId="3" applyNumberFormat="1" applyFont="1" applyFill="1" applyBorder="1" applyAlignment="1" applyProtection="1">
      <alignment horizontal="center" vertical="center" wrapText="1"/>
      <protection locked="0"/>
    </xf>
    <xf numFmtId="186" fontId="11" fillId="3" borderId="25" xfId="3" applyNumberFormat="1" applyFont="1" applyFill="1" applyBorder="1" applyAlignment="1" applyProtection="1">
      <alignment horizontal="center" vertical="center" wrapText="1"/>
      <protection locked="0"/>
    </xf>
    <xf numFmtId="186" fontId="11" fillId="3" borderId="0" xfId="3" applyNumberFormat="1" applyFont="1" applyFill="1" applyAlignment="1" applyProtection="1">
      <alignment horizontal="center" vertical="center" wrapText="1"/>
      <protection locked="0"/>
    </xf>
    <xf numFmtId="186" fontId="11" fillId="3" borderId="27" xfId="3" applyNumberFormat="1" applyFont="1" applyFill="1" applyBorder="1" applyAlignment="1" applyProtection="1">
      <alignment horizontal="center" vertical="center" wrapText="1"/>
      <protection locked="0"/>
    </xf>
    <xf numFmtId="186" fontId="11" fillId="3" borderId="28" xfId="3" applyNumberFormat="1" applyFont="1" applyFill="1" applyBorder="1" applyAlignment="1" applyProtection="1">
      <alignment horizontal="center" vertical="center" wrapText="1"/>
      <protection locked="0"/>
    </xf>
    <xf numFmtId="0" fontId="38" fillId="0" borderId="22" xfId="3" applyFont="1" applyFill="1" applyBorder="1" applyAlignment="1">
      <alignment vertical="center" wrapText="1"/>
    </xf>
    <xf numFmtId="0" fontId="42" fillId="0" borderId="22" xfId="3" applyFont="1" applyFill="1" applyBorder="1" applyAlignment="1">
      <alignment horizontal="center" vertical="center" wrapText="1"/>
    </xf>
    <xf numFmtId="190" fontId="42" fillId="3" borderId="22" xfId="3" applyNumberFormat="1" applyFont="1" applyFill="1" applyBorder="1" applyAlignment="1" applyProtection="1">
      <alignment horizontal="center" vertical="center" wrapText="1"/>
      <protection locked="0"/>
    </xf>
    <xf numFmtId="190" fontId="11" fillId="3" borderId="23" xfId="3" applyNumberFormat="1" applyFont="1" applyFill="1" applyBorder="1" applyAlignment="1" applyProtection="1">
      <alignment horizontal="center" vertical="center" wrapText="1"/>
      <protection locked="0"/>
    </xf>
    <xf numFmtId="190" fontId="11" fillId="3" borderId="24" xfId="3" applyNumberFormat="1" applyFont="1" applyFill="1" applyBorder="1" applyAlignment="1" applyProtection="1">
      <alignment horizontal="center" vertical="center" wrapText="1"/>
      <protection locked="0"/>
    </xf>
    <xf numFmtId="190" fontId="11" fillId="3" borderId="25" xfId="3" applyNumberFormat="1" applyFont="1" applyFill="1" applyBorder="1" applyAlignment="1" applyProtection="1">
      <alignment horizontal="center" vertical="center" wrapText="1"/>
      <protection locked="0"/>
    </xf>
    <xf numFmtId="190" fontId="11" fillId="3" borderId="0" xfId="3" applyNumberFormat="1" applyFont="1" applyFill="1" applyAlignment="1" applyProtection="1">
      <alignment horizontal="center" vertical="center" wrapText="1"/>
      <protection locked="0"/>
    </xf>
    <xf numFmtId="190" fontId="11" fillId="3" borderId="26" xfId="3" applyNumberFormat="1" applyFont="1" applyFill="1" applyBorder="1" applyAlignment="1" applyProtection="1">
      <alignment horizontal="center" vertical="center" wrapText="1"/>
      <protection locked="0"/>
    </xf>
    <xf numFmtId="190" fontId="11" fillId="3" borderId="27" xfId="3" applyNumberFormat="1" applyFont="1" applyFill="1" applyBorder="1" applyAlignment="1" applyProtection="1">
      <alignment horizontal="center" vertical="center" wrapText="1"/>
      <protection locked="0"/>
    </xf>
    <xf numFmtId="190" fontId="11" fillId="3" borderId="28" xfId="3" applyNumberFormat="1" applyFont="1" applyFill="1" applyBorder="1" applyAlignment="1" applyProtection="1">
      <alignment horizontal="center" vertical="center" wrapText="1"/>
      <protection locked="0"/>
    </xf>
    <xf numFmtId="190" fontId="11" fillId="3" borderId="29" xfId="3" applyNumberFormat="1" applyFont="1" applyFill="1" applyBorder="1" applyAlignment="1" applyProtection="1">
      <alignment horizontal="center" vertical="center" wrapText="1"/>
      <protection locked="0"/>
    </xf>
    <xf numFmtId="179" fontId="42" fillId="0" borderId="22" xfId="3" applyNumberFormat="1" applyFont="1" applyFill="1" applyBorder="1" applyAlignment="1" applyProtection="1">
      <alignment horizontal="center" vertical="center" wrapText="1"/>
      <protection locked="0"/>
    </xf>
    <xf numFmtId="179" fontId="38" fillId="0" borderId="38" xfId="3" applyNumberFormat="1" applyFont="1" applyFill="1" applyBorder="1" applyAlignment="1">
      <alignment vertical="center"/>
    </xf>
    <xf numFmtId="0" fontId="11" fillId="0" borderId="39" xfId="3" applyFont="1" applyBorder="1" applyAlignment="1">
      <alignment vertical="center"/>
    </xf>
    <xf numFmtId="0" fontId="11" fillId="0" borderId="40" xfId="3" applyFont="1" applyBorder="1" applyAlignment="1">
      <alignment vertical="center"/>
    </xf>
    <xf numFmtId="0" fontId="11" fillId="0" borderId="41" xfId="3" applyFont="1" applyBorder="1" applyAlignment="1">
      <alignment vertical="center"/>
    </xf>
    <xf numFmtId="0" fontId="11" fillId="0" borderId="42" xfId="3" applyFont="1" applyBorder="1" applyAlignment="1">
      <alignment vertical="center"/>
    </xf>
    <xf numFmtId="0" fontId="11" fillId="0" borderId="43" xfId="3" applyFont="1" applyBorder="1" applyAlignment="1">
      <alignment vertical="center"/>
    </xf>
    <xf numFmtId="0" fontId="11" fillId="0" borderId="44" xfId="3" applyFont="1" applyBorder="1" applyAlignment="1">
      <alignment vertical="center"/>
    </xf>
    <xf numFmtId="0" fontId="11" fillId="0" borderId="45" xfId="3" applyFont="1" applyBorder="1" applyAlignment="1">
      <alignment vertical="center"/>
    </xf>
    <xf numFmtId="0" fontId="11" fillId="0" borderId="46" xfId="3" applyFont="1" applyBorder="1" applyAlignment="1">
      <alignment vertical="center"/>
    </xf>
    <xf numFmtId="185" fontId="42" fillId="3" borderId="22" xfId="3" applyNumberFormat="1" applyFont="1" applyFill="1" applyBorder="1" applyAlignment="1" applyProtection="1">
      <alignment horizontal="center" vertical="center" wrapText="1"/>
      <protection locked="0"/>
    </xf>
    <xf numFmtId="185" fontId="11" fillId="3" borderId="23" xfId="3" applyNumberFormat="1" applyFont="1" applyFill="1" applyBorder="1" applyAlignment="1" applyProtection="1">
      <alignment horizontal="center" vertical="center" wrapText="1"/>
      <protection locked="0"/>
    </xf>
    <xf numFmtId="185" fontId="11" fillId="3" borderId="24" xfId="3" applyNumberFormat="1" applyFont="1" applyFill="1" applyBorder="1" applyAlignment="1" applyProtection="1">
      <alignment horizontal="center" vertical="center" wrapText="1"/>
      <protection locked="0"/>
    </xf>
    <xf numFmtId="185" fontId="11" fillId="3" borderId="25" xfId="3" applyNumberFormat="1" applyFont="1" applyFill="1" applyBorder="1" applyAlignment="1" applyProtection="1">
      <alignment horizontal="center" vertical="center" wrapText="1"/>
      <protection locked="0"/>
    </xf>
    <xf numFmtId="185" fontId="11" fillId="3" borderId="0" xfId="3" applyNumberFormat="1" applyFont="1" applyFill="1" applyAlignment="1" applyProtection="1">
      <alignment horizontal="center" vertical="center" wrapText="1"/>
      <protection locked="0"/>
    </xf>
    <xf numFmtId="185" fontId="11" fillId="3" borderId="26" xfId="3" applyNumberFormat="1" applyFont="1" applyFill="1" applyBorder="1" applyAlignment="1" applyProtection="1">
      <alignment horizontal="center" vertical="center" wrapText="1"/>
      <protection locked="0"/>
    </xf>
    <xf numFmtId="185" fontId="11" fillId="3" borderId="27" xfId="3" applyNumberFormat="1" applyFont="1" applyFill="1" applyBorder="1" applyAlignment="1" applyProtection="1">
      <alignment horizontal="center" vertical="center" wrapText="1"/>
      <protection locked="0"/>
    </xf>
    <xf numFmtId="185" fontId="11" fillId="3" borderId="28" xfId="3" applyNumberFormat="1" applyFont="1" applyFill="1" applyBorder="1" applyAlignment="1" applyProtection="1">
      <alignment horizontal="center" vertical="center" wrapText="1"/>
      <protection locked="0"/>
    </xf>
    <xf numFmtId="185" fontId="11" fillId="3" borderId="29" xfId="3" applyNumberFormat="1" applyFont="1" applyFill="1" applyBorder="1" applyAlignment="1" applyProtection="1">
      <alignment horizontal="center" vertical="center" wrapText="1"/>
      <protection locked="0"/>
    </xf>
    <xf numFmtId="180" fontId="42" fillId="0" borderId="22" xfId="3" applyNumberFormat="1" applyFont="1" applyFill="1" applyBorder="1" applyAlignment="1" applyProtection="1">
      <alignment horizontal="center" vertical="center" wrapText="1"/>
      <protection locked="0"/>
    </xf>
    <xf numFmtId="38" fontId="39" fillId="0" borderId="0" xfId="4" applyFont="1" applyBorder="1" applyAlignment="1">
      <alignment horizontal="center" vertical="center" shrinkToFit="1"/>
    </xf>
    <xf numFmtId="190" fontId="39" fillId="3" borderId="0" xfId="4" applyNumberFormat="1" applyFont="1" applyFill="1" applyBorder="1" applyAlignment="1" applyProtection="1">
      <alignment horizontal="center" vertical="center" shrinkToFit="1"/>
      <protection locked="0"/>
    </xf>
    <xf numFmtId="190" fontId="39" fillId="3" borderId="28" xfId="4" applyNumberFormat="1" applyFont="1" applyFill="1" applyBorder="1" applyAlignment="1" applyProtection="1">
      <alignment horizontal="center" vertical="center" shrinkToFit="1"/>
      <protection locked="0"/>
    </xf>
    <xf numFmtId="190" fontId="11" fillId="3" borderId="28" xfId="3" applyNumberFormat="1" applyFont="1" applyFill="1" applyBorder="1" applyAlignment="1" applyProtection="1">
      <alignment horizontal="center" vertical="center" shrinkToFit="1"/>
      <protection locked="0"/>
    </xf>
    <xf numFmtId="0" fontId="38" fillId="0" borderId="14" xfId="3" applyFont="1" applyBorder="1" applyAlignment="1">
      <alignment horizontal="center" vertical="center"/>
    </xf>
    <xf numFmtId="0" fontId="11" fillId="0" borderId="14" xfId="3" applyFont="1" applyBorder="1" applyAlignment="1">
      <alignment horizontal="center" vertical="center"/>
    </xf>
    <xf numFmtId="0" fontId="38" fillId="0" borderId="22" xfId="3" applyFont="1" applyBorder="1" applyAlignment="1">
      <alignment horizontal="center" vertical="center" wrapText="1"/>
    </xf>
    <xf numFmtId="0" fontId="38" fillId="0" borderId="22" xfId="3" applyFont="1" applyBorder="1" applyAlignment="1">
      <alignment horizontal="center" vertical="center" shrinkToFit="1"/>
    </xf>
    <xf numFmtId="0" fontId="11" fillId="0" borderId="25" xfId="3" applyFont="1" applyBorder="1" applyAlignment="1">
      <alignment horizontal="center" vertical="center" shrinkToFit="1"/>
    </xf>
    <xf numFmtId="0" fontId="11" fillId="0" borderId="27" xfId="3" applyFont="1" applyBorder="1" applyAlignment="1">
      <alignment horizontal="center" vertical="center" shrinkToFit="1"/>
    </xf>
    <xf numFmtId="38" fontId="17" fillId="0" borderId="2" xfId="8" applyFont="1" applyBorder="1" applyAlignment="1">
      <alignment horizontal="right" vertical="center"/>
    </xf>
    <xf numFmtId="38" fontId="17" fillId="0" borderId="7" xfId="8" applyFont="1" applyBorder="1" applyAlignment="1">
      <alignment horizontal="right" vertical="center"/>
    </xf>
    <xf numFmtId="38" fontId="17" fillId="0" borderId="3" xfId="8" applyFont="1" applyBorder="1" applyAlignment="1">
      <alignment horizontal="right" vertical="center"/>
    </xf>
    <xf numFmtId="195" fontId="15" fillId="0" borderId="0" xfId="7" applyNumberFormat="1" applyFont="1" applyBorder="1" applyAlignment="1">
      <alignment horizontal="left" vertical="center"/>
    </xf>
    <xf numFmtId="49" fontId="17" fillId="0" borderId="2" xfId="7" applyNumberFormat="1" applyFont="1" applyBorder="1" applyAlignment="1">
      <alignment horizontal="center" vertical="center"/>
    </xf>
    <xf numFmtId="0" fontId="15" fillId="0" borderId="7" xfId="7" applyFont="1" applyBorder="1" applyAlignment="1">
      <alignment horizontal="center" vertical="center"/>
    </xf>
    <xf numFmtId="0" fontId="15" fillId="0" borderId="10" xfId="7" applyFont="1" applyBorder="1" applyAlignment="1">
      <alignment horizontal="center" vertical="center"/>
    </xf>
    <xf numFmtId="193" fontId="59" fillId="0" borderId="7" xfId="7" applyNumberFormat="1" applyFont="1" applyBorder="1" applyAlignment="1">
      <alignment horizontal="right" vertical="center"/>
    </xf>
    <xf numFmtId="49" fontId="17" fillId="0" borderId="7" xfId="7" applyNumberFormat="1" applyFont="1" applyBorder="1" applyAlignment="1">
      <alignment horizontal="center" vertical="center"/>
    </xf>
    <xf numFmtId="49" fontId="17" fillId="0" borderId="10" xfId="7" applyNumberFormat="1" applyFont="1" applyBorder="1" applyAlignment="1">
      <alignment horizontal="center" vertical="center"/>
    </xf>
    <xf numFmtId="49" fontId="17" fillId="0" borderId="58" xfId="7" applyNumberFormat="1" applyFont="1" applyBorder="1" applyAlignment="1">
      <alignment horizontal="center" vertical="center"/>
    </xf>
    <xf numFmtId="0" fontId="15" fillId="0" borderId="23" xfId="7" applyFont="1" applyBorder="1" applyAlignment="1">
      <alignment horizontal="center" vertical="center"/>
    </xf>
    <xf numFmtId="0" fontId="15" fillId="0" borderId="24" xfId="7" applyFont="1" applyBorder="1" applyAlignment="1">
      <alignment horizontal="center" vertical="center"/>
    </xf>
    <xf numFmtId="193" fontId="59" fillId="0" borderId="23" xfId="7" applyNumberFormat="1" applyFont="1" applyBorder="1" applyAlignment="1">
      <alignment horizontal="right" vertical="center"/>
    </xf>
    <xf numFmtId="49" fontId="61" fillId="0" borderId="22" xfId="7" applyNumberFormat="1" applyFont="1" applyBorder="1" applyAlignment="1">
      <alignment vertical="center"/>
    </xf>
    <xf numFmtId="0" fontId="61" fillId="0" borderId="23" xfId="7" applyFont="1" applyBorder="1" applyAlignment="1">
      <alignment vertical="center"/>
    </xf>
    <xf numFmtId="0" fontId="61" fillId="0" borderId="59" xfId="7" applyFont="1" applyBorder="1" applyAlignment="1">
      <alignment vertical="center"/>
    </xf>
    <xf numFmtId="193" fontId="60" fillId="0" borderId="7" xfId="7" applyNumberFormat="1" applyFont="1" applyBorder="1" applyAlignment="1">
      <alignment horizontal="right" vertical="center"/>
    </xf>
    <xf numFmtId="49" fontId="61" fillId="0" borderId="9" xfId="7" applyNumberFormat="1" applyFont="1" applyBorder="1" applyAlignment="1">
      <alignment vertical="center"/>
    </xf>
    <xf numFmtId="0" fontId="61" fillId="0" borderId="7" xfId="7" applyFont="1" applyBorder="1" applyAlignment="1">
      <alignment vertical="center"/>
    </xf>
    <xf numFmtId="0" fontId="61" fillId="0" borderId="3" xfId="7" applyFont="1" applyBorder="1" applyAlignment="1">
      <alignment vertical="center"/>
    </xf>
    <xf numFmtId="49" fontId="17" fillId="0" borderId="53" xfId="7" applyNumberFormat="1" applyFont="1" applyBorder="1" applyAlignment="1">
      <alignment horizontal="center" vertical="center"/>
    </xf>
    <xf numFmtId="0" fontId="15" fillId="0" borderId="54" xfId="7" applyFont="1" applyBorder="1" applyAlignment="1">
      <alignment horizontal="center" vertical="center"/>
    </xf>
    <xf numFmtId="0" fontId="15" fillId="0" borderId="55" xfId="7" applyFont="1" applyBorder="1" applyAlignment="1">
      <alignment horizontal="center" vertical="center"/>
    </xf>
    <xf numFmtId="193" fontId="60" fillId="0" borderId="54" xfId="7" applyNumberFormat="1" applyFont="1" applyBorder="1" applyAlignment="1">
      <alignment horizontal="right" vertical="center"/>
    </xf>
    <xf numFmtId="0" fontId="61" fillId="0" borderId="54" xfId="7" applyFont="1" applyBorder="1" applyAlignment="1">
      <alignment vertical="center" wrapText="1"/>
    </xf>
    <xf numFmtId="0" fontId="61" fillId="0" borderId="54" xfId="7" applyFont="1" applyBorder="1" applyAlignment="1">
      <alignment vertical="center"/>
    </xf>
    <xf numFmtId="0" fontId="61" fillId="0" borderId="57" xfId="7" applyFont="1" applyBorder="1" applyAlignment="1">
      <alignment vertical="center"/>
    </xf>
    <xf numFmtId="49" fontId="17" fillId="0" borderId="65" xfId="7" applyNumberFormat="1" applyFont="1" applyBorder="1" applyAlignment="1">
      <alignment horizontal="center" vertical="center"/>
    </xf>
    <xf numFmtId="0" fontId="15" fillId="0" borderId="28" xfId="7" applyFont="1" applyBorder="1" applyAlignment="1">
      <alignment horizontal="center" vertical="center"/>
    </xf>
    <xf numFmtId="0" fontId="15" fillId="0" borderId="29" xfId="7" applyFont="1" applyBorder="1" applyAlignment="1">
      <alignment horizontal="center" vertical="center"/>
    </xf>
    <xf numFmtId="193" fontId="60" fillId="0" borderId="28" xfId="7" applyNumberFormat="1" applyFont="1" applyBorder="1" applyAlignment="1">
      <alignment horizontal="right" vertical="center"/>
    </xf>
    <xf numFmtId="49" fontId="61" fillId="0" borderId="27" xfId="7" applyNumberFormat="1" applyFont="1" applyBorder="1" applyAlignment="1">
      <alignment vertical="center"/>
    </xf>
    <xf numFmtId="0" fontId="61" fillId="0" borderId="28" xfId="7" applyFont="1" applyBorder="1" applyAlignment="1">
      <alignment vertical="center"/>
    </xf>
    <xf numFmtId="0" fontId="61" fillId="0" borderId="66" xfId="7" applyFont="1" applyBorder="1" applyAlignment="1">
      <alignment vertical="center"/>
    </xf>
    <xf numFmtId="193" fontId="60" fillId="0" borderId="23" xfId="7" applyNumberFormat="1" applyFont="1" applyBorder="1" applyAlignment="1">
      <alignment horizontal="right" vertical="center"/>
    </xf>
    <xf numFmtId="49" fontId="61" fillId="0" borderId="22" xfId="7" applyNumberFormat="1" applyFont="1" applyFill="1" applyBorder="1" applyAlignment="1">
      <alignment vertical="center" shrinkToFit="1"/>
    </xf>
    <xf numFmtId="0" fontId="61" fillId="0" borderId="23" xfId="7" applyFont="1" applyFill="1" applyBorder="1" applyAlignment="1">
      <alignment vertical="center" shrinkToFit="1"/>
    </xf>
    <xf numFmtId="0" fontId="61" fillId="0" borderId="59" xfId="7" applyFont="1" applyFill="1" applyBorder="1" applyAlignment="1">
      <alignment vertical="center" shrinkToFit="1"/>
    </xf>
    <xf numFmtId="49" fontId="17" fillId="0" borderId="60" xfId="7" applyNumberFormat="1" applyFont="1" applyBorder="1" applyAlignment="1">
      <alignment horizontal="center" vertical="center"/>
    </xf>
    <xf numFmtId="0" fontId="15" fillId="0" borderId="61" xfId="7" applyFont="1" applyBorder="1" applyAlignment="1">
      <alignment horizontal="center" vertical="center"/>
    </xf>
    <xf numFmtId="0" fontId="15" fillId="0" borderId="62" xfId="7" applyFont="1" applyBorder="1" applyAlignment="1">
      <alignment horizontal="center" vertical="center"/>
    </xf>
    <xf numFmtId="38" fontId="59" fillId="0" borderId="61" xfId="1" applyFont="1" applyBorder="1" applyAlignment="1">
      <alignment horizontal="right" vertical="center"/>
    </xf>
    <xf numFmtId="49" fontId="61" fillId="0" borderId="15" xfId="7" applyNumberFormat="1" applyFont="1" applyBorder="1" applyAlignment="1">
      <alignment vertical="center"/>
    </xf>
    <xf numFmtId="0" fontId="61" fillId="0" borderId="14" xfId="7" applyFont="1" applyBorder="1" applyAlignment="1">
      <alignment vertical="center"/>
    </xf>
    <xf numFmtId="0" fontId="61" fillId="0" borderId="64" xfId="7" applyFont="1" applyBorder="1" applyAlignment="1">
      <alignment vertical="center"/>
    </xf>
    <xf numFmtId="0" fontId="15" fillId="0" borderId="3" xfId="7" applyFont="1" applyBorder="1" applyAlignment="1">
      <alignment horizontal="center" vertical="center"/>
    </xf>
    <xf numFmtId="193" fontId="17" fillId="0" borderId="54" xfId="7" applyNumberFormat="1" applyFont="1" applyBorder="1" applyAlignment="1">
      <alignment horizontal="right" vertical="center"/>
    </xf>
    <xf numFmtId="0" fontId="61" fillId="0" borderId="56" xfId="7" applyFont="1" applyBorder="1" applyAlignment="1">
      <alignment vertical="center" wrapText="1"/>
    </xf>
    <xf numFmtId="0" fontId="61" fillId="0" borderId="57" xfId="7" applyFont="1" applyBorder="1" applyAlignment="1">
      <alignment vertical="center" wrapText="1"/>
    </xf>
    <xf numFmtId="192" fontId="57" fillId="0" borderId="28" xfId="7" applyNumberFormat="1" applyFont="1" applyBorder="1" applyAlignment="1">
      <alignment horizontal="center" vertical="center"/>
    </xf>
    <xf numFmtId="49" fontId="15" fillId="0" borderId="28" xfId="7" applyNumberFormat="1" applyFont="1" applyBorder="1" applyAlignment="1">
      <alignment horizontal="center" vertical="center"/>
    </xf>
    <xf numFmtId="49" fontId="17" fillId="0" borderId="9" xfId="7" applyNumberFormat="1" applyFont="1" applyBorder="1" applyAlignment="1">
      <alignment horizontal="center" vertical="center"/>
    </xf>
    <xf numFmtId="194" fontId="61" fillId="0" borderId="7" xfId="7" applyNumberFormat="1" applyFont="1" applyBorder="1" applyAlignment="1">
      <alignment horizontal="left" vertical="center"/>
    </xf>
    <xf numFmtId="194" fontId="61" fillId="0" borderId="3" xfId="7" applyNumberFormat="1" applyFont="1" applyBorder="1" applyAlignment="1">
      <alignment horizontal="left" vertical="center"/>
    </xf>
    <xf numFmtId="49" fontId="15" fillId="0" borderId="0" xfId="7" applyNumberFormat="1" applyFont="1" applyBorder="1" applyAlignment="1">
      <alignment horizontal="distributed" vertical="center"/>
    </xf>
    <xf numFmtId="0" fontId="15" fillId="0" borderId="0" xfId="7" applyFont="1" applyBorder="1" applyAlignment="1">
      <alignment horizontal="distributed" vertical="center"/>
    </xf>
    <xf numFmtId="0" fontId="15" fillId="0" borderId="0" xfId="7" applyNumberFormat="1" applyFont="1" applyBorder="1" applyAlignment="1">
      <alignment vertical="center"/>
    </xf>
    <xf numFmtId="49" fontId="54" fillId="0" borderId="0" xfId="7" applyNumberFormat="1" applyFont="1" applyBorder="1" applyAlignment="1">
      <alignment horizontal="center" vertical="center" shrinkToFit="1"/>
    </xf>
    <xf numFmtId="49" fontId="17" fillId="0" borderId="0" xfId="7" applyNumberFormat="1" applyFont="1" applyBorder="1" applyAlignment="1">
      <alignment vertical="center"/>
    </xf>
    <xf numFmtId="49" fontId="55" fillId="0" borderId="0" xfId="7" applyNumberFormat="1" applyFont="1" applyBorder="1" applyAlignment="1">
      <alignment horizontal="center" vertical="center"/>
    </xf>
    <xf numFmtId="49" fontId="56" fillId="0" borderId="0" xfId="7" applyNumberFormat="1" applyFont="1" applyBorder="1" applyAlignment="1">
      <alignment horizontal="center" vertical="center"/>
    </xf>
    <xf numFmtId="49" fontId="16" fillId="0" borderId="0" xfId="7" applyNumberFormat="1" applyFont="1" applyBorder="1" applyAlignment="1">
      <alignment horizontal="distributed" vertical="center"/>
    </xf>
    <xf numFmtId="49" fontId="15" fillId="0" borderId="0" xfId="7" applyNumberFormat="1" applyFont="1" applyBorder="1" applyAlignment="1">
      <alignment vertical="center" wrapText="1"/>
    </xf>
    <xf numFmtId="0" fontId="52" fillId="0" borderId="0" xfId="7" applyFont="1" applyBorder="1" applyAlignment="1">
      <alignment vertical="center"/>
    </xf>
    <xf numFmtId="0" fontId="15" fillId="0" borderId="0" xfId="7" applyNumberFormat="1" applyFont="1" applyBorder="1" applyAlignment="1">
      <alignment horizontal="center" vertical="center" wrapText="1"/>
    </xf>
    <xf numFmtId="0" fontId="52" fillId="0" borderId="0" xfId="7" applyNumberFormat="1" applyFont="1" applyBorder="1" applyAlignment="1">
      <alignment horizontal="center" vertical="center" wrapText="1"/>
    </xf>
    <xf numFmtId="49" fontId="15" fillId="0" borderId="0" xfId="7" applyNumberFormat="1" applyFont="1" applyBorder="1" applyAlignment="1">
      <alignment horizontal="center" vertical="center"/>
    </xf>
    <xf numFmtId="38" fontId="17" fillId="0" borderId="2" xfId="8" applyFont="1" applyBorder="1" applyAlignment="1">
      <alignment horizontal="center" vertical="center"/>
    </xf>
    <xf numFmtId="38" fontId="17" fillId="0" borderId="7" xfId="8" applyFont="1" applyBorder="1" applyAlignment="1">
      <alignment horizontal="center" vertical="center"/>
    </xf>
    <xf numFmtId="38" fontId="17" fillId="0" borderId="3" xfId="8" applyFont="1" applyBorder="1" applyAlignment="1">
      <alignment horizontal="center" vertical="center"/>
    </xf>
    <xf numFmtId="38" fontId="17" fillId="0" borderId="2" xfId="8" applyNumberFormat="1" applyFont="1" applyBorder="1" applyAlignment="1">
      <alignment horizontal="right" vertical="center"/>
    </xf>
    <xf numFmtId="38" fontId="17" fillId="0" borderId="7" xfId="8" applyNumberFormat="1" applyFont="1" applyBorder="1" applyAlignment="1">
      <alignment horizontal="right" vertical="center"/>
    </xf>
    <xf numFmtId="38" fontId="17" fillId="0" borderId="3" xfId="8" applyNumberFormat="1" applyFont="1" applyBorder="1" applyAlignment="1">
      <alignment horizontal="right" vertical="center"/>
    </xf>
    <xf numFmtId="49" fontId="17" fillId="0" borderId="5" xfId="7" applyNumberFormat="1" applyFont="1" applyBorder="1" applyAlignment="1">
      <alignment horizontal="center" vertical="center"/>
    </xf>
    <xf numFmtId="49" fontId="17" fillId="0" borderId="8" xfId="7" applyNumberFormat="1" applyFont="1" applyBorder="1" applyAlignment="1">
      <alignment horizontal="center" vertical="center"/>
    </xf>
    <xf numFmtId="49" fontId="17" fillId="0" borderId="67" xfId="7" applyNumberFormat="1" applyFont="1" applyBorder="1" applyAlignment="1">
      <alignment horizontal="center" vertical="center"/>
    </xf>
    <xf numFmtId="49" fontId="17" fillId="0" borderId="12" xfId="7" applyNumberFormat="1" applyFont="1" applyBorder="1" applyAlignment="1">
      <alignment horizontal="center" vertical="center"/>
    </xf>
    <xf numFmtId="49" fontId="17" fillId="0" borderId="11" xfId="7" applyNumberFormat="1" applyFont="1" applyBorder="1" applyAlignment="1">
      <alignment horizontal="center" vertical="center"/>
    </xf>
    <xf numFmtId="49" fontId="17" fillId="0" borderId="73" xfId="7" applyNumberFormat="1" applyFont="1" applyBorder="1" applyAlignment="1">
      <alignment horizontal="center" vertical="center"/>
    </xf>
    <xf numFmtId="193" fontId="59" fillId="0" borderId="8" xfId="7" applyNumberFormat="1" applyFont="1" applyBorder="1" applyAlignment="1">
      <alignment horizontal="center" vertical="center"/>
    </xf>
    <xf numFmtId="193" fontId="59" fillId="0" borderId="11" xfId="7" applyNumberFormat="1" applyFont="1" applyBorder="1" applyAlignment="1">
      <alignment horizontal="center" vertical="center"/>
    </xf>
    <xf numFmtId="49" fontId="61" fillId="0" borderId="69" xfId="7" applyNumberFormat="1" applyFont="1" applyBorder="1" applyAlignment="1">
      <alignment horizontal="center" vertical="center"/>
    </xf>
    <xf numFmtId="49" fontId="61" fillId="0" borderId="70" xfId="7" applyNumberFormat="1" applyFont="1" applyBorder="1" applyAlignment="1">
      <alignment horizontal="center" vertical="center"/>
    </xf>
    <xf numFmtId="49" fontId="61" fillId="0" borderId="75" xfId="7" applyNumberFormat="1" applyFont="1" applyBorder="1" applyAlignment="1">
      <alignment horizontal="center" vertical="center"/>
    </xf>
    <xf numFmtId="49" fontId="61" fillId="0" borderId="76" xfId="7" applyNumberFormat="1" applyFont="1" applyBorder="1" applyAlignment="1">
      <alignment horizontal="center" vertical="center"/>
    </xf>
    <xf numFmtId="193" fontId="59" fillId="0" borderId="70" xfId="7" applyNumberFormat="1" applyFont="1" applyBorder="1" applyAlignment="1">
      <alignment horizontal="right" vertical="center"/>
    </xf>
    <xf numFmtId="193" fontId="59" fillId="0" borderId="11" xfId="7" applyNumberFormat="1" applyFont="1" applyBorder="1" applyAlignment="1">
      <alignment horizontal="right" vertical="center"/>
    </xf>
    <xf numFmtId="49" fontId="61" fillId="0" borderId="74" xfId="7" applyNumberFormat="1" applyFont="1" applyBorder="1" applyAlignment="1">
      <alignment vertical="center"/>
    </xf>
    <xf numFmtId="0" fontId="61" fillId="0" borderId="11" xfId="7" applyFont="1" applyBorder="1" applyAlignment="1">
      <alignment vertical="center"/>
    </xf>
    <xf numFmtId="0" fontId="61" fillId="0" borderId="77" xfId="7" applyFont="1" applyBorder="1" applyAlignment="1">
      <alignment vertical="center"/>
    </xf>
    <xf numFmtId="38" fontId="17" fillId="0" borderId="78" xfId="8" applyFont="1" applyBorder="1" applyAlignment="1">
      <alignment horizontal="center" vertical="center"/>
    </xf>
    <xf numFmtId="38" fontId="17" fillId="0" borderId="79" xfId="8" applyFont="1" applyBorder="1" applyAlignment="1">
      <alignment horizontal="center" vertical="center"/>
    </xf>
    <xf numFmtId="38" fontId="17" fillId="0" borderId="80" xfId="8" applyFont="1" applyBorder="1" applyAlignment="1">
      <alignment horizontal="center" vertical="center"/>
    </xf>
    <xf numFmtId="49" fontId="17" fillId="0" borderId="81" xfId="7" applyNumberFormat="1" applyFont="1" applyBorder="1" applyAlignment="1">
      <alignment horizontal="center" vertical="center"/>
    </xf>
    <xf numFmtId="49" fontId="17" fillId="0" borderId="70" xfId="7" applyNumberFormat="1" applyFont="1" applyBorder="1" applyAlignment="1">
      <alignment horizontal="center" vertical="center"/>
    </xf>
    <xf numFmtId="49" fontId="17" fillId="0" borderId="71" xfId="7" applyNumberFormat="1" applyFont="1" applyBorder="1" applyAlignment="1">
      <alignment horizontal="center" vertical="center"/>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6" fillId="0" borderId="0" xfId="0" applyFont="1">
      <alignment vertical="center"/>
    </xf>
    <xf numFmtId="38" fontId="0" fillId="2" borderId="7" xfId="1" applyFont="1" applyFill="1" applyBorder="1" applyAlignment="1">
      <alignment horizontal="center" vertical="center"/>
    </xf>
  </cellXfs>
  <cellStyles count="9">
    <cellStyle name="パーセント" xfId="6" builtinId="5"/>
    <cellStyle name="パーセント 2" xfId="5"/>
    <cellStyle name="桁区切り" xfId="1" builtinId="6"/>
    <cellStyle name="桁区切り 2" xfId="4"/>
    <cellStyle name="桁区切り 3" xfId="8"/>
    <cellStyle name="標準" xfId="0" builtinId="0"/>
    <cellStyle name="標準 2" xfId="2"/>
    <cellStyle name="標準 3" xfId="3"/>
    <cellStyle name="標準 4" xfId="7"/>
  </cellStyles>
  <dxfs count="75">
    <dxf>
      <fill>
        <patternFill>
          <bgColor theme="0" tint="-0.14996795556505021"/>
        </patternFill>
      </fill>
    </dxf>
    <dxf>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FF0000"/>
        </patternFill>
      </fill>
    </dxf>
    <dxf>
      <fill>
        <patternFill>
          <bgColor theme="5" tint="0.79998168889431442"/>
        </patternFill>
      </fill>
    </dxf>
    <dxf>
      <font>
        <color auto="1"/>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FF0000"/>
        </patternFill>
      </fill>
    </dxf>
    <dxf>
      <fill>
        <patternFill>
          <bgColor theme="5" tint="0.79998168889431442"/>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ont>
        <color theme="0"/>
      </font>
      <fill>
        <patternFill>
          <bgColor rgb="FFFF0000"/>
        </patternFill>
      </fill>
    </dxf>
    <dxf>
      <fill>
        <patternFill>
          <bgColor theme="5" tint="0.79998168889431442"/>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2996;&#20219;&#29366;&#12501;&#12457;&#12540;&#12510;&#12483;&#12488;_R&#65300;&#24180;&#24230;&#29256;!A1"/><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164523</xdr:colOff>
      <xdr:row>41</xdr:row>
      <xdr:rowOff>216477</xdr:rowOff>
    </xdr:to>
    <xdr:sp macro="" textlink="">
      <xdr:nvSpPr>
        <xdr:cNvPr id="5" name="右中かっこ 4"/>
        <xdr:cNvSpPr/>
      </xdr:nvSpPr>
      <xdr:spPr>
        <a:xfrm>
          <a:off x="8009659" y="9152659"/>
          <a:ext cx="164523" cy="197427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27</xdr:row>
      <xdr:rowOff>1</xdr:rowOff>
    </xdr:from>
    <xdr:to>
      <xdr:col>11</xdr:col>
      <xdr:colOff>155863</xdr:colOff>
      <xdr:row>31</xdr:row>
      <xdr:rowOff>199159</xdr:rowOff>
    </xdr:to>
    <xdr:sp macro="" textlink="">
      <xdr:nvSpPr>
        <xdr:cNvPr id="6" name="右中かっこ 5"/>
        <xdr:cNvSpPr/>
      </xdr:nvSpPr>
      <xdr:spPr>
        <a:xfrm>
          <a:off x="8009659" y="6407728"/>
          <a:ext cx="155863" cy="120361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20</xdr:row>
      <xdr:rowOff>103909</xdr:rowOff>
    </xdr:from>
    <xdr:to>
      <xdr:col>11</xdr:col>
      <xdr:colOff>95250</xdr:colOff>
      <xdr:row>21</xdr:row>
      <xdr:rowOff>346364</xdr:rowOff>
    </xdr:to>
    <xdr:sp macro="" textlink="">
      <xdr:nvSpPr>
        <xdr:cNvPr id="9" name="右中かっこ 8"/>
        <xdr:cNvSpPr/>
      </xdr:nvSpPr>
      <xdr:spPr>
        <a:xfrm>
          <a:off x="8009659" y="4996295"/>
          <a:ext cx="95250" cy="597478"/>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447675</xdr:colOff>
      <xdr:row>45</xdr:row>
      <xdr:rowOff>9525</xdr:rowOff>
    </xdr:from>
    <xdr:to>
      <xdr:col>11</xdr:col>
      <xdr:colOff>2695574</xdr:colOff>
      <xdr:row>55</xdr:row>
      <xdr:rowOff>114300</xdr:rowOff>
    </xdr:to>
    <xdr:sp macro="" textlink="">
      <xdr:nvSpPr>
        <xdr:cNvPr id="3" name="テキスト ボックス 2"/>
        <xdr:cNvSpPr txBox="1"/>
      </xdr:nvSpPr>
      <xdr:spPr>
        <a:xfrm>
          <a:off x="8458200" y="11496675"/>
          <a:ext cx="2247899" cy="2571750"/>
        </a:xfrm>
        <a:prstGeom prst="wedgeRectCallout">
          <a:avLst>
            <a:gd name="adj1" fmla="val -58719"/>
            <a:gd name="adj2" fmla="val 39594"/>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・車検証の記載内容を転記ください。</a:t>
          </a:r>
        </a:p>
        <a:p>
          <a:r>
            <a:rPr kumimoji="1" lang="ja-JP" altLang="en-US" sz="1100"/>
            <a:t>・新規車検証コピーは必ず添付ください。</a:t>
          </a:r>
        </a:p>
        <a:p>
          <a:r>
            <a:rPr kumimoji="1" lang="ja-JP" altLang="en-US" sz="1100"/>
            <a:t>・所有者名が申請者名になっていることをご確認ください。</a:t>
          </a:r>
          <a:endParaRPr kumimoji="1" lang="en-US" altLang="ja-JP" sz="1100"/>
        </a:p>
        <a:p>
          <a:r>
            <a:rPr kumimoji="1" lang="ja-JP" altLang="en-US" sz="1100"/>
            <a:t>・新規車検証の所有者が販売店等になっている場合には、新規車検証に加えて移転登録車検証コピーも添付ください。</a:t>
          </a:r>
        </a:p>
      </xdr:txBody>
    </xdr:sp>
    <xdr:clientData/>
  </xdr:twoCellAnchor>
  <xdr:twoCellAnchor>
    <xdr:from>
      <xdr:col>11</xdr:col>
      <xdr:colOff>0</xdr:colOff>
      <xdr:row>47</xdr:row>
      <xdr:rowOff>0</xdr:rowOff>
    </xdr:from>
    <xdr:to>
      <xdr:col>11</xdr:col>
      <xdr:colOff>181841</xdr:colOff>
      <xdr:row>61</xdr:row>
      <xdr:rowOff>233796</xdr:rowOff>
    </xdr:to>
    <xdr:sp macro="" textlink="">
      <xdr:nvSpPr>
        <xdr:cNvPr id="7" name="右中かっこ 6"/>
        <xdr:cNvSpPr/>
      </xdr:nvSpPr>
      <xdr:spPr>
        <a:xfrm>
          <a:off x="8009659" y="12399818"/>
          <a:ext cx="181841" cy="349827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612198</xdr:colOff>
      <xdr:row>74</xdr:row>
      <xdr:rowOff>235527</xdr:rowOff>
    </xdr:from>
    <xdr:to>
      <xdr:col>11</xdr:col>
      <xdr:colOff>2170835</xdr:colOff>
      <xdr:row>80</xdr:row>
      <xdr:rowOff>80384</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2723" y="18647352"/>
          <a:ext cx="1558637" cy="1330757"/>
        </a:xfrm>
        <a:prstGeom prst="rect">
          <a:avLst/>
        </a:prstGeom>
        <a:noFill/>
        <a:ln>
          <a:solidFill>
            <a:schemeClr val="accent1"/>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2346614</xdr:colOff>
      <xdr:row>76</xdr:row>
      <xdr:rowOff>0</xdr:rowOff>
    </xdr:from>
    <xdr:to>
      <xdr:col>11</xdr:col>
      <xdr:colOff>1056409</xdr:colOff>
      <xdr:row>79</xdr:row>
      <xdr:rowOff>69273</xdr:rowOff>
    </xdr:to>
    <xdr:cxnSp macro="">
      <xdr:nvCxnSpPr>
        <xdr:cNvPr id="11" name="直線矢印コネクタ 10"/>
        <xdr:cNvCxnSpPr/>
      </xdr:nvCxnSpPr>
      <xdr:spPr>
        <a:xfrm>
          <a:off x="7498773" y="19162568"/>
          <a:ext cx="1567295" cy="82261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11</xdr:col>
      <xdr:colOff>129887</xdr:colOff>
      <xdr:row>60</xdr:row>
      <xdr:rowOff>103910</xdr:rowOff>
    </xdr:from>
    <xdr:to>
      <xdr:col>11</xdr:col>
      <xdr:colOff>2684319</xdr:colOff>
      <xdr:row>68</xdr:row>
      <xdr:rowOff>162560</xdr:rowOff>
    </xdr:to>
    <xdr:pic>
      <xdr:nvPicPr>
        <xdr:cNvPr id="13" name="図 25"/>
        <xdr:cNvPicPr>
          <a:picLocks noChangeAspect="1" noChangeArrowheads="1"/>
          <a:extLst/>
        </xdr:cNvPicPr>
      </xdr:nvPicPr>
      <xdr:blipFill>
        <a:blip xmlns:r="http://schemas.openxmlformats.org/officeDocument/2006/relationships" r:embed="rId2"/>
        <a:srcRect/>
        <a:stretch>
          <a:fillRect/>
        </a:stretch>
      </xdr:blipFill>
      <xdr:spPr bwMode="auto">
        <a:xfrm>
          <a:off x="8139546" y="15517092"/>
          <a:ext cx="2554432" cy="2058900"/>
        </a:xfrm>
        <a:prstGeom prst="rect">
          <a:avLst/>
        </a:prstGeom>
        <a:solidFill>
          <a:srgbClr xmlns:mc="http://schemas.openxmlformats.org/markup-compatibility/2006" xmlns:a14="http://schemas.microsoft.com/office/drawing/2010/main" val="FFFFFF" mc:Ignorable="a14" a14:legacySpreadsheetColorIndex="9"/>
        </a:solidFill>
        <a:ln w="6350">
          <a:solidFill>
            <a:srgbClr val="000000"/>
          </a:solidFill>
          <a:miter lim="800000"/>
          <a:headEnd/>
          <a:tailEnd/>
        </a:ln>
        <a:effectLst>
          <a:outerShdw blurRad="50800" dist="38100" dir="2700000" algn="tl" rotWithShape="0">
            <a:prstClr val="black">
              <a:alpha val="40000"/>
            </a:prstClr>
          </a:outerShdw>
        </a:effectLst>
        <a:extLst/>
      </xdr:spPr>
    </xdr:pic>
    <xdr:clientData/>
  </xdr:twoCellAnchor>
  <xdr:twoCellAnchor>
    <xdr:from>
      <xdr:col>10</xdr:col>
      <xdr:colOff>675409</xdr:colOff>
      <xdr:row>65</xdr:row>
      <xdr:rowOff>147204</xdr:rowOff>
    </xdr:from>
    <xdr:to>
      <xdr:col>11</xdr:col>
      <xdr:colOff>51955</xdr:colOff>
      <xdr:row>66</xdr:row>
      <xdr:rowOff>51954</xdr:rowOff>
    </xdr:to>
    <xdr:cxnSp macro="">
      <xdr:nvCxnSpPr>
        <xdr:cNvPr id="8" name="直線矢印コネクタ 7"/>
        <xdr:cNvCxnSpPr/>
      </xdr:nvCxnSpPr>
      <xdr:spPr>
        <a:xfrm>
          <a:off x="5827568" y="16815954"/>
          <a:ext cx="2234046" cy="155864"/>
        </a:xfrm>
        <a:prstGeom prst="straightConnector1">
          <a:avLst/>
        </a:prstGeom>
        <a:ln w="9525"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1285875</xdr:colOff>
      <xdr:row>2</xdr:row>
      <xdr:rowOff>236394</xdr:rowOff>
    </xdr:from>
    <xdr:to>
      <xdr:col>10</xdr:col>
      <xdr:colOff>1727489</xdr:colOff>
      <xdr:row>3</xdr:row>
      <xdr:rowOff>195695</xdr:rowOff>
    </xdr:to>
    <xdr:sp macro="" textlink="">
      <xdr:nvSpPr>
        <xdr:cNvPr id="12" name="正方形/長方形 11"/>
        <xdr:cNvSpPr/>
      </xdr:nvSpPr>
      <xdr:spPr>
        <a:xfrm>
          <a:off x="6438900" y="826944"/>
          <a:ext cx="441614" cy="21647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1644361</xdr:colOff>
      <xdr:row>2</xdr:row>
      <xdr:rowOff>185304</xdr:rowOff>
    </xdr:from>
    <xdr:to>
      <xdr:col>11</xdr:col>
      <xdr:colOff>397452</xdr:colOff>
      <xdr:row>3</xdr:row>
      <xdr:rowOff>226002</xdr:rowOff>
    </xdr:to>
    <xdr:sp macro="" textlink="">
      <xdr:nvSpPr>
        <xdr:cNvPr id="14" name="テキスト ボックス 13"/>
        <xdr:cNvSpPr txBox="1"/>
      </xdr:nvSpPr>
      <xdr:spPr>
        <a:xfrm>
          <a:off x="6797386" y="775854"/>
          <a:ext cx="1610591" cy="297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色セルは自動表示</a:t>
          </a:r>
        </a:p>
      </xdr:txBody>
    </xdr:sp>
    <xdr:clientData/>
  </xdr:twoCellAnchor>
  <xdr:twoCellAnchor>
    <xdr:from>
      <xdr:col>0</xdr:col>
      <xdr:colOff>199159</xdr:colOff>
      <xdr:row>88</xdr:row>
      <xdr:rowOff>77932</xdr:rowOff>
    </xdr:from>
    <xdr:to>
      <xdr:col>11</xdr:col>
      <xdr:colOff>2433205</xdr:colOff>
      <xdr:row>93</xdr:row>
      <xdr:rowOff>51954</xdr:rowOff>
    </xdr:to>
    <xdr:sp macro="" textlink="">
      <xdr:nvSpPr>
        <xdr:cNvPr id="4" name="テキスト ボックス 3"/>
        <xdr:cNvSpPr txBox="1"/>
      </xdr:nvSpPr>
      <xdr:spPr>
        <a:xfrm>
          <a:off x="199159" y="22219227"/>
          <a:ext cx="10243705" cy="1186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●お願い</a:t>
          </a:r>
          <a:endParaRPr kumimoji="1" lang="en-US" altLang="ja-JP" sz="1100">
            <a:solidFill>
              <a:srgbClr val="FF0000"/>
            </a:solidFill>
          </a:endParaRPr>
        </a:p>
        <a:p>
          <a:r>
            <a:rPr kumimoji="1" lang="ja-JP" altLang="en-US" sz="1100">
              <a:solidFill>
                <a:srgbClr val="FF0000"/>
              </a:solidFill>
            </a:rPr>
            <a:t>入力終了後に入力漏れ・セルの赤表示が無いことを再度ご確認ください。</a:t>
          </a:r>
        </a:p>
        <a:p>
          <a:r>
            <a:rPr kumimoji="1" lang="ja-JP" altLang="en-US" sz="1100">
              <a:solidFill>
                <a:srgbClr val="FF0000"/>
              </a:solidFill>
            </a:rPr>
            <a:t>入力項目で赤表示がある場合は、申請要件を満たしていません。赤表示の理由が不明の場合は当機構までお問い合わせください。</a:t>
          </a:r>
        </a:p>
        <a:p>
          <a:r>
            <a:rPr kumimoji="1" lang="en-US" altLang="ja-JP" sz="1100">
              <a:solidFill>
                <a:srgbClr val="FF0000"/>
              </a:solidFill>
            </a:rPr>
            <a:t>TEL</a:t>
          </a:r>
          <a:r>
            <a:rPr kumimoji="1" lang="ja-JP" altLang="en-US" sz="1100">
              <a:solidFill>
                <a:srgbClr val="FF0000"/>
              </a:solidFill>
            </a:rPr>
            <a:t>：</a:t>
          </a:r>
          <a:r>
            <a:rPr kumimoji="1" lang="en-US" altLang="ja-JP" sz="1100">
              <a:solidFill>
                <a:srgbClr val="FF0000"/>
              </a:solidFill>
            </a:rPr>
            <a:t>03-5341-4577</a:t>
          </a:r>
          <a:r>
            <a:rPr kumimoji="1" lang="ja-JP" altLang="en-US" sz="1100">
              <a:solidFill>
                <a:srgbClr val="FF0000"/>
              </a:solidFill>
            </a:rPr>
            <a:t>　</a:t>
          </a:r>
          <a:r>
            <a:rPr kumimoji="1" lang="en-US" altLang="ja-JP" sz="1100">
              <a:solidFill>
                <a:srgbClr val="FF0000"/>
              </a:solidFill>
            </a:rPr>
            <a:t>FAX</a:t>
          </a:r>
          <a:r>
            <a:rPr kumimoji="1" lang="ja-JP" altLang="en-US" sz="1100">
              <a:solidFill>
                <a:srgbClr val="FF0000"/>
              </a:solidFill>
            </a:rPr>
            <a:t>：</a:t>
          </a:r>
          <a:r>
            <a:rPr kumimoji="1" lang="en-US" altLang="ja-JP" sz="1100">
              <a:solidFill>
                <a:srgbClr val="FF0000"/>
              </a:solidFill>
            </a:rPr>
            <a:t>03-5341-4578</a:t>
          </a:r>
          <a:r>
            <a:rPr kumimoji="1" lang="ja-JP" altLang="en-US" sz="1100">
              <a:solidFill>
                <a:srgbClr val="FF0000"/>
              </a:solidFill>
            </a:rPr>
            <a:t>　</a:t>
          </a:r>
          <a:r>
            <a:rPr kumimoji="1" lang="en-US" altLang="ja-JP" sz="1100">
              <a:solidFill>
                <a:srgbClr val="FF0000"/>
              </a:solidFill>
            </a:rPr>
            <a:t>E-mail</a:t>
          </a:r>
          <a:r>
            <a:rPr kumimoji="1" lang="ja-JP" altLang="en-US" sz="1100">
              <a:solidFill>
                <a:srgbClr val="FF0000"/>
              </a:solidFill>
            </a:rPr>
            <a:t>：</a:t>
          </a:r>
          <a:r>
            <a:rPr kumimoji="1" lang="en-US" altLang="ja-JP" sz="1100">
              <a:solidFill>
                <a:srgbClr val="FF0000"/>
              </a:solidFill>
            </a:rPr>
            <a:t>hojokin@levo.or.jp</a:t>
          </a:r>
        </a:p>
        <a:p>
          <a:endParaRPr kumimoji="1" lang="ja-JP" altLang="en-US" sz="1100">
            <a:solidFill>
              <a:srgbClr val="FF0000"/>
            </a:solidFill>
          </a:endParaRPr>
        </a:p>
      </xdr:txBody>
    </xdr:sp>
    <xdr:clientData/>
  </xdr:twoCellAnchor>
  <xdr:twoCellAnchor>
    <xdr:from>
      <xdr:col>0</xdr:col>
      <xdr:colOff>19050</xdr:colOff>
      <xdr:row>2</xdr:row>
      <xdr:rowOff>15586</xdr:rowOff>
    </xdr:from>
    <xdr:to>
      <xdr:col>1</xdr:col>
      <xdr:colOff>218209</xdr:colOff>
      <xdr:row>2</xdr:row>
      <xdr:rowOff>232062</xdr:rowOff>
    </xdr:to>
    <xdr:sp macro="" textlink="">
      <xdr:nvSpPr>
        <xdr:cNvPr id="15" name="正方形/長方形 14"/>
        <xdr:cNvSpPr/>
      </xdr:nvSpPr>
      <xdr:spPr>
        <a:xfrm>
          <a:off x="19050" y="368011"/>
          <a:ext cx="437284" cy="216476"/>
        </a:xfrm>
        <a:prstGeom prst="rect">
          <a:avLst/>
        </a:prstGeom>
        <a:solidFill>
          <a:schemeClr val="accent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1981201</xdr:colOff>
      <xdr:row>82</xdr:row>
      <xdr:rowOff>1</xdr:rowOff>
    </xdr:from>
    <xdr:to>
      <xdr:col>11</xdr:col>
      <xdr:colOff>2609851</xdr:colOff>
      <xdr:row>85</xdr:row>
      <xdr:rowOff>19050</xdr:rowOff>
    </xdr:to>
    <xdr:sp macro="" textlink="">
      <xdr:nvSpPr>
        <xdr:cNvPr id="2" name="テキスト ボックス 1"/>
        <xdr:cNvSpPr txBox="1"/>
      </xdr:nvSpPr>
      <xdr:spPr>
        <a:xfrm>
          <a:off x="7134226" y="20745451"/>
          <a:ext cx="3486150" cy="752474"/>
        </a:xfrm>
        <a:prstGeom prst="wedgeRectCallout">
          <a:avLst>
            <a:gd name="adj1" fmla="val -55070"/>
            <a:gd name="adj2" fmla="val -3887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廃車の走行距離は、廃車日までの過去</a:t>
          </a:r>
          <a:r>
            <a:rPr kumimoji="1" lang="en-US" altLang="ja-JP" sz="1000"/>
            <a:t>1</a:t>
          </a:r>
          <a:r>
            <a:rPr kumimoji="1" lang="ja-JP" altLang="en-US" sz="1000"/>
            <a:t>年間で普通車・小型車：</a:t>
          </a:r>
          <a:r>
            <a:rPr kumimoji="1" lang="en-US" altLang="ja-JP" sz="1000"/>
            <a:t>3000km</a:t>
          </a:r>
          <a:r>
            <a:rPr kumimoji="1" lang="ja-JP" altLang="en-US" sz="1000"/>
            <a:t>以上、特種車：</a:t>
          </a:r>
          <a:r>
            <a:rPr kumimoji="1" lang="en-US" altLang="ja-JP" sz="1000"/>
            <a:t>5000km</a:t>
          </a:r>
          <a:r>
            <a:rPr kumimoji="1" lang="ja-JP" altLang="en-US" sz="1000"/>
            <a:t>で以上である必要があります。満たない場合はお問合せください。</a:t>
          </a:r>
        </a:p>
      </xdr:txBody>
    </xdr:sp>
    <xdr:clientData/>
  </xdr:twoCellAnchor>
  <xdr:twoCellAnchor>
    <xdr:from>
      <xdr:col>10</xdr:col>
      <xdr:colOff>323849</xdr:colOff>
      <xdr:row>79</xdr:row>
      <xdr:rowOff>57150</xdr:rowOff>
    </xdr:from>
    <xdr:to>
      <xdr:col>11</xdr:col>
      <xdr:colOff>409574</xdr:colOff>
      <xdr:row>80</xdr:row>
      <xdr:rowOff>142875</xdr:rowOff>
    </xdr:to>
    <xdr:sp macro="" textlink="">
      <xdr:nvSpPr>
        <xdr:cNvPr id="16" name="テキスト ボックス 15"/>
        <xdr:cNvSpPr txBox="1"/>
      </xdr:nvSpPr>
      <xdr:spPr>
        <a:xfrm>
          <a:off x="5476874" y="20307300"/>
          <a:ext cx="2943225" cy="333375"/>
        </a:xfrm>
        <a:prstGeom prst="wedgeRectCallout">
          <a:avLst>
            <a:gd name="adj1" fmla="val -30774"/>
            <a:gd name="adj2" fmla="val 860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導入車両より小さい区分の廃車は無効です</a:t>
          </a:r>
        </a:p>
      </xdr:txBody>
    </xdr:sp>
    <xdr:clientData/>
  </xdr:twoCellAnchor>
  <xdr:oneCellAnchor>
    <xdr:from>
      <xdr:col>1</xdr:col>
      <xdr:colOff>781050</xdr:colOff>
      <xdr:row>69</xdr:row>
      <xdr:rowOff>9525</xdr:rowOff>
    </xdr:from>
    <xdr:ext cx="6591300" cy="328423"/>
    <xdr:sp macro="" textlink="">
      <xdr:nvSpPr>
        <xdr:cNvPr id="17" name="テキスト ボックス 16"/>
        <xdr:cNvSpPr txBox="1"/>
      </xdr:nvSpPr>
      <xdr:spPr>
        <a:xfrm>
          <a:off x="1019175" y="17678400"/>
          <a:ext cx="65913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廃車は永久抹消（スクラップ）されていることが必要です。</a:t>
          </a:r>
          <a:endParaRPr kumimoji="1" lang="ja-JP" altLang="en-US" sz="1100">
            <a:solidFill>
              <a:srgbClr val="FF0000"/>
            </a:solidFill>
          </a:endParaRPr>
        </a:p>
      </xdr:txBody>
    </xdr:sp>
    <xdr:clientData/>
  </xdr:oneCellAnchor>
  <xdr:twoCellAnchor>
    <xdr:from>
      <xdr:col>10</xdr:col>
      <xdr:colOff>2686050</xdr:colOff>
      <xdr:row>69</xdr:row>
      <xdr:rowOff>276225</xdr:rowOff>
    </xdr:from>
    <xdr:to>
      <xdr:col>11</xdr:col>
      <xdr:colOff>2447925</xdr:colOff>
      <xdr:row>71</xdr:row>
      <xdr:rowOff>9525</xdr:rowOff>
    </xdr:to>
    <xdr:sp macro="" textlink="">
      <xdr:nvSpPr>
        <xdr:cNvPr id="18" name="テキスト ボックス 17"/>
        <xdr:cNvSpPr txBox="1"/>
      </xdr:nvSpPr>
      <xdr:spPr>
        <a:xfrm>
          <a:off x="7839075" y="17697450"/>
          <a:ext cx="2619375" cy="333375"/>
        </a:xfrm>
        <a:prstGeom prst="wedgeRectCallout">
          <a:avLst>
            <a:gd name="adj1" fmla="val -62134"/>
            <a:gd name="adj2" fmla="val 12507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23(2011)</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日以前であること</a:t>
          </a:r>
        </a:p>
      </xdr:txBody>
    </xdr:sp>
    <xdr:clientData/>
  </xdr:twoCellAnchor>
  <xdr:twoCellAnchor>
    <xdr:from>
      <xdr:col>10</xdr:col>
      <xdr:colOff>2790825</xdr:colOff>
      <xdr:row>71</xdr:row>
      <xdr:rowOff>238125</xdr:rowOff>
    </xdr:from>
    <xdr:to>
      <xdr:col>11</xdr:col>
      <xdr:colOff>2686050</xdr:colOff>
      <xdr:row>74</xdr:row>
      <xdr:rowOff>66674</xdr:rowOff>
    </xdr:to>
    <xdr:sp macro="" textlink="">
      <xdr:nvSpPr>
        <xdr:cNvPr id="19" name="テキスト ボックス 18"/>
        <xdr:cNvSpPr txBox="1"/>
      </xdr:nvSpPr>
      <xdr:spPr>
        <a:xfrm>
          <a:off x="7943850" y="18259425"/>
          <a:ext cx="2752725" cy="571499"/>
        </a:xfrm>
        <a:prstGeom prst="wedgeRectCallout">
          <a:avLst>
            <a:gd name="adj1" fmla="val -52491"/>
            <a:gd name="adj2" fmla="val 2473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廃車日の６か月前の期日には一時抹消されておらず、かつ車検が有効であること</a:t>
          </a:r>
        </a:p>
      </xdr:txBody>
    </xdr:sp>
    <xdr:clientData/>
  </xdr:twoCellAnchor>
  <xdr:twoCellAnchor>
    <xdr:from>
      <xdr:col>11</xdr:col>
      <xdr:colOff>504825</xdr:colOff>
      <xdr:row>35</xdr:row>
      <xdr:rowOff>133350</xdr:rowOff>
    </xdr:from>
    <xdr:to>
      <xdr:col>11</xdr:col>
      <xdr:colOff>2590800</xdr:colOff>
      <xdr:row>36</xdr:row>
      <xdr:rowOff>219075</xdr:rowOff>
    </xdr:to>
    <xdr:sp macro="" textlink="">
      <xdr:nvSpPr>
        <xdr:cNvPr id="21" name="テキスト ボックス 20"/>
        <xdr:cNvSpPr txBox="1"/>
      </xdr:nvSpPr>
      <xdr:spPr>
        <a:xfrm>
          <a:off x="8515350" y="9420225"/>
          <a:ext cx="2085975" cy="333375"/>
        </a:xfrm>
        <a:prstGeom prst="wedgeRectCallout">
          <a:avLst>
            <a:gd name="adj1" fmla="val -62134"/>
            <a:gd name="adj2" fmla="val 12507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通帳の通りに記載ください</a:t>
          </a:r>
        </a:p>
      </xdr:txBody>
    </xdr:sp>
    <xdr:clientData/>
  </xdr:twoCellAnchor>
  <xdr:twoCellAnchor>
    <xdr:from>
      <xdr:col>11</xdr:col>
      <xdr:colOff>504825</xdr:colOff>
      <xdr:row>27</xdr:row>
      <xdr:rowOff>47624</xdr:rowOff>
    </xdr:from>
    <xdr:to>
      <xdr:col>11</xdr:col>
      <xdr:colOff>2590800</xdr:colOff>
      <xdr:row>31</xdr:row>
      <xdr:rowOff>190499</xdr:rowOff>
    </xdr:to>
    <xdr:sp macro="" textlink="">
      <xdr:nvSpPr>
        <xdr:cNvPr id="22" name="テキスト ボックス 21"/>
        <xdr:cNvSpPr txBox="1"/>
      </xdr:nvSpPr>
      <xdr:spPr>
        <a:xfrm>
          <a:off x="8515350" y="7115174"/>
          <a:ext cx="2085975" cy="1133475"/>
        </a:xfrm>
        <a:prstGeom prst="wedgeRectCallout">
          <a:avLst>
            <a:gd name="adj1" fmla="val -64418"/>
            <a:gd name="adj2" fmla="val 249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「識別番号申請書」の内容を</a:t>
          </a:r>
        </a:p>
        <a:p>
          <a:r>
            <a:rPr kumimoji="1" lang="ja-JP" altLang="en-US" sz="1100"/>
            <a:t>記入ください。</a:t>
          </a:r>
          <a:endParaRPr kumimoji="1" lang="en-US" altLang="ja-JP" sz="1100"/>
        </a:p>
        <a:p>
          <a:r>
            <a:rPr kumimoji="1" lang="ja-JP" altLang="en-US" sz="1100"/>
            <a:t>郵送の場合は、責任者</a:t>
          </a:r>
          <a:r>
            <a:rPr kumimoji="1" lang="en-US" altLang="ja-JP" sz="1100"/>
            <a:t>=</a:t>
          </a:r>
          <a:r>
            <a:rPr kumimoji="1" lang="ja-JP" altLang="en-US" sz="1100"/>
            <a:t>担当者でもＯＫです。</a:t>
          </a:r>
        </a:p>
      </xdr:txBody>
    </xdr:sp>
    <xdr:clientData/>
  </xdr:twoCellAnchor>
  <xdr:twoCellAnchor>
    <xdr:from>
      <xdr:col>11</xdr:col>
      <xdr:colOff>285750</xdr:colOff>
      <xdr:row>18</xdr:row>
      <xdr:rowOff>66675</xdr:rowOff>
    </xdr:from>
    <xdr:to>
      <xdr:col>11</xdr:col>
      <xdr:colOff>2571750</xdr:colOff>
      <xdr:row>21</xdr:row>
      <xdr:rowOff>323850</xdr:rowOff>
    </xdr:to>
    <xdr:sp macro="" textlink="">
      <xdr:nvSpPr>
        <xdr:cNvPr id="23" name="テキスト ボックス 22"/>
        <xdr:cNvSpPr txBox="1"/>
      </xdr:nvSpPr>
      <xdr:spPr>
        <a:xfrm>
          <a:off x="8296275" y="4648200"/>
          <a:ext cx="2286000" cy="1095375"/>
        </a:xfrm>
        <a:prstGeom prst="wedgeRectCallout">
          <a:avLst>
            <a:gd name="adj1" fmla="val -56098"/>
            <a:gd name="adj2" fmla="val 26175"/>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・リースの場合は貸渡先の情報</a:t>
          </a:r>
          <a:endParaRPr kumimoji="1" lang="en-US" altLang="ja-JP" sz="1100"/>
        </a:p>
        <a:p>
          <a:r>
            <a:rPr kumimoji="1" lang="ja-JP" altLang="en-US" sz="1100"/>
            <a:t>・従業員数</a:t>
          </a:r>
          <a:r>
            <a:rPr kumimoji="1" lang="en-US" altLang="ja-JP" sz="1100"/>
            <a:t>300</a:t>
          </a:r>
          <a:r>
            <a:rPr kumimoji="1" lang="ja-JP" altLang="en-US" sz="1100"/>
            <a:t>名以下、または資本金３億円以下の場合は、どちらか一方が不明でも可</a:t>
          </a:r>
        </a:p>
      </xdr:txBody>
    </xdr:sp>
    <xdr:clientData/>
  </xdr:twoCellAnchor>
  <xdr:twoCellAnchor>
    <xdr:from>
      <xdr:col>10</xdr:col>
      <xdr:colOff>2419350</xdr:colOff>
      <xdr:row>22</xdr:row>
      <xdr:rowOff>76200</xdr:rowOff>
    </xdr:from>
    <xdr:to>
      <xdr:col>11</xdr:col>
      <xdr:colOff>2524125</xdr:colOff>
      <xdr:row>23</xdr:row>
      <xdr:rowOff>95250</xdr:rowOff>
    </xdr:to>
    <xdr:sp macro="" textlink="">
      <xdr:nvSpPr>
        <xdr:cNvPr id="24" name="テキスト ボックス 23"/>
        <xdr:cNvSpPr txBox="1"/>
      </xdr:nvSpPr>
      <xdr:spPr>
        <a:xfrm>
          <a:off x="7572375" y="5610225"/>
          <a:ext cx="2962275" cy="333375"/>
        </a:xfrm>
        <a:prstGeom prst="wedgeRectCallout">
          <a:avLst>
            <a:gd name="adj1" fmla="val -67601"/>
            <a:gd name="adj2" fmla="val -320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リースの場合は自動車リース事業を選択</a:t>
          </a:r>
        </a:p>
      </xdr:txBody>
    </xdr:sp>
    <xdr:clientData/>
  </xdr:twoCellAnchor>
  <xdr:twoCellAnchor>
    <xdr:from>
      <xdr:col>11</xdr:col>
      <xdr:colOff>190501</xdr:colOff>
      <xdr:row>14</xdr:row>
      <xdr:rowOff>161924</xdr:rowOff>
    </xdr:from>
    <xdr:to>
      <xdr:col>11</xdr:col>
      <xdr:colOff>2590801</xdr:colOff>
      <xdr:row>17</xdr:row>
      <xdr:rowOff>228599</xdr:rowOff>
    </xdr:to>
    <xdr:sp macro="" textlink="">
      <xdr:nvSpPr>
        <xdr:cNvPr id="25" name="テキスト ボックス 24">
          <a:hlinkClick xmlns:r="http://schemas.openxmlformats.org/officeDocument/2006/relationships" r:id="rId3"/>
        </xdr:cNvPr>
        <xdr:cNvSpPr txBox="1"/>
      </xdr:nvSpPr>
      <xdr:spPr>
        <a:xfrm>
          <a:off x="8201026" y="3752849"/>
          <a:ext cx="2400300" cy="809625"/>
        </a:xfrm>
        <a:prstGeom prst="wedgeRectCallout">
          <a:avLst>
            <a:gd name="adj1" fmla="val -57000"/>
            <a:gd name="adj2" fmla="val 3640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申請者が代表者ではない場合は、代表者の</a:t>
          </a:r>
          <a:r>
            <a:rPr kumimoji="1" lang="ja-JP" altLang="en-US" sz="1100" u="sng">
              <a:solidFill>
                <a:schemeClr val="accent5">
                  <a:lumMod val="75000"/>
                </a:schemeClr>
              </a:solidFill>
            </a:rPr>
            <a:t>委任状</a:t>
          </a:r>
          <a:r>
            <a:rPr kumimoji="1" lang="ja-JP" altLang="en-US" sz="1100"/>
            <a:t>が必要です。</a:t>
          </a:r>
          <a:endParaRPr kumimoji="1" lang="en-US" altLang="ja-JP" sz="1100"/>
        </a:p>
        <a:p>
          <a:r>
            <a:rPr kumimoji="1" lang="en-US" altLang="ja-JP" sz="1100"/>
            <a:t>※</a:t>
          </a:r>
          <a:r>
            <a:rPr kumimoji="1" lang="ja-JP" altLang="en-US" sz="1100"/>
            <a:t>委任状ひな形は別シート</a:t>
          </a:r>
          <a:endParaRPr kumimoji="1" lang="en-US" altLang="ja-JP" sz="1100"/>
        </a:p>
      </xdr:txBody>
    </xdr:sp>
    <xdr:clientData/>
  </xdr:twoCellAnchor>
  <xdr:twoCellAnchor>
    <xdr:from>
      <xdr:col>10</xdr:col>
      <xdr:colOff>2400299</xdr:colOff>
      <xdr:row>3</xdr:row>
      <xdr:rowOff>238125</xdr:rowOff>
    </xdr:from>
    <xdr:to>
      <xdr:col>11</xdr:col>
      <xdr:colOff>1962150</xdr:colOff>
      <xdr:row>5</xdr:row>
      <xdr:rowOff>66675</xdr:rowOff>
    </xdr:to>
    <xdr:sp macro="" textlink="">
      <xdr:nvSpPr>
        <xdr:cNvPr id="26" name="テキスト ボックス 25"/>
        <xdr:cNvSpPr txBox="1"/>
      </xdr:nvSpPr>
      <xdr:spPr>
        <a:xfrm>
          <a:off x="7553324" y="847725"/>
          <a:ext cx="2419351" cy="342900"/>
        </a:xfrm>
        <a:prstGeom prst="wedgeRectCallout">
          <a:avLst>
            <a:gd name="adj1" fmla="val -107385"/>
            <a:gd name="adj2" fmla="val -53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郵送や</a:t>
          </a:r>
          <a:r>
            <a:rPr kumimoji="1" lang="en-US" altLang="ja-JP" sz="1100"/>
            <a:t>jGrants</a:t>
          </a:r>
          <a:r>
            <a:rPr kumimoji="1" lang="ja-JP" altLang="en-US" sz="1100"/>
            <a:t>申請は識別番号不要</a:t>
          </a:r>
        </a:p>
      </xdr:txBody>
    </xdr:sp>
    <xdr:clientData/>
  </xdr:twoCellAnchor>
  <xdr:twoCellAnchor>
    <xdr:from>
      <xdr:col>11</xdr:col>
      <xdr:colOff>9525</xdr:colOff>
      <xdr:row>8</xdr:row>
      <xdr:rowOff>247649</xdr:rowOff>
    </xdr:from>
    <xdr:to>
      <xdr:col>11</xdr:col>
      <xdr:colOff>2600325</xdr:colOff>
      <xdr:row>11</xdr:row>
      <xdr:rowOff>104774</xdr:rowOff>
    </xdr:to>
    <xdr:sp macro="" textlink="">
      <xdr:nvSpPr>
        <xdr:cNvPr id="27" name="テキスト ボックス 26"/>
        <xdr:cNvSpPr txBox="1"/>
      </xdr:nvSpPr>
      <xdr:spPr>
        <a:xfrm>
          <a:off x="8020050" y="2371724"/>
          <a:ext cx="2590800" cy="600075"/>
        </a:xfrm>
        <a:prstGeom prst="wedgeRectCallout">
          <a:avLst>
            <a:gd name="adj1" fmla="val -64388"/>
            <a:gd name="adj2" fmla="val 731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有の場合は様式第１の３、４が必要です。</a:t>
          </a:r>
        </a:p>
      </xdr:txBody>
    </xdr:sp>
    <xdr:clientData/>
  </xdr:twoCellAnchor>
  <xdr:twoCellAnchor>
    <xdr:from>
      <xdr:col>10</xdr:col>
      <xdr:colOff>1</xdr:colOff>
      <xdr:row>57</xdr:row>
      <xdr:rowOff>28575</xdr:rowOff>
    </xdr:from>
    <xdr:to>
      <xdr:col>10</xdr:col>
      <xdr:colOff>1771651</xdr:colOff>
      <xdr:row>58</xdr:row>
      <xdr:rowOff>85725</xdr:rowOff>
    </xdr:to>
    <xdr:sp macro="" textlink="">
      <xdr:nvSpPr>
        <xdr:cNvPr id="28" name="テキスト ボックス 27"/>
        <xdr:cNvSpPr txBox="1"/>
      </xdr:nvSpPr>
      <xdr:spPr>
        <a:xfrm>
          <a:off x="5153026" y="14744700"/>
          <a:ext cx="1771650" cy="304800"/>
        </a:xfrm>
        <a:prstGeom prst="wedgeRectCallout">
          <a:avLst>
            <a:gd name="adj1" fmla="val -111166"/>
            <a:gd name="adj2" fmla="val -120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自家用は補助対象外です</a:t>
          </a:r>
        </a:p>
      </xdr:txBody>
    </xdr:sp>
    <xdr:clientData/>
  </xdr:twoCellAnchor>
  <xdr:twoCellAnchor>
    <xdr:from>
      <xdr:col>10</xdr:col>
      <xdr:colOff>2409826</xdr:colOff>
      <xdr:row>5</xdr:row>
      <xdr:rowOff>228600</xdr:rowOff>
    </xdr:from>
    <xdr:to>
      <xdr:col>11</xdr:col>
      <xdr:colOff>1533526</xdr:colOff>
      <xdr:row>7</xdr:row>
      <xdr:rowOff>57150</xdr:rowOff>
    </xdr:to>
    <xdr:sp macro="" textlink="">
      <xdr:nvSpPr>
        <xdr:cNvPr id="29" name="テキスト ボックス 28"/>
        <xdr:cNvSpPr txBox="1"/>
      </xdr:nvSpPr>
      <xdr:spPr>
        <a:xfrm>
          <a:off x="7562851" y="1352550"/>
          <a:ext cx="1981200" cy="342900"/>
        </a:xfrm>
        <a:prstGeom prst="wedgeRectCallout">
          <a:avLst>
            <a:gd name="adj1" fmla="val -107385"/>
            <a:gd name="adj2" fmla="val -53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郵送の場合は申請書投函日</a:t>
          </a:r>
        </a:p>
      </xdr:txBody>
    </xdr:sp>
    <xdr:clientData/>
  </xdr:twoCellAnchor>
  <xdr:twoCellAnchor>
    <xdr:from>
      <xdr:col>11</xdr:col>
      <xdr:colOff>695325</xdr:colOff>
      <xdr:row>1</xdr:row>
      <xdr:rowOff>9525</xdr:rowOff>
    </xdr:from>
    <xdr:to>
      <xdr:col>11</xdr:col>
      <xdr:colOff>2628900</xdr:colOff>
      <xdr:row>2</xdr:row>
      <xdr:rowOff>0</xdr:rowOff>
    </xdr:to>
    <xdr:sp macro="" textlink="">
      <xdr:nvSpPr>
        <xdr:cNvPr id="30" name="テキスト ボックス 29"/>
        <xdr:cNvSpPr txBox="1"/>
      </xdr:nvSpPr>
      <xdr:spPr>
        <a:xfrm>
          <a:off x="8705850" y="9525"/>
          <a:ext cx="1933575" cy="342900"/>
        </a:xfrm>
        <a:prstGeom prst="wedgeRectCallout">
          <a:avLst>
            <a:gd name="adj1" fmla="val -60926"/>
            <a:gd name="adj2" fmla="val -816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郵送の場合は本紙添付不要</a:t>
          </a:r>
        </a:p>
      </xdr:txBody>
    </xdr:sp>
    <xdr:clientData/>
  </xdr:twoCellAnchor>
  <xdr:oneCellAnchor>
    <xdr:from>
      <xdr:col>7</xdr:col>
      <xdr:colOff>247649</xdr:colOff>
      <xdr:row>20</xdr:row>
      <xdr:rowOff>47625</xdr:rowOff>
    </xdr:from>
    <xdr:ext cx="3448051" cy="619126"/>
    <xdr:sp macro="" textlink="">
      <xdr:nvSpPr>
        <xdr:cNvPr id="20" name="テキスト ボックス 19"/>
        <xdr:cNvSpPr txBox="1"/>
      </xdr:nvSpPr>
      <xdr:spPr>
        <a:xfrm>
          <a:off x="4533899" y="4876800"/>
          <a:ext cx="3448051" cy="619126"/>
        </a:xfrm>
        <a:prstGeom prst="wedgeRectCallout">
          <a:avLst>
            <a:gd name="adj1" fmla="val -55104"/>
            <a:gd name="adj2" fmla="val -3397"/>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11</xdr:col>
      <xdr:colOff>104775</xdr:colOff>
      <xdr:row>85</xdr:row>
      <xdr:rowOff>85725</xdr:rowOff>
    </xdr:from>
    <xdr:to>
      <xdr:col>11</xdr:col>
      <xdr:colOff>2628899</xdr:colOff>
      <xdr:row>88</xdr:row>
      <xdr:rowOff>0</xdr:rowOff>
    </xdr:to>
    <xdr:sp macro="" textlink="">
      <xdr:nvSpPr>
        <xdr:cNvPr id="32" name="テキスト ボックス 31"/>
        <xdr:cNvSpPr txBox="1"/>
      </xdr:nvSpPr>
      <xdr:spPr>
        <a:xfrm>
          <a:off x="8115300" y="21564600"/>
          <a:ext cx="2524124" cy="628650"/>
        </a:xfrm>
        <a:prstGeom prst="wedgeRectCallout">
          <a:avLst>
            <a:gd name="adj1" fmla="val -60993"/>
            <a:gd name="adj2" fmla="val -252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新車新規登録日（又は移転登録日）と廃車日のどちらか遅い日</a:t>
          </a:r>
        </a:p>
      </xdr:txBody>
    </xdr:sp>
    <xdr:clientData/>
  </xdr:twoCellAnchor>
  <xdr:twoCellAnchor>
    <xdr:from>
      <xdr:col>11</xdr:col>
      <xdr:colOff>438149</xdr:colOff>
      <xdr:row>23</xdr:row>
      <xdr:rowOff>152400</xdr:rowOff>
    </xdr:from>
    <xdr:to>
      <xdr:col>11</xdr:col>
      <xdr:colOff>2571748</xdr:colOff>
      <xdr:row>27</xdr:row>
      <xdr:rowOff>19050</xdr:rowOff>
    </xdr:to>
    <xdr:sp macro="" textlink="">
      <xdr:nvSpPr>
        <xdr:cNvPr id="33" name="テキスト ボックス 32"/>
        <xdr:cNvSpPr txBox="1"/>
      </xdr:nvSpPr>
      <xdr:spPr>
        <a:xfrm>
          <a:off x="8448674" y="6238875"/>
          <a:ext cx="2133599" cy="828675"/>
        </a:xfrm>
        <a:prstGeom prst="wedgeRectCallout">
          <a:avLst>
            <a:gd name="adj1" fmla="val -61182"/>
            <a:gd name="adj2" fmla="val 1095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書類の送付先が申請者住所と異なる場合、送付先を記載ください</a:t>
          </a:r>
        </a:p>
      </xdr:txBody>
    </xdr:sp>
    <xdr:clientData/>
  </xdr:twoCellAnchor>
  <xdr:twoCellAnchor>
    <xdr:from>
      <xdr:col>9</xdr:col>
      <xdr:colOff>276225</xdr:colOff>
      <xdr:row>69</xdr:row>
      <xdr:rowOff>123825</xdr:rowOff>
    </xdr:from>
    <xdr:to>
      <xdr:col>10</xdr:col>
      <xdr:colOff>2600325</xdr:colOff>
      <xdr:row>70</xdr:row>
      <xdr:rowOff>104775</xdr:rowOff>
    </xdr:to>
    <xdr:sp macro="" textlink="">
      <xdr:nvSpPr>
        <xdr:cNvPr id="34" name="テキスト ボックス 33"/>
        <xdr:cNvSpPr txBox="1"/>
      </xdr:nvSpPr>
      <xdr:spPr>
        <a:xfrm>
          <a:off x="5133975" y="17526000"/>
          <a:ext cx="2619375" cy="333375"/>
        </a:xfrm>
        <a:prstGeom prst="wedgeRectCallout">
          <a:avLst>
            <a:gd name="adj1" fmla="val -62134"/>
            <a:gd name="adj2" fmla="val -2634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一時抹消や輸出抹消は対象外です</a:t>
          </a:r>
        </a:p>
      </xdr:txBody>
    </xdr:sp>
    <xdr:clientData/>
  </xdr:twoCellAnchor>
  <xdr:twoCellAnchor>
    <xdr:from>
      <xdr:col>7</xdr:col>
      <xdr:colOff>200024</xdr:colOff>
      <xdr:row>58</xdr:row>
      <xdr:rowOff>171450</xdr:rowOff>
    </xdr:from>
    <xdr:to>
      <xdr:col>11</xdr:col>
      <xdr:colOff>28574</xdr:colOff>
      <xdr:row>59</xdr:row>
      <xdr:rowOff>238126</xdr:rowOff>
    </xdr:to>
    <xdr:sp macro="" textlink="">
      <xdr:nvSpPr>
        <xdr:cNvPr id="35" name="テキスト ボックス 34"/>
        <xdr:cNvSpPr txBox="1"/>
      </xdr:nvSpPr>
      <xdr:spPr>
        <a:xfrm>
          <a:off x="4486274" y="14887575"/>
          <a:ext cx="3552825" cy="314326"/>
        </a:xfrm>
        <a:prstGeom prst="wedgeRectCallout">
          <a:avLst>
            <a:gd name="adj1" fmla="val -54330"/>
            <a:gd name="adj2" fmla="val -2418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トラクタの場合は</a:t>
          </a:r>
          <a:r>
            <a:rPr kumimoji="1" lang="en-US" altLang="ja-JP" sz="1100"/>
            <a:t>[</a:t>
          </a:r>
          <a:r>
            <a:rPr kumimoji="1" lang="ja-JP" altLang="en-US" sz="1100"/>
            <a:t>　</a:t>
          </a:r>
          <a:r>
            <a:rPr kumimoji="1" lang="en-US" altLang="ja-JP" sz="1100"/>
            <a:t>]</a:t>
          </a:r>
          <a:r>
            <a:rPr kumimoji="1" lang="ja-JP" altLang="en-US" sz="1100"/>
            <a:t>内の数字を記入してください</a:t>
          </a:r>
        </a:p>
      </xdr:txBody>
    </xdr:sp>
    <xdr:clientData/>
  </xdr:twoCellAnchor>
  <xdr:twoCellAnchor>
    <xdr:from>
      <xdr:col>11</xdr:col>
      <xdr:colOff>381000</xdr:colOff>
      <xdr:row>55</xdr:row>
      <xdr:rowOff>186173</xdr:rowOff>
    </xdr:from>
    <xdr:to>
      <xdr:col>11</xdr:col>
      <xdr:colOff>2676525</xdr:colOff>
      <xdr:row>60</xdr:row>
      <xdr:rowOff>38100</xdr:rowOff>
    </xdr:to>
    <xdr:sp macro="" textlink="">
      <xdr:nvSpPr>
        <xdr:cNvPr id="36" name="テキスト ボックス 35"/>
        <xdr:cNvSpPr txBox="1"/>
      </xdr:nvSpPr>
      <xdr:spPr>
        <a:xfrm>
          <a:off x="8391525" y="14140298"/>
          <a:ext cx="2295525" cy="1090177"/>
        </a:xfrm>
        <a:prstGeom prst="wedgeRectCallout">
          <a:avLst>
            <a:gd name="adj1" fmla="val -57247"/>
            <a:gd name="adj2" fmla="val -43284"/>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←プルダウン選択。「＊＊＊」は所有者情報を選択。使用者名が事業所名まで記載されている場合は手入力してください。</a:t>
          </a:r>
        </a:p>
      </xdr:txBody>
    </xdr:sp>
    <xdr:clientData/>
  </xdr:twoCellAnchor>
  <xdr:twoCellAnchor>
    <xdr:from>
      <xdr:col>11</xdr:col>
      <xdr:colOff>400050</xdr:colOff>
      <xdr:row>38</xdr:row>
      <xdr:rowOff>76200</xdr:rowOff>
    </xdr:from>
    <xdr:to>
      <xdr:col>11</xdr:col>
      <xdr:colOff>2695575</xdr:colOff>
      <xdr:row>44</xdr:row>
      <xdr:rowOff>190500</xdr:rowOff>
    </xdr:to>
    <xdr:sp macro="" textlink="">
      <xdr:nvSpPr>
        <xdr:cNvPr id="39" name="テキスト ボックス 38"/>
        <xdr:cNvSpPr txBox="1"/>
      </xdr:nvSpPr>
      <xdr:spPr>
        <a:xfrm>
          <a:off x="8410575" y="9839325"/>
          <a:ext cx="2295525" cy="1590675"/>
        </a:xfrm>
        <a:prstGeom prst="wedgeRectCallout">
          <a:avLst>
            <a:gd name="adj1" fmla="val -68153"/>
            <a:gd name="adj2" fmla="val 6434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事業報告書の住所やリース契約書の住所</a:t>
          </a:r>
          <a:r>
            <a:rPr kumimoji="1" lang="en-US" altLang="ja-JP" sz="1100"/>
            <a:t>(</a:t>
          </a:r>
          <a:r>
            <a:rPr kumimoji="1" lang="ja-JP" altLang="en-US" sz="1100"/>
            <a:t>リースの場合</a:t>
          </a:r>
          <a:r>
            <a:rPr kumimoji="1" lang="en-US" altLang="ja-JP" sz="1100"/>
            <a:t>)</a:t>
          </a:r>
          <a:r>
            <a:rPr kumimoji="1" lang="ja-JP" altLang="en-US" sz="1100"/>
            <a:t>と一致していることを確認ください。一致していない場合は、謄本等で両方とも正しいことを確認する必要があります。</a:t>
          </a:r>
        </a:p>
      </xdr:txBody>
    </xdr:sp>
    <xdr:clientData/>
  </xdr:twoCellAnchor>
  <xdr:twoCellAnchor>
    <xdr:from>
      <xdr:col>10</xdr:col>
      <xdr:colOff>2856634</xdr:colOff>
      <xdr:row>24</xdr:row>
      <xdr:rowOff>83128</xdr:rowOff>
    </xdr:from>
    <xdr:to>
      <xdr:col>11</xdr:col>
      <xdr:colOff>142875</xdr:colOff>
      <xdr:row>26</xdr:row>
      <xdr:rowOff>190500</xdr:rowOff>
    </xdr:to>
    <xdr:sp macro="" textlink="">
      <xdr:nvSpPr>
        <xdr:cNvPr id="40" name="右中かっこ 39"/>
        <xdr:cNvSpPr/>
      </xdr:nvSpPr>
      <xdr:spPr>
        <a:xfrm>
          <a:off x="8009659" y="6407728"/>
          <a:ext cx="143741" cy="583622"/>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266700</xdr:colOff>
      <xdr:row>58</xdr:row>
      <xdr:rowOff>47625</xdr:rowOff>
    </xdr:from>
    <xdr:to>
      <xdr:col>7</xdr:col>
      <xdr:colOff>104775</xdr:colOff>
      <xdr:row>59</xdr:row>
      <xdr:rowOff>180975</xdr:rowOff>
    </xdr:to>
    <xdr:sp macro="" textlink="">
      <xdr:nvSpPr>
        <xdr:cNvPr id="38" name="右中かっこ 37"/>
        <xdr:cNvSpPr/>
      </xdr:nvSpPr>
      <xdr:spPr>
        <a:xfrm>
          <a:off x="4276725" y="14744700"/>
          <a:ext cx="114300" cy="381000"/>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67</xdr:row>
      <xdr:rowOff>209550</xdr:rowOff>
    </xdr:from>
    <xdr:to>
      <xdr:col>10</xdr:col>
      <xdr:colOff>2628900</xdr:colOff>
      <xdr:row>69</xdr:row>
      <xdr:rowOff>66675</xdr:rowOff>
    </xdr:to>
    <xdr:sp macro="" textlink="">
      <xdr:nvSpPr>
        <xdr:cNvPr id="41" name="テキスト ボックス 40"/>
        <xdr:cNvSpPr txBox="1"/>
      </xdr:nvSpPr>
      <xdr:spPr>
        <a:xfrm>
          <a:off x="4572000" y="17135475"/>
          <a:ext cx="3209925" cy="333375"/>
        </a:xfrm>
        <a:prstGeom prst="wedgeRectCallout">
          <a:avLst>
            <a:gd name="adj1" fmla="val -38777"/>
            <a:gd name="adj2" fmla="val -634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2PG</a:t>
          </a:r>
          <a:r>
            <a:rPr kumimoji="1" lang="ja-JP" altLang="en-US" sz="1100"/>
            <a:t>は</a:t>
          </a:r>
          <a:r>
            <a:rPr kumimoji="1" lang="en-US" altLang="ja-JP" sz="1100"/>
            <a:t>5</a:t>
          </a:r>
          <a:r>
            <a:rPr kumimoji="1" lang="ja-JP" altLang="en-US" sz="1100"/>
            <a:t>～</a:t>
          </a:r>
          <a:r>
            <a:rPr kumimoji="1" lang="en-US" altLang="ja-JP" sz="1100"/>
            <a:t>10%</a:t>
          </a:r>
          <a:r>
            <a:rPr kumimoji="1" lang="ja-JP" altLang="en-US" sz="1100"/>
            <a:t>、</a:t>
          </a:r>
          <a:r>
            <a:rPr kumimoji="1" lang="en-US" altLang="ja-JP" sz="1100"/>
            <a:t>2RG</a:t>
          </a:r>
          <a:r>
            <a:rPr kumimoji="1" lang="ja-JP" altLang="en-US" sz="1100"/>
            <a:t>は</a:t>
          </a:r>
          <a:r>
            <a:rPr kumimoji="1" lang="en-US" altLang="ja-JP" sz="1100"/>
            <a:t>10</a:t>
          </a:r>
          <a:r>
            <a:rPr kumimoji="1" lang="ja-JP" altLang="en-US" sz="1100"/>
            <a:t>～</a:t>
          </a:r>
          <a:r>
            <a:rPr kumimoji="1" lang="en-US" altLang="ja-JP" sz="1100"/>
            <a:t>15%</a:t>
          </a:r>
          <a:r>
            <a:rPr kumimoji="1" lang="ja-JP" altLang="en-US" sz="1100"/>
            <a:t>になればＯＫです</a:t>
          </a:r>
        </a:p>
      </xdr:txBody>
    </xdr:sp>
    <xdr:clientData/>
  </xdr:twoCellAnchor>
  <xdr:twoCellAnchor>
    <xdr:from>
      <xdr:col>10</xdr:col>
      <xdr:colOff>2819400</xdr:colOff>
      <xdr:row>54</xdr:row>
      <xdr:rowOff>190500</xdr:rowOff>
    </xdr:from>
    <xdr:to>
      <xdr:col>11</xdr:col>
      <xdr:colOff>105641</xdr:colOff>
      <xdr:row>57</xdr:row>
      <xdr:rowOff>31172</xdr:rowOff>
    </xdr:to>
    <xdr:sp macro="" textlink="">
      <xdr:nvSpPr>
        <xdr:cNvPr id="42" name="右中かっこ 41"/>
        <xdr:cNvSpPr/>
      </xdr:nvSpPr>
      <xdr:spPr>
        <a:xfrm>
          <a:off x="7972425" y="13896975"/>
          <a:ext cx="143741" cy="583622"/>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123826</xdr:colOff>
      <xdr:row>18</xdr:row>
      <xdr:rowOff>238126</xdr:rowOff>
    </xdr:from>
    <xdr:to>
      <xdr:col>11</xdr:col>
      <xdr:colOff>57151</xdr:colOff>
      <xdr:row>20</xdr:row>
      <xdr:rowOff>28575</xdr:rowOff>
    </xdr:to>
    <xdr:sp macro="" textlink="">
      <xdr:nvSpPr>
        <xdr:cNvPr id="43" name="テキスト ボックス 42"/>
        <xdr:cNvSpPr txBox="1"/>
      </xdr:nvSpPr>
      <xdr:spPr>
        <a:xfrm>
          <a:off x="4410076" y="4819651"/>
          <a:ext cx="3657600" cy="276224"/>
        </a:xfrm>
        <a:prstGeom prst="wedgeRectCallout">
          <a:avLst>
            <a:gd name="adj1" fmla="val -53130"/>
            <a:gd name="adj2" fmla="val -1680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セルが赤くなった場合は桁数が異常。不明であれば記載不要</a:t>
          </a:r>
        </a:p>
      </xdr:txBody>
    </xdr:sp>
    <xdr:clientData/>
  </xdr:twoCellAnchor>
  <xdr:twoCellAnchor>
    <xdr:from>
      <xdr:col>10</xdr:col>
      <xdr:colOff>342899</xdr:colOff>
      <xdr:row>77</xdr:row>
      <xdr:rowOff>142875</xdr:rowOff>
    </xdr:from>
    <xdr:to>
      <xdr:col>11</xdr:col>
      <xdr:colOff>200025</xdr:colOff>
      <xdr:row>78</xdr:row>
      <xdr:rowOff>209550</xdr:rowOff>
    </xdr:to>
    <xdr:sp macro="" textlink="">
      <xdr:nvSpPr>
        <xdr:cNvPr id="44" name="テキスト ボックス 43"/>
        <xdr:cNvSpPr txBox="1"/>
      </xdr:nvSpPr>
      <xdr:spPr>
        <a:xfrm>
          <a:off x="5495924" y="19631025"/>
          <a:ext cx="2714626" cy="314325"/>
        </a:xfrm>
        <a:prstGeom prst="wedgeRectCallout">
          <a:avLst>
            <a:gd name="adj1" fmla="val -61077"/>
            <a:gd name="adj2" fmla="val 1214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KL-CD48ZWV</a:t>
          </a:r>
          <a:r>
            <a:rPr kumimoji="1" lang="ja-JP" altLang="en-US" sz="1100"/>
            <a:t>のように排ガス記号付きで</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390524</xdr:colOff>
      <xdr:row>10</xdr:row>
      <xdr:rowOff>9525</xdr:rowOff>
    </xdr:from>
    <xdr:ext cx="2771775" cy="247650"/>
    <xdr:sp macro="" textlink="">
      <xdr:nvSpPr>
        <xdr:cNvPr id="2" name="テキスト ボックス 2"/>
        <xdr:cNvSpPr txBox="1">
          <a:spLocks noChangeArrowheads="1"/>
        </xdr:cNvSpPr>
      </xdr:nvSpPr>
      <xdr:spPr bwMode="auto">
        <a:xfrm>
          <a:off x="3400424" y="2181225"/>
          <a:ext cx="2771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900" b="0" i="0" u="none" strike="noStrike" baseline="0">
              <a:solidFill>
                <a:srgbClr val="000000"/>
              </a:solidFill>
              <a:latin typeface="ＭＳ 明朝"/>
              <a:ea typeface="ＭＳ 明朝"/>
            </a:rPr>
            <a:t>※様式第１に識別番号記載がある場合は押印省略可</a:t>
          </a:r>
        </a:p>
      </xdr:txBody>
    </xdr:sp>
    <xdr:clientData/>
  </xdr:oneCellAnchor>
  <xdr:oneCellAnchor>
    <xdr:from>
      <xdr:col>3</xdr:col>
      <xdr:colOff>19050</xdr:colOff>
      <xdr:row>4</xdr:row>
      <xdr:rowOff>133350</xdr:rowOff>
    </xdr:from>
    <xdr:ext cx="358560" cy="285527"/>
    <xdr:sp macro="" textlink="">
      <xdr:nvSpPr>
        <xdr:cNvPr id="3" name="テキスト ボックス 2"/>
        <xdr:cNvSpPr txBox="1"/>
      </xdr:nvSpPr>
      <xdr:spPr>
        <a:xfrm>
          <a:off x="1638300" y="923925"/>
          <a:ext cx="358560"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注</a:t>
          </a:r>
          <a:r>
            <a:rPr kumimoji="1" lang="en-US" altLang="ja-JP" sz="900"/>
            <a:t>1</a:t>
          </a:r>
          <a:endParaRPr kumimoji="1" lang="ja-JP" altLang="en-US"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7</xdr:col>
      <xdr:colOff>219076</xdr:colOff>
      <xdr:row>5</xdr:row>
      <xdr:rowOff>85726</xdr:rowOff>
    </xdr:from>
    <xdr:to>
      <xdr:col>12</xdr:col>
      <xdr:colOff>19051</xdr:colOff>
      <xdr:row>9</xdr:row>
      <xdr:rowOff>57150</xdr:rowOff>
    </xdr:to>
    <xdr:sp macro="" textlink="">
      <xdr:nvSpPr>
        <xdr:cNvPr id="2" name="四角形吹き出し 1"/>
        <xdr:cNvSpPr/>
      </xdr:nvSpPr>
      <xdr:spPr>
        <a:xfrm>
          <a:off x="7448551" y="1257301"/>
          <a:ext cx="3619500" cy="2943224"/>
        </a:xfrm>
        <a:prstGeom prst="wedgeRectCallout">
          <a:avLst>
            <a:gd name="adj1" fmla="val -39344"/>
            <a:gd name="adj2" fmla="val 5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7</xdr:col>
      <xdr:colOff>276225</xdr:colOff>
      <xdr:row>5</xdr:row>
      <xdr:rowOff>142875</xdr:rowOff>
    </xdr:from>
    <xdr:to>
      <xdr:col>11</xdr:col>
      <xdr:colOff>304800</xdr:colOff>
      <xdr:row>8</xdr:row>
      <xdr:rowOff>723900</xdr:rowOff>
    </xdr:to>
    <xdr:pic>
      <xdr:nvPicPr>
        <xdr:cNvPr id="3" name="図 25"/>
        <xdr:cNvPicPr>
          <a:picLocks noChangeAspect="1" noChangeArrowheads="1"/>
          <a:extLst/>
        </xdr:cNvPicPr>
      </xdr:nvPicPr>
      <xdr:blipFill>
        <a:blip xmlns:r="http://schemas.openxmlformats.org/officeDocument/2006/relationships" r:embed="rId1"/>
        <a:srcRect/>
        <a:stretch>
          <a:fillRect/>
        </a:stretch>
      </xdr:blipFill>
      <xdr:spPr bwMode="auto">
        <a:xfrm>
          <a:off x="7505700" y="1314450"/>
          <a:ext cx="3486150" cy="2809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5875">
              <a:solidFill>
                <a:srgbClr val="000000"/>
              </a:solidFill>
              <a:miter lim="800000"/>
              <a:headEnd/>
              <a:tailEnd/>
            </a14:hiddenLine>
          </a:ext>
        </a:extLst>
      </xdr:spPr>
    </xdr:pic>
    <xdr:clientData/>
  </xdr:twoCellAnchor>
  <xdr:twoCellAnchor>
    <xdr:from>
      <xdr:col>0</xdr:col>
      <xdr:colOff>104774</xdr:colOff>
      <xdr:row>3</xdr:row>
      <xdr:rowOff>19050</xdr:rowOff>
    </xdr:from>
    <xdr:to>
      <xdr:col>12</xdr:col>
      <xdr:colOff>85724</xdr:colOff>
      <xdr:row>13</xdr:row>
      <xdr:rowOff>57150</xdr:rowOff>
    </xdr:to>
    <xdr:sp macro="" textlink="">
      <xdr:nvSpPr>
        <xdr:cNvPr id="4" name="正方形/長方形 3"/>
        <xdr:cNvSpPr/>
      </xdr:nvSpPr>
      <xdr:spPr>
        <a:xfrm>
          <a:off x="104774" y="790575"/>
          <a:ext cx="11029950" cy="63817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35718</xdr:colOff>
      <xdr:row>7</xdr:row>
      <xdr:rowOff>71436</xdr:rowOff>
    </xdr:from>
    <xdr:to>
      <xdr:col>49</xdr:col>
      <xdr:colOff>95250</xdr:colOff>
      <xdr:row>42</xdr:row>
      <xdr:rowOff>71437</xdr:rowOff>
    </xdr:to>
    <xdr:sp macro="" textlink="">
      <xdr:nvSpPr>
        <xdr:cNvPr id="2" name="テキスト ボックス 1"/>
        <xdr:cNvSpPr txBox="1"/>
      </xdr:nvSpPr>
      <xdr:spPr>
        <a:xfrm>
          <a:off x="4702968" y="1766886"/>
          <a:ext cx="4221957" cy="7562851"/>
        </a:xfrm>
        <a:prstGeom prst="rect">
          <a:avLst/>
        </a:prstGeom>
        <a:solidFill>
          <a:srgbClr val="E6E0EC">
            <a:alpha val="50196"/>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2000"/>
            </a:lnSpc>
          </a:pPr>
          <a:r>
            <a:rPr kumimoji="1" lang="ja-JP" altLang="en-US" sz="1600" b="1"/>
            <a:t>申請時には</a:t>
          </a:r>
          <a:endParaRPr kumimoji="1" lang="en-US" altLang="ja-JP" sz="1600" b="1"/>
        </a:p>
        <a:p>
          <a:pPr algn="ctr">
            <a:lnSpc>
              <a:spcPts val="2000"/>
            </a:lnSpc>
          </a:pPr>
          <a:r>
            <a:rPr kumimoji="1" lang="ja-JP" altLang="en-US" sz="1600" b="1"/>
            <a:t>記入不要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433916</xdr:colOff>
      <xdr:row>3</xdr:row>
      <xdr:rowOff>116416</xdr:rowOff>
    </xdr:from>
    <xdr:to>
      <xdr:col>33</xdr:col>
      <xdr:colOff>148167</xdr:colOff>
      <xdr:row>7</xdr:row>
      <xdr:rowOff>21167</xdr:rowOff>
    </xdr:to>
    <xdr:sp macro="" textlink="">
      <xdr:nvSpPr>
        <xdr:cNvPr id="2" name="テキスト ボックス 1"/>
        <xdr:cNvSpPr txBox="1"/>
      </xdr:nvSpPr>
      <xdr:spPr>
        <a:xfrm>
          <a:off x="7291916" y="867833"/>
          <a:ext cx="3153834" cy="878417"/>
        </a:xfrm>
        <a:prstGeom prst="wedgeRectCallout">
          <a:avLst>
            <a:gd name="adj1" fmla="val -82619"/>
            <a:gd name="adj2" fmla="val -7305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委任状の日付は、申請書類（申請書や補助金を活用したリース契約書・覚書締結日）以前であることをご確認ください。</a:t>
          </a:r>
        </a:p>
      </xdr:txBody>
    </xdr:sp>
    <xdr:clientData/>
  </xdr:twoCellAnchor>
  <xdr:twoCellAnchor>
    <xdr:from>
      <xdr:col>28</xdr:col>
      <xdr:colOff>433917</xdr:colOff>
      <xdr:row>8</xdr:row>
      <xdr:rowOff>317502</xdr:rowOff>
    </xdr:from>
    <xdr:to>
      <xdr:col>29</xdr:col>
      <xdr:colOff>624416</xdr:colOff>
      <xdr:row>9</xdr:row>
      <xdr:rowOff>296334</xdr:rowOff>
    </xdr:to>
    <xdr:sp macro="" textlink="">
      <xdr:nvSpPr>
        <xdr:cNvPr id="3" name="テキスト ボックス 2"/>
        <xdr:cNvSpPr txBox="1"/>
      </xdr:nvSpPr>
      <xdr:spPr>
        <a:xfrm>
          <a:off x="7291917" y="2391835"/>
          <a:ext cx="878416" cy="306916"/>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a:t>
          </a:r>
        </a:p>
      </xdr:txBody>
    </xdr:sp>
    <xdr:clientData/>
  </xdr:twoCellAnchor>
  <xdr:twoCellAnchor>
    <xdr:from>
      <xdr:col>28</xdr:col>
      <xdr:colOff>433917</xdr:colOff>
      <xdr:row>13</xdr:row>
      <xdr:rowOff>21165</xdr:rowOff>
    </xdr:from>
    <xdr:to>
      <xdr:col>29</xdr:col>
      <xdr:colOff>624416</xdr:colOff>
      <xdr:row>13</xdr:row>
      <xdr:rowOff>486832</xdr:rowOff>
    </xdr:to>
    <xdr:sp macro="" textlink="">
      <xdr:nvSpPr>
        <xdr:cNvPr id="4" name="テキスト ボックス 3"/>
        <xdr:cNvSpPr txBox="1"/>
      </xdr:nvSpPr>
      <xdr:spPr>
        <a:xfrm>
          <a:off x="7291917" y="4148665"/>
          <a:ext cx="878416" cy="465667"/>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93"/>
  <sheetViews>
    <sheetView showGridLines="0" tabSelected="1" view="pageBreakPreview" zoomScaleNormal="100" zoomScaleSheetLayoutView="100" workbookViewId="0">
      <selection activeCell="D65" sqref="D65:F65"/>
    </sheetView>
  </sheetViews>
  <sheetFormatPr defaultRowHeight="18.75" x14ac:dyDescent="0.4"/>
  <cols>
    <col min="1" max="1" width="3.125" customWidth="1"/>
    <col min="2" max="2" width="15.375" customWidth="1"/>
    <col min="3" max="3" width="20.5" customWidth="1"/>
    <col min="4" max="4" width="3.875" customWidth="1"/>
    <col min="5" max="5" width="5.25" customWidth="1"/>
    <col min="6" max="6" width="4.5" customWidth="1"/>
    <col min="7" max="8" width="3.625" customWidth="1"/>
    <col min="9" max="10" width="3.875" customWidth="1"/>
    <col min="11" max="11" width="37.5" customWidth="1"/>
    <col min="12" max="12" width="35.625" customWidth="1"/>
    <col min="13" max="14" width="34.375" customWidth="1"/>
    <col min="16" max="16" width="19.625" customWidth="1"/>
  </cols>
  <sheetData>
    <row r="1" spans="1:19" x14ac:dyDescent="0.4">
      <c r="A1" s="197"/>
      <c r="B1" s="198" t="s">
        <v>370</v>
      </c>
      <c r="C1" s="265"/>
      <c r="D1" s="197" t="s">
        <v>371</v>
      </c>
      <c r="E1" s="197"/>
      <c r="F1" s="197"/>
      <c r="G1" s="197"/>
      <c r="H1" s="197"/>
      <c r="I1" s="197"/>
      <c r="J1" s="197"/>
      <c r="K1" s="197"/>
      <c r="L1" s="197"/>
    </row>
    <row r="2" spans="1:19" ht="27.75" customHeight="1" x14ac:dyDescent="0.4">
      <c r="A2" s="11" t="s">
        <v>109</v>
      </c>
    </row>
    <row r="3" spans="1:19" ht="20.25" customHeight="1" x14ac:dyDescent="0.4">
      <c r="A3" s="342" t="s">
        <v>406</v>
      </c>
      <c r="B3" s="342"/>
      <c r="C3" s="342"/>
      <c r="D3" s="342"/>
      <c r="E3" s="342"/>
      <c r="F3" s="342"/>
      <c r="G3" s="342"/>
      <c r="H3" s="342"/>
      <c r="I3" s="342"/>
      <c r="J3" s="342"/>
      <c r="K3" s="342"/>
      <c r="L3" s="26" t="str">
        <f>P49</f>
        <v/>
      </c>
    </row>
    <row r="4" spans="1:19" ht="20.25" customHeight="1" thickBot="1" x14ac:dyDescent="0.45">
      <c r="A4" s="34" t="s">
        <v>340</v>
      </c>
      <c r="B4" s="20"/>
      <c r="L4" s="13" t="s">
        <v>96</v>
      </c>
    </row>
    <row r="5" spans="1:19" ht="20.25" customHeight="1" thickBot="1" x14ac:dyDescent="0.45">
      <c r="B5" t="s">
        <v>102</v>
      </c>
      <c r="C5" s="122"/>
      <c r="D5" s="33" t="s">
        <v>104</v>
      </c>
      <c r="E5" s="105"/>
      <c r="F5" s="105"/>
      <c r="G5" s="105"/>
      <c r="H5" s="105"/>
      <c r="I5" s="105"/>
      <c r="J5" s="105"/>
      <c r="K5" s="105"/>
    </row>
    <row r="6" spans="1:19" ht="20.25" customHeight="1" thickBot="1" x14ac:dyDescent="0.45">
      <c r="B6" t="s">
        <v>103</v>
      </c>
      <c r="C6" s="123"/>
      <c r="D6" s="105" t="s">
        <v>105</v>
      </c>
      <c r="E6" s="105"/>
      <c r="F6" s="105"/>
      <c r="G6" s="105"/>
      <c r="H6" s="105"/>
      <c r="I6" s="105"/>
      <c r="J6" s="105"/>
      <c r="K6" s="105"/>
      <c r="L6" s="18"/>
    </row>
    <row r="7" spans="1:19" ht="20.25" customHeight="1" thickBot="1" x14ac:dyDescent="0.45">
      <c r="B7" t="s">
        <v>334</v>
      </c>
      <c r="C7" s="124"/>
      <c r="D7" s="112" t="s">
        <v>409</v>
      </c>
      <c r="E7" s="111"/>
      <c r="F7" s="19"/>
      <c r="G7" s="19"/>
      <c r="H7" s="19"/>
      <c r="I7" s="19"/>
      <c r="J7" s="19"/>
    </row>
    <row r="8" spans="1:19" ht="19.5" thickBot="1" x14ac:dyDescent="0.45">
      <c r="B8" t="s">
        <v>29</v>
      </c>
      <c r="C8" s="125"/>
      <c r="D8" s="33" t="s">
        <v>75</v>
      </c>
      <c r="E8" s="33"/>
      <c r="F8" s="33"/>
      <c r="G8" s="33"/>
      <c r="H8" s="33"/>
      <c r="I8" s="33"/>
      <c r="J8" s="33"/>
      <c r="K8" s="33"/>
      <c r="R8" t="s">
        <v>32</v>
      </c>
      <c r="S8" t="s">
        <v>77</v>
      </c>
    </row>
    <row r="9" spans="1:19" ht="19.5" thickBot="1" x14ac:dyDescent="0.45">
      <c r="B9" t="s">
        <v>29</v>
      </c>
      <c r="C9" s="129" t="str">
        <f>D61</f>
        <v/>
      </c>
      <c r="D9" s="33" t="s">
        <v>132</v>
      </c>
      <c r="E9" s="107"/>
      <c r="F9" s="33"/>
      <c r="G9" s="33"/>
      <c r="H9" s="33"/>
      <c r="I9" s="33"/>
      <c r="J9" s="33"/>
      <c r="K9" s="33"/>
      <c r="R9" t="s">
        <v>31</v>
      </c>
      <c r="S9" t="s">
        <v>82</v>
      </c>
    </row>
    <row r="10" spans="1:19" ht="19.5" thickBot="1" x14ac:dyDescent="0.45">
      <c r="B10" t="s">
        <v>67</v>
      </c>
      <c r="C10" s="125"/>
      <c r="D10" s="33" t="s">
        <v>76</v>
      </c>
      <c r="E10" s="33"/>
      <c r="F10" s="33"/>
      <c r="G10" s="33"/>
      <c r="H10" s="33"/>
      <c r="I10" s="33"/>
      <c r="J10" s="33"/>
      <c r="K10" s="33"/>
    </row>
    <row r="11" spans="1:19" ht="19.5" thickBot="1" x14ac:dyDescent="0.45">
      <c r="B11" t="s">
        <v>98</v>
      </c>
      <c r="C11" s="125"/>
      <c r="D11" s="105" t="s">
        <v>133</v>
      </c>
      <c r="E11" s="33"/>
      <c r="F11" s="33"/>
      <c r="G11" s="33"/>
      <c r="H11" s="33"/>
      <c r="I11" s="33"/>
      <c r="J11" s="33"/>
      <c r="K11" s="33"/>
    </row>
    <row r="12" spans="1:19" x14ac:dyDescent="0.4">
      <c r="D12" s="33"/>
      <c r="E12" s="33"/>
      <c r="F12" s="33"/>
      <c r="G12" s="33"/>
      <c r="H12" s="33"/>
      <c r="I12" s="33"/>
      <c r="J12" s="33"/>
      <c r="K12" s="33"/>
    </row>
    <row r="14" spans="1:19" ht="19.5" thickBot="1" x14ac:dyDescent="0.45">
      <c r="B14" s="31" t="s">
        <v>30</v>
      </c>
    </row>
    <row r="15" spans="1:19" ht="19.5" thickBot="1" x14ac:dyDescent="0.45">
      <c r="C15" t="s">
        <v>0</v>
      </c>
      <c r="D15" t="s">
        <v>15</v>
      </c>
      <c r="E15" s="126"/>
      <c r="F15" s="1" t="s">
        <v>13</v>
      </c>
      <c r="G15" s="325"/>
      <c r="H15" s="327"/>
      <c r="I15" s="2"/>
      <c r="J15" s="2"/>
      <c r="K15" s="2"/>
    </row>
    <row r="16" spans="1:19" ht="19.5" thickBot="1" x14ac:dyDescent="0.45">
      <c r="C16" t="s">
        <v>1</v>
      </c>
      <c r="D16" s="319"/>
      <c r="E16" s="320"/>
      <c r="F16" s="320"/>
      <c r="G16" s="320"/>
      <c r="H16" s="320"/>
      <c r="I16" s="320"/>
      <c r="J16" s="320"/>
      <c r="K16" s="321"/>
    </row>
    <row r="17" spans="2:18" ht="19.5" thickBot="1" x14ac:dyDescent="0.45">
      <c r="C17" t="s">
        <v>38</v>
      </c>
      <c r="D17" s="319"/>
      <c r="E17" s="320"/>
      <c r="F17" s="320"/>
      <c r="G17" s="320"/>
      <c r="H17" s="320"/>
      <c r="I17" s="320"/>
      <c r="J17" s="320"/>
      <c r="K17" s="321"/>
    </row>
    <row r="18" spans="2:18" ht="19.5" thickBot="1" x14ac:dyDescent="0.45">
      <c r="C18" t="s">
        <v>2</v>
      </c>
      <c r="D18" s="305"/>
      <c r="E18" s="306"/>
      <c r="F18" s="306"/>
      <c r="G18" s="306"/>
      <c r="H18" s="306"/>
      <c r="I18" s="306"/>
      <c r="J18" s="306"/>
      <c r="K18" s="307"/>
      <c r="L18" s="313"/>
      <c r="M18" s="10"/>
      <c r="N18" s="10"/>
      <c r="P18" t="str">
        <f>CONCATENATE(D18,P19,D19)</f>
        <v xml:space="preserve">  </v>
      </c>
    </row>
    <row r="19" spans="2:18" ht="19.5" thickBot="1" x14ac:dyDescent="0.45">
      <c r="C19" t="s">
        <v>3</v>
      </c>
      <c r="D19" s="319"/>
      <c r="E19" s="320"/>
      <c r="F19" s="320"/>
      <c r="G19" s="320"/>
      <c r="H19" s="320"/>
      <c r="I19" s="320"/>
      <c r="J19" s="320"/>
      <c r="K19" s="321"/>
      <c r="L19" s="313"/>
      <c r="M19" s="10"/>
      <c r="N19" s="10"/>
      <c r="P19" s="19" t="s">
        <v>106</v>
      </c>
    </row>
    <row r="20" spans="2:18" ht="18.75" customHeight="1" thickBot="1" x14ac:dyDescent="0.45">
      <c r="C20" s="267" t="s">
        <v>415</v>
      </c>
      <c r="D20" s="268" t="s">
        <v>14</v>
      </c>
      <c r="E20" s="349"/>
      <c r="F20" s="350"/>
      <c r="G20" s="351"/>
      <c r="H20" s="119"/>
      <c r="I20" s="120"/>
      <c r="J20" s="120"/>
      <c r="K20" s="121"/>
      <c r="M20" s="8"/>
      <c r="N20" s="8"/>
    </row>
    <row r="21" spans="2:18" ht="27.75" customHeight="1" thickBot="1" x14ac:dyDescent="0.45">
      <c r="C21" t="s">
        <v>26</v>
      </c>
      <c r="D21" s="345"/>
      <c r="E21" s="346"/>
      <c r="F21" s="347"/>
      <c r="G21" s="359" t="s">
        <v>24</v>
      </c>
      <c r="H21" s="359"/>
      <c r="I21" s="357" t="s">
        <v>369</v>
      </c>
      <c r="J21" s="358"/>
      <c r="K21" s="358"/>
      <c r="L21" s="311"/>
      <c r="M21" s="8"/>
      <c r="N21" s="8"/>
    </row>
    <row r="22" spans="2:18" ht="27.75" customHeight="1" thickBot="1" x14ac:dyDescent="0.45">
      <c r="C22" t="s">
        <v>27</v>
      </c>
      <c r="D22" s="354"/>
      <c r="E22" s="355"/>
      <c r="F22" s="356"/>
      <c r="G22" s="359" t="s">
        <v>25</v>
      </c>
      <c r="H22" s="359"/>
      <c r="I22" s="358"/>
      <c r="J22" s="358"/>
      <c r="K22" s="358"/>
      <c r="L22" s="311"/>
      <c r="M22" s="8"/>
      <c r="N22" s="8"/>
      <c r="R22" t="s">
        <v>84</v>
      </c>
    </row>
    <row r="23" spans="2:18" ht="24.75" customHeight="1" thickBot="1" x14ac:dyDescent="0.45">
      <c r="C23" t="s">
        <v>83</v>
      </c>
      <c r="D23" s="360"/>
      <c r="E23" s="361"/>
      <c r="F23" s="361"/>
      <c r="G23" s="361"/>
      <c r="H23" s="361"/>
      <c r="I23" s="362"/>
      <c r="J23" s="106" t="s">
        <v>97</v>
      </c>
      <c r="K23" s="9"/>
      <c r="L23" s="15"/>
      <c r="M23" s="8"/>
      <c r="N23" s="8"/>
      <c r="R23" t="s">
        <v>79</v>
      </c>
    </row>
    <row r="24" spans="2:18" x14ac:dyDescent="0.4">
      <c r="D24" s="3"/>
      <c r="E24" s="3"/>
      <c r="G24" s="1"/>
      <c r="H24" s="1"/>
      <c r="I24" s="1"/>
      <c r="J24" s="1"/>
      <c r="K24" s="1"/>
      <c r="R24" t="s">
        <v>78</v>
      </c>
    </row>
    <row r="25" spans="2:18" x14ac:dyDescent="0.4">
      <c r="B25" s="31" t="s">
        <v>9</v>
      </c>
      <c r="R25" t="s">
        <v>80</v>
      </c>
    </row>
    <row r="26" spans="2:18" x14ac:dyDescent="0.4">
      <c r="B26" s="31"/>
      <c r="C26" t="s">
        <v>8</v>
      </c>
      <c r="D26" t="s">
        <v>15</v>
      </c>
      <c r="E26" s="262"/>
      <c r="F26" s="1" t="s">
        <v>13</v>
      </c>
      <c r="G26" s="317"/>
      <c r="H26" s="318"/>
    </row>
    <row r="27" spans="2:18" ht="19.5" thickBot="1" x14ac:dyDescent="0.45">
      <c r="B27" s="31"/>
      <c r="C27" t="s">
        <v>10</v>
      </c>
      <c r="D27" s="328"/>
      <c r="E27" s="329"/>
      <c r="F27" s="329"/>
      <c r="G27" s="330"/>
      <c r="H27" s="330"/>
      <c r="I27" s="330"/>
      <c r="J27" s="330"/>
      <c r="K27" s="331"/>
    </row>
    <row r="28" spans="2:18" ht="19.5" thickBot="1" x14ac:dyDescent="0.45">
      <c r="C28" t="s">
        <v>36</v>
      </c>
      <c r="G28" s="319"/>
      <c r="H28" s="320"/>
      <c r="I28" s="320"/>
      <c r="J28" s="320"/>
      <c r="K28" s="321"/>
      <c r="L28" s="313"/>
      <c r="M28" s="10"/>
      <c r="N28" s="10"/>
    </row>
    <row r="29" spans="2:18" ht="19.5" thickBot="1" x14ac:dyDescent="0.45">
      <c r="C29" t="s">
        <v>37</v>
      </c>
      <c r="D29" s="2"/>
      <c r="E29" s="2"/>
      <c r="F29" s="2"/>
      <c r="G29" s="352"/>
      <c r="H29" s="353"/>
      <c r="I29" s="353"/>
      <c r="J29" s="320"/>
      <c r="K29" s="321"/>
      <c r="L29" s="313"/>
      <c r="M29" s="10"/>
      <c r="N29" s="10"/>
    </row>
    <row r="30" spans="2:18" ht="19.5" thickBot="1" x14ac:dyDescent="0.45">
      <c r="C30" t="s">
        <v>4</v>
      </c>
      <c r="D30" s="322"/>
      <c r="E30" s="323"/>
      <c r="F30" s="323"/>
      <c r="G30" s="323"/>
      <c r="H30" s="323"/>
      <c r="I30" s="324"/>
      <c r="J30" s="363" t="s">
        <v>85</v>
      </c>
      <c r="K30" s="364"/>
      <c r="L30" s="313"/>
      <c r="M30" s="10"/>
      <c r="N30" s="10"/>
    </row>
    <row r="31" spans="2:18" ht="19.5" thickBot="1" x14ac:dyDescent="0.45">
      <c r="C31" t="s">
        <v>5</v>
      </c>
      <c r="D31" s="322"/>
      <c r="E31" s="323"/>
      <c r="F31" s="323"/>
      <c r="G31" s="323"/>
      <c r="H31" s="323"/>
      <c r="I31" s="324"/>
      <c r="J31" s="365"/>
      <c r="K31" s="366"/>
      <c r="L31" s="313"/>
      <c r="M31" s="10"/>
      <c r="N31" s="10"/>
    </row>
    <row r="32" spans="2:18" ht="19.5" thickBot="1" x14ac:dyDescent="0.45">
      <c r="C32" t="s">
        <v>6</v>
      </c>
      <c r="D32" s="314"/>
      <c r="E32" s="315"/>
      <c r="F32" s="315"/>
      <c r="G32" s="315"/>
      <c r="H32" s="316"/>
      <c r="I32" s="1" t="s">
        <v>7</v>
      </c>
      <c r="J32" s="314"/>
      <c r="K32" s="316"/>
      <c r="L32" s="313"/>
      <c r="M32" s="10"/>
      <c r="N32" s="10"/>
    </row>
    <row r="33" spans="2:18" x14ac:dyDescent="0.4">
      <c r="D33" s="1"/>
      <c r="E33" s="1"/>
      <c r="F33" s="1"/>
      <c r="G33" s="1"/>
      <c r="H33" s="1"/>
      <c r="I33" s="1"/>
      <c r="J33" s="1"/>
    </row>
    <row r="34" spans="2:18" ht="19.5" thickBot="1" x14ac:dyDescent="0.45">
      <c r="B34" s="31" t="s">
        <v>16</v>
      </c>
    </row>
    <row r="35" spans="2:18" ht="19.5" thickBot="1" x14ac:dyDescent="0.45">
      <c r="C35" t="s">
        <v>18</v>
      </c>
      <c r="D35" s="277"/>
      <c r="E35" s="278"/>
      <c r="F35" s="278"/>
      <c r="G35" s="278"/>
      <c r="H35" s="278"/>
      <c r="I35" s="278"/>
      <c r="J35" s="278"/>
      <c r="K35" s="279"/>
      <c r="L35" s="348" t="s">
        <v>332</v>
      </c>
      <c r="M35" s="8"/>
      <c r="N35" s="8"/>
    </row>
    <row r="36" spans="2:18" ht="19.5" thickBot="1" x14ac:dyDescent="0.45">
      <c r="C36" t="s">
        <v>19</v>
      </c>
      <c r="D36" s="325"/>
      <c r="E36" s="326"/>
      <c r="F36" s="326"/>
      <c r="G36" s="327"/>
      <c r="H36" s="4"/>
      <c r="L36" s="348"/>
      <c r="M36" s="8"/>
      <c r="N36" s="8"/>
    </row>
    <row r="37" spans="2:18" ht="19.5" thickBot="1" x14ac:dyDescent="0.45">
      <c r="C37" t="s">
        <v>17</v>
      </c>
      <c r="D37" s="277"/>
      <c r="E37" s="278"/>
      <c r="F37" s="278"/>
      <c r="G37" s="278"/>
      <c r="H37" s="278"/>
      <c r="I37" s="278"/>
      <c r="J37" s="278"/>
      <c r="K37" s="279"/>
      <c r="L37" s="348"/>
      <c r="M37" s="8"/>
      <c r="N37" s="8"/>
    </row>
    <row r="38" spans="2:18" ht="19.5" thickBot="1" x14ac:dyDescent="0.45">
      <c r="C38" t="s">
        <v>20</v>
      </c>
      <c r="D38" s="322"/>
      <c r="E38" s="323"/>
      <c r="F38" s="323"/>
      <c r="G38" s="324"/>
      <c r="I38" t="str">
        <f>IF(AND(H34="大型",J34="2RG-または2TG-",O34="有り"),750000,(IF(AND(H34="大型",J34="2RG-または2TG-",O34="無し"),500000,(IF(AND(H34="大型",J34="2PG-",O34="有り"),500000,(IF(AND(H34="大型",J34="2PG-",O34="無し"),375000,(IF(AND(H34="中型",J34="2RG-または2TG-",O34="有り"),420000,(IF(AND(H34="中型",J34="2RG-または2TG-",O34="無し"),280000,(IF(AND(H34="小型",J34="2RG-または2TG-",O34="有り"),150000,(IF(AND(H34="小型",J34="2RG-または2TG-",O34="無し"),100000,(IF(AND(H34="",J34="",O34=""),"","補助対象外")))))))))))))))))</f>
        <v/>
      </c>
      <c r="L38" s="348"/>
      <c r="M38" s="8"/>
      <c r="N38" s="8"/>
    </row>
    <row r="39" spans="2:18" ht="19.5" thickBot="1" x14ac:dyDescent="0.45">
      <c r="C39" t="s">
        <v>21</v>
      </c>
      <c r="D39" s="322"/>
      <c r="E39" s="323"/>
      <c r="F39" s="323"/>
      <c r="G39" s="324"/>
      <c r="H39" s="2" t="s">
        <v>86</v>
      </c>
      <c r="L39" s="348"/>
      <c r="M39" s="8"/>
      <c r="N39" s="8"/>
      <c r="R39" t="s">
        <v>22</v>
      </c>
    </row>
    <row r="40" spans="2:18" ht="19.5" thickBot="1" x14ac:dyDescent="0.45">
      <c r="C40" t="s">
        <v>23</v>
      </c>
      <c r="D40" s="325"/>
      <c r="E40" s="326"/>
      <c r="F40" s="326"/>
      <c r="G40" s="327"/>
      <c r="H40" s="5"/>
      <c r="L40" s="348"/>
      <c r="M40" s="8"/>
      <c r="N40" s="8"/>
      <c r="R40" t="s">
        <v>33</v>
      </c>
    </row>
    <row r="41" spans="2:18" ht="19.5" thickBot="1" x14ac:dyDescent="0.45">
      <c r="C41" t="s">
        <v>87</v>
      </c>
      <c r="D41" s="322"/>
      <c r="E41" s="323"/>
      <c r="F41" s="323"/>
      <c r="G41" s="323"/>
      <c r="H41" s="323"/>
      <c r="I41" s="323"/>
      <c r="J41" s="323"/>
      <c r="K41" s="324"/>
      <c r="L41" s="348"/>
      <c r="M41" s="8"/>
      <c r="N41" s="8"/>
      <c r="R41" t="s">
        <v>34</v>
      </c>
    </row>
    <row r="42" spans="2:18" ht="19.5" thickBot="1" x14ac:dyDescent="0.45">
      <c r="C42" t="s">
        <v>417</v>
      </c>
      <c r="D42" s="322"/>
      <c r="E42" s="323"/>
      <c r="F42" s="323"/>
      <c r="G42" s="323"/>
      <c r="H42" s="323"/>
      <c r="I42" s="323"/>
      <c r="J42" s="323"/>
      <c r="K42" s="324"/>
      <c r="L42" s="348"/>
      <c r="M42" s="8"/>
      <c r="N42" s="8"/>
      <c r="R42" t="s">
        <v>35</v>
      </c>
    </row>
    <row r="44" spans="2:18" ht="19.5" thickBot="1" x14ac:dyDescent="0.45">
      <c r="B44" s="31" t="s">
        <v>28</v>
      </c>
    </row>
    <row r="45" spans="2:18" ht="19.5" thickBot="1" x14ac:dyDescent="0.45">
      <c r="C45" t="s">
        <v>11</v>
      </c>
      <c r="D45" s="319"/>
      <c r="E45" s="320"/>
      <c r="F45" s="320"/>
      <c r="G45" s="320"/>
      <c r="H45" s="320"/>
      <c r="I45" s="320"/>
      <c r="J45" s="320"/>
      <c r="K45" s="321"/>
    </row>
    <row r="46" spans="2:18" ht="19.5" thickBot="1" x14ac:dyDescent="0.45">
      <c r="C46" t="s">
        <v>12</v>
      </c>
      <c r="D46" s="319"/>
      <c r="E46" s="320"/>
      <c r="F46" s="320"/>
      <c r="G46" s="320"/>
      <c r="H46" s="320"/>
      <c r="I46" s="320"/>
      <c r="J46" s="320"/>
      <c r="K46" s="321"/>
    </row>
    <row r="48" spans="2:18" ht="19.5" thickBot="1" x14ac:dyDescent="0.45">
      <c r="B48" s="31" t="s">
        <v>39</v>
      </c>
      <c r="D48" s="311" t="s">
        <v>130</v>
      </c>
      <c r="E48" s="311"/>
      <c r="F48" t="s">
        <v>50</v>
      </c>
      <c r="G48" s="7" t="s">
        <v>51</v>
      </c>
      <c r="H48" s="311" t="s">
        <v>52</v>
      </c>
      <c r="I48" s="311"/>
      <c r="L48" s="263"/>
      <c r="M48" s="8"/>
      <c r="N48" s="8"/>
    </row>
    <row r="49" spans="2:22" ht="19.5" thickBot="1" x14ac:dyDescent="0.45">
      <c r="C49" t="s">
        <v>40</v>
      </c>
      <c r="D49" s="277"/>
      <c r="E49" s="279"/>
      <c r="F49" s="127"/>
      <c r="G49" s="128"/>
      <c r="H49" s="287"/>
      <c r="I49" s="289"/>
      <c r="J49" s="2"/>
      <c r="L49" s="2"/>
      <c r="M49" s="8"/>
      <c r="P49" t="str">
        <f>CONCATENATE(D49,F49,G49,H49)</f>
        <v/>
      </c>
      <c r="R49" t="s">
        <v>42</v>
      </c>
      <c r="T49" t="s">
        <v>123</v>
      </c>
      <c r="V49" t="s">
        <v>69</v>
      </c>
    </row>
    <row r="50" spans="2:22" ht="19.5" thickBot="1" x14ac:dyDescent="0.45">
      <c r="C50" t="s">
        <v>91</v>
      </c>
      <c r="D50" s="333"/>
      <c r="E50" s="334"/>
      <c r="F50" s="334"/>
      <c r="G50" s="334"/>
      <c r="H50" s="334"/>
      <c r="I50" s="335"/>
      <c r="J50" s="338" t="s">
        <v>341</v>
      </c>
      <c r="K50" s="304"/>
      <c r="L50" s="2"/>
      <c r="M50" s="8"/>
      <c r="N50" s="8"/>
      <c r="P50" s="32"/>
      <c r="R50" t="s">
        <v>43</v>
      </c>
      <c r="T50" t="s">
        <v>124</v>
      </c>
      <c r="V50" t="s">
        <v>70</v>
      </c>
    </row>
    <row r="51" spans="2:22" ht="19.5" thickBot="1" x14ac:dyDescent="0.45">
      <c r="B51" s="343" t="s">
        <v>344</v>
      </c>
      <c r="C51" s="344"/>
      <c r="D51" s="333"/>
      <c r="E51" s="334"/>
      <c r="F51" s="334"/>
      <c r="G51" s="334"/>
      <c r="H51" s="334"/>
      <c r="I51" s="335"/>
      <c r="J51" s="336" t="s">
        <v>414</v>
      </c>
      <c r="K51" s="337"/>
      <c r="L51" s="2"/>
      <c r="M51" s="8"/>
      <c r="N51" s="8"/>
      <c r="P51" s="30"/>
      <c r="R51" t="s">
        <v>408</v>
      </c>
      <c r="T51" t="s">
        <v>125</v>
      </c>
      <c r="V51" t="s">
        <v>71</v>
      </c>
    </row>
    <row r="52" spans="2:22" ht="19.5" thickBot="1" x14ac:dyDescent="0.45">
      <c r="C52" t="s">
        <v>41</v>
      </c>
      <c r="D52" s="339"/>
      <c r="E52" s="340"/>
      <c r="F52" s="340"/>
      <c r="G52" s="340"/>
      <c r="H52" s="341"/>
      <c r="K52" s="104" t="s">
        <v>86</v>
      </c>
      <c r="L52" s="2"/>
      <c r="M52" s="8"/>
      <c r="N52" s="8"/>
      <c r="P52" s="266">
        <f>D50</f>
        <v>0</v>
      </c>
      <c r="R52" t="s">
        <v>419</v>
      </c>
      <c r="V52" t="s">
        <v>416</v>
      </c>
    </row>
    <row r="53" spans="2:22" ht="19.5" thickBot="1" x14ac:dyDescent="0.45">
      <c r="C53" t="s">
        <v>48</v>
      </c>
      <c r="D53" s="277"/>
      <c r="E53" s="278"/>
      <c r="F53" s="278"/>
      <c r="G53" s="278"/>
      <c r="H53" s="278"/>
      <c r="I53" s="278"/>
      <c r="J53" s="279"/>
      <c r="L53" s="2"/>
      <c r="M53" s="8"/>
      <c r="N53" s="8"/>
      <c r="R53" t="s">
        <v>44</v>
      </c>
      <c r="V53" t="s">
        <v>72</v>
      </c>
    </row>
    <row r="54" spans="2:22" ht="19.5" thickBot="1" x14ac:dyDescent="0.45">
      <c r="C54" t="s">
        <v>49</v>
      </c>
      <c r="D54" s="287"/>
      <c r="E54" s="289"/>
      <c r="F54" s="6" t="s">
        <v>53</v>
      </c>
      <c r="G54" s="287"/>
      <c r="H54" s="288"/>
      <c r="I54" s="288"/>
      <c r="J54" s="289"/>
      <c r="K54" s="33" t="s">
        <v>107</v>
      </c>
      <c r="L54" s="2"/>
      <c r="M54" s="8"/>
      <c r="N54" s="8"/>
      <c r="P54" t="str">
        <f>CONCATENATE(D54,F54,G54)</f>
        <v>-</v>
      </c>
      <c r="R54" t="s">
        <v>45</v>
      </c>
      <c r="T54" t="s">
        <v>64</v>
      </c>
      <c r="V54" t="s">
        <v>73</v>
      </c>
    </row>
    <row r="55" spans="2:22" ht="19.5" thickBot="1" x14ac:dyDescent="0.45">
      <c r="C55" t="s">
        <v>54</v>
      </c>
      <c r="D55" s="332">
        <f>D17</f>
        <v>0</v>
      </c>
      <c r="E55" s="332"/>
      <c r="F55" s="332"/>
      <c r="G55" s="332"/>
      <c r="H55" s="332"/>
      <c r="I55" s="332"/>
      <c r="J55" s="332"/>
      <c r="K55" s="332"/>
      <c r="L55" s="2"/>
      <c r="M55" s="8"/>
      <c r="N55" s="8"/>
      <c r="R55" t="s">
        <v>46</v>
      </c>
      <c r="T55" t="s">
        <v>65</v>
      </c>
      <c r="V55" t="s">
        <v>74</v>
      </c>
    </row>
    <row r="56" spans="2:22" ht="19.5" thickBot="1" x14ac:dyDescent="0.45">
      <c r="C56" t="s">
        <v>55</v>
      </c>
      <c r="D56" s="319"/>
      <c r="E56" s="320"/>
      <c r="F56" s="320"/>
      <c r="G56" s="320"/>
      <c r="H56" s="320"/>
      <c r="I56" s="320"/>
      <c r="J56" s="320"/>
      <c r="K56" s="321"/>
      <c r="L56" s="27"/>
      <c r="M56" s="8"/>
      <c r="N56" s="8"/>
      <c r="R56" t="s">
        <v>47</v>
      </c>
      <c r="T56" t="s">
        <v>66</v>
      </c>
    </row>
    <row r="57" spans="2:22" ht="19.5" thickBot="1" x14ac:dyDescent="0.45">
      <c r="C57" t="s">
        <v>56</v>
      </c>
      <c r="D57" s="319"/>
      <c r="E57" s="320"/>
      <c r="F57" s="320"/>
      <c r="G57" s="320"/>
      <c r="H57" s="320"/>
      <c r="I57" s="320"/>
      <c r="J57" s="320"/>
      <c r="K57" s="321"/>
      <c r="L57" s="2"/>
      <c r="M57" s="8"/>
      <c r="N57" s="8"/>
      <c r="P57" s="30"/>
    </row>
    <row r="58" spans="2:22" ht="19.5" thickBot="1" x14ac:dyDescent="0.45">
      <c r="C58" t="s">
        <v>346</v>
      </c>
      <c r="D58" s="277"/>
      <c r="E58" s="278"/>
      <c r="F58" s="279"/>
      <c r="G58" s="180"/>
      <c r="H58" s="180"/>
      <c r="I58" s="180"/>
      <c r="J58" s="180"/>
      <c r="K58" s="180"/>
      <c r="L58" s="2"/>
      <c r="M58" s="143"/>
      <c r="N58" s="143"/>
      <c r="P58" s="30" t="s">
        <v>347</v>
      </c>
      <c r="R58" s="264">
        <f>D17</f>
        <v>0</v>
      </c>
    </row>
    <row r="59" spans="2:22" ht="19.5" thickBot="1" x14ac:dyDescent="0.45">
      <c r="B59" s="12" t="s">
        <v>128</v>
      </c>
      <c r="C59" t="s">
        <v>127</v>
      </c>
      <c r="D59" s="301"/>
      <c r="E59" s="302"/>
      <c r="F59" s="303"/>
      <c r="G59" t="s">
        <v>58</v>
      </c>
      <c r="I59" s="299"/>
      <c r="J59" s="300"/>
      <c r="K59" s="300"/>
      <c r="L59" s="2"/>
      <c r="M59" s="8"/>
      <c r="N59" s="8"/>
      <c r="P59" t="s">
        <v>348</v>
      </c>
      <c r="R59" s="264">
        <f>D45</f>
        <v>0</v>
      </c>
    </row>
    <row r="60" spans="2:22" ht="19.5" thickBot="1" x14ac:dyDescent="0.45">
      <c r="C60" t="s">
        <v>59</v>
      </c>
      <c r="D60" s="272"/>
      <c r="E60" s="273"/>
      <c r="F60" s="274"/>
      <c r="G60" t="s">
        <v>58</v>
      </c>
      <c r="I60" s="300"/>
      <c r="J60" s="300"/>
      <c r="K60" s="300"/>
      <c r="L60" s="2"/>
      <c r="M60" s="8"/>
      <c r="N60" s="8"/>
    </row>
    <row r="61" spans="2:22" ht="19.5" thickBot="1" x14ac:dyDescent="0.45">
      <c r="C61" t="s">
        <v>63</v>
      </c>
      <c r="D61" s="283" t="str">
        <f>IF(AND(D59&gt;3500,D59&lt;7501),"小型",(IF(AND(D59&gt;7500,D59&lt;12001),"中型",(IF(D59&gt;12000,"大型","")))))</f>
        <v/>
      </c>
      <c r="E61" s="283"/>
      <c r="F61" s="283"/>
      <c r="G61" s="294" t="s">
        <v>131</v>
      </c>
      <c r="H61" s="304"/>
      <c r="I61" s="304"/>
      <c r="J61" s="304"/>
      <c r="K61" s="304"/>
      <c r="L61" s="2"/>
      <c r="M61" s="8"/>
      <c r="N61" s="8"/>
    </row>
    <row r="62" spans="2:22" ht="19.5" thickBot="1" x14ac:dyDescent="0.45">
      <c r="B62" s="12" t="s">
        <v>129</v>
      </c>
      <c r="C62" t="s">
        <v>68</v>
      </c>
      <c r="D62" s="305"/>
      <c r="E62" s="306"/>
      <c r="F62" s="306"/>
      <c r="G62" s="306"/>
      <c r="H62" s="306"/>
      <c r="I62" s="306"/>
      <c r="J62" s="307"/>
      <c r="K62" s="14" t="s">
        <v>81</v>
      </c>
      <c r="L62" s="2"/>
      <c r="M62" s="8"/>
      <c r="N62" s="8"/>
      <c r="P62">
        <f>D16</f>
        <v>0</v>
      </c>
    </row>
    <row r="63" spans="2:22" ht="19.5" thickBot="1" x14ac:dyDescent="0.45">
      <c r="C63" t="s">
        <v>60</v>
      </c>
      <c r="D63" s="272"/>
      <c r="E63" s="273"/>
      <c r="F63" s="274"/>
      <c r="G63" t="s">
        <v>61</v>
      </c>
      <c r="H63" s="298" t="s">
        <v>108</v>
      </c>
      <c r="I63" s="298"/>
      <c r="J63" s="298"/>
      <c r="K63" s="298"/>
      <c r="P63">
        <f>D46</f>
        <v>0</v>
      </c>
      <c r="R63" t="s">
        <v>42</v>
      </c>
    </row>
    <row r="64" spans="2:22" ht="19.5" thickBot="1" x14ac:dyDescent="0.45">
      <c r="C64" t="s">
        <v>62</v>
      </c>
      <c r="D64" s="692" t="str">
        <f>IF(AND(C9="大型",D54="2RG",C10="有り"),750000,(IF(AND(C9="大型",D54="2RG",C10="無し"),500000,(IF(AND(C9="大型",D54="2PG",C10="有り"),500000,(IF(AND(C9="大型",D54="2PG",C10="無し"),375000,(IF(AND(C9="中型",D54="2RG",C10="有り"),420000,(IF(AND(C9="中型",D54="2RG",C10="無し"),280000,(IF(AND(C9="小型",D54="2RG",C10="有り"),150000,(IF(AND(C9="小型",D54="2RG",C10="無し"),100000,(IF(AND(C9="小型",D54="2TG",C10="有り"),150000,(IF(AND(C9="小型",D54="2TG",C10="無し"),100000,(IF(AND(C9="",D54="",C10=""),"","？")))))))))))))))))))))</f>
        <v/>
      </c>
      <c r="E64" s="692"/>
      <c r="F64" s="692"/>
      <c r="G64" t="s">
        <v>61</v>
      </c>
      <c r="H64" s="298" t="s">
        <v>410</v>
      </c>
      <c r="I64" s="298"/>
      <c r="J64" s="298"/>
      <c r="K64" s="298"/>
      <c r="R64" t="s">
        <v>43</v>
      </c>
    </row>
    <row r="65" spans="2:18" ht="19.5" thickBot="1" x14ac:dyDescent="0.45">
      <c r="C65" t="s">
        <v>110</v>
      </c>
      <c r="D65" s="272"/>
      <c r="E65" s="273"/>
      <c r="F65" s="274"/>
      <c r="G65" t="s">
        <v>333</v>
      </c>
      <c r="H65" s="286" t="s">
        <v>411</v>
      </c>
      <c r="I65" s="286"/>
      <c r="J65" s="286"/>
      <c r="K65" s="286"/>
      <c r="R65" t="s">
        <v>89</v>
      </c>
    </row>
    <row r="66" spans="2:18" ht="19.5" thickBot="1" x14ac:dyDescent="0.45">
      <c r="C66" t="s">
        <v>120</v>
      </c>
      <c r="D66" s="283" t="str">
        <f>IF(AND(D59&lt;=7500,D59&gt;0,D60&lt;=1500),"10.83",IF(AND(D59&lt;=7500,D60&lt;=2000,D60&gt;1500),"10.35",IF(AND(D59&lt;=7500,D60&lt;=3000,D60&gt;2000),"9.51",IF(AND(D59&lt;=7500,D60&gt;3000),"8.12",IF(AND(D59&gt;7500,D59&lt;=8000),"7.24",IF(AND(D59&gt;8000,D59&lt;=10000),"6.52",IF(AND(D59&gt;10000,D59&lt;=12000),"6.00",IF(AND(D59&gt;12000,D59&lt;=14000),"5.69",IF(AND(D59&gt;14000,D59&lt;=16000),"4.97",IF(AND(D59&gt;16000,D59&lt;=20000,D62&lt;&gt;"トラクタ"),"4.15",IF(AND(D59&gt;20000,D62&lt;&gt;"トラクタ"),"4.04",IF(AND(D59&lt;=20000,D62="トラクタ"),"3.09",IF(AND(D59&gt;20000,D62="トラクタ"),"2.01","")))))))))))))</f>
        <v/>
      </c>
      <c r="E66" s="283"/>
      <c r="F66" s="283"/>
      <c r="G66" t="s">
        <v>121</v>
      </c>
      <c r="H66" s="21"/>
      <c r="I66" s="105" t="s">
        <v>412</v>
      </c>
      <c r="J66" s="21"/>
      <c r="K66" s="21"/>
      <c r="R66" t="s">
        <v>408</v>
      </c>
    </row>
    <row r="67" spans="2:18" ht="19.5" thickBot="1" x14ac:dyDescent="0.45">
      <c r="C67" t="s">
        <v>122</v>
      </c>
      <c r="D67" s="287"/>
      <c r="E67" s="288"/>
      <c r="F67" s="289"/>
      <c r="G67" t="s">
        <v>121</v>
      </c>
      <c r="H67" s="21"/>
      <c r="I67" s="286" t="s">
        <v>413</v>
      </c>
      <c r="J67" s="286"/>
      <c r="K67" s="286"/>
      <c r="M67" s="25"/>
      <c r="R67" t="s">
        <v>419</v>
      </c>
    </row>
    <row r="68" spans="2:18" ht="18.75" customHeight="1" x14ac:dyDescent="0.4">
      <c r="C68" t="s">
        <v>126</v>
      </c>
      <c r="D68" s="312" t="str">
        <f>IFERROR(D67/D66-1,"")</f>
        <v/>
      </c>
      <c r="E68" s="312"/>
      <c r="F68" s="312"/>
      <c r="G68" s="286" t="s">
        <v>342</v>
      </c>
      <c r="H68" s="286"/>
      <c r="I68" s="286"/>
      <c r="J68" s="286"/>
      <c r="K68" s="286"/>
      <c r="L68" s="27"/>
      <c r="R68" t="s">
        <v>44</v>
      </c>
    </row>
    <row r="69" spans="2:18" ht="18.75" customHeight="1" x14ac:dyDescent="0.4">
      <c r="D69" s="134"/>
      <c r="E69" s="134"/>
      <c r="F69" s="134"/>
      <c r="G69" s="130"/>
      <c r="H69" s="130"/>
      <c r="I69" s="130"/>
      <c r="J69" s="130"/>
      <c r="K69" s="130"/>
      <c r="L69" s="27"/>
      <c r="R69" t="s">
        <v>45</v>
      </c>
    </row>
    <row r="70" spans="2:18" ht="27.75" customHeight="1" x14ac:dyDescent="0.4">
      <c r="B70" s="31" t="s">
        <v>88</v>
      </c>
      <c r="D70" s="17"/>
      <c r="E70" s="17"/>
      <c r="F70" s="17"/>
      <c r="G70" s="28"/>
      <c r="H70" s="28"/>
      <c r="I70" s="28"/>
      <c r="J70" s="28"/>
      <c r="K70" s="28"/>
      <c r="R70" t="s">
        <v>46</v>
      </c>
    </row>
    <row r="71" spans="2:18" ht="19.5" thickBot="1" x14ac:dyDescent="0.45">
      <c r="D71" s="311" t="s">
        <v>130</v>
      </c>
      <c r="E71" s="311"/>
      <c r="G71" s="7" t="s">
        <v>51</v>
      </c>
      <c r="H71" s="311" t="s">
        <v>52</v>
      </c>
      <c r="I71" s="311"/>
      <c r="L71" s="280"/>
      <c r="R71" t="s">
        <v>90</v>
      </c>
    </row>
    <row r="72" spans="2:18" ht="19.5" thickBot="1" x14ac:dyDescent="0.45">
      <c r="C72" t="s">
        <v>40</v>
      </c>
      <c r="D72" s="277"/>
      <c r="E72" s="279"/>
      <c r="F72" s="127"/>
      <c r="G72" s="128"/>
      <c r="H72" s="287"/>
      <c r="I72" s="289"/>
      <c r="J72" s="2" t="s">
        <v>335</v>
      </c>
      <c r="K72" s="108"/>
      <c r="L72" s="310"/>
      <c r="P72" t="str">
        <f>CONCATENATE(D72,F72,G72,H72)</f>
        <v/>
      </c>
    </row>
    <row r="73" spans="2:18" ht="19.5" thickBot="1" x14ac:dyDescent="0.45">
      <c r="C73" t="s">
        <v>93</v>
      </c>
      <c r="D73" s="295"/>
      <c r="E73" s="296"/>
      <c r="F73" s="296"/>
      <c r="G73" s="296"/>
      <c r="H73" s="297"/>
      <c r="I73" s="113"/>
      <c r="J73" s="293" t="s">
        <v>338</v>
      </c>
      <c r="K73" s="293"/>
    </row>
    <row r="74" spans="2:18" ht="19.5" thickBot="1" x14ac:dyDescent="0.45">
      <c r="C74" t="s">
        <v>94</v>
      </c>
      <c r="D74" s="290"/>
      <c r="E74" s="291"/>
      <c r="F74" s="291"/>
      <c r="G74" s="291"/>
      <c r="H74" s="292"/>
      <c r="I74" s="113"/>
      <c r="J74" s="276" t="s">
        <v>407</v>
      </c>
      <c r="K74" s="276"/>
      <c r="L74" s="308"/>
    </row>
    <row r="75" spans="2:18" ht="19.5" thickBot="1" x14ac:dyDescent="0.45">
      <c r="C75" t="s">
        <v>92</v>
      </c>
      <c r="D75" s="290"/>
      <c r="E75" s="291"/>
      <c r="F75" s="291"/>
      <c r="G75" s="291"/>
      <c r="H75" s="292"/>
      <c r="I75" s="113"/>
      <c r="J75" s="112" t="s">
        <v>343</v>
      </c>
      <c r="K75" s="109"/>
      <c r="L75" s="309"/>
    </row>
    <row r="76" spans="2:18" ht="19.5" thickBot="1" x14ac:dyDescent="0.45">
      <c r="B76" s="12" t="s">
        <v>100</v>
      </c>
      <c r="C76" t="s">
        <v>95</v>
      </c>
      <c r="D76" s="290"/>
      <c r="E76" s="291"/>
      <c r="F76" s="291"/>
      <c r="G76" s="291"/>
      <c r="H76" s="292"/>
      <c r="I76" s="113"/>
      <c r="J76" s="294" t="s">
        <v>336</v>
      </c>
      <c r="K76" s="294"/>
      <c r="P76" s="29" t="str">
        <f>CONCATENATE(D76,E76,F76,G76,H76,I76)</f>
        <v/>
      </c>
    </row>
    <row r="77" spans="2:18" ht="19.5" thickBot="1" x14ac:dyDescent="0.45">
      <c r="C77" t="s">
        <v>41</v>
      </c>
      <c r="D77" s="287"/>
      <c r="E77" s="288"/>
      <c r="F77" s="288"/>
      <c r="G77" s="288"/>
      <c r="H77" s="289"/>
      <c r="J77" t="s">
        <v>337</v>
      </c>
      <c r="K77" s="104"/>
    </row>
    <row r="78" spans="2:18" ht="19.5" thickBot="1" x14ac:dyDescent="0.45">
      <c r="C78" t="s">
        <v>48</v>
      </c>
      <c r="D78" s="277"/>
      <c r="E78" s="278"/>
      <c r="F78" s="278"/>
      <c r="G78" s="278"/>
      <c r="H78" s="278"/>
      <c r="I78" s="278"/>
      <c r="J78" s="279"/>
      <c r="P78" s="30"/>
    </row>
    <row r="79" spans="2:18" ht="19.5" thickBot="1" x14ac:dyDescent="0.45">
      <c r="C79" t="s">
        <v>49</v>
      </c>
      <c r="D79" s="287"/>
      <c r="E79" s="288"/>
      <c r="F79" s="288"/>
      <c r="G79" s="288"/>
      <c r="H79" s="288"/>
      <c r="I79" s="288"/>
      <c r="J79" s="289"/>
    </row>
    <row r="80" spans="2:18" ht="19.5" thickBot="1" x14ac:dyDescent="0.45">
      <c r="C80" t="s">
        <v>57</v>
      </c>
      <c r="D80" s="272"/>
      <c r="E80" s="273"/>
      <c r="F80" s="274"/>
      <c r="G80" t="s">
        <v>58</v>
      </c>
    </row>
    <row r="81" spans="2:12" ht="19.5" thickBot="1" x14ac:dyDescent="0.45">
      <c r="C81" t="s">
        <v>59</v>
      </c>
      <c r="D81" s="272"/>
      <c r="E81" s="273"/>
      <c r="F81" s="274"/>
      <c r="G81" t="s">
        <v>58</v>
      </c>
    </row>
    <row r="82" spans="2:12" ht="19.5" customHeight="1" thickBot="1" x14ac:dyDescent="0.45">
      <c r="C82" t="s">
        <v>63</v>
      </c>
      <c r="D82" s="282" t="str">
        <f>IF(AND(D80&gt;3500,D80&lt;7501),"小型",(IF(AND(D80&gt;7500,D80&lt;12001),"中型",(IF(D80&gt;12000,"大型","")))))</f>
        <v/>
      </c>
      <c r="E82" s="283"/>
      <c r="F82" s="284"/>
      <c r="G82" s="281" t="s">
        <v>101</v>
      </c>
      <c r="H82" s="285"/>
      <c r="I82" s="285"/>
      <c r="J82" s="285"/>
      <c r="K82" s="285"/>
      <c r="L82" s="280"/>
    </row>
    <row r="83" spans="2:12" ht="19.5" thickBot="1" x14ac:dyDescent="0.45">
      <c r="C83" t="s">
        <v>112</v>
      </c>
      <c r="D83" s="272"/>
      <c r="E83" s="273"/>
      <c r="F83" s="274"/>
      <c r="G83" t="s">
        <v>111</v>
      </c>
      <c r="I83" s="281" t="s">
        <v>113</v>
      </c>
      <c r="J83" s="275"/>
      <c r="K83" s="275"/>
      <c r="L83" s="280"/>
    </row>
    <row r="84" spans="2:12" ht="19.5" thickBot="1" x14ac:dyDescent="0.45">
      <c r="C84" t="s">
        <v>116</v>
      </c>
      <c r="D84" s="272"/>
      <c r="E84" s="273"/>
      <c r="F84" s="274"/>
      <c r="G84" t="s">
        <v>117</v>
      </c>
      <c r="I84" s="275" t="s">
        <v>118</v>
      </c>
      <c r="J84" s="275"/>
      <c r="K84" s="275"/>
      <c r="L84" s="22"/>
    </row>
    <row r="85" spans="2:12" x14ac:dyDescent="0.4">
      <c r="C85" t="s">
        <v>114</v>
      </c>
      <c r="D85" s="271" t="str">
        <f>IFERROR(D83/D84,"")</f>
        <v/>
      </c>
      <c r="E85" s="271"/>
      <c r="F85" s="271"/>
      <c r="G85" s="276" t="s">
        <v>115</v>
      </c>
      <c r="H85" s="276"/>
      <c r="I85" s="275" t="s">
        <v>119</v>
      </c>
      <c r="J85" s="275"/>
      <c r="K85" s="275"/>
      <c r="L85" s="23"/>
    </row>
    <row r="86" spans="2:12" x14ac:dyDescent="0.4">
      <c r="G86" s="16"/>
      <c r="H86" s="15"/>
      <c r="I86" s="15"/>
      <c r="J86" s="15"/>
      <c r="K86" s="15"/>
      <c r="L86" s="24"/>
    </row>
    <row r="87" spans="2:12" x14ac:dyDescent="0.4">
      <c r="B87" s="31" t="s">
        <v>99</v>
      </c>
      <c r="D87" s="270">
        <f>IF(D51&lt;D76,D76,D51)</f>
        <v>0</v>
      </c>
      <c r="E87" s="270"/>
      <c r="F87" s="270"/>
      <c r="G87" s="270"/>
      <c r="H87" s="270"/>
      <c r="I87" s="112" t="s">
        <v>339</v>
      </c>
      <c r="K87" s="110"/>
      <c r="L87" s="34"/>
    </row>
    <row r="88" spans="2:12" x14ac:dyDescent="0.4">
      <c r="G88" s="16"/>
      <c r="H88" s="15"/>
      <c r="I88" s="15"/>
      <c r="J88" s="15"/>
      <c r="K88" s="15"/>
      <c r="L88" s="35"/>
    </row>
    <row r="89" spans="2:12" x14ac:dyDescent="0.4">
      <c r="G89" s="115"/>
      <c r="H89" s="116"/>
      <c r="I89" s="116"/>
      <c r="J89" s="116"/>
      <c r="K89" s="116"/>
      <c r="L89" s="35"/>
    </row>
    <row r="90" spans="2:12" x14ac:dyDescent="0.4">
      <c r="G90" s="115"/>
      <c r="H90" s="116"/>
      <c r="I90" s="116"/>
      <c r="J90" s="116"/>
      <c r="K90" s="116"/>
      <c r="L90" s="35"/>
    </row>
    <row r="91" spans="2:12" x14ac:dyDescent="0.4">
      <c r="G91" s="115"/>
      <c r="H91" s="116"/>
      <c r="I91" s="116"/>
      <c r="J91" s="116"/>
      <c r="K91" s="116"/>
      <c r="L91" s="35"/>
    </row>
    <row r="92" spans="2:12" x14ac:dyDescent="0.4">
      <c r="G92" s="115"/>
      <c r="H92" s="116"/>
      <c r="I92" s="116"/>
      <c r="J92" s="116"/>
      <c r="K92" s="116"/>
      <c r="L92" s="35"/>
    </row>
    <row r="93" spans="2:12" x14ac:dyDescent="0.4">
      <c r="G93" s="16"/>
      <c r="H93" s="15"/>
      <c r="I93" s="15"/>
      <c r="J93" s="15"/>
      <c r="K93" s="15"/>
    </row>
  </sheetData>
  <sheetProtection algorithmName="SHA-512" hashValue="dcPGkx1UTama+hm6EnRvPWeIfNsixNsU2UUXtAdqhoguQpxNgQuIhjhpVnev9jCDBcF9P3DpG4uGVOO63FOZOQ==" saltValue="sHqlbudvyqYPumPxbN81PA==" spinCount="100000" sheet="1" objects="1" formatCells="0" selectLockedCells="1"/>
  <mergeCells count="99">
    <mergeCell ref="A3:K3"/>
    <mergeCell ref="B51:C51"/>
    <mergeCell ref="D46:K46"/>
    <mergeCell ref="L21:L22"/>
    <mergeCell ref="D21:F21"/>
    <mergeCell ref="L35:L42"/>
    <mergeCell ref="E20:G20"/>
    <mergeCell ref="G28:K28"/>
    <mergeCell ref="G29:K29"/>
    <mergeCell ref="J32:K32"/>
    <mergeCell ref="D22:F22"/>
    <mergeCell ref="I21:K22"/>
    <mergeCell ref="G21:H21"/>
    <mergeCell ref="G22:H22"/>
    <mergeCell ref="D23:I23"/>
    <mergeCell ref="J30:K31"/>
    <mergeCell ref="D35:K35"/>
    <mergeCell ref="D27:K27"/>
    <mergeCell ref="D57:K57"/>
    <mergeCell ref="D56:K56"/>
    <mergeCell ref="D55:K55"/>
    <mergeCell ref="D50:I50"/>
    <mergeCell ref="D51:I51"/>
    <mergeCell ref="J51:K51"/>
    <mergeCell ref="J50:K50"/>
    <mergeCell ref="D52:H52"/>
    <mergeCell ref="D53:J53"/>
    <mergeCell ref="D30:I30"/>
    <mergeCell ref="D31:I31"/>
    <mergeCell ref="G54:J54"/>
    <mergeCell ref="D54:E54"/>
    <mergeCell ref="G15:H15"/>
    <mergeCell ref="D16:K16"/>
    <mergeCell ref="D17:K17"/>
    <mergeCell ref="D18:K18"/>
    <mergeCell ref="D19:K19"/>
    <mergeCell ref="L18:L19"/>
    <mergeCell ref="H49:I49"/>
    <mergeCell ref="D32:H32"/>
    <mergeCell ref="G26:H26"/>
    <mergeCell ref="D45:K45"/>
    <mergeCell ref="D41:K41"/>
    <mergeCell ref="D42:K42"/>
    <mergeCell ref="D39:G39"/>
    <mergeCell ref="D40:G40"/>
    <mergeCell ref="D36:G36"/>
    <mergeCell ref="D38:G38"/>
    <mergeCell ref="D37:K37"/>
    <mergeCell ref="D48:E48"/>
    <mergeCell ref="H48:I48"/>
    <mergeCell ref="D49:E49"/>
    <mergeCell ref="L28:L32"/>
    <mergeCell ref="H65:K65"/>
    <mergeCell ref="L74:L75"/>
    <mergeCell ref="D81:F81"/>
    <mergeCell ref="D80:F80"/>
    <mergeCell ref="L71:L72"/>
    <mergeCell ref="D65:F65"/>
    <mergeCell ref="D66:F66"/>
    <mergeCell ref="D67:F67"/>
    <mergeCell ref="D71:E71"/>
    <mergeCell ref="H71:I71"/>
    <mergeCell ref="D72:E72"/>
    <mergeCell ref="H72:I72"/>
    <mergeCell ref="D68:F68"/>
    <mergeCell ref="J74:K74"/>
    <mergeCell ref="I67:K67"/>
    <mergeCell ref="H64:K64"/>
    <mergeCell ref="D60:F60"/>
    <mergeCell ref="D63:F63"/>
    <mergeCell ref="D61:F61"/>
    <mergeCell ref="I59:K60"/>
    <mergeCell ref="D59:F59"/>
    <mergeCell ref="G61:K61"/>
    <mergeCell ref="D64:F64"/>
    <mergeCell ref="D62:J62"/>
    <mergeCell ref="H63:K63"/>
    <mergeCell ref="D58:F58"/>
    <mergeCell ref="L82:L83"/>
    <mergeCell ref="D83:F83"/>
    <mergeCell ref="I83:K83"/>
    <mergeCell ref="D82:F82"/>
    <mergeCell ref="G82:K82"/>
    <mergeCell ref="G68:K68"/>
    <mergeCell ref="D77:H77"/>
    <mergeCell ref="D78:J78"/>
    <mergeCell ref="D79:J79"/>
    <mergeCell ref="D75:H75"/>
    <mergeCell ref="D76:H76"/>
    <mergeCell ref="J73:K73"/>
    <mergeCell ref="J76:K76"/>
    <mergeCell ref="D73:H73"/>
    <mergeCell ref="D74:H74"/>
    <mergeCell ref="D87:H87"/>
    <mergeCell ref="D85:F85"/>
    <mergeCell ref="D84:F84"/>
    <mergeCell ref="I84:K84"/>
    <mergeCell ref="G85:H85"/>
    <mergeCell ref="I85:K85"/>
  </mergeCells>
  <phoneticPr fontId="1"/>
  <conditionalFormatting sqref="D61:F61">
    <cfRule type="expression" dxfId="74" priority="94">
      <formula>($D$61&lt;&gt;$C$9)</formula>
    </cfRule>
  </conditionalFormatting>
  <conditionalFormatting sqref="F72:H72 D72:D81 D83:D84">
    <cfRule type="expression" dxfId="73" priority="89">
      <formula>$C$10="無し"</formula>
    </cfRule>
  </conditionalFormatting>
  <conditionalFormatting sqref="D21">
    <cfRule type="expression" dxfId="72" priority="87">
      <formula>OR(AND($D$21&gt;300000,$D$22&gt;300),AND($D$21&gt;300000,$D$22=""))</formula>
    </cfRule>
  </conditionalFormatting>
  <conditionalFormatting sqref="D68:F68">
    <cfRule type="expression" dxfId="71" priority="84">
      <formula>AND($D$54="2TG",OR($D$68&lt;=0.15,$D$68&gt;0.2))</formula>
    </cfRule>
    <cfRule type="expression" dxfId="70" priority="85">
      <formula>AND($D$54="2RG",OR($D$68&lt;=0.1,$D$68&gt;0.15))</formula>
    </cfRule>
    <cfRule type="expression" dxfId="69" priority="86">
      <formula>AND($D$54="2PG",OR($D$68&gt;0.1,$D$68&lt;=0.05))</formula>
    </cfRule>
  </conditionalFormatting>
  <conditionalFormatting sqref="D65:F65">
    <cfRule type="expression" dxfId="68" priority="19">
      <formula>$D$65=""</formula>
    </cfRule>
    <cfRule type="expression" dxfId="67" priority="83">
      <formula>AND($D$65&lt;10000,$D$65&lt;&gt;0)</formula>
    </cfRule>
    <cfRule type="expression" dxfId="66" priority="1">
      <formula>AND($D$65&gt;300000,$D$65&lt;&gt;"")</formula>
    </cfRule>
  </conditionalFormatting>
  <conditionalFormatting sqref="D50:I50">
    <cfRule type="expression" dxfId="65" priority="34">
      <formula>$D$50=""</formula>
    </cfRule>
    <cfRule type="expression" dxfId="64" priority="82">
      <formula>AND($D$50&lt;DATE(2022,4,1),$D$50&lt;&gt;0)</formula>
    </cfRule>
  </conditionalFormatting>
  <conditionalFormatting sqref="D75:H75">
    <cfRule type="expression" dxfId="63" priority="78">
      <formula>($D$75&lt;=EDATE($D$76:$D$76,-6))</formula>
    </cfRule>
  </conditionalFormatting>
  <conditionalFormatting sqref="D74:H74">
    <cfRule type="expression" dxfId="62" priority="77">
      <formula>AND($D$74&lt;&gt;"",$D$74&lt;=EDATE($D$76:$D$76,-6))</formula>
    </cfRule>
  </conditionalFormatting>
  <conditionalFormatting sqref="D73:H73">
    <cfRule type="expression" dxfId="61" priority="76">
      <formula>($D$73&gt;DATE(2011,3,31))</formula>
    </cfRule>
  </conditionalFormatting>
  <conditionalFormatting sqref="D76:H76">
    <cfRule type="expression" dxfId="60" priority="75">
      <formula>AND($D$76&lt;DATE(2022,4,1),($C$10="有り"))</formula>
    </cfRule>
  </conditionalFormatting>
  <conditionalFormatting sqref="C5">
    <cfRule type="expression" dxfId="59" priority="74">
      <formula>$C$5=""</formula>
    </cfRule>
  </conditionalFormatting>
  <conditionalFormatting sqref="D82:F82">
    <cfRule type="expression" dxfId="58" priority="73">
      <formula>AND($D$61&lt;&gt;$D$82,$D$80&lt;$D$59)</formula>
    </cfRule>
  </conditionalFormatting>
  <conditionalFormatting sqref="D82">
    <cfRule type="expression" dxfId="57" priority="72">
      <formula>$C$10="無し"</formula>
    </cfRule>
  </conditionalFormatting>
  <conditionalFormatting sqref="C7">
    <cfRule type="expression" dxfId="56" priority="71">
      <formula>$C$7=""</formula>
    </cfRule>
  </conditionalFormatting>
  <conditionalFormatting sqref="C8">
    <cfRule type="expression" dxfId="55" priority="70">
      <formula>$C$8=""</formula>
    </cfRule>
  </conditionalFormatting>
  <conditionalFormatting sqref="C10">
    <cfRule type="expression" dxfId="54" priority="69">
      <formula>$C$10=""</formula>
    </cfRule>
  </conditionalFormatting>
  <conditionalFormatting sqref="C11">
    <cfRule type="expression" dxfId="53" priority="68">
      <formula>$C$11=""</formula>
    </cfRule>
  </conditionalFormatting>
  <conditionalFormatting sqref="E15">
    <cfRule type="expression" dxfId="52" priority="67">
      <formula>$E$15=""</formula>
    </cfRule>
  </conditionalFormatting>
  <conditionalFormatting sqref="G15:H15">
    <cfRule type="expression" dxfId="51" priority="66">
      <formula>$G$15=""</formula>
    </cfRule>
  </conditionalFormatting>
  <conditionalFormatting sqref="D16:K16">
    <cfRule type="expression" dxfId="50" priority="65">
      <formula>$D$16=""</formula>
    </cfRule>
  </conditionalFormatting>
  <conditionalFormatting sqref="D17:K17">
    <cfRule type="expression" dxfId="49" priority="64">
      <formula>$D$17=""</formula>
    </cfRule>
  </conditionalFormatting>
  <conditionalFormatting sqref="D18:K18">
    <cfRule type="expression" dxfId="48" priority="63">
      <formula>$D$18=""</formula>
    </cfRule>
  </conditionalFormatting>
  <conditionalFormatting sqref="D19:K19">
    <cfRule type="expression" dxfId="47" priority="62">
      <formula>$D$19=""</formula>
    </cfRule>
  </conditionalFormatting>
  <conditionalFormatting sqref="E20:G20">
    <cfRule type="expression" dxfId="46" priority="7" stopIfTrue="1">
      <formula>$E$20=""</formula>
    </cfRule>
    <cfRule type="expression" dxfId="45" priority="61">
      <formula>LEN(INDIRECT(ADDRESS(ROW(),COLUMN())))&lt;&gt;10</formula>
    </cfRule>
  </conditionalFormatting>
  <conditionalFormatting sqref="D21:F21">
    <cfRule type="expression" dxfId="44" priority="60">
      <formula>AND($D$22="",$D$21="")</formula>
    </cfRule>
  </conditionalFormatting>
  <conditionalFormatting sqref="D22:F22">
    <cfRule type="expression" dxfId="43" priority="10">
      <formula>OR(AND($D$21&gt;300000,$D$22&gt;300),AND($D$22&gt;300,$D$21=""))</formula>
    </cfRule>
    <cfRule type="expression" dxfId="42" priority="59">
      <formula>AND($D$22="",$D$21="")</formula>
    </cfRule>
  </conditionalFormatting>
  <conditionalFormatting sqref="D23:I23">
    <cfRule type="expression" dxfId="41" priority="58">
      <formula>$D$23=""</formula>
    </cfRule>
  </conditionalFormatting>
  <conditionalFormatting sqref="G28:K28">
    <cfRule type="expression" dxfId="40" priority="57">
      <formula>$G$28=""</formula>
    </cfRule>
  </conditionalFormatting>
  <conditionalFormatting sqref="G29:K29">
    <cfRule type="expression" dxfId="39" priority="56">
      <formula>$G$29=""</formula>
    </cfRule>
  </conditionalFormatting>
  <conditionalFormatting sqref="D30:I30">
    <cfRule type="expression" dxfId="38" priority="55">
      <formula>$D$30=""</formula>
    </cfRule>
  </conditionalFormatting>
  <conditionalFormatting sqref="D31:I31">
    <cfRule type="expression" dxfId="37" priority="53">
      <formula>$D$31=""</formula>
    </cfRule>
  </conditionalFormatting>
  <conditionalFormatting sqref="D32:H32">
    <cfRule type="expression" dxfId="36" priority="52">
      <formula>$D$32=""</formula>
    </cfRule>
  </conditionalFormatting>
  <conditionalFormatting sqref="J32:K32">
    <cfRule type="expression" dxfId="35" priority="51">
      <formula>$J$32=""</formula>
    </cfRule>
  </conditionalFormatting>
  <conditionalFormatting sqref="D35:K35">
    <cfRule type="expression" dxfId="34" priority="49">
      <formula>$D$35=""</formula>
    </cfRule>
  </conditionalFormatting>
  <conditionalFormatting sqref="D36:G36">
    <cfRule type="expression" dxfId="33" priority="48">
      <formula>$D$36=""</formula>
    </cfRule>
  </conditionalFormatting>
  <conditionalFormatting sqref="D37:K37">
    <cfRule type="expression" dxfId="32" priority="47">
      <formula>$D$37=""</formula>
    </cfRule>
  </conditionalFormatting>
  <conditionalFormatting sqref="D38:G38">
    <cfRule type="expression" dxfId="31" priority="46">
      <formula>$D$38=""</formula>
    </cfRule>
  </conditionalFormatting>
  <conditionalFormatting sqref="D39:G39">
    <cfRule type="expression" dxfId="30" priority="45">
      <formula>$D$39=""</formula>
    </cfRule>
  </conditionalFormatting>
  <conditionalFormatting sqref="D40:G40">
    <cfRule type="expression" dxfId="29" priority="44">
      <formula>$D$40=""</formula>
    </cfRule>
  </conditionalFormatting>
  <conditionalFormatting sqref="D41:K41">
    <cfRule type="expression" dxfId="28" priority="43">
      <formula>$D$41=""</formula>
    </cfRule>
  </conditionalFormatting>
  <conditionalFormatting sqref="D42:K42">
    <cfRule type="expression" dxfId="27" priority="42">
      <formula>$D$42=""</formula>
    </cfRule>
  </conditionalFormatting>
  <conditionalFormatting sqref="D45:K45">
    <cfRule type="expression" dxfId="26" priority="41">
      <formula>$D$45=""</formula>
    </cfRule>
  </conditionalFormatting>
  <conditionalFormatting sqref="D46:K46">
    <cfRule type="expression" dxfId="25" priority="40">
      <formula>$D$46=""</formula>
    </cfRule>
  </conditionalFormatting>
  <conditionalFormatting sqref="D49:E49">
    <cfRule type="expression" dxfId="24" priority="39">
      <formula>$D$49=""</formula>
    </cfRule>
  </conditionalFormatting>
  <conditionalFormatting sqref="F49">
    <cfRule type="expression" dxfId="23" priority="38">
      <formula>$F$49=""</formula>
    </cfRule>
  </conditionalFormatting>
  <conditionalFormatting sqref="G49">
    <cfRule type="expression" dxfId="22" priority="36">
      <formula>$H$49=""</formula>
    </cfRule>
    <cfRule type="expression" dxfId="21" priority="37">
      <formula>$G$49=""</formula>
    </cfRule>
  </conditionalFormatting>
  <conditionalFormatting sqref="H49:I49">
    <cfRule type="expression" dxfId="20" priority="35">
      <formula>$H$49=""</formula>
    </cfRule>
  </conditionalFormatting>
  <conditionalFormatting sqref="D52:H52">
    <cfRule type="expression" dxfId="19" priority="32">
      <formula>$D$52=""</formula>
    </cfRule>
  </conditionalFormatting>
  <conditionalFormatting sqref="D53:J53">
    <cfRule type="expression" dxfId="18" priority="31">
      <formula>$D$53=""</formula>
    </cfRule>
  </conditionalFormatting>
  <conditionalFormatting sqref="D54:E54">
    <cfRule type="expression" dxfId="17" priority="30">
      <formula>$D$54=""</formula>
    </cfRule>
  </conditionalFormatting>
  <conditionalFormatting sqref="G54:J54">
    <cfRule type="expression" dxfId="16" priority="29">
      <formula>$G$54=""</formula>
    </cfRule>
  </conditionalFormatting>
  <conditionalFormatting sqref="D55:K55">
    <cfRule type="expression" dxfId="15" priority="27">
      <formula>$D$55=""</formula>
    </cfRule>
  </conditionalFormatting>
  <conditionalFormatting sqref="D56:K56">
    <cfRule type="expression" dxfId="14" priority="26">
      <formula>$D$56=""</formula>
    </cfRule>
  </conditionalFormatting>
  <conditionalFormatting sqref="D57:K57 D58">
    <cfRule type="expression" dxfId="13" priority="25">
      <formula>$D$57=""</formula>
    </cfRule>
  </conditionalFormatting>
  <conditionalFormatting sqref="D59:F59">
    <cfRule type="expression" dxfId="12" priority="3">
      <formula>$D$59=""</formula>
    </cfRule>
    <cfRule type="expression" dxfId="11" priority="24" stopIfTrue="1">
      <formula>OR($D$59&lt;3500,$D$59&gt;25000)</formula>
    </cfRule>
  </conditionalFormatting>
  <conditionalFormatting sqref="D60:F60">
    <cfRule type="expression" dxfId="10" priority="23">
      <formula>$D$60=""</formula>
    </cfRule>
    <cfRule type="expression" dxfId="9" priority="2">
      <formula>$D$60&gt;20000</formula>
    </cfRule>
  </conditionalFormatting>
  <conditionalFormatting sqref="D62:J62">
    <cfRule type="expression" dxfId="8" priority="22">
      <formula>$D$62=""</formula>
    </cfRule>
  </conditionalFormatting>
  <conditionalFormatting sqref="D63:F63">
    <cfRule type="expression" dxfId="7" priority="21">
      <formula>$D$63=""</formula>
    </cfRule>
  </conditionalFormatting>
  <conditionalFormatting sqref="D67:F67">
    <cfRule type="expression" dxfId="6" priority="18">
      <formula>$D$67=""</formula>
    </cfRule>
  </conditionalFormatting>
  <conditionalFormatting sqref="D83:F83">
    <cfRule type="expression" dxfId="5" priority="16">
      <formula>OR(AND($F$72&gt;=100,$F$72&lt;800,$D$83&lt;3000),AND($F$72&gt;=800,$D$83&lt;5000))</formula>
    </cfRule>
  </conditionalFormatting>
  <conditionalFormatting sqref="D64:F64">
    <cfRule type="expression" dxfId="4" priority="15">
      <formula>AND($D$61&lt;&gt;$D$82,$D$80&lt;$D$59,$D$80&lt;&gt;"")</formula>
    </cfRule>
  </conditionalFormatting>
  <conditionalFormatting sqref="D58:F58">
    <cfRule type="expression" dxfId="3" priority="14">
      <formula>($D$58="自家用")</formula>
    </cfRule>
  </conditionalFormatting>
  <conditionalFormatting sqref="D51:I51">
    <cfRule type="expression" dxfId="2" priority="5">
      <formula>$D$50=""</formula>
    </cfRule>
    <cfRule type="expression" dxfId="1" priority="6">
      <formula>AND($D$50&lt;DATE(2022,4,1),$D$50&lt;&gt;0)</formula>
    </cfRule>
  </conditionalFormatting>
  <conditionalFormatting sqref="D45:K46">
    <cfRule type="expression" dxfId="0" priority="4">
      <formula>$C$8="買取"</formula>
    </cfRule>
  </conditionalFormatting>
  <dataValidations count="21">
    <dataValidation type="list" allowBlank="1" showInputMessage="1" showErrorMessage="1" sqref="D39:G39">
      <formula1>$R$39:$R$42</formula1>
    </dataValidation>
    <dataValidation type="list" allowBlank="1" showInputMessage="1" showErrorMessage="1" sqref="C8">
      <formula1>$R$8:$R$9</formula1>
    </dataValidation>
    <dataValidation type="list" allowBlank="1" showInputMessage="1" showErrorMessage="1" sqref="C10:C11">
      <formula1>$S$8:$S$9</formula1>
    </dataValidation>
    <dataValidation type="list" allowBlank="1" showInputMessage="1" showErrorMessage="1" sqref="D23">
      <formula1>$R$22:$R$25</formula1>
    </dataValidation>
    <dataValidation type="list" allowBlank="1" showInputMessage="1" showErrorMessage="1" sqref="D62:J62">
      <formula1>$V$49:$V$55</formula1>
    </dataValidation>
    <dataValidation type="list" allowBlank="1" showInputMessage="1" showErrorMessage="1" sqref="D54:E54">
      <formula1>$T$49:$T$51</formula1>
    </dataValidation>
    <dataValidation type="list" allowBlank="1" showInputMessage="1" showErrorMessage="1" sqref="D52:H52">
      <formula1>$R$49:$R$56</formula1>
    </dataValidation>
    <dataValidation type="list" allowBlank="1" showInputMessage="1" showErrorMessage="1" sqref="D58:F58">
      <formula1>$P$58:$P$59</formula1>
    </dataValidation>
    <dataValidation type="list" errorStyle="information" allowBlank="1" showInputMessage="1" showErrorMessage="1" errorTitle="注意" error="移転登録後の車検証も必要です" sqref="D51:I51">
      <formula1>$P$51:$P$52</formula1>
    </dataValidation>
    <dataValidation type="list" allowBlank="1" showInputMessage="1" showErrorMessage="1" sqref="D77:H77">
      <formula1>$R$63:$R$71</formula1>
    </dataValidation>
    <dataValidation type="list" allowBlank="1" showInputMessage="1" showErrorMessage="1" sqref="D56:K56">
      <formula1>$R$58:$R$59</formula1>
    </dataValidation>
    <dataValidation type="list" errorStyle="information" allowBlank="1" showInputMessage="1" showErrorMessage="1" errorTitle="手入力" error="車検証の通りであることを確認ください" sqref="D57:K57">
      <formula1>$P$61:$P$63</formula1>
    </dataValidation>
    <dataValidation type="textLength" allowBlank="1" showInputMessage="1" showErrorMessage="1" error="4桁を超えています" sqref="H49:I49">
      <formula1>1</formula1>
      <formula2>4</formula2>
    </dataValidation>
    <dataValidation type="textLength" operator="equal" allowBlank="1" showInputMessage="1" showErrorMessage="1" error="かなは1文字です" sqref="G49">
      <formula1>1</formula1>
    </dataValidation>
    <dataValidation type="textLength" operator="equal" allowBlank="1" showInputMessage="1" showErrorMessage="1" error="3桁です" sqref="F49">
      <formula1>3</formula1>
    </dataValidation>
    <dataValidation type="textLength" operator="equal" allowBlank="1" showInputMessage="1" showErrorMessage="1" error="3桁を入力ください" sqref="E15">
      <formula1>3</formula1>
    </dataValidation>
    <dataValidation type="textLength" operator="equal" allowBlank="1" showInputMessage="1" showErrorMessage="1" error="4桁です" sqref="G15:H15">
      <formula1>4</formula1>
    </dataValidation>
    <dataValidation type="textLength" operator="equal" allowBlank="1" showInputMessage="1" showErrorMessage="1" error="３桁です" sqref="E26">
      <formula1>3</formula1>
    </dataValidation>
    <dataValidation type="textLength" operator="equal" allowBlank="1" showInputMessage="1" showErrorMessage="1" error="4桁です" sqref="G26:H26">
      <formula1>4</formula1>
    </dataValidation>
    <dataValidation type="textLength" operator="equal" allowBlank="1" showInputMessage="1" showErrorMessage="1" error="1文字です" sqref="G72">
      <formula1>1</formula1>
    </dataValidation>
    <dataValidation type="textLength" allowBlank="1" showInputMessage="1" showErrorMessage="1" error="4桁を超えています" sqref="H72:I72">
      <formula1>1</formula1>
      <formula2>4</formula2>
    </dataValidation>
  </dataValidations>
  <pageMargins left="2.4803149606299213" right="0.70866141732283472" top="0.35433070866141736" bottom="0.35433070866141736" header="0.31496062992125984" footer="0.31496062992125984"/>
  <pageSetup paperSize="8"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Z27"/>
  <sheetViews>
    <sheetView showGridLines="0" view="pageBreakPreview" zoomScale="90" zoomScaleNormal="100" zoomScaleSheetLayoutView="90" workbookViewId="0"/>
  </sheetViews>
  <sheetFormatPr defaultRowHeight="18.75" x14ac:dyDescent="0.4"/>
  <cols>
    <col min="1" max="1" width="0.75" customWidth="1"/>
    <col min="2" max="26" width="3.125" customWidth="1"/>
    <col min="27" max="27" width="0.375" customWidth="1"/>
  </cols>
  <sheetData>
    <row r="1" spans="2:26" ht="25.5" customHeight="1" x14ac:dyDescent="0.4">
      <c r="B1" s="181"/>
      <c r="C1" s="182"/>
      <c r="D1" s="182"/>
      <c r="E1" s="182"/>
      <c r="F1" s="182"/>
      <c r="G1" s="182"/>
      <c r="H1" s="182"/>
      <c r="I1" s="182"/>
      <c r="J1" s="689" t="s">
        <v>349</v>
      </c>
      <c r="K1" s="689"/>
      <c r="L1" s="689"/>
      <c r="M1" s="689"/>
      <c r="N1" s="689"/>
      <c r="O1" s="689"/>
      <c r="P1" s="689"/>
      <c r="Q1" s="689"/>
      <c r="R1" s="689"/>
      <c r="S1" s="689"/>
      <c r="T1" s="183"/>
      <c r="U1" s="182"/>
      <c r="V1" s="182"/>
      <c r="W1" s="182"/>
      <c r="X1" s="182"/>
      <c r="Y1" s="182"/>
      <c r="Z1" s="182"/>
    </row>
    <row r="2" spans="2:26" ht="14.25" customHeight="1" x14ac:dyDescent="0.4">
      <c r="B2" s="181"/>
      <c r="C2" s="182"/>
      <c r="D2" s="182"/>
      <c r="E2" s="182"/>
      <c r="F2" s="182"/>
      <c r="G2" s="182"/>
      <c r="H2" s="182"/>
      <c r="I2" s="182"/>
      <c r="J2" s="184"/>
      <c r="K2" s="184"/>
      <c r="L2" s="184"/>
      <c r="M2" s="184"/>
      <c r="N2" s="184"/>
      <c r="O2" s="184"/>
      <c r="P2" s="184"/>
      <c r="Q2" s="184"/>
      <c r="R2" s="184"/>
      <c r="S2" s="184"/>
      <c r="T2" s="183"/>
      <c r="U2" s="182"/>
      <c r="V2" s="182"/>
      <c r="W2" s="182"/>
      <c r="X2" s="182"/>
      <c r="Y2" s="182"/>
      <c r="Z2" s="182"/>
    </row>
    <row r="3" spans="2:26" ht="18.75" customHeight="1" x14ac:dyDescent="0.4">
      <c r="B3" s="181"/>
      <c r="C3" s="182"/>
      <c r="D3" s="182"/>
      <c r="E3" s="182"/>
      <c r="F3" s="182"/>
      <c r="G3" s="182"/>
      <c r="H3" s="182"/>
      <c r="I3" s="182"/>
      <c r="J3" s="182"/>
      <c r="K3" s="182"/>
      <c r="L3" s="182"/>
      <c r="M3" s="182"/>
      <c r="N3" s="182"/>
      <c r="O3" s="182"/>
      <c r="P3" s="182"/>
      <c r="Q3" s="182"/>
      <c r="R3" s="182"/>
      <c r="S3" s="185"/>
      <c r="T3" s="186" t="s">
        <v>350</v>
      </c>
      <c r="U3" s="187"/>
      <c r="V3" s="185" t="s">
        <v>351</v>
      </c>
      <c r="W3" s="188"/>
      <c r="X3" s="185" t="s">
        <v>352</v>
      </c>
      <c r="Y3" s="185"/>
      <c r="Z3" s="185" t="s">
        <v>353</v>
      </c>
    </row>
    <row r="4" spans="2:26" x14ac:dyDescent="0.4">
      <c r="B4" s="189"/>
      <c r="C4" s="181"/>
      <c r="D4" s="181"/>
      <c r="E4" s="181"/>
      <c r="F4" s="181"/>
      <c r="G4" s="181"/>
      <c r="H4" s="181"/>
      <c r="I4" s="181"/>
      <c r="J4" s="181"/>
      <c r="K4" s="181"/>
      <c r="L4" s="181"/>
      <c r="M4" s="181"/>
      <c r="N4" s="181"/>
      <c r="O4" s="181"/>
      <c r="P4" s="181"/>
      <c r="Q4" s="181"/>
      <c r="R4" s="181"/>
      <c r="S4" s="181"/>
      <c r="T4" s="181"/>
      <c r="U4" s="181"/>
      <c r="V4" s="181"/>
      <c r="W4" s="181"/>
      <c r="X4" s="181"/>
      <c r="Y4" s="181"/>
      <c r="Z4" s="181"/>
    </row>
    <row r="5" spans="2:26" ht="18.75" customHeight="1" x14ac:dyDescent="0.4">
      <c r="B5" s="182" t="s">
        <v>139</v>
      </c>
      <c r="C5" s="182"/>
      <c r="D5" s="182"/>
      <c r="E5" s="182"/>
      <c r="F5" s="182"/>
      <c r="G5" s="182"/>
      <c r="H5" s="182"/>
      <c r="I5" s="182"/>
      <c r="J5" s="182"/>
      <c r="K5" s="182"/>
      <c r="L5" s="182"/>
      <c r="M5" s="182"/>
      <c r="N5" s="182"/>
      <c r="O5" s="182"/>
      <c r="P5" s="182"/>
      <c r="Q5" s="182"/>
      <c r="R5" s="182"/>
      <c r="S5" s="182"/>
      <c r="T5" s="182"/>
      <c r="U5" s="182"/>
      <c r="V5" s="182"/>
      <c r="W5" s="182"/>
      <c r="X5" s="182"/>
      <c r="Y5" s="182"/>
      <c r="Z5" s="182"/>
    </row>
    <row r="6" spans="2:26" ht="18.75" customHeight="1" x14ac:dyDescent="0.4">
      <c r="B6" s="181"/>
      <c r="C6" s="183"/>
      <c r="D6" s="183"/>
      <c r="E6" s="182" t="s">
        <v>354</v>
      </c>
      <c r="F6" s="183"/>
      <c r="G6" s="183"/>
      <c r="H6" s="183"/>
      <c r="I6" s="183"/>
      <c r="J6" s="183"/>
      <c r="K6" s="183"/>
      <c r="L6" s="183"/>
      <c r="M6" s="183"/>
      <c r="N6" s="183"/>
      <c r="O6" s="183"/>
      <c r="P6" s="183"/>
      <c r="Q6" s="183"/>
      <c r="R6" s="183"/>
      <c r="S6" s="183"/>
      <c r="T6" s="183"/>
      <c r="U6" s="183"/>
      <c r="V6" s="183"/>
      <c r="W6" s="183"/>
      <c r="X6" s="183"/>
      <c r="Y6" s="183"/>
      <c r="Z6" s="183"/>
    </row>
    <row r="7" spans="2:26" x14ac:dyDescent="0.4">
      <c r="B7" s="190"/>
      <c r="C7" s="181"/>
      <c r="D7" s="181"/>
      <c r="E7" s="181"/>
      <c r="F7" s="181"/>
      <c r="G7" s="181"/>
      <c r="H7" s="181"/>
      <c r="I7" s="181"/>
      <c r="J7" s="181"/>
      <c r="K7" s="181"/>
      <c r="L7" s="181"/>
      <c r="M7" s="181"/>
      <c r="N7" s="181"/>
      <c r="O7" s="181"/>
      <c r="P7" s="181"/>
      <c r="Q7" s="181"/>
      <c r="R7" s="181"/>
      <c r="S7" s="181"/>
      <c r="T7" s="181"/>
      <c r="U7" s="181"/>
      <c r="V7" s="181"/>
      <c r="W7" s="181"/>
      <c r="X7" s="181"/>
      <c r="Y7" s="181"/>
      <c r="Z7" s="181"/>
    </row>
    <row r="8" spans="2:26" ht="39.75" customHeight="1" x14ac:dyDescent="0.4">
      <c r="B8" s="181"/>
      <c r="C8" s="182"/>
      <c r="D8" s="182"/>
      <c r="E8" s="182"/>
      <c r="F8" s="182"/>
      <c r="G8" s="182"/>
      <c r="H8" s="182"/>
      <c r="I8" s="182"/>
      <c r="J8" s="182"/>
      <c r="K8" s="182"/>
      <c r="L8" s="182"/>
      <c r="M8" s="191" t="s">
        <v>355</v>
      </c>
      <c r="N8" s="191"/>
      <c r="O8" s="191"/>
      <c r="P8" s="192"/>
      <c r="Q8" s="191"/>
      <c r="R8" s="191"/>
      <c r="S8" s="191"/>
      <c r="T8" s="191"/>
      <c r="U8" s="191"/>
      <c r="V8" s="191"/>
      <c r="W8" s="191"/>
      <c r="X8" s="191"/>
      <c r="Y8" s="191"/>
      <c r="Z8" s="191"/>
    </row>
    <row r="9" spans="2:26" ht="40.5" customHeight="1" x14ac:dyDescent="0.4">
      <c r="B9" s="181"/>
      <c r="C9" s="182"/>
      <c r="D9" s="182"/>
      <c r="E9" s="182"/>
      <c r="F9" s="182"/>
      <c r="G9" s="182"/>
      <c r="H9" s="182"/>
      <c r="I9" s="182" t="s">
        <v>356</v>
      </c>
      <c r="J9" s="181"/>
      <c r="K9" s="182"/>
      <c r="L9" s="182"/>
      <c r="M9" s="193" t="s">
        <v>357</v>
      </c>
      <c r="N9" s="194"/>
      <c r="O9" s="194"/>
      <c r="P9" s="194"/>
      <c r="Q9" s="194"/>
      <c r="R9" s="194"/>
      <c r="S9" s="194"/>
      <c r="T9" s="194"/>
      <c r="U9" s="194"/>
      <c r="V9" s="194"/>
      <c r="W9" s="194"/>
      <c r="X9" s="194"/>
      <c r="Y9" s="194"/>
      <c r="Z9" s="193"/>
    </row>
    <row r="10" spans="2:26" ht="43.5" customHeight="1" x14ac:dyDescent="0.4">
      <c r="C10" s="182"/>
      <c r="M10" s="191" t="s">
        <v>358</v>
      </c>
      <c r="N10" s="191"/>
      <c r="O10" s="191"/>
      <c r="P10" s="191"/>
      <c r="Q10" s="191"/>
      <c r="R10" s="191"/>
      <c r="S10" s="191"/>
      <c r="T10" s="191"/>
      <c r="U10" s="191"/>
      <c r="V10" s="191"/>
      <c r="W10" s="191"/>
      <c r="X10" s="191"/>
      <c r="Y10" s="191" t="s">
        <v>359</v>
      </c>
      <c r="Z10" s="193"/>
    </row>
    <row r="11" spans="2:26" x14ac:dyDescent="0.4">
      <c r="B11" s="190"/>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row>
    <row r="12" spans="2:26" ht="9" customHeight="1" x14ac:dyDescent="0.4">
      <c r="B12" s="190"/>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row>
    <row r="13" spans="2:26" ht="36.75" customHeight="1" x14ac:dyDescent="0.4">
      <c r="C13" s="182"/>
      <c r="D13" s="182"/>
      <c r="E13" s="182"/>
      <c r="F13" s="182"/>
      <c r="G13" s="182"/>
      <c r="H13" s="182"/>
      <c r="I13" s="182" t="s">
        <v>360</v>
      </c>
      <c r="J13" s="182"/>
      <c r="K13" s="182"/>
      <c r="L13" s="182"/>
      <c r="M13" s="191" t="s">
        <v>361</v>
      </c>
      <c r="N13" s="191"/>
      <c r="O13" s="191"/>
      <c r="P13" s="191"/>
      <c r="Q13" s="191"/>
      <c r="R13" s="191"/>
      <c r="S13" s="191"/>
      <c r="T13" s="191"/>
      <c r="U13" s="191"/>
      <c r="V13" s="191"/>
      <c r="W13" s="191"/>
      <c r="X13" s="191"/>
      <c r="Y13" s="191"/>
      <c r="Z13" s="191"/>
    </row>
    <row r="14" spans="2:26" ht="47.25" customHeight="1" x14ac:dyDescent="0.4">
      <c r="M14" s="193" t="s">
        <v>362</v>
      </c>
      <c r="N14" s="193"/>
      <c r="O14" s="193"/>
      <c r="P14" s="193"/>
      <c r="Q14" s="193"/>
      <c r="R14" s="193"/>
      <c r="S14" s="193"/>
      <c r="T14" s="193"/>
      <c r="U14" s="193"/>
      <c r="V14" s="193"/>
      <c r="W14" s="193"/>
      <c r="X14" s="193"/>
      <c r="Y14" s="193"/>
      <c r="Z14" s="193" t="s">
        <v>363</v>
      </c>
    </row>
    <row r="15" spans="2:26" x14ac:dyDescent="0.4">
      <c r="B15" s="190"/>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row>
    <row r="16" spans="2:26" x14ac:dyDescent="0.4">
      <c r="B16" s="19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2:26" ht="18.75" customHeight="1" x14ac:dyDescent="0.4">
      <c r="B17" s="182" t="s">
        <v>364</v>
      </c>
      <c r="C17" s="182"/>
      <c r="D17" s="195"/>
      <c r="E17" s="195"/>
      <c r="F17" s="195"/>
      <c r="G17" s="195"/>
      <c r="H17" s="195"/>
      <c r="I17" s="182" t="s">
        <v>365</v>
      </c>
      <c r="J17" s="182"/>
      <c r="K17" s="182"/>
      <c r="L17" s="182"/>
      <c r="M17" s="182"/>
      <c r="N17" s="182"/>
      <c r="O17" s="182"/>
      <c r="P17" s="182"/>
      <c r="Q17" s="182"/>
      <c r="R17" s="182"/>
      <c r="S17" s="182"/>
      <c r="T17" s="182"/>
      <c r="U17" s="182"/>
      <c r="V17" s="182"/>
      <c r="W17" s="182"/>
      <c r="X17" s="182"/>
      <c r="Y17" s="182"/>
      <c r="Z17" s="182"/>
    </row>
    <row r="18" spans="2:26" x14ac:dyDescent="0.4">
      <c r="B18" s="190"/>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x14ac:dyDescent="0.4">
      <c r="B19" s="690" t="s">
        <v>162</v>
      </c>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row>
    <row r="20" spans="2:26" x14ac:dyDescent="0.4">
      <c r="B20" s="190"/>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8.75" customHeight="1" x14ac:dyDescent="0.4">
      <c r="B21" s="182" t="s">
        <v>366</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row>
    <row r="22" spans="2:26" ht="18.75" customHeight="1" x14ac:dyDescent="0.4">
      <c r="B22" s="182" t="s">
        <v>367</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row>
    <row r="23" spans="2:26" x14ac:dyDescent="0.4">
      <c r="B23" s="190"/>
      <c r="C23" s="181" t="s">
        <v>368</v>
      </c>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spans="2:26" x14ac:dyDescent="0.4">
      <c r="B24" s="190"/>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row>
    <row r="25" spans="2:26" x14ac:dyDescent="0.4">
      <c r="B25" s="196"/>
    </row>
    <row r="26" spans="2:26" x14ac:dyDescent="0.4">
      <c r="B26" s="196"/>
    </row>
    <row r="27" spans="2:26" x14ac:dyDescent="0.4">
      <c r="B27" s="196"/>
    </row>
  </sheetData>
  <mergeCells count="2">
    <mergeCell ref="J1:S1"/>
    <mergeCell ref="B19:Z19"/>
  </mergeCells>
  <phoneticPr fontId="1"/>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B1:AM50"/>
  <sheetViews>
    <sheetView showGridLines="0" view="pageBreakPreview" zoomScaleNormal="100" zoomScaleSheetLayoutView="100" workbookViewId="0">
      <selection activeCell="V18" sqref="V18"/>
    </sheetView>
  </sheetViews>
  <sheetFormatPr defaultColWidth="9" defaultRowHeight="13.5" x14ac:dyDescent="0.4"/>
  <cols>
    <col min="1" max="1" width="0.625" style="36" customWidth="1"/>
    <col min="2" max="2" width="5.25" style="36" customWidth="1"/>
    <col min="3" max="3" width="4.375" style="36" customWidth="1"/>
    <col min="4" max="5" width="4" style="36" customWidth="1"/>
    <col min="6" max="6" width="5.5" style="36" customWidth="1"/>
    <col min="7" max="7" width="5.625" style="36" customWidth="1"/>
    <col min="8" max="8" width="3.625" style="36" customWidth="1"/>
    <col min="9" max="9" width="5.625" style="36" customWidth="1"/>
    <col min="10" max="10" width="4.875" style="36" customWidth="1"/>
    <col min="11" max="11" width="1.5" style="36" customWidth="1"/>
    <col min="12" max="12" width="5.25" style="36" customWidth="1"/>
    <col min="13" max="13" width="5" style="36" customWidth="1"/>
    <col min="14" max="14" width="6.875" style="36" customWidth="1"/>
    <col min="15" max="15" width="3.625" style="36" customWidth="1"/>
    <col min="16" max="16" width="2.625" style="36" customWidth="1"/>
    <col min="17" max="17" width="4.875" style="36" customWidth="1"/>
    <col min="18" max="18" width="3" style="36" customWidth="1"/>
    <col min="19" max="19" width="4.5" style="36" customWidth="1"/>
    <col min="20" max="20" width="4.625" style="36" customWidth="1"/>
    <col min="21" max="21" width="3" style="36" customWidth="1"/>
    <col min="22" max="22" width="16.625" style="36" customWidth="1"/>
    <col min="23" max="23" width="15.25" style="36" customWidth="1"/>
    <col min="24" max="24" width="16.125" style="36" customWidth="1"/>
    <col min="25" max="25" width="15" style="36" customWidth="1"/>
    <col min="26" max="26" width="10.5" style="36" customWidth="1"/>
    <col min="27" max="16384" width="9" style="36"/>
  </cols>
  <sheetData>
    <row r="1" spans="2:39" ht="14.1" customHeight="1" x14ac:dyDescent="0.4">
      <c r="B1" s="39" t="s">
        <v>134</v>
      </c>
      <c r="C1" s="39"/>
      <c r="D1" s="39"/>
      <c r="E1" s="39"/>
      <c r="F1" s="39"/>
      <c r="G1" s="39"/>
      <c r="H1" s="39"/>
      <c r="I1" s="39"/>
      <c r="J1" s="39"/>
      <c r="K1" s="39"/>
      <c r="L1" s="43" t="s">
        <v>152</v>
      </c>
      <c r="M1" s="39"/>
      <c r="N1" s="144" t="s">
        <v>135</v>
      </c>
      <c r="O1" s="49" t="s">
        <v>136</v>
      </c>
      <c r="P1" s="145"/>
      <c r="Q1" s="145"/>
      <c r="R1" s="396">
        <f>データシート!C5</f>
        <v>0</v>
      </c>
      <c r="S1" s="397"/>
      <c r="T1" s="398"/>
      <c r="U1" s="37"/>
    </row>
    <row r="2" spans="2:39" ht="14.25" customHeight="1" x14ac:dyDescent="0.4">
      <c r="B2" s="39"/>
      <c r="C2" s="39"/>
      <c r="D2" s="39"/>
      <c r="E2" s="39"/>
      <c r="F2" s="39"/>
      <c r="G2" s="39"/>
      <c r="H2" s="40"/>
      <c r="I2" s="40"/>
      <c r="J2" s="40"/>
      <c r="K2" s="40"/>
      <c r="L2" s="40"/>
      <c r="M2" s="40"/>
      <c r="N2" s="40"/>
      <c r="O2" s="40"/>
      <c r="P2" s="40" t="s">
        <v>137</v>
      </c>
      <c r="Q2" s="399">
        <f>データシート!C6</f>
        <v>0</v>
      </c>
      <c r="R2" s="399"/>
      <c r="S2" s="399"/>
      <c r="T2" s="40" t="s">
        <v>138</v>
      </c>
      <c r="U2" s="38"/>
      <c r="V2" s="38"/>
    </row>
    <row r="3" spans="2:39" ht="15.6" customHeight="1" x14ac:dyDescent="0.4">
      <c r="B3" s="39" t="s">
        <v>139</v>
      </c>
      <c r="C3" s="39"/>
      <c r="D3" s="39"/>
      <c r="E3" s="39"/>
      <c r="F3" s="39"/>
      <c r="G3" s="39"/>
      <c r="H3" s="40"/>
      <c r="I3" s="40"/>
      <c r="J3" s="40"/>
      <c r="K3" s="40"/>
      <c r="L3" s="40"/>
      <c r="M3" s="40"/>
      <c r="N3" s="39"/>
      <c r="O3" s="405">
        <f>データシート!C7</f>
        <v>0</v>
      </c>
      <c r="P3" s="405"/>
      <c r="Q3" s="405"/>
      <c r="R3" s="405"/>
      <c r="S3" s="405"/>
      <c r="T3" s="405"/>
      <c r="U3" s="38"/>
      <c r="V3" s="38"/>
    </row>
    <row r="4" spans="2:39" ht="20.25" customHeight="1" x14ac:dyDescent="0.4">
      <c r="B4" s="39" t="s">
        <v>140</v>
      </c>
      <c r="C4" s="39"/>
      <c r="D4" s="39"/>
      <c r="E4" s="39"/>
      <c r="F4" s="39"/>
      <c r="G4" s="39"/>
      <c r="H4" s="40"/>
      <c r="I4" s="40"/>
      <c r="J4" s="40"/>
      <c r="K4" s="40"/>
      <c r="L4" s="40"/>
      <c r="M4" s="40"/>
      <c r="N4" s="40"/>
      <c r="O4" s="40"/>
      <c r="P4" s="40"/>
      <c r="Q4" s="40"/>
      <c r="R4" s="40"/>
      <c r="S4" s="40"/>
      <c r="T4" s="40"/>
      <c r="U4" s="38"/>
      <c r="V4" s="38"/>
    </row>
    <row r="5" spans="2:39" ht="6.75" customHeight="1" x14ac:dyDescent="0.4">
      <c r="B5" s="39"/>
      <c r="C5" s="39"/>
      <c r="D5" s="39"/>
      <c r="E5" s="39"/>
      <c r="F5" s="39"/>
      <c r="G5" s="39"/>
      <c r="H5" s="40"/>
      <c r="I5" s="40"/>
      <c r="J5" s="40"/>
      <c r="K5" s="40"/>
      <c r="L5" s="40"/>
      <c r="M5" s="40"/>
      <c r="N5" s="40"/>
      <c r="O5" s="40"/>
      <c r="P5" s="40"/>
      <c r="Q5" s="40"/>
      <c r="R5" s="40"/>
      <c r="S5" s="40"/>
      <c r="T5" s="40"/>
      <c r="U5" s="38"/>
      <c r="V5" s="38"/>
    </row>
    <row r="6" spans="2:39" ht="14.45" customHeight="1" x14ac:dyDescent="0.4">
      <c r="B6" s="39"/>
      <c r="C6" s="39"/>
      <c r="D6" s="39"/>
      <c r="E6" s="39"/>
      <c r="F6" s="39"/>
      <c r="G6" s="39"/>
      <c r="H6" s="39"/>
      <c r="I6" s="41" t="s">
        <v>141</v>
      </c>
      <c r="J6" s="135">
        <f>データシート!E15</f>
        <v>0</v>
      </c>
      <c r="K6" s="146" t="s">
        <v>13</v>
      </c>
      <c r="L6" s="135">
        <f>データシート!G15</f>
        <v>0</v>
      </c>
      <c r="M6" s="40"/>
      <c r="N6" s="40"/>
      <c r="O6" s="40"/>
      <c r="P6" s="40"/>
      <c r="Q6" s="40"/>
      <c r="R6" s="40"/>
      <c r="S6" s="40"/>
      <c r="T6" s="40"/>
      <c r="U6" s="38"/>
      <c r="V6" s="38"/>
      <c r="AK6" s="36" t="s">
        <v>142</v>
      </c>
      <c r="AL6" s="36" t="s">
        <v>143</v>
      </c>
      <c r="AM6" s="36" t="s">
        <v>77</v>
      </c>
    </row>
    <row r="7" spans="2:39" ht="18" customHeight="1" x14ac:dyDescent="0.4">
      <c r="B7" s="39"/>
      <c r="C7" s="39"/>
      <c r="D7" s="39" t="s">
        <v>144</v>
      </c>
      <c r="E7" s="39"/>
      <c r="F7" s="39" t="s">
        <v>145</v>
      </c>
      <c r="G7" s="40"/>
      <c r="H7" s="42"/>
      <c r="I7" s="39"/>
      <c r="J7" s="400">
        <f>データシート!D16</f>
        <v>0</v>
      </c>
      <c r="K7" s="400"/>
      <c r="L7" s="400"/>
      <c r="M7" s="400"/>
      <c r="N7" s="400"/>
      <c r="O7" s="400"/>
      <c r="P7" s="400"/>
      <c r="Q7" s="400"/>
      <c r="R7" s="400"/>
      <c r="S7" s="400"/>
      <c r="T7" s="400"/>
      <c r="U7" s="38"/>
      <c r="V7" s="38"/>
      <c r="AK7" s="36" t="s">
        <v>146</v>
      </c>
      <c r="AL7" s="36" t="s">
        <v>147</v>
      </c>
      <c r="AM7" s="36" t="s">
        <v>148</v>
      </c>
    </row>
    <row r="8" spans="2:39" ht="18" customHeight="1" x14ac:dyDescent="0.4">
      <c r="B8" s="39"/>
      <c r="C8" s="39"/>
      <c r="D8" s="39"/>
      <c r="E8" s="39"/>
      <c r="F8" s="39" t="s">
        <v>149</v>
      </c>
      <c r="G8" s="40"/>
      <c r="H8" s="42"/>
      <c r="I8" s="39"/>
      <c r="J8" s="400">
        <f>データシート!D17</f>
        <v>0</v>
      </c>
      <c r="K8" s="400"/>
      <c r="L8" s="400"/>
      <c r="M8" s="400"/>
      <c r="N8" s="400"/>
      <c r="O8" s="400"/>
      <c r="P8" s="400"/>
      <c r="Q8" s="400"/>
      <c r="R8" s="400"/>
      <c r="S8" s="400"/>
      <c r="T8" s="400"/>
      <c r="U8" s="38"/>
      <c r="V8" s="38"/>
      <c r="AL8" s="36" t="s">
        <v>150</v>
      </c>
    </row>
    <row r="9" spans="2:39" ht="17.25" customHeight="1" x14ac:dyDescent="0.4">
      <c r="B9" s="39"/>
      <c r="C9" s="39"/>
      <c r="D9" s="39"/>
      <c r="E9" s="39"/>
      <c r="F9" s="406" t="s">
        <v>151</v>
      </c>
      <c r="G9" s="406"/>
      <c r="H9" s="406"/>
      <c r="I9" s="39"/>
      <c r="J9" s="401" t="str">
        <f>AK10</f>
        <v>　</v>
      </c>
      <c r="K9" s="401"/>
      <c r="L9" s="401"/>
      <c r="M9" s="401"/>
      <c r="N9" s="401"/>
      <c r="O9" s="401"/>
      <c r="P9" s="401"/>
      <c r="Q9" s="401"/>
      <c r="R9" s="401"/>
      <c r="S9" s="401"/>
      <c r="T9" s="43" t="s">
        <v>152</v>
      </c>
      <c r="U9" s="38"/>
      <c r="V9" s="38"/>
    </row>
    <row r="10" spans="2:39" ht="15.75" customHeight="1" x14ac:dyDescent="0.4">
      <c r="B10" s="39"/>
      <c r="C10" s="39"/>
      <c r="D10" s="39"/>
      <c r="E10" s="39"/>
      <c r="F10" s="39"/>
      <c r="G10" s="44"/>
      <c r="H10" s="44"/>
      <c r="I10" s="42"/>
      <c r="J10" s="147"/>
      <c r="K10" s="147"/>
      <c r="L10" s="147"/>
      <c r="M10" s="147"/>
      <c r="N10" s="147"/>
      <c r="O10" s="147"/>
      <c r="P10" s="147"/>
      <c r="Q10" s="147"/>
      <c r="R10" s="147"/>
      <c r="S10" s="147"/>
      <c r="T10" s="45" t="s">
        <v>153</v>
      </c>
      <c r="U10" s="38"/>
      <c r="V10" s="38"/>
      <c r="AJ10" s="36" t="s">
        <v>332</v>
      </c>
      <c r="AK10" s="36" t="str">
        <f>CONCATENATE(データシート!D18,AJ10,データシート!D19)</f>
        <v>　</v>
      </c>
    </row>
    <row r="11" spans="2:39" x14ac:dyDescent="0.4">
      <c r="B11" s="39"/>
      <c r="C11" s="39"/>
      <c r="D11" s="39"/>
      <c r="E11" s="39"/>
      <c r="F11" s="40" t="s">
        <v>154</v>
      </c>
      <c r="G11" s="40"/>
      <c r="H11" s="40"/>
      <c r="I11" s="40"/>
      <c r="J11" s="40"/>
      <c r="K11" s="40"/>
      <c r="L11" s="117" t="s">
        <v>14</v>
      </c>
      <c r="M11" s="402">
        <f>データシート!E20</f>
        <v>0</v>
      </c>
      <c r="N11" s="402"/>
      <c r="O11" s="402"/>
      <c r="P11" s="402"/>
      <c r="Q11" s="402"/>
      <c r="R11" s="41" t="s">
        <v>155</v>
      </c>
      <c r="S11" s="40"/>
      <c r="T11" s="40"/>
      <c r="U11" s="38"/>
      <c r="V11" s="38"/>
      <c r="AL11" s="36" t="s">
        <v>156</v>
      </c>
    </row>
    <row r="12" spans="2:39" ht="13.5" customHeight="1" x14ac:dyDescent="0.4">
      <c r="B12" s="39"/>
      <c r="C12" s="39"/>
      <c r="D12" s="39"/>
      <c r="E12" s="39"/>
      <c r="F12" s="40"/>
      <c r="G12" s="40"/>
      <c r="H12" s="40"/>
      <c r="I12" s="40"/>
      <c r="J12" s="40"/>
      <c r="K12" s="40"/>
      <c r="L12" s="118" t="s">
        <v>157</v>
      </c>
      <c r="M12" s="40"/>
      <c r="N12" s="40"/>
      <c r="O12" s="40"/>
      <c r="P12" s="40"/>
      <c r="Q12" s="40"/>
      <c r="R12" s="40"/>
      <c r="S12" s="40"/>
      <c r="T12" s="40"/>
      <c r="U12" s="38"/>
      <c r="V12" s="38"/>
    </row>
    <row r="13" spans="2:39" x14ac:dyDescent="0.4">
      <c r="B13" s="39"/>
      <c r="C13" s="39"/>
      <c r="D13" s="39"/>
      <c r="E13" s="39"/>
      <c r="F13" s="39" t="s">
        <v>158</v>
      </c>
      <c r="G13" s="39"/>
      <c r="H13" s="40"/>
      <c r="I13" s="40"/>
      <c r="J13" s="40"/>
      <c r="K13" s="40"/>
      <c r="L13" s="400">
        <f>データシート!D45</f>
        <v>0</v>
      </c>
      <c r="M13" s="400"/>
      <c r="N13" s="400"/>
      <c r="O13" s="400"/>
      <c r="P13" s="400"/>
      <c r="Q13" s="400"/>
      <c r="R13" s="400"/>
      <c r="S13" s="400"/>
      <c r="T13" s="41" t="s">
        <v>155</v>
      </c>
      <c r="U13" s="38"/>
      <c r="V13" s="38"/>
    </row>
    <row r="14" spans="2:39" ht="9" customHeight="1" x14ac:dyDescent="0.4">
      <c r="B14" s="39"/>
      <c r="C14" s="39"/>
      <c r="D14" s="39"/>
      <c r="E14" s="39"/>
      <c r="F14" s="39"/>
      <c r="G14" s="39"/>
      <c r="H14" s="40"/>
      <c r="I14" s="40"/>
      <c r="J14" s="40"/>
      <c r="K14" s="40"/>
      <c r="L14" s="43"/>
      <c r="M14" s="43"/>
      <c r="N14" s="43"/>
      <c r="O14" s="43"/>
      <c r="P14" s="43"/>
      <c r="Q14" s="43"/>
      <c r="R14" s="43"/>
      <c r="S14" s="43"/>
      <c r="T14" s="41"/>
      <c r="U14" s="38"/>
      <c r="V14" s="38"/>
    </row>
    <row r="15" spans="2:39" ht="18.75" customHeight="1" x14ac:dyDescent="0.4">
      <c r="B15" s="39"/>
      <c r="C15" s="39"/>
      <c r="D15" s="403" t="s">
        <v>159</v>
      </c>
      <c r="E15" s="403"/>
      <c r="F15" s="403"/>
      <c r="G15" s="403"/>
      <c r="H15" s="403"/>
      <c r="I15" s="403"/>
      <c r="J15" s="403"/>
      <c r="K15" s="403"/>
      <c r="L15" s="403"/>
      <c r="M15" s="403"/>
      <c r="N15" s="403"/>
      <c r="O15" s="403"/>
      <c r="P15" s="403"/>
      <c r="Q15" s="403"/>
      <c r="R15" s="40"/>
      <c r="S15" s="40"/>
      <c r="T15" s="40"/>
      <c r="U15" s="38"/>
      <c r="V15" s="38"/>
    </row>
    <row r="16" spans="2:39" ht="14.25" x14ac:dyDescent="0.4">
      <c r="B16" s="403" t="s">
        <v>160</v>
      </c>
      <c r="C16" s="403"/>
      <c r="D16" s="403"/>
      <c r="E16" s="403"/>
      <c r="F16" s="403"/>
      <c r="G16" s="403"/>
      <c r="H16" s="403"/>
      <c r="I16" s="403"/>
      <c r="J16" s="403"/>
      <c r="K16" s="403"/>
      <c r="L16" s="403"/>
      <c r="M16" s="403"/>
      <c r="N16" s="403"/>
      <c r="O16" s="403"/>
      <c r="P16" s="403"/>
      <c r="Q16" s="403"/>
      <c r="R16" s="403"/>
      <c r="S16" s="403"/>
      <c r="T16" s="403"/>
    </row>
    <row r="17" spans="2:20" ht="12.75" customHeight="1" x14ac:dyDescent="0.4">
      <c r="B17" s="39"/>
      <c r="C17" s="39"/>
      <c r="D17" s="39"/>
      <c r="E17" s="39"/>
      <c r="F17" s="39"/>
      <c r="G17" s="39"/>
      <c r="H17" s="39"/>
      <c r="I17" s="39"/>
      <c r="J17" s="39"/>
      <c r="K17" s="39"/>
      <c r="L17" s="39"/>
      <c r="M17" s="39"/>
      <c r="N17" s="39"/>
      <c r="O17" s="39"/>
      <c r="P17" s="39"/>
      <c r="Q17" s="39"/>
      <c r="R17" s="39"/>
      <c r="S17" s="39"/>
      <c r="T17" s="39"/>
    </row>
    <row r="18" spans="2:20" ht="88.5" customHeight="1" x14ac:dyDescent="0.4">
      <c r="B18" s="404" t="s">
        <v>161</v>
      </c>
      <c r="C18" s="404"/>
      <c r="D18" s="404"/>
      <c r="E18" s="404"/>
      <c r="F18" s="404"/>
      <c r="G18" s="404"/>
      <c r="H18" s="404"/>
      <c r="I18" s="404"/>
      <c r="J18" s="404"/>
      <c r="K18" s="404"/>
      <c r="L18" s="404"/>
      <c r="M18" s="404"/>
      <c r="N18" s="404"/>
      <c r="O18" s="404"/>
      <c r="P18" s="404"/>
      <c r="Q18" s="404"/>
      <c r="R18" s="404"/>
      <c r="S18" s="404"/>
      <c r="T18" s="404"/>
    </row>
    <row r="19" spans="2:20" ht="9.75" customHeight="1" x14ac:dyDescent="0.4">
      <c r="B19" s="39"/>
      <c r="C19" s="39"/>
      <c r="D19" s="39"/>
      <c r="E19" s="39"/>
      <c r="F19" s="39"/>
      <c r="G19" s="39"/>
      <c r="H19" s="39"/>
      <c r="I19" s="39"/>
      <c r="J19" s="39"/>
      <c r="K19" s="39"/>
      <c r="L19" s="39"/>
      <c r="M19" s="39"/>
      <c r="N19" s="39"/>
      <c r="O19" s="39"/>
      <c r="P19" s="39"/>
      <c r="Q19" s="39"/>
      <c r="R19" s="39"/>
      <c r="S19" s="39"/>
      <c r="T19" s="39"/>
    </row>
    <row r="20" spans="2:20" ht="14.1" customHeight="1" x14ac:dyDescent="0.4">
      <c r="B20" s="39"/>
      <c r="C20" s="39"/>
      <c r="D20" s="39"/>
      <c r="E20" s="39"/>
      <c r="F20" s="39"/>
      <c r="G20" s="39"/>
      <c r="H20" s="39"/>
      <c r="I20" s="39"/>
      <c r="J20" s="39" t="s">
        <v>162</v>
      </c>
      <c r="K20" s="39"/>
      <c r="L20" s="39"/>
      <c r="M20" s="39"/>
      <c r="N20" s="39"/>
      <c r="O20" s="39"/>
      <c r="P20" s="39"/>
      <c r="Q20" s="39"/>
      <c r="R20" s="39"/>
      <c r="S20" s="39"/>
      <c r="T20" s="39"/>
    </row>
    <row r="21" spans="2:20" ht="7.5" customHeight="1" x14ac:dyDescent="0.4">
      <c r="B21" s="39"/>
      <c r="C21" s="39"/>
      <c r="D21" s="39"/>
      <c r="E21" s="39"/>
      <c r="F21" s="39"/>
      <c r="G21" s="39"/>
      <c r="H21" s="39"/>
      <c r="I21" s="39"/>
      <c r="J21" s="39"/>
      <c r="K21" s="39"/>
      <c r="L21" s="39"/>
      <c r="M21" s="39"/>
      <c r="N21" s="39"/>
      <c r="O21" s="39"/>
      <c r="P21" s="39"/>
      <c r="Q21" s="39"/>
      <c r="R21" s="39"/>
      <c r="S21" s="39"/>
      <c r="T21" s="39"/>
    </row>
    <row r="22" spans="2:20" ht="14.1" customHeight="1" x14ac:dyDescent="0.4">
      <c r="B22" s="46" t="s">
        <v>163</v>
      </c>
      <c r="C22" s="39"/>
      <c r="D22" s="39"/>
      <c r="E22" s="39"/>
      <c r="F22" s="39"/>
      <c r="G22" s="39"/>
      <c r="H22" s="39"/>
      <c r="I22" s="39"/>
      <c r="J22" s="39"/>
      <c r="K22" s="39"/>
      <c r="L22" s="39"/>
      <c r="M22" s="39"/>
      <c r="N22" s="39"/>
      <c r="O22" s="39"/>
      <c r="P22" s="39"/>
      <c r="Q22" s="39"/>
      <c r="R22" s="39"/>
      <c r="S22" s="39"/>
      <c r="T22" s="39"/>
    </row>
    <row r="23" spans="2:20" ht="15" customHeight="1" x14ac:dyDescent="0.4">
      <c r="B23" s="395" t="s">
        <v>164</v>
      </c>
      <c r="C23" s="395"/>
      <c r="D23" s="395"/>
      <c r="E23" s="395"/>
      <c r="F23" s="395"/>
      <c r="G23" s="395"/>
      <c r="H23" s="395"/>
      <c r="I23" s="395"/>
      <c r="J23" s="395"/>
      <c r="K23" s="395"/>
      <c r="L23" s="395"/>
      <c r="M23" s="395"/>
      <c r="N23" s="395"/>
      <c r="O23" s="395"/>
      <c r="P23" s="395"/>
      <c r="Q23" s="395"/>
      <c r="R23" s="395"/>
      <c r="S23" s="395"/>
      <c r="T23" s="395"/>
    </row>
    <row r="24" spans="2:20" ht="7.5" customHeight="1" x14ac:dyDescent="0.4">
      <c r="B24" s="39"/>
      <c r="C24" s="39"/>
      <c r="D24" s="39"/>
      <c r="E24" s="39"/>
      <c r="F24" s="39"/>
      <c r="G24" s="39"/>
      <c r="H24" s="39"/>
      <c r="I24" s="39"/>
      <c r="J24" s="39"/>
      <c r="K24" s="39"/>
      <c r="L24" s="39"/>
      <c r="M24" s="39"/>
      <c r="N24" s="39"/>
      <c r="O24" s="39"/>
      <c r="P24" s="39"/>
      <c r="Q24" s="39"/>
      <c r="R24" s="39"/>
      <c r="S24" s="39"/>
      <c r="T24" s="39"/>
    </row>
    <row r="25" spans="2:20" ht="15.95" customHeight="1" x14ac:dyDescent="0.15">
      <c r="B25" s="47" t="s">
        <v>165</v>
      </c>
      <c r="C25" s="39"/>
      <c r="D25" s="39"/>
      <c r="E25" s="39"/>
      <c r="F25" s="39"/>
      <c r="G25" s="39"/>
      <c r="H25" s="377" t="s">
        <v>63</v>
      </c>
      <c r="I25" s="377"/>
      <c r="J25" s="377" t="s">
        <v>166</v>
      </c>
      <c r="K25" s="377"/>
      <c r="L25" s="377"/>
      <c r="M25" s="377"/>
      <c r="N25" s="377" t="s">
        <v>67</v>
      </c>
      <c r="O25" s="377"/>
      <c r="P25" s="39"/>
      <c r="Q25" s="39"/>
      <c r="R25" s="39"/>
      <c r="S25" s="39"/>
      <c r="T25" s="39"/>
    </row>
    <row r="26" spans="2:20" ht="17.45" customHeight="1" x14ac:dyDescent="0.4">
      <c r="B26" s="44"/>
      <c r="C26" s="39"/>
      <c r="D26" s="39"/>
      <c r="E26" s="39"/>
      <c r="F26" s="39"/>
      <c r="G26" s="48" t="s">
        <v>167</v>
      </c>
      <c r="H26" s="394" t="str">
        <f>データシート!C9</f>
        <v/>
      </c>
      <c r="I26" s="394"/>
      <c r="J26" s="383">
        <f>データシート!D54</f>
        <v>0</v>
      </c>
      <c r="K26" s="381"/>
      <c r="L26" s="381"/>
      <c r="M26" s="382"/>
      <c r="N26" s="386">
        <f>データシート!C10</f>
        <v>0</v>
      </c>
      <c r="O26" s="386"/>
      <c r="P26" s="39"/>
      <c r="Q26" s="39"/>
      <c r="R26" s="39"/>
      <c r="S26" s="39"/>
      <c r="T26" s="39"/>
    </row>
    <row r="27" spans="2:20" ht="8.25" customHeight="1" x14ac:dyDescent="0.4">
      <c r="B27" s="148"/>
      <c r="C27" s="39"/>
      <c r="D27" s="39"/>
      <c r="E27" s="39"/>
      <c r="F27" s="39"/>
      <c r="G27" s="39"/>
      <c r="H27" s="39"/>
      <c r="I27" s="138"/>
      <c r="J27" s="138"/>
      <c r="K27" s="138"/>
      <c r="L27" s="138"/>
      <c r="M27" s="39"/>
      <c r="N27" s="39"/>
      <c r="O27" s="39"/>
      <c r="P27" s="39"/>
      <c r="Q27" s="39"/>
      <c r="R27" s="39"/>
      <c r="S27" s="39"/>
      <c r="T27" s="39"/>
    </row>
    <row r="28" spans="2:20" ht="16.5" customHeight="1" x14ac:dyDescent="0.4">
      <c r="B28" s="39" t="s">
        <v>168</v>
      </c>
      <c r="C28" s="39"/>
      <c r="D28" s="39"/>
      <c r="E28" s="39"/>
      <c r="F28" s="39"/>
      <c r="G28" s="39"/>
      <c r="H28" s="39" t="s">
        <v>169</v>
      </c>
      <c r="I28" s="388">
        <f>データシート!D63</f>
        <v>0</v>
      </c>
      <c r="J28" s="388"/>
      <c r="K28" s="388"/>
      <c r="L28" s="388"/>
      <c r="M28" s="39" t="s">
        <v>170</v>
      </c>
      <c r="N28" s="39"/>
      <c r="O28" s="39"/>
      <c r="P28" s="39"/>
      <c r="Q28" s="39"/>
      <c r="R28" s="39"/>
      <c r="S28" s="39"/>
      <c r="T28" s="39"/>
    </row>
    <row r="29" spans="2:20" ht="5.25" customHeight="1" x14ac:dyDescent="0.4">
      <c r="B29" s="39"/>
      <c r="C29" s="39"/>
      <c r="D29" s="39"/>
      <c r="E29" s="39"/>
      <c r="F29" s="39"/>
      <c r="G29" s="39"/>
      <c r="H29" s="39"/>
      <c r="I29" s="39"/>
      <c r="J29" s="149"/>
      <c r="K29" s="149"/>
      <c r="L29" s="149"/>
      <c r="M29" s="39"/>
      <c r="N29" s="39"/>
      <c r="O29" s="39"/>
      <c r="P29" s="39"/>
      <c r="Q29" s="39"/>
      <c r="R29" s="39"/>
      <c r="S29" s="39"/>
      <c r="T29" s="39"/>
    </row>
    <row r="30" spans="2:20" ht="15.75" customHeight="1" x14ac:dyDescent="0.4">
      <c r="B30" s="39" t="s">
        <v>171</v>
      </c>
      <c r="C30" s="39"/>
      <c r="D30" s="39"/>
      <c r="E30" s="39"/>
      <c r="F30" s="39"/>
      <c r="G30" s="39"/>
      <c r="H30" s="39" t="s">
        <v>169</v>
      </c>
      <c r="I30" s="389" t="str">
        <f>データシート!D64</f>
        <v/>
      </c>
      <c r="J30" s="389"/>
      <c r="K30" s="389"/>
      <c r="L30" s="389"/>
      <c r="M30" s="39" t="s">
        <v>170</v>
      </c>
      <c r="N30" s="39"/>
      <c r="O30" s="39"/>
      <c r="P30" s="39"/>
      <c r="Q30" s="39"/>
      <c r="R30" s="39"/>
      <c r="S30" s="39"/>
      <c r="T30" s="39"/>
    </row>
    <row r="31" spans="2:20" ht="3.75" customHeight="1" x14ac:dyDescent="0.4">
      <c r="B31" s="39"/>
      <c r="C31" s="39"/>
      <c r="D31" s="39"/>
      <c r="E31" s="39"/>
      <c r="F31" s="39"/>
      <c r="G31" s="39"/>
      <c r="H31" s="39"/>
      <c r="I31" s="39"/>
      <c r="J31" s="39"/>
      <c r="K31" s="39"/>
      <c r="L31" s="39"/>
      <c r="M31" s="39"/>
      <c r="N31" s="39"/>
      <c r="O31" s="39"/>
      <c r="P31" s="39"/>
      <c r="Q31" s="39"/>
      <c r="R31" s="39"/>
      <c r="S31" s="39"/>
      <c r="T31" s="39"/>
    </row>
    <row r="32" spans="2:20" x14ac:dyDescent="0.4">
      <c r="B32" s="39" t="s">
        <v>172</v>
      </c>
      <c r="C32" s="39"/>
      <c r="D32" s="39"/>
      <c r="E32" s="39"/>
      <c r="F32" s="39"/>
      <c r="G32" s="39"/>
      <c r="H32" s="39"/>
      <c r="I32" s="39"/>
      <c r="J32" s="39"/>
      <c r="K32" s="39"/>
      <c r="L32" s="39"/>
      <c r="M32" s="39"/>
      <c r="N32" s="39"/>
      <c r="O32" s="39"/>
      <c r="P32" s="39"/>
      <c r="Q32" s="39"/>
      <c r="R32" s="39"/>
      <c r="S32" s="39"/>
      <c r="T32" s="39"/>
    </row>
    <row r="33" spans="2:20" ht="3" customHeight="1" x14ac:dyDescent="0.4">
      <c r="B33" s="39"/>
      <c r="C33" s="39"/>
      <c r="D33" s="39"/>
      <c r="E33" s="39"/>
      <c r="F33" s="39"/>
      <c r="G33" s="39"/>
      <c r="H33" s="39"/>
      <c r="I33" s="39"/>
      <c r="J33" s="39"/>
      <c r="K33" s="39"/>
      <c r="L33" s="39"/>
      <c r="M33" s="39"/>
      <c r="N33" s="39"/>
      <c r="O33" s="39"/>
      <c r="P33" s="39"/>
      <c r="Q33" s="39"/>
      <c r="R33" s="39"/>
      <c r="S33" s="39"/>
      <c r="T33" s="39"/>
    </row>
    <row r="34" spans="2:20" ht="18.75" customHeight="1" x14ac:dyDescent="0.4">
      <c r="B34" s="139" t="str">
        <f>IF(データシート!D23="一般貨物自動車運送事業","〇","")</f>
        <v/>
      </c>
      <c r="C34" s="391" t="s">
        <v>84</v>
      </c>
      <c r="D34" s="392"/>
      <c r="E34" s="392"/>
      <c r="F34" s="392"/>
      <c r="G34" s="392"/>
      <c r="H34" s="392"/>
      <c r="I34" s="392"/>
      <c r="J34" s="392"/>
      <c r="K34" s="393"/>
      <c r="L34" s="139" t="str">
        <f>IF(データシート!D23="特定貨物自動車運送事業","〇","")</f>
        <v/>
      </c>
      <c r="M34" s="390" t="s">
        <v>173</v>
      </c>
      <c r="N34" s="390"/>
      <c r="O34" s="390"/>
      <c r="P34" s="390"/>
      <c r="Q34" s="390"/>
      <c r="R34" s="390"/>
      <c r="S34" s="390"/>
      <c r="T34" s="390"/>
    </row>
    <row r="35" spans="2:20" ht="18.75" customHeight="1" x14ac:dyDescent="0.4">
      <c r="B35" s="139" t="str">
        <f>IF(データシート!D23="第二種貨物利用運送事業","〇","")</f>
        <v/>
      </c>
      <c r="C35" s="391" t="s">
        <v>174</v>
      </c>
      <c r="D35" s="392"/>
      <c r="E35" s="392"/>
      <c r="F35" s="392"/>
      <c r="G35" s="392"/>
      <c r="H35" s="392"/>
      <c r="I35" s="392"/>
      <c r="J35" s="392"/>
      <c r="K35" s="393"/>
      <c r="L35" s="139" t="str">
        <f>IF(データシート!D23="自動車リース事業","〇","")</f>
        <v/>
      </c>
      <c r="M35" s="390" t="s">
        <v>175</v>
      </c>
      <c r="N35" s="390"/>
      <c r="O35" s="390"/>
      <c r="P35" s="390"/>
      <c r="Q35" s="390"/>
      <c r="R35" s="390"/>
      <c r="S35" s="390"/>
      <c r="T35" s="390"/>
    </row>
    <row r="36" spans="2:20" ht="17.25" customHeight="1" x14ac:dyDescent="0.4">
      <c r="B36" s="39"/>
      <c r="C36" s="39"/>
      <c r="D36" s="39"/>
      <c r="E36" s="39"/>
      <c r="F36" s="39"/>
      <c r="G36" s="39"/>
      <c r="H36" s="39"/>
      <c r="I36" s="39"/>
      <c r="J36" s="39"/>
      <c r="K36" s="39"/>
      <c r="L36" s="39"/>
      <c r="M36" s="39"/>
      <c r="N36" s="39"/>
      <c r="O36" s="39"/>
      <c r="P36" s="39"/>
      <c r="Q36" s="39"/>
      <c r="R36" s="39"/>
      <c r="S36" s="39"/>
      <c r="T36" s="39"/>
    </row>
    <row r="37" spans="2:20" ht="21.6" customHeight="1" x14ac:dyDescent="0.4">
      <c r="B37" s="376" t="s">
        <v>176</v>
      </c>
      <c r="C37" s="377"/>
      <c r="D37" s="378" t="s">
        <v>36</v>
      </c>
      <c r="E37" s="379"/>
      <c r="F37" s="379"/>
      <c r="G37" s="379"/>
      <c r="H37" s="379"/>
      <c r="I37" s="379"/>
      <c r="J37" s="380">
        <f>データシート!G28</f>
        <v>0</v>
      </c>
      <c r="K37" s="381"/>
      <c r="L37" s="381"/>
      <c r="M37" s="381"/>
      <c r="N37" s="381"/>
      <c r="O37" s="381"/>
      <c r="P37" s="381"/>
      <c r="Q37" s="381"/>
      <c r="R37" s="381"/>
      <c r="S37" s="381"/>
      <c r="T37" s="382"/>
    </row>
    <row r="38" spans="2:20" ht="20.100000000000001" customHeight="1" x14ac:dyDescent="0.4">
      <c r="B38" s="376"/>
      <c r="C38" s="377"/>
      <c r="D38" s="378" t="s">
        <v>37</v>
      </c>
      <c r="E38" s="379"/>
      <c r="F38" s="379"/>
      <c r="G38" s="379"/>
      <c r="H38" s="379"/>
      <c r="I38" s="379"/>
      <c r="J38" s="380">
        <f>データシート!G29</f>
        <v>0</v>
      </c>
      <c r="K38" s="381"/>
      <c r="L38" s="381"/>
      <c r="M38" s="381"/>
      <c r="N38" s="381"/>
      <c r="O38" s="381"/>
      <c r="P38" s="381"/>
      <c r="Q38" s="381"/>
      <c r="R38" s="381"/>
      <c r="S38" s="381"/>
      <c r="T38" s="382"/>
    </row>
    <row r="39" spans="2:20" ht="18" customHeight="1" x14ac:dyDescent="0.4">
      <c r="B39" s="377"/>
      <c r="C39" s="377"/>
      <c r="D39" s="49" t="s">
        <v>177</v>
      </c>
      <c r="E39" s="150"/>
      <c r="F39" s="150"/>
      <c r="G39" s="150"/>
      <c r="H39" s="383">
        <f>データシート!D32</f>
        <v>0</v>
      </c>
      <c r="I39" s="381"/>
      <c r="J39" s="381"/>
      <c r="K39" s="381"/>
      <c r="L39" s="384"/>
      <c r="M39" s="50" t="s">
        <v>178</v>
      </c>
      <c r="N39" s="380">
        <f>データシート!J32</f>
        <v>0</v>
      </c>
      <c r="O39" s="381"/>
      <c r="P39" s="381"/>
      <c r="Q39" s="381"/>
      <c r="R39" s="381"/>
      <c r="S39" s="381"/>
      <c r="T39" s="382"/>
    </row>
    <row r="40" spans="2:20" ht="18" customHeight="1" x14ac:dyDescent="0.4">
      <c r="B40" s="377"/>
      <c r="C40" s="377"/>
      <c r="D40" s="51" t="s">
        <v>179</v>
      </c>
      <c r="E40" s="151"/>
      <c r="F40" s="385">
        <f>データシート!D30</f>
        <v>0</v>
      </c>
      <c r="G40" s="386"/>
      <c r="H40" s="386"/>
      <c r="I40" s="386"/>
      <c r="J40" s="387"/>
      <c r="K40" s="152"/>
      <c r="L40" s="49" t="s">
        <v>180</v>
      </c>
      <c r="M40" s="153"/>
      <c r="N40" s="385">
        <f>データシート!D31</f>
        <v>0</v>
      </c>
      <c r="O40" s="386"/>
      <c r="P40" s="386"/>
      <c r="Q40" s="386"/>
      <c r="R40" s="386"/>
      <c r="S40" s="386"/>
      <c r="T40" s="386"/>
    </row>
    <row r="41" spans="2:20" ht="18" customHeight="1" x14ac:dyDescent="0.4">
      <c r="B41" s="367" t="s">
        <v>181</v>
      </c>
      <c r="C41" s="368"/>
      <c r="D41" s="154" t="s">
        <v>15</v>
      </c>
      <c r="E41" s="136">
        <f>データシート!E26</f>
        <v>0</v>
      </c>
      <c r="F41" s="155" t="s">
        <v>345</v>
      </c>
      <c r="G41" s="137">
        <f>データシート!G26</f>
        <v>0</v>
      </c>
      <c r="H41" s="156"/>
      <c r="I41" s="156"/>
      <c r="J41" s="156"/>
      <c r="K41" s="156"/>
      <c r="L41" s="156"/>
      <c r="M41" s="156"/>
      <c r="N41" s="156"/>
      <c r="O41" s="156"/>
      <c r="P41" s="156"/>
      <c r="Q41" s="156"/>
      <c r="R41" s="156"/>
      <c r="S41" s="156"/>
      <c r="T41" s="157"/>
    </row>
    <row r="42" spans="2:20" ht="23.25" customHeight="1" x14ac:dyDescent="0.4">
      <c r="B42" s="369"/>
      <c r="C42" s="370"/>
      <c r="D42" s="373">
        <f>データシート!D27</f>
        <v>0</v>
      </c>
      <c r="E42" s="374"/>
      <c r="F42" s="374"/>
      <c r="G42" s="374"/>
      <c r="H42" s="374"/>
      <c r="I42" s="374"/>
      <c r="J42" s="374"/>
      <c r="K42" s="374"/>
      <c r="L42" s="374"/>
      <c r="M42" s="374"/>
      <c r="N42" s="374"/>
      <c r="O42" s="374"/>
      <c r="P42" s="374"/>
      <c r="Q42" s="374"/>
      <c r="R42" s="374"/>
      <c r="S42" s="374"/>
      <c r="T42" s="375"/>
    </row>
    <row r="43" spans="2:20" x14ac:dyDescent="0.4">
      <c r="B43" s="371"/>
      <c r="C43" s="372"/>
      <c r="D43" s="158" t="s">
        <v>182</v>
      </c>
      <c r="E43" s="159"/>
      <c r="F43" s="159"/>
      <c r="G43" s="159"/>
      <c r="H43" s="159"/>
      <c r="I43" s="159"/>
      <c r="J43" s="159"/>
      <c r="K43" s="159"/>
      <c r="L43" s="159"/>
      <c r="M43" s="159"/>
      <c r="N43" s="159"/>
      <c r="O43" s="159"/>
      <c r="P43" s="159"/>
      <c r="Q43" s="159"/>
      <c r="R43" s="159"/>
      <c r="S43" s="159"/>
      <c r="T43" s="160"/>
    </row>
    <row r="44" spans="2:20" ht="6" customHeight="1" x14ac:dyDescent="0.4">
      <c r="B44" s="39"/>
      <c r="C44" s="39"/>
      <c r="D44" s="39"/>
      <c r="E44" s="39"/>
      <c r="F44" s="39"/>
      <c r="G44" s="39"/>
      <c r="H44" s="39"/>
      <c r="I44" s="39"/>
      <c r="J44" s="39"/>
      <c r="K44" s="39"/>
      <c r="L44" s="39"/>
      <c r="M44" s="39"/>
      <c r="N44" s="39"/>
      <c r="O44" s="39"/>
      <c r="P44" s="39"/>
      <c r="Q44" s="39"/>
      <c r="R44" s="39"/>
      <c r="S44" s="39"/>
      <c r="T44" s="39"/>
    </row>
    <row r="45" spans="2:20" x14ac:dyDescent="0.4">
      <c r="B45" s="39" t="s">
        <v>183</v>
      </c>
      <c r="C45" s="39"/>
      <c r="D45" s="39"/>
      <c r="E45" s="39"/>
      <c r="F45" s="39"/>
      <c r="G45" s="39"/>
      <c r="H45" s="39"/>
      <c r="I45" s="39"/>
      <c r="J45" s="39"/>
      <c r="K45" s="39"/>
      <c r="L45" s="39"/>
      <c r="M45" s="39"/>
      <c r="N45" s="39"/>
      <c r="O45" s="39"/>
      <c r="P45" s="39"/>
      <c r="Q45" s="39"/>
      <c r="R45" s="39"/>
      <c r="S45" s="39"/>
      <c r="T45" s="39"/>
    </row>
    <row r="46" spans="2:20" ht="7.5" customHeight="1" x14ac:dyDescent="0.4">
      <c r="B46" s="39"/>
      <c r="C46" s="39"/>
      <c r="D46" s="39"/>
      <c r="E46" s="39"/>
      <c r="F46" s="39"/>
      <c r="G46" s="39"/>
      <c r="H46" s="39"/>
      <c r="I46" s="39"/>
      <c r="J46" s="39"/>
      <c r="K46" s="39"/>
      <c r="L46" s="39"/>
      <c r="M46" s="39"/>
      <c r="N46" s="39"/>
      <c r="O46" s="39"/>
      <c r="P46" s="39"/>
      <c r="Q46" s="39"/>
      <c r="R46" s="39"/>
      <c r="S46" s="39"/>
      <c r="T46" s="39"/>
    </row>
    <row r="47" spans="2:20" ht="15.95" customHeight="1" x14ac:dyDescent="0.4">
      <c r="B47" s="52" t="s">
        <v>184</v>
      </c>
      <c r="C47" s="52"/>
      <c r="D47" s="52"/>
      <c r="E47" s="52"/>
      <c r="F47" s="52"/>
      <c r="G47" s="39"/>
      <c r="H47" s="39"/>
      <c r="I47" s="39"/>
      <c r="J47" s="39"/>
      <c r="K47" s="39"/>
      <c r="L47" s="39"/>
      <c r="M47" s="39"/>
      <c r="N47" s="39"/>
      <c r="O47" s="39"/>
      <c r="P47" s="39"/>
      <c r="Q47" s="39"/>
      <c r="R47" s="39"/>
      <c r="S47" s="39"/>
      <c r="T47" s="39"/>
    </row>
    <row r="48" spans="2:20" ht="15.95" customHeight="1" x14ac:dyDescent="0.4">
      <c r="B48" s="52" t="s">
        <v>185</v>
      </c>
      <c r="C48" s="52"/>
      <c r="D48" s="52"/>
      <c r="E48" s="52"/>
      <c r="F48" s="52"/>
      <c r="G48" s="39"/>
      <c r="H48" s="39"/>
      <c r="I48" s="39"/>
      <c r="J48" s="39"/>
      <c r="K48" s="39"/>
      <c r="L48" s="39"/>
      <c r="M48" s="39"/>
      <c r="N48" s="39"/>
      <c r="O48" s="39"/>
      <c r="P48" s="39"/>
      <c r="Q48" s="39"/>
      <c r="R48" s="39"/>
      <c r="S48" s="39"/>
      <c r="T48" s="39"/>
    </row>
    <row r="49" spans="2:20" ht="15.95" customHeight="1" x14ac:dyDescent="0.4">
      <c r="B49" s="52" t="s">
        <v>186</v>
      </c>
      <c r="C49" s="52"/>
      <c r="D49" s="52"/>
      <c r="E49" s="52"/>
      <c r="F49" s="52"/>
      <c r="G49" s="39"/>
      <c r="H49" s="39"/>
      <c r="I49" s="39"/>
      <c r="J49" s="39"/>
      <c r="K49" s="39"/>
      <c r="L49" s="39"/>
      <c r="M49" s="39"/>
      <c r="N49" s="39"/>
      <c r="O49" s="39"/>
      <c r="P49" s="39"/>
      <c r="Q49" s="39"/>
      <c r="R49" s="39"/>
      <c r="S49" s="39"/>
      <c r="T49" s="39"/>
    </row>
    <row r="50" spans="2:20" ht="15.95" customHeight="1" x14ac:dyDescent="0.4">
      <c r="B50" s="52"/>
      <c r="C50" s="52"/>
      <c r="D50" s="52"/>
      <c r="E50" s="52"/>
      <c r="F50" s="52"/>
      <c r="G50" s="39"/>
      <c r="H50" s="39"/>
      <c r="I50" s="39"/>
      <c r="J50" s="39"/>
      <c r="K50" s="39"/>
      <c r="L50" s="39"/>
      <c r="M50" s="39"/>
      <c r="N50" s="39"/>
      <c r="O50" s="39"/>
      <c r="P50" s="39"/>
      <c r="Q50" s="39"/>
      <c r="R50" s="39"/>
      <c r="S50" s="39"/>
      <c r="T50" s="39"/>
    </row>
  </sheetData>
  <sheetProtection algorithmName="SHA-512" hashValue="pXzgKvl4pkrpt1XPRtOGztWwFkaVoXXDFvcTPh+dZeu8bDhmxXLFJqVQSvVLQvLJkgXXBmSB4V2nCDTx9/yTgA==" saltValue="3kdT9pUUGMgAo0dSgblkDg==" spinCount="100000" sheet="1" objects="1" scenarios="1" formatCells="0" selectLockedCells="1"/>
  <mergeCells count="36">
    <mergeCell ref="B23:T23"/>
    <mergeCell ref="R1:T1"/>
    <mergeCell ref="Q2:S2"/>
    <mergeCell ref="J7:T7"/>
    <mergeCell ref="J8:T8"/>
    <mergeCell ref="J9:S9"/>
    <mergeCell ref="M11:Q11"/>
    <mergeCell ref="L13:S13"/>
    <mergeCell ref="D15:Q15"/>
    <mergeCell ref="B16:T16"/>
    <mergeCell ref="B18:T18"/>
    <mergeCell ref="O3:T3"/>
    <mergeCell ref="F9:H9"/>
    <mergeCell ref="H25:I25"/>
    <mergeCell ref="J25:M25"/>
    <mergeCell ref="N25:O25"/>
    <mergeCell ref="H26:I26"/>
    <mergeCell ref="J26:M26"/>
    <mergeCell ref="N26:O26"/>
    <mergeCell ref="I28:L28"/>
    <mergeCell ref="I30:L30"/>
    <mergeCell ref="M34:T34"/>
    <mergeCell ref="M35:T35"/>
    <mergeCell ref="C34:K34"/>
    <mergeCell ref="C35:K35"/>
    <mergeCell ref="B41:C43"/>
    <mergeCell ref="D42:T42"/>
    <mergeCell ref="B37:C40"/>
    <mergeCell ref="D37:I37"/>
    <mergeCell ref="J37:T37"/>
    <mergeCell ref="D38:I38"/>
    <mergeCell ref="J38:T38"/>
    <mergeCell ref="H39:L39"/>
    <mergeCell ref="N39:T39"/>
    <mergeCell ref="F40:J40"/>
    <mergeCell ref="N40:T40"/>
  </mergeCells>
  <phoneticPr fontId="1"/>
  <dataValidations count="3">
    <dataValidation type="list" allowBlank="1" showInputMessage="1" showErrorMessage="1" sqref="I27">
      <formula1>$AK$6:$AK$8</formula1>
    </dataValidation>
    <dataValidation type="list" allowBlank="1" showInputMessage="1" showErrorMessage="1" sqref="G27">
      <formula1>$AL$6:$AL$8</formula1>
    </dataValidation>
    <dataValidation type="list" allowBlank="1" showInputMessage="1" showErrorMessage="1" sqref="N27">
      <formula1>$AM$6:$AM$7</formula1>
    </dataValidation>
  </dataValidations>
  <pageMargins left="0.70866141732283472" right="0" top="0.59055118110236227"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pageSetUpPr fitToPage="1"/>
  </sheetPr>
  <dimension ref="A1:AH18"/>
  <sheetViews>
    <sheetView showGridLines="0" view="pageBreakPreview" zoomScale="90" zoomScaleNormal="100" zoomScaleSheetLayoutView="90" workbookViewId="0">
      <selection activeCell="N9" sqref="N9"/>
    </sheetView>
  </sheetViews>
  <sheetFormatPr defaultColWidth="9" defaultRowHeight="12.75" x14ac:dyDescent="0.4"/>
  <cols>
    <col min="1" max="1" width="29.875" style="54" customWidth="1"/>
    <col min="2" max="2" width="9.875" style="54" customWidth="1"/>
    <col min="3" max="3" width="5.875" style="54" customWidth="1"/>
    <col min="4" max="4" width="8" style="54" customWidth="1"/>
    <col min="5" max="5" width="5" style="54" customWidth="1"/>
    <col min="6" max="6" width="4.375" style="54" customWidth="1"/>
    <col min="7" max="7" width="5.375" style="54" customWidth="1"/>
    <col min="8" max="8" width="4.25" style="54" customWidth="1"/>
    <col min="9" max="9" width="5.375" style="54" customWidth="1"/>
    <col min="10" max="10" width="4.75" style="54" customWidth="1"/>
    <col min="11" max="11" width="1.75" style="54" customWidth="1"/>
    <col min="12" max="16384" width="9" style="54"/>
  </cols>
  <sheetData>
    <row r="1" spans="1:34" ht="35.25" customHeight="1" x14ac:dyDescent="0.4">
      <c r="A1" s="53" t="s">
        <v>187</v>
      </c>
      <c r="B1" s="53"/>
      <c r="C1" s="53"/>
      <c r="D1" s="53"/>
      <c r="E1" s="53"/>
      <c r="F1" s="53"/>
      <c r="G1" s="53"/>
      <c r="H1" s="53"/>
      <c r="I1" s="53"/>
      <c r="J1" s="53"/>
      <c r="K1" s="53"/>
    </row>
    <row r="2" spans="1:34" s="55" customFormat="1" ht="39" customHeight="1" x14ac:dyDescent="0.4">
      <c r="A2" s="439" t="s">
        <v>188</v>
      </c>
      <c r="B2" s="439"/>
      <c r="C2" s="439"/>
      <c r="D2" s="439"/>
      <c r="E2" s="439"/>
      <c r="F2" s="439"/>
      <c r="G2" s="439"/>
      <c r="H2" s="439"/>
      <c r="I2" s="439"/>
      <c r="J2" s="439"/>
      <c r="K2" s="439"/>
    </row>
    <row r="3" spans="1:34" ht="30" customHeight="1" x14ac:dyDescent="0.4">
      <c r="A3" s="440" t="s">
        <v>189</v>
      </c>
      <c r="B3" s="443" t="s">
        <v>190</v>
      </c>
      <c r="C3" s="444"/>
      <c r="D3" s="444"/>
      <c r="E3" s="444"/>
      <c r="F3" s="444"/>
      <c r="G3" s="444"/>
      <c r="H3" s="444"/>
      <c r="I3" s="444"/>
      <c r="J3" s="445"/>
      <c r="K3" s="161"/>
    </row>
    <row r="4" spans="1:34" ht="33" customHeight="1" x14ac:dyDescent="0.2">
      <c r="A4" s="441"/>
      <c r="B4" s="410" t="s">
        <v>191</v>
      </c>
      <c r="C4" s="411"/>
      <c r="D4" s="421" t="str">
        <f>データシート!L3</f>
        <v/>
      </c>
      <c r="E4" s="422"/>
      <c r="F4" s="422"/>
      <c r="G4" s="422"/>
      <c r="H4" s="422"/>
      <c r="I4" s="422"/>
      <c r="J4" s="423"/>
      <c r="K4" s="162"/>
    </row>
    <row r="5" spans="1:34" ht="33" customHeight="1" x14ac:dyDescent="0.4">
      <c r="A5" s="441"/>
      <c r="B5" s="424" t="s">
        <v>192</v>
      </c>
      <c r="C5" s="425"/>
      <c r="D5" s="414">
        <f>データシート!D52</f>
        <v>0</v>
      </c>
      <c r="E5" s="408"/>
      <c r="F5" s="408"/>
      <c r="G5" s="408"/>
      <c r="H5" s="163"/>
      <c r="I5" s="163"/>
      <c r="J5" s="164"/>
      <c r="K5" s="161"/>
    </row>
    <row r="6" spans="1:34" ht="33" customHeight="1" x14ac:dyDescent="0.2">
      <c r="A6" s="441"/>
      <c r="B6" s="410" t="s">
        <v>193</v>
      </c>
      <c r="C6" s="411"/>
      <c r="D6" s="414">
        <f>データシート!D53</f>
        <v>0</v>
      </c>
      <c r="E6" s="408"/>
      <c r="F6" s="408"/>
      <c r="G6" s="408"/>
      <c r="H6" s="408"/>
      <c r="I6" s="408"/>
      <c r="J6" s="409"/>
      <c r="K6" s="162"/>
    </row>
    <row r="7" spans="1:34" ht="33" customHeight="1" x14ac:dyDescent="0.2">
      <c r="A7" s="441"/>
      <c r="B7" s="426" t="s">
        <v>194</v>
      </c>
      <c r="C7" s="427"/>
      <c r="D7" s="114">
        <f>データシート!D54</f>
        <v>0</v>
      </c>
      <c r="E7" s="165" t="s">
        <v>195</v>
      </c>
      <c r="F7" s="408">
        <f>データシート!G54</f>
        <v>0</v>
      </c>
      <c r="G7" s="408"/>
      <c r="H7" s="408"/>
      <c r="I7" s="408"/>
      <c r="J7" s="409"/>
      <c r="K7" s="162"/>
      <c r="AA7" s="56" t="s">
        <v>196</v>
      </c>
      <c r="AC7" s="56" t="s">
        <v>197</v>
      </c>
      <c r="AD7" s="56" t="s">
        <v>198</v>
      </c>
      <c r="AE7" s="56" t="s">
        <v>199</v>
      </c>
      <c r="AF7" s="56" t="s">
        <v>200</v>
      </c>
      <c r="AH7" s="54" t="s">
        <v>201</v>
      </c>
    </row>
    <row r="8" spans="1:34" ht="59.25" customHeight="1" x14ac:dyDescent="0.4">
      <c r="A8" s="442"/>
      <c r="B8" s="410" t="s">
        <v>202</v>
      </c>
      <c r="C8" s="411"/>
      <c r="D8" s="179">
        <f>データシート!C11</f>
        <v>0</v>
      </c>
      <c r="E8" s="412" t="s">
        <v>203</v>
      </c>
      <c r="F8" s="412"/>
      <c r="G8" s="412"/>
      <c r="H8" s="412"/>
      <c r="I8" s="412"/>
      <c r="J8" s="413"/>
      <c r="K8" s="166"/>
      <c r="AA8" s="56" t="s">
        <v>204</v>
      </c>
      <c r="AC8" s="56" t="s">
        <v>205</v>
      </c>
      <c r="AD8" s="56" t="s">
        <v>206</v>
      </c>
      <c r="AE8" s="56" t="s">
        <v>207</v>
      </c>
      <c r="AF8" s="56" t="s">
        <v>208</v>
      </c>
      <c r="AH8" s="54" t="s">
        <v>208</v>
      </c>
    </row>
    <row r="9" spans="1:34" ht="61.5" customHeight="1" x14ac:dyDescent="0.4">
      <c r="A9" s="58" t="s">
        <v>209</v>
      </c>
      <c r="B9" s="414">
        <f>データシート!D57</f>
        <v>0</v>
      </c>
      <c r="C9" s="408"/>
      <c r="D9" s="408"/>
      <c r="E9" s="408"/>
      <c r="F9" s="408"/>
      <c r="G9" s="408"/>
      <c r="H9" s="408"/>
      <c r="I9" s="408"/>
      <c r="J9" s="409"/>
      <c r="K9" s="167"/>
      <c r="AA9" s="56" t="s">
        <v>210</v>
      </c>
      <c r="AD9" s="56" t="s">
        <v>211</v>
      </c>
      <c r="AF9" s="56" t="s">
        <v>212</v>
      </c>
      <c r="AH9" s="54" t="s">
        <v>212</v>
      </c>
    </row>
    <row r="10" spans="1:34" ht="41.1" customHeight="1" x14ac:dyDescent="0.4">
      <c r="A10" s="59" t="s">
        <v>213</v>
      </c>
      <c r="B10" s="168"/>
      <c r="C10" s="438">
        <f>データシート!D87</f>
        <v>0</v>
      </c>
      <c r="D10" s="438"/>
      <c r="E10" s="438"/>
      <c r="F10" s="438"/>
      <c r="G10" s="438"/>
      <c r="H10" s="142"/>
      <c r="I10" s="142"/>
      <c r="J10" s="141"/>
      <c r="K10" s="161"/>
      <c r="AA10" s="56"/>
      <c r="AF10" s="57" t="s">
        <v>214</v>
      </c>
      <c r="AH10" s="54" t="s">
        <v>215</v>
      </c>
    </row>
    <row r="11" spans="1:34" ht="66.75" customHeight="1" x14ac:dyDescent="0.4">
      <c r="A11" s="60" t="s">
        <v>216</v>
      </c>
      <c r="B11" s="415" t="s">
        <v>217</v>
      </c>
      <c r="C11" s="416"/>
      <c r="D11" s="416"/>
      <c r="E11" s="416"/>
      <c r="F11" s="416"/>
      <c r="G11" s="416"/>
      <c r="H11" s="416"/>
      <c r="I11" s="416"/>
      <c r="J11" s="417"/>
      <c r="K11" s="167"/>
      <c r="AA11" s="56"/>
      <c r="AF11" s="56" t="s">
        <v>218</v>
      </c>
      <c r="AH11" s="54" t="s">
        <v>219</v>
      </c>
    </row>
    <row r="12" spans="1:34" ht="37.5" customHeight="1" x14ac:dyDescent="0.4">
      <c r="A12" s="418" t="s">
        <v>220</v>
      </c>
      <c r="B12" s="410" t="s">
        <v>191</v>
      </c>
      <c r="C12" s="411"/>
      <c r="D12" s="421" t="str">
        <f>データシート!P72</f>
        <v/>
      </c>
      <c r="E12" s="422"/>
      <c r="F12" s="422"/>
      <c r="G12" s="422"/>
      <c r="H12" s="422"/>
      <c r="I12" s="422"/>
      <c r="J12" s="423"/>
      <c r="K12" s="161"/>
      <c r="AA12" s="61"/>
      <c r="AF12" s="56" t="s">
        <v>221</v>
      </c>
      <c r="AH12" s="54" t="s">
        <v>222</v>
      </c>
    </row>
    <row r="13" spans="1:34" ht="37.5" customHeight="1" x14ac:dyDescent="0.4">
      <c r="A13" s="419"/>
      <c r="B13" s="424" t="s">
        <v>192</v>
      </c>
      <c r="C13" s="425"/>
      <c r="D13" s="414">
        <f>データシート!D77</f>
        <v>0</v>
      </c>
      <c r="E13" s="408"/>
      <c r="F13" s="408"/>
      <c r="G13" s="408"/>
      <c r="H13" s="408"/>
      <c r="I13" s="169"/>
      <c r="J13" s="170"/>
      <c r="K13" s="161"/>
      <c r="AF13" s="56" t="s">
        <v>223</v>
      </c>
      <c r="AH13" s="54" t="s">
        <v>221</v>
      </c>
    </row>
    <row r="14" spans="1:34" ht="37.5" customHeight="1" x14ac:dyDescent="0.4">
      <c r="A14" s="419"/>
      <c r="B14" s="426" t="s">
        <v>194</v>
      </c>
      <c r="C14" s="427"/>
      <c r="D14" s="428">
        <f>データシート!D79</f>
        <v>0</v>
      </c>
      <c r="E14" s="429"/>
      <c r="F14" s="429"/>
      <c r="G14" s="429"/>
      <c r="H14" s="429"/>
      <c r="I14" s="429"/>
      <c r="J14" s="430"/>
      <c r="K14" s="161"/>
      <c r="AF14" s="56" t="s">
        <v>224</v>
      </c>
      <c r="AH14" s="54" t="s">
        <v>225</v>
      </c>
    </row>
    <row r="15" spans="1:34" ht="37.5" customHeight="1" x14ac:dyDescent="0.4">
      <c r="A15" s="419"/>
      <c r="B15" s="62" t="s">
        <v>226</v>
      </c>
      <c r="C15" s="63" t="s">
        <v>227</v>
      </c>
      <c r="D15" s="133" t="str">
        <f>データシート!D82</f>
        <v/>
      </c>
      <c r="E15" s="140"/>
      <c r="F15" s="431"/>
      <c r="G15" s="431"/>
      <c r="H15" s="431"/>
      <c r="I15" s="431"/>
      <c r="J15" s="432"/>
      <c r="K15" s="161"/>
      <c r="AF15" s="56" t="s">
        <v>219</v>
      </c>
    </row>
    <row r="16" spans="1:34" ht="37.5" customHeight="1" x14ac:dyDescent="0.4">
      <c r="A16" s="420"/>
      <c r="B16" s="433" t="s">
        <v>228</v>
      </c>
      <c r="C16" s="434"/>
      <c r="D16" s="436">
        <f>データシート!D73</f>
        <v>0</v>
      </c>
      <c r="E16" s="437"/>
      <c r="F16" s="437"/>
      <c r="G16" s="437"/>
      <c r="H16" s="437"/>
      <c r="I16" s="165"/>
      <c r="J16" s="171"/>
      <c r="K16" s="161"/>
    </row>
    <row r="17" spans="1:11" ht="36" customHeight="1" x14ac:dyDescent="0.4">
      <c r="A17" s="64" t="s">
        <v>229</v>
      </c>
      <c r="B17" s="433" t="s">
        <v>230</v>
      </c>
      <c r="C17" s="435"/>
      <c r="D17" s="435"/>
      <c r="E17" s="435"/>
      <c r="F17" s="435"/>
      <c r="G17" s="435"/>
      <c r="H17" s="435"/>
      <c r="I17" s="435"/>
      <c r="J17" s="434"/>
      <c r="K17" s="167"/>
    </row>
    <row r="18" spans="1:11" ht="50.25" customHeight="1" x14ac:dyDescent="0.4">
      <c r="A18" s="407" t="s">
        <v>231</v>
      </c>
      <c r="B18" s="407"/>
      <c r="C18" s="407"/>
      <c r="D18" s="407"/>
      <c r="E18" s="407"/>
      <c r="F18" s="407"/>
      <c r="G18" s="407"/>
      <c r="H18" s="407"/>
      <c r="I18" s="407"/>
      <c r="J18" s="407"/>
      <c r="K18" s="407"/>
    </row>
  </sheetData>
  <sheetProtection algorithmName="SHA-512" hashValue="ZnqGXlfARAuhmjkuodSjkJHBgTwiYyD3vEchXXOVEGptw0xU5scEuZOGBLU/3vWMDe9INJi8e8G6EwxMMR5s7g==" saltValue="HDjzvQIu80UB2ds84hx22w==" spinCount="100000" sheet="1" objects="1" scenarios="1" formatCells="0" selectLockedCells="1"/>
  <mergeCells count="28">
    <mergeCell ref="C10:G10"/>
    <mergeCell ref="D13:H13"/>
    <mergeCell ref="A2:K2"/>
    <mergeCell ref="A3:A8"/>
    <mergeCell ref="B3:J3"/>
    <mergeCell ref="B4:C4"/>
    <mergeCell ref="D4:J4"/>
    <mergeCell ref="B5:C5"/>
    <mergeCell ref="D5:G5"/>
    <mergeCell ref="B6:C6"/>
    <mergeCell ref="D6:J6"/>
    <mergeCell ref="B7:C7"/>
    <mergeCell ref="A18:K18"/>
    <mergeCell ref="F7:J7"/>
    <mergeCell ref="B8:C8"/>
    <mergeCell ref="E8:J8"/>
    <mergeCell ref="B9:J9"/>
    <mergeCell ref="B11:J11"/>
    <mergeCell ref="A12:A16"/>
    <mergeCell ref="B12:C12"/>
    <mergeCell ref="D12:J12"/>
    <mergeCell ref="B13:C13"/>
    <mergeCell ref="B14:C14"/>
    <mergeCell ref="D14:J14"/>
    <mergeCell ref="F15:J15"/>
    <mergeCell ref="B16:C16"/>
    <mergeCell ref="B17:J17"/>
    <mergeCell ref="D16:H16"/>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N32"/>
  <sheetViews>
    <sheetView showGridLines="0" view="pageBreakPreview" zoomScaleNormal="100" zoomScaleSheetLayoutView="100" workbookViewId="0">
      <selection activeCell="G7" sqref="G7:L7"/>
    </sheetView>
  </sheetViews>
  <sheetFormatPr defaultColWidth="9" defaultRowHeight="13.5" x14ac:dyDescent="0.4"/>
  <cols>
    <col min="1" max="1" width="1" style="65" customWidth="1"/>
    <col min="2" max="2" width="7.375" style="65" customWidth="1"/>
    <col min="3" max="3" width="12.875" style="65" customWidth="1"/>
    <col min="4" max="4" width="4.25" style="65" customWidth="1"/>
    <col min="5" max="5" width="7.375" style="65" customWidth="1"/>
    <col min="6" max="6" width="6.625" style="65" customWidth="1"/>
    <col min="7" max="7" width="5.5" style="65" customWidth="1"/>
    <col min="8" max="8" width="4.25" style="65" customWidth="1"/>
    <col min="9" max="9" width="10.75" style="65" customWidth="1"/>
    <col min="10" max="11" width="7.125" style="65" customWidth="1"/>
    <col min="12" max="12" width="3.5" style="65" customWidth="1"/>
    <col min="13" max="13" width="3.125" style="65" customWidth="1"/>
    <col min="14" max="14" width="1.625" style="65" customWidth="1"/>
    <col min="15" max="15" width="7.125" style="65" customWidth="1"/>
    <col min="16" max="16384" width="9" style="65"/>
  </cols>
  <sheetData>
    <row r="1" spans="1:14" x14ac:dyDescent="0.4">
      <c r="A1" s="39"/>
      <c r="B1" s="39" t="s">
        <v>232</v>
      </c>
      <c r="C1" s="39"/>
      <c r="D1" s="39"/>
      <c r="E1" s="39"/>
      <c r="F1" s="39"/>
      <c r="G1" s="39"/>
      <c r="H1" s="39"/>
      <c r="I1" s="39"/>
      <c r="J1" s="39"/>
      <c r="K1" s="39"/>
      <c r="L1" s="39"/>
      <c r="M1" s="39"/>
      <c r="N1" s="39"/>
    </row>
    <row r="2" spans="1:14" ht="16.5" customHeight="1" x14ac:dyDescent="0.4">
      <c r="A2" s="39"/>
      <c r="B2" s="39"/>
      <c r="C2" s="39"/>
      <c r="D2" s="39"/>
      <c r="E2" s="39"/>
      <c r="F2" s="39"/>
      <c r="G2" s="39"/>
      <c r="H2" s="39"/>
      <c r="I2" s="39"/>
      <c r="J2" s="39"/>
      <c r="K2" s="39"/>
      <c r="L2" s="39"/>
      <c r="M2" s="39"/>
      <c r="N2" s="39"/>
    </row>
    <row r="3" spans="1:14" ht="14.25" x14ac:dyDescent="0.4">
      <c r="A3" s="39"/>
      <c r="B3" s="172" t="s">
        <v>139</v>
      </c>
      <c r="C3" s="39"/>
      <c r="D3" s="39"/>
      <c r="E3" s="39"/>
      <c r="F3" s="39"/>
      <c r="G3" s="39"/>
      <c r="H3" s="39"/>
      <c r="I3" s="39"/>
      <c r="J3" s="39"/>
      <c r="K3" s="39"/>
      <c r="L3" s="39"/>
      <c r="M3" s="39"/>
      <c r="N3" s="39"/>
    </row>
    <row r="4" spans="1:14" ht="18" customHeight="1" x14ac:dyDescent="0.4">
      <c r="A4" s="39"/>
      <c r="B4" s="172" t="s">
        <v>233</v>
      </c>
      <c r="C4" s="39"/>
      <c r="D4" s="39"/>
      <c r="E4" s="39"/>
      <c r="F4" s="39"/>
      <c r="G4" s="39"/>
      <c r="H4" s="39"/>
      <c r="I4" s="39"/>
      <c r="J4" s="39"/>
      <c r="K4" s="39"/>
      <c r="L4" s="39"/>
      <c r="M4" s="39"/>
      <c r="N4" s="39"/>
    </row>
    <row r="5" spans="1:14" x14ac:dyDescent="0.4">
      <c r="A5" s="39"/>
      <c r="B5" s="39"/>
      <c r="C5" s="39"/>
      <c r="D5" s="39"/>
      <c r="E5" s="39"/>
      <c r="F5" s="39"/>
      <c r="G5" s="39"/>
      <c r="H5" s="39"/>
      <c r="I5" s="39"/>
      <c r="J5" s="39"/>
      <c r="K5" s="39"/>
      <c r="L5" s="39"/>
      <c r="M5" s="39"/>
      <c r="N5" s="39"/>
    </row>
    <row r="6" spans="1:14" x14ac:dyDescent="0.4">
      <c r="A6" s="39"/>
      <c r="B6" s="39"/>
      <c r="C6" s="39"/>
      <c r="D6" s="39"/>
      <c r="E6" s="39"/>
      <c r="F6" s="39"/>
      <c r="G6" s="39"/>
      <c r="H6" s="39"/>
      <c r="I6" s="39"/>
      <c r="J6" s="39"/>
      <c r="K6" s="39"/>
      <c r="L6" s="39"/>
      <c r="M6" s="39"/>
      <c r="N6" s="39"/>
    </row>
    <row r="7" spans="1:14" ht="17.25" customHeight="1" x14ac:dyDescent="0.4">
      <c r="A7" s="39"/>
      <c r="B7" s="39"/>
      <c r="C7" s="39"/>
      <c r="D7" s="173" t="s">
        <v>234</v>
      </c>
      <c r="E7" s="39" t="s">
        <v>235</v>
      </c>
      <c r="F7" s="39"/>
      <c r="G7" s="456">
        <f>様式第１!J7</f>
        <v>0</v>
      </c>
      <c r="H7" s="456"/>
      <c r="I7" s="456"/>
      <c r="J7" s="456"/>
      <c r="K7" s="456"/>
      <c r="L7" s="456"/>
      <c r="M7" s="39"/>
      <c r="N7" s="39"/>
    </row>
    <row r="8" spans="1:14" ht="22.5" customHeight="1" x14ac:dyDescent="0.4">
      <c r="A8" s="39"/>
      <c r="B8" s="39"/>
      <c r="C8" s="39"/>
      <c r="D8" s="39"/>
      <c r="E8" s="39" t="s">
        <v>236</v>
      </c>
      <c r="F8" s="39"/>
      <c r="G8" s="456">
        <f>様式第１!J8</f>
        <v>0</v>
      </c>
      <c r="H8" s="456"/>
      <c r="I8" s="456"/>
      <c r="J8" s="456"/>
      <c r="K8" s="456"/>
      <c r="L8" s="456"/>
      <c r="M8" s="39"/>
      <c r="N8" s="39"/>
    </row>
    <row r="9" spans="1:14" ht="21.75" customHeight="1" x14ac:dyDescent="0.4">
      <c r="A9" s="39"/>
      <c r="B9" s="39"/>
      <c r="C9" s="39"/>
      <c r="D9" s="39"/>
      <c r="E9" s="395" t="s">
        <v>151</v>
      </c>
      <c r="F9" s="395"/>
      <c r="G9" s="457" t="str">
        <f>様式第１!J9</f>
        <v>　</v>
      </c>
      <c r="H9" s="457"/>
      <c r="I9" s="457"/>
      <c r="J9" s="457"/>
      <c r="K9" s="457"/>
      <c r="L9" s="39" t="s">
        <v>237</v>
      </c>
      <c r="M9" s="39"/>
      <c r="N9" s="39"/>
    </row>
    <row r="10" spans="1:14" ht="20.25" customHeight="1" x14ac:dyDescent="0.4">
      <c r="A10" s="39"/>
      <c r="B10" s="39"/>
      <c r="C10" s="39"/>
      <c r="D10" s="39" t="s">
        <v>238</v>
      </c>
      <c r="E10" s="39"/>
      <c r="F10" s="39"/>
      <c r="G10" s="39"/>
      <c r="H10" s="456">
        <f>様式第１!L13</f>
        <v>0</v>
      </c>
      <c r="I10" s="456"/>
      <c r="J10" s="456"/>
      <c r="K10" s="456"/>
      <c r="L10" s="456"/>
      <c r="M10" s="39" t="s">
        <v>239</v>
      </c>
      <c r="N10" s="39"/>
    </row>
    <row r="11" spans="1:14" x14ac:dyDescent="0.4">
      <c r="A11" s="39"/>
      <c r="B11" s="39"/>
      <c r="C11" s="39"/>
      <c r="D11" s="39"/>
      <c r="E11" s="39"/>
      <c r="F11" s="39"/>
      <c r="G11" s="39"/>
      <c r="H11" s="39"/>
      <c r="I11" s="455"/>
      <c r="J11" s="455"/>
      <c r="K11" s="455"/>
      <c r="L11" s="455"/>
      <c r="M11" s="39"/>
      <c r="N11" s="39"/>
    </row>
    <row r="12" spans="1:14" x14ac:dyDescent="0.4">
      <c r="A12" s="39"/>
      <c r="B12" s="39"/>
      <c r="C12" s="39"/>
      <c r="D12" s="39"/>
      <c r="E12" s="39"/>
      <c r="F12" s="39"/>
      <c r="G12" s="39"/>
      <c r="H12" s="39"/>
      <c r="I12" s="39"/>
      <c r="J12" s="39"/>
      <c r="K12" s="39"/>
      <c r="L12" s="39"/>
      <c r="M12" s="39"/>
      <c r="N12" s="39"/>
    </row>
    <row r="13" spans="1:14" ht="14.25" x14ac:dyDescent="0.4">
      <c r="A13" s="39"/>
      <c r="B13" s="39" t="s">
        <v>240</v>
      </c>
      <c r="C13" s="39"/>
      <c r="D13" s="172" t="s">
        <v>241</v>
      </c>
      <c r="E13" s="39"/>
      <c r="F13" s="39"/>
      <c r="G13" s="39"/>
      <c r="H13" s="39"/>
      <c r="I13" s="39"/>
      <c r="J13" s="39"/>
      <c r="K13" s="39"/>
      <c r="L13" s="39"/>
      <c r="M13" s="39"/>
      <c r="N13" s="39"/>
    </row>
    <row r="14" spans="1:14" ht="14.25" x14ac:dyDescent="0.4">
      <c r="A14" s="39"/>
      <c r="B14" s="39"/>
      <c r="C14" s="172" t="s">
        <v>242</v>
      </c>
      <c r="D14" s="39"/>
      <c r="E14" s="39"/>
      <c r="F14" s="39"/>
      <c r="G14" s="39"/>
      <c r="H14" s="39"/>
      <c r="I14" s="39"/>
      <c r="J14" s="39"/>
      <c r="K14" s="39"/>
      <c r="L14" s="39"/>
      <c r="M14" s="39"/>
      <c r="N14" s="39"/>
    </row>
    <row r="15" spans="1:14" x14ac:dyDescent="0.4">
      <c r="A15" s="39"/>
      <c r="B15" s="39"/>
      <c r="C15" s="39"/>
      <c r="D15" s="39"/>
      <c r="E15" s="39"/>
      <c r="F15" s="39"/>
      <c r="G15" s="39"/>
      <c r="H15" s="39"/>
      <c r="I15" s="39"/>
      <c r="J15" s="39"/>
      <c r="K15" s="39"/>
      <c r="L15" s="39"/>
      <c r="M15" s="39"/>
      <c r="N15" s="39"/>
    </row>
    <row r="16" spans="1:14" x14ac:dyDescent="0.4">
      <c r="A16" s="39"/>
      <c r="B16" s="39"/>
      <c r="C16" s="39"/>
      <c r="D16" s="39"/>
      <c r="E16" s="39"/>
      <c r="F16" s="39"/>
      <c r="G16" s="39"/>
      <c r="H16" s="39"/>
      <c r="I16" s="39"/>
      <c r="J16" s="39"/>
      <c r="K16" s="39"/>
      <c r="L16" s="39"/>
      <c r="M16" s="39"/>
      <c r="N16" s="39"/>
    </row>
    <row r="17" spans="1:14" ht="61.5" customHeight="1" x14ac:dyDescent="0.4">
      <c r="A17" s="39"/>
      <c r="B17" s="449" t="s">
        <v>243</v>
      </c>
      <c r="C17" s="449"/>
      <c r="D17" s="449"/>
      <c r="E17" s="449"/>
      <c r="F17" s="449"/>
      <c r="G17" s="449"/>
      <c r="H17" s="449"/>
      <c r="I17" s="449"/>
      <c r="J17" s="449"/>
      <c r="K17" s="449"/>
      <c r="L17" s="449"/>
      <c r="M17" s="449"/>
      <c r="N17" s="449"/>
    </row>
    <row r="18" spans="1:14" ht="18" customHeight="1" x14ac:dyDescent="0.4">
      <c r="A18" s="39"/>
      <c r="B18" s="39"/>
      <c r="C18" s="39"/>
      <c r="D18" s="39"/>
      <c r="E18" s="39"/>
      <c r="F18" s="39"/>
      <c r="G18" s="39" t="s">
        <v>244</v>
      </c>
      <c r="H18" s="39"/>
      <c r="I18" s="39"/>
      <c r="J18" s="39"/>
      <c r="K18" s="39"/>
      <c r="L18" s="39"/>
      <c r="M18" s="39"/>
      <c r="N18" s="39"/>
    </row>
    <row r="19" spans="1:14" ht="18" customHeight="1" x14ac:dyDescent="0.4">
      <c r="A19" s="39"/>
      <c r="B19" s="39"/>
      <c r="C19" s="39"/>
      <c r="D19" s="39"/>
      <c r="E19" s="39"/>
      <c r="F19" s="39"/>
      <c r="G19" s="39"/>
      <c r="H19" s="39"/>
      <c r="I19" s="39"/>
      <c r="J19" s="39"/>
      <c r="K19" s="39"/>
      <c r="L19" s="39"/>
      <c r="M19" s="39"/>
      <c r="N19" s="39"/>
    </row>
    <row r="20" spans="1:14" ht="33" customHeight="1" x14ac:dyDescent="0.4">
      <c r="A20" s="39"/>
      <c r="B20" s="377" t="s">
        <v>245</v>
      </c>
      <c r="C20" s="377"/>
      <c r="D20" s="450" t="s">
        <v>246</v>
      </c>
      <c r="E20" s="451"/>
      <c r="F20" s="452" t="str">
        <f>様式第１!I30</f>
        <v/>
      </c>
      <c r="G20" s="453"/>
      <c r="H20" s="453"/>
      <c r="I20" s="454"/>
      <c r="J20" s="151" t="s">
        <v>247</v>
      </c>
      <c r="K20" s="151"/>
      <c r="L20" s="151"/>
      <c r="M20" s="174"/>
      <c r="N20" s="39"/>
    </row>
    <row r="21" spans="1:14" ht="33" customHeight="1" x14ac:dyDescent="0.4">
      <c r="A21" s="39"/>
      <c r="B21" s="377" t="s">
        <v>248</v>
      </c>
      <c r="C21" s="377"/>
      <c r="D21" s="386">
        <f>データシート!D35</f>
        <v>0</v>
      </c>
      <c r="E21" s="386"/>
      <c r="F21" s="386"/>
      <c r="G21" s="386"/>
      <c r="H21" s="386"/>
      <c r="I21" s="49" t="s">
        <v>249</v>
      </c>
      <c r="J21" s="386">
        <f>データシート!D37</f>
        <v>0</v>
      </c>
      <c r="K21" s="386"/>
      <c r="L21" s="386"/>
      <c r="M21" s="386"/>
      <c r="N21" s="39"/>
    </row>
    <row r="22" spans="1:14" ht="33" customHeight="1" x14ac:dyDescent="0.4">
      <c r="A22" s="39"/>
      <c r="B22" s="377" t="s">
        <v>250</v>
      </c>
      <c r="C22" s="377"/>
      <c r="D22" s="386">
        <f>データシート!D36</f>
        <v>0</v>
      </c>
      <c r="E22" s="386"/>
      <c r="F22" s="386"/>
      <c r="G22" s="386"/>
      <c r="H22" s="386"/>
      <c r="I22" s="49" t="s">
        <v>251</v>
      </c>
      <c r="J22" s="448">
        <f>データシート!D38</f>
        <v>0</v>
      </c>
      <c r="K22" s="386"/>
      <c r="L22" s="386"/>
      <c r="M22" s="386"/>
      <c r="N22" s="39"/>
    </row>
    <row r="23" spans="1:14" ht="33" customHeight="1" x14ac:dyDescent="0.4">
      <c r="A23" s="39"/>
      <c r="B23" s="377" t="s">
        <v>252</v>
      </c>
      <c r="C23" s="377"/>
      <c r="D23" s="386">
        <f>データシート!D39</f>
        <v>0</v>
      </c>
      <c r="E23" s="386"/>
      <c r="F23" s="386"/>
      <c r="G23" s="49"/>
      <c r="H23" s="175" t="s">
        <v>253</v>
      </c>
      <c r="I23" s="386">
        <f>データシート!D40</f>
        <v>0</v>
      </c>
      <c r="J23" s="386"/>
      <c r="K23" s="386"/>
      <c r="L23" s="386"/>
      <c r="M23" s="386"/>
      <c r="N23" s="39"/>
    </row>
    <row r="24" spans="1:14" ht="33" customHeight="1" x14ac:dyDescent="0.4">
      <c r="A24" s="39"/>
      <c r="B24" s="377" t="s">
        <v>254</v>
      </c>
      <c r="C24" s="377"/>
      <c r="D24" s="446">
        <f>データシート!D42</f>
        <v>0</v>
      </c>
      <c r="E24" s="446"/>
      <c r="F24" s="446"/>
      <c r="G24" s="446"/>
      <c r="H24" s="446"/>
      <c r="I24" s="446"/>
      <c r="J24" s="446"/>
      <c r="K24" s="446"/>
      <c r="L24" s="446"/>
      <c r="M24" s="446"/>
      <c r="N24" s="39"/>
    </row>
    <row r="25" spans="1:14" ht="33" customHeight="1" x14ac:dyDescent="0.4">
      <c r="A25" s="39"/>
      <c r="B25" s="377" t="s">
        <v>255</v>
      </c>
      <c r="C25" s="377"/>
      <c r="D25" s="446">
        <f>データシート!D41</f>
        <v>0</v>
      </c>
      <c r="E25" s="446"/>
      <c r="F25" s="446"/>
      <c r="G25" s="446"/>
      <c r="H25" s="446"/>
      <c r="I25" s="446"/>
      <c r="J25" s="446"/>
      <c r="K25" s="446"/>
      <c r="L25" s="446"/>
      <c r="M25" s="446"/>
      <c r="N25" s="39"/>
    </row>
    <row r="26" spans="1:14" x14ac:dyDescent="0.4">
      <c r="A26" s="39"/>
      <c r="B26" s="176" t="s">
        <v>256</v>
      </c>
      <c r="C26" s="39"/>
      <c r="D26" s="39"/>
      <c r="E26" s="39"/>
      <c r="F26" s="39"/>
      <c r="G26" s="39"/>
      <c r="H26" s="39"/>
      <c r="I26" s="39"/>
      <c r="J26" s="39"/>
      <c r="K26" s="39"/>
      <c r="L26" s="39"/>
      <c r="M26" s="39"/>
      <c r="N26" s="39"/>
    </row>
    <row r="27" spans="1:14" x14ac:dyDescent="0.4">
      <c r="A27" s="39"/>
      <c r="B27" s="176" t="s">
        <v>257</v>
      </c>
      <c r="C27" s="39"/>
      <c r="D27" s="39"/>
      <c r="E27" s="39"/>
      <c r="F27" s="39"/>
      <c r="G27" s="39"/>
      <c r="H27" s="39"/>
      <c r="I27" s="39"/>
      <c r="J27" s="39"/>
      <c r="K27" s="39"/>
      <c r="L27" s="39"/>
      <c r="M27" s="39"/>
      <c r="N27" s="39"/>
    </row>
    <row r="28" spans="1:14" x14ac:dyDescent="0.4">
      <c r="A28" s="39"/>
      <c r="B28" s="39"/>
      <c r="C28" s="39"/>
      <c r="D28" s="39"/>
      <c r="E28" s="39"/>
      <c r="F28" s="39"/>
      <c r="G28" s="39"/>
      <c r="H28" s="39"/>
      <c r="I28" s="39"/>
      <c r="J28" s="39"/>
      <c r="K28" s="39"/>
      <c r="L28" s="39"/>
      <c r="M28" s="39"/>
      <c r="N28" s="39"/>
    </row>
    <row r="29" spans="1:14" x14ac:dyDescent="0.4">
      <c r="A29" s="39"/>
      <c r="B29" s="177"/>
      <c r="C29" s="177"/>
      <c r="D29" s="177"/>
      <c r="E29" s="177"/>
      <c r="F29" s="177"/>
      <c r="G29" s="177"/>
      <c r="H29" s="177"/>
      <c r="I29" s="177"/>
      <c r="J29" s="177"/>
      <c r="K29" s="177"/>
      <c r="L29" s="177"/>
      <c r="M29" s="177"/>
      <c r="N29" s="39"/>
    </row>
    <row r="30" spans="1:14" ht="16.5" customHeight="1" x14ac:dyDescent="0.4">
      <c r="A30" s="39"/>
      <c r="B30" s="39" t="s">
        <v>258</v>
      </c>
      <c r="C30" s="39"/>
      <c r="D30" s="39"/>
      <c r="E30" s="39"/>
      <c r="F30" s="39"/>
      <c r="G30" s="39"/>
      <c r="H30" s="39"/>
      <c r="I30" s="39"/>
      <c r="J30" s="39"/>
      <c r="K30" s="39"/>
      <c r="L30" s="39"/>
      <c r="M30" s="39"/>
      <c r="N30" s="39"/>
    </row>
    <row r="31" spans="1:14" ht="41.1" customHeight="1" x14ac:dyDescent="0.4">
      <c r="A31" s="39"/>
      <c r="B31" s="376" t="s">
        <v>259</v>
      </c>
      <c r="C31" s="376"/>
      <c r="D31" s="49" t="s">
        <v>260</v>
      </c>
      <c r="E31" s="153"/>
      <c r="F31" s="447"/>
      <c r="G31" s="378"/>
      <c r="H31" s="178" t="s">
        <v>138</v>
      </c>
      <c r="I31" s="49" t="s">
        <v>261</v>
      </c>
      <c r="J31" s="377"/>
      <c r="K31" s="377"/>
      <c r="L31" s="377"/>
      <c r="M31" s="377"/>
      <c r="N31" s="39"/>
    </row>
    <row r="32" spans="1:14" ht="39.75" customHeight="1" x14ac:dyDescent="0.4">
      <c r="A32" s="39"/>
      <c r="B32" s="156"/>
      <c r="C32" s="156"/>
      <c r="D32" s="156"/>
      <c r="E32" s="156"/>
      <c r="F32" s="156"/>
      <c r="G32" s="156"/>
      <c r="H32" s="156"/>
      <c r="I32" s="156"/>
      <c r="J32" s="156"/>
      <c r="K32" s="156"/>
      <c r="L32" s="156"/>
      <c r="M32" s="156"/>
      <c r="N32" s="39"/>
    </row>
  </sheetData>
  <sheetProtection algorithmName="SHA-512" hashValue="WA2Hf5y0v5j/ExiEN+oL8KDwxIPHLcJAm4mWO9BLsIC8pXkxUQL44cahai27zHV70G/AcIpTi4NoTFwreSm28Q==" saltValue="n+vlS6lt9UjcKnXyXa54Tw==" spinCount="100000" sheet="1" objects="1" scenarios="1" formatCells="0" selectLockedCells="1"/>
  <mergeCells count="26">
    <mergeCell ref="I11:L11"/>
    <mergeCell ref="G7:L7"/>
    <mergeCell ref="G8:L8"/>
    <mergeCell ref="E9:F9"/>
    <mergeCell ref="G9:K9"/>
    <mergeCell ref="H10:L10"/>
    <mergeCell ref="B17:N17"/>
    <mergeCell ref="B20:C20"/>
    <mergeCell ref="D20:E20"/>
    <mergeCell ref="F20:I20"/>
    <mergeCell ref="B21:C21"/>
    <mergeCell ref="D21:H21"/>
    <mergeCell ref="J21:M21"/>
    <mergeCell ref="B22:C22"/>
    <mergeCell ref="D22:H22"/>
    <mergeCell ref="J22:M22"/>
    <mergeCell ref="B23:C23"/>
    <mergeCell ref="D23:F23"/>
    <mergeCell ref="I23:M23"/>
    <mergeCell ref="B24:C24"/>
    <mergeCell ref="D24:M24"/>
    <mergeCell ref="B25:C25"/>
    <mergeCell ref="D25:M25"/>
    <mergeCell ref="B31:C31"/>
    <mergeCell ref="F31:G31"/>
    <mergeCell ref="J31:M31"/>
  </mergeCells>
  <phoneticPr fontId="1"/>
  <pageMargins left="0.70866141732283472" right="0.5118110236220472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B1:L15"/>
  <sheetViews>
    <sheetView showGridLines="0" zoomScaleNormal="100" workbookViewId="0">
      <selection activeCell="C6" sqref="C6:D6"/>
    </sheetView>
  </sheetViews>
  <sheetFormatPr defaultRowHeight="18.75" x14ac:dyDescent="0.4"/>
  <cols>
    <col min="1" max="1" width="2.125" style="66" customWidth="1"/>
    <col min="2" max="2" width="25.875" style="66" customWidth="1"/>
    <col min="3" max="3" width="18.75" style="66" customWidth="1"/>
    <col min="4" max="4" width="8.375" style="66" customWidth="1"/>
    <col min="5" max="5" width="9" style="66" customWidth="1"/>
    <col min="6" max="6" width="29.375" style="66" customWidth="1"/>
    <col min="7" max="7" width="1.375" style="66" customWidth="1"/>
    <col min="8" max="8" width="9" style="66"/>
    <col min="9" max="9" width="12.875" style="66" customWidth="1"/>
    <col min="10" max="10" width="12.125" style="66" customWidth="1"/>
    <col min="11" max="11" width="11.375" style="66" customWidth="1"/>
    <col min="12" max="12" width="4.75" style="66" customWidth="1"/>
    <col min="13" max="13" width="2.125" style="66" customWidth="1"/>
    <col min="14" max="256" width="9" style="66"/>
    <col min="257" max="257" width="2.125" style="66" customWidth="1"/>
    <col min="258" max="258" width="25.875" style="66" customWidth="1"/>
    <col min="259" max="259" width="18.75" style="66" customWidth="1"/>
    <col min="260" max="260" width="8.375" style="66" customWidth="1"/>
    <col min="261" max="261" width="9" style="66" customWidth="1"/>
    <col min="262" max="262" width="29.375" style="66" customWidth="1"/>
    <col min="263" max="263" width="1.375" style="66" customWidth="1"/>
    <col min="264" max="264" width="9" style="66"/>
    <col min="265" max="265" width="12.875" style="66" customWidth="1"/>
    <col min="266" max="266" width="12.125" style="66" customWidth="1"/>
    <col min="267" max="267" width="11.375" style="66" customWidth="1"/>
    <col min="268" max="268" width="4.75" style="66" customWidth="1"/>
    <col min="269" max="269" width="2.125" style="66" customWidth="1"/>
    <col min="270" max="512" width="9" style="66"/>
    <col min="513" max="513" width="2.125" style="66" customWidth="1"/>
    <col min="514" max="514" width="25.875" style="66" customWidth="1"/>
    <col min="515" max="515" width="18.75" style="66" customWidth="1"/>
    <col min="516" max="516" width="8.375" style="66" customWidth="1"/>
    <col min="517" max="517" width="9" style="66" customWidth="1"/>
    <col min="518" max="518" width="29.375" style="66" customWidth="1"/>
    <col min="519" max="519" width="1.375" style="66" customWidth="1"/>
    <col min="520" max="520" width="9" style="66"/>
    <col min="521" max="521" width="12.875" style="66" customWidth="1"/>
    <col min="522" max="522" width="12.125" style="66" customWidth="1"/>
    <col min="523" max="523" width="11.375" style="66" customWidth="1"/>
    <col min="524" max="524" width="4.75" style="66" customWidth="1"/>
    <col min="525" max="525" width="2.125" style="66" customWidth="1"/>
    <col min="526" max="768" width="9" style="66"/>
    <col min="769" max="769" width="2.125" style="66" customWidth="1"/>
    <col min="770" max="770" width="25.875" style="66" customWidth="1"/>
    <col min="771" max="771" width="18.75" style="66" customWidth="1"/>
    <col min="772" max="772" width="8.375" style="66" customWidth="1"/>
    <col min="773" max="773" width="9" style="66" customWidth="1"/>
    <col min="774" max="774" width="29.375" style="66" customWidth="1"/>
    <col min="775" max="775" width="1.375" style="66" customWidth="1"/>
    <col min="776" max="776" width="9" style="66"/>
    <col min="777" max="777" width="12.875" style="66" customWidth="1"/>
    <col min="778" max="778" width="12.125" style="66" customWidth="1"/>
    <col min="779" max="779" width="11.375" style="66" customWidth="1"/>
    <col min="780" max="780" width="4.75" style="66" customWidth="1"/>
    <col min="781" max="781" width="2.125" style="66" customWidth="1"/>
    <col min="782" max="1024" width="9" style="66"/>
    <col min="1025" max="1025" width="2.125" style="66" customWidth="1"/>
    <col min="1026" max="1026" width="25.875" style="66" customWidth="1"/>
    <col min="1027" max="1027" width="18.75" style="66" customWidth="1"/>
    <col min="1028" max="1028" width="8.375" style="66" customWidth="1"/>
    <col min="1029" max="1029" width="9" style="66" customWidth="1"/>
    <col min="1030" max="1030" width="29.375" style="66" customWidth="1"/>
    <col min="1031" max="1031" width="1.375" style="66" customWidth="1"/>
    <col min="1032" max="1032" width="9" style="66"/>
    <col min="1033" max="1033" width="12.875" style="66" customWidth="1"/>
    <col min="1034" max="1034" width="12.125" style="66" customWidth="1"/>
    <col min="1035" max="1035" width="11.375" style="66" customWidth="1"/>
    <col min="1036" max="1036" width="4.75" style="66" customWidth="1"/>
    <col min="1037" max="1037" width="2.125" style="66" customWidth="1"/>
    <col min="1038" max="1280" width="9" style="66"/>
    <col min="1281" max="1281" width="2.125" style="66" customWidth="1"/>
    <col min="1282" max="1282" width="25.875" style="66" customWidth="1"/>
    <col min="1283" max="1283" width="18.75" style="66" customWidth="1"/>
    <col min="1284" max="1284" width="8.375" style="66" customWidth="1"/>
    <col min="1285" max="1285" width="9" style="66" customWidth="1"/>
    <col min="1286" max="1286" width="29.375" style="66" customWidth="1"/>
    <col min="1287" max="1287" width="1.375" style="66" customWidth="1"/>
    <col min="1288" max="1288" width="9" style="66"/>
    <col min="1289" max="1289" width="12.875" style="66" customWidth="1"/>
    <col min="1290" max="1290" width="12.125" style="66" customWidth="1"/>
    <col min="1291" max="1291" width="11.375" style="66" customWidth="1"/>
    <col min="1292" max="1292" width="4.75" style="66" customWidth="1"/>
    <col min="1293" max="1293" width="2.125" style="66" customWidth="1"/>
    <col min="1294" max="1536" width="9" style="66"/>
    <col min="1537" max="1537" width="2.125" style="66" customWidth="1"/>
    <col min="1538" max="1538" width="25.875" style="66" customWidth="1"/>
    <col min="1539" max="1539" width="18.75" style="66" customWidth="1"/>
    <col min="1540" max="1540" width="8.375" style="66" customWidth="1"/>
    <col min="1541" max="1541" width="9" style="66" customWidth="1"/>
    <col min="1542" max="1542" width="29.375" style="66" customWidth="1"/>
    <col min="1543" max="1543" width="1.375" style="66" customWidth="1"/>
    <col min="1544" max="1544" width="9" style="66"/>
    <col min="1545" max="1545" width="12.875" style="66" customWidth="1"/>
    <col min="1546" max="1546" width="12.125" style="66" customWidth="1"/>
    <col min="1547" max="1547" width="11.375" style="66" customWidth="1"/>
    <col min="1548" max="1548" width="4.75" style="66" customWidth="1"/>
    <col min="1549" max="1549" width="2.125" style="66" customWidth="1"/>
    <col min="1550" max="1792" width="9" style="66"/>
    <col min="1793" max="1793" width="2.125" style="66" customWidth="1"/>
    <col min="1794" max="1794" width="25.875" style="66" customWidth="1"/>
    <col min="1795" max="1795" width="18.75" style="66" customWidth="1"/>
    <col min="1796" max="1796" width="8.375" style="66" customWidth="1"/>
    <col min="1797" max="1797" width="9" style="66" customWidth="1"/>
    <col min="1798" max="1798" width="29.375" style="66" customWidth="1"/>
    <col min="1799" max="1799" width="1.375" style="66" customWidth="1"/>
    <col min="1800" max="1800" width="9" style="66"/>
    <col min="1801" max="1801" width="12.875" style="66" customWidth="1"/>
    <col min="1802" max="1802" width="12.125" style="66" customWidth="1"/>
    <col min="1803" max="1803" width="11.375" style="66" customWidth="1"/>
    <col min="1804" max="1804" width="4.75" style="66" customWidth="1"/>
    <col min="1805" max="1805" width="2.125" style="66" customWidth="1"/>
    <col min="1806" max="2048" width="9" style="66"/>
    <col min="2049" max="2049" width="2.125" style="66" customWidth="1"/>
    <col min="2050" max="2050" width="25.875" style="66" customWidth="1"/>
    <col min="2051" max="2051" width="18.75" style="66" customWidth="1"/>
    <col min="2052" max="2052" width="8.375" style="66" customWidth="1"/>
    <col min="2053" max="2053" width="9" style="66" customWidth="1"/>
    <col min="2054" max="2054" width="29.375" style="66" customWidth="1"/>
    <col min="2055" max="2055" width="1.375" style="66" customWidth="1"/>
    <col min="2056" max="2056" width="9" style="66"/>
    <col min="2057" max="2057" width="12.875" style="66" customWidth="1"/>
    <col min="2058" max="2058" width="12.125" style="66" customWidth="1"/>
    <col min="2059" max="2059" width="11.375" style="66" customWidth="1"/>
    <col min="2060" max="2060" width="4.75" style="66" customWidth="1"/>
    <col min="2061" max="2061" width="2.125" style="66" customWidth="1"/>
    <col min="2062" max="2304" width="9" style="66"/>
    <col min="2305" max="2305" width="2.125" style="66" customWidth="1"/>
    <col min="2306" max="2306" width="25.875" style="66" customWidth="1"/>
    <col min="2307" max="2307" width="18.75" style="66" customWidth="1"/>
    <col min="2308" max="2308" width="8.375" style="66" customWidth="1"/>
    <col min="2309" max="2309" width="9" style="66" customWidth="1"/>
    <col min="2310" max="2310" width="29.375" style="66" customWidth="1"/>
    <col min="2311" max="2311" width="1.375" style="66" customWidth="1"/>
    <col min="2312" max="2312" width="9" style="66"/>
    <col min="2313" max="2313" width="12.875" style="66" customWidth="1"/>
    <col min="2314" max="2314" width="12.125" style="66" customWidth="1"/>
    <col min="2315" max="2315" width="11.375" style="66" customWidth="1"/>
    <col min="2316" max="2316" width="4.75" style="66" customWidth="1"/>
    <col min="2317" max="2317" width="2.125" style="66" customWidth="1"/>
    <col min="2318" max="2560" width="9" style="66"/>
    <col min="2561" max="2561" width="2.125" style="66" customWidth="1"/>
    <col min="2562" max="2562" width="25.875" style="66" customWidth="1"/>
    <col min="2563" max="2563" width="18.75" style="66" customWidth="1"/>
    <col min="2564" max="2564" width="8.375" style="66" customWidth="1"/>
    <col min="2565" max="2565" width="9" style="66" customWidth="1"/>
    <col min="2566" max="2566" width="29.375" style="66" customWidth="1"/>
    <col min="2567" max="2567" width="1.375" style="66" customWidth="1"/>
    <col min="2568" max="2568" width="9" style="66"/>
    <col min="2569" max="2569" width="12.875" style="66" customWidth="1"/>
    <col min="2570" max="2570" width="12.125" style="66" customWidth="1"/>
    <col min="2571" max="2571" width="11.375" style="66" customWidth="1"/>
    <col min="2572" max="2572" width="4.75" style="66" customWidth="1"/>
    <col min="2573" max="2573" width="2.125" style="66" customWidth="1"/>
    <col min="2574" max="2816" width="9" style="66"/>
    <col min="2817" max="2817" width="2.125" style="66" customWidth="1"/>
    <col min="2818" max="2818" width="25.875" style="66" customWidth="1"/>
    <col min="2819" max="2819" width="18.75" style="66" customWidth="1"/>
    <col min="2820" max="2820" width="8.375" style="66" customWidth="1"/>
    <col min="2821" max="2821" width="9" style="66" customWidth="1"/>
    <col min="2822" max="2822" width="29.375" style="66" customWidth="1"/>
    <col min="2823" max="2823" width="1.375" style="66" customWidth="1"/>
    <col min="2824" max="2824" width="9" style="66"/>
    <col min="2825" max="2825" width="12.875" style="66" customWidth="1"/>
    <col min="2826" max="2826" width="12.125" style="66" customWidth="1"/>
    <col min="2827" max="2827" width="11.375" style="66" customWidth="1"/>
    <col min="2828" max="2828" width="4.75" style="66" customWidth="1"/>
    <col min="2829" max="2829" width="2.125" style="66" customWidth="1"/>
    <col min="2830" max="3072" width="9" style="66"/>
    <col min="3073" max="3073" width="2.125" style="66" customWidth="1"/>
    <col min="3074" max="3074" width="25.875" style="66" customWidth="1"/>
    <col min="3075" max="3075" width="18.75" style="66" customWidth="1"/>
    <col min="3076" max="3076" width="8.375" style="66" customWidth="1"/>
    <col min="3077" max="3077" width="9" style="66" customWidth="1"/>
    <col min="3078" max="3078" width="29.375" style="66" customWidth="1"/>
    <col min="3079" max="3079" width="1.375" style="66" customWidth="1"/>
    <col min="3080" max="3080" width="9" style="66"/>
    <col min="3081" max="3081" width="12.875" style="66" customWidth="1"/>
    <col min="3082" max="3082" width="12.125" style="66" customWidth="1"/>
    <col min="3083" max="3083" width="11.375" style="66" customWidth="1"/>
    <col min="3084" max="3084" width="4.75" style="66" customWidth="1"/>
    <col min="3085" max="3085" width="2.125" style="66" customWidth="1"/>
    <col min="3086" max="3328" width="9" style="66"/>
    <col min="3329" max="3329" width="2.125" style="66" customWidth="1"/>
    <col min="3330" max="3330" width="25.875" style="66" customWidth="1"/>
    <col min="3331" max="3331" width="18.75" style="66" customWidth="1"/>
    <col min="3332" max="3332" width="8.375" style="66" customWidth="1"/>
    <col min="3333" max="3333" width="9" style="66" customWidth="1"/>
    <col min="3334" max="3334" width="29.375" style="66" customWidth="1"/>
    <col min="3335" max="3335" width="1.375" style="66" customWidth="1"/>
    <col min="3336" max="3336" width="9" style="66"/>
    <col min="3337" max="3337" width="12.875" style="66" customWidth="1"/>
    <col min="3338" max="3338" width="12.125" style="66" customWidth="1"/>
    <col min="3339" max="3339" width="11.375" style="66" customWidth="1"/>
    <col min="3340" max="3340" width="4.75" style="66" customWidth="1"/>
    <col min="3341" max="3341" width="2.125" style="66" customWidth="1"/>
    <col min="3342" max="3584" width="9" style="66"/>
    <col min="3585" max="3585" width="2.125" style="66" customWidth="1"/>
    <col min="3586" max="3586" width="25.875" style="66" customWidth="1"/>
    <col min="3587" max="3587" width="18.75" style="66" customWidth="1"/>
    <col min="3588" max="3588" width="8.375" style="66" customWidth="1"/>
    <col min="3589" max="3589" width="9" style="66" customWidth="1"/>
    <col min="3590" max="3590" width="29.375" style="66" customWidth="1"/>
    <col min="3591" max="3591" width="1.375" style="66" customWidth="1"/>
    <col min="3592" max="3592" width="9" style="66"/>
    <col min="3593" max="3593" width="12.875" style="66" customWidth="1"/>
    <col min="3594" max="3594" width="12.125" style="66" customWidth="1"/>
    <col min="3595" max="3595" width="11.375" style="66" customWidth="1"/>
    <col min="3596" max="3596" width="4.75" style="66" customWidth="1"/>
    <col min="3597" max="3597" width="2.125" style="66" customWidth="1"/>
    <col min="3598" max="3840" width="9" style="66"/>
    <col min="3841" max="3841" width="2.125" style="66" customWidth="1"/>
    <col min="3842" max="3842" width="25.875" style="66" customWidth="1"/>
    <col min="3843" max="3843" width="18.75" style="66" customWidth="1"/>
    <col min="3844" max="3844" width="8.375" style="66" customWidth="1"/>
    <col min="3845" max="3845" width="9" style="66" customWidth="1"/>
    <col min="3846" max="3846" width="29.375" style="66" customWidth="1"/>
    <col min="3847" max="3847" width="1.375" style="66" customWidth="1"/>
    <col min="3848" max="3848" width="9" style="66"/>
    <col min="3849" max="3849" width="12.875" style="66" customWidth="1"/>
    <col min="3850" max="3850" width="12.125" style="66" customWidth="1"/>
    <col min="3851" max="3851" width="11.375" style="66" customWidth="1"/>
    <col min="3852" max="3852" width="4.75" style="66" customWidth="1"/>
    <col min="3853" max="3853" width="2.125" style="66" customWidth="1"/>
    <col min="3854" max="4096" width="9" style="66"/>
    <col min="4097" max="4097" width="2.125" style="66" customWidth="1"/>
    <col min="4098" max="4098" width="25.875" style="66" customWidth="1"/>
    <col min="4099" max="4099" width="18.75" style="66" customWidth="1"/>
    <col min="4100" max="4100" width="8.375" style="66" customWidth="1"/>
    <col min="4101" max="4101" width="9" style="66" customWidth="1"/>
    <col min="4102" max="4102" width="29.375" style="66" customWidth="1"/>
    <col min="4103" max="4103" width="1.375" style="66" customWidth="1"/>
    <col min="4104" max="4104" width="9" style="66"/>
    <col min="4105" max="4105" width="12.875" style="66" customWidth="1"/>
    <col min="4106" max="4106" width="12.125" style="66" customWidth="1"/>
    <col min="4107" max="4107" width="11.375" style="66" customWidth="1"/>
    <col min="4108" max="4108" width="4.75" style="66" customWidth="1"/>
    <col min="4109" max="4109" width="2.125" style="66" customWidth="1"/>
    <col min="4110" max="4352" width="9" style="66"/>
    <col min="4353" max="4353" width="2.125" style="66" customWidth="1"/>
    <col min="4354" max="4354" width="25.875" style="66" customWidth="1"/>
    <col min="4355" max="4355" width="18.75" style="66" customWidth="1"/>
    <col min="4356" max="4356" width="8.375" style="66" customWidth="1"/>
    <col min="4357" max="4357" width="9" style="66" customWidth="1"/>
    <col min="4358" max="4358" width="29.375" style="66" customWidth="1"/>
    <col min="4359" max="4359" width="1.375" style="66" customWidth="1"/>
    <col min="4360" max="4360" width="9" style="66"/>
    <col min="4361" max="4361" width="12.875" style="66" customWidth="1"/>
    <col min="4362" max="4362" width="12.125" style="66" customWidth="1"/>
    <col min="4363" max="4363" width="11.375" style="66" customWidth="1"/>
    <col min="4364" max="4364" width="4.75" style="66" customWidth="1"/>
    <col min="4365" max="4365" width="2.125" style="66" customWidth="1"/>
    <col min="4366" max="4608" width="9" style="66"/>
    <col min="4609" max="4609" width="2.125" style="66" customWidth="1"/>
    <col min="4610" max="4610" width="25.875" style="66" customWidth="1"/>
    <col min="4611" max="4611" width="18.75" style="66" customWidth="1"/>
    <col min="4612" max="4612" width="8.375" style="66" customWidth="1"/>
    <col min="4613" max="4613" width="9" style="66" customWidth="1"/>
    <col min="4614" max="4614" width="29.375" style="66" customWidth="1"/>
    <col min="4615" max="4615" width="1.375" style="66" customWidth="1"/>
    <col min="4616" max="4616" width="9" style="66"/>
    <col min="4617" max="4617" width="12.875" style="66" customWidth="1"/>
    <col min="4618" max="4618" width="12.125" style="66" customWidth="1"/>
    <col min="4619" max="4619" width="11.375" style="66" customWidth="1"/>
    <col min="4620" max="4620" width="4.75" style="66" customWidth="1"/>
    <col min="4621" max="4621" width="2.125" style="66" customWidth="1"/>
    <col min="4622" max="4864" width="9" style="66"/>
    <col min="4865" max="4865" width="2.125" style="66" customWidth="1"/>
    <col min="4866" max="4866" width="25.875" style="66" customWidth="1"/>
    <col min="4867" max="4867" width="18.75" style="66" customWidth="1"/>
    <col min="4868" max="4868" width="8.375" style="66" customWidth="1"/>
    <col min="4869" max="4869" width="9" style="66" customWidth="1"/>
    <col min="4870" max="4870" width="29.375" style="66" customWidth="1"/>
    <col min="4871" max="4871" width="1.375" style="66" customWidth="1"/>
    <col min="4872" max="4872" width="9" style="66"/>
    <col min="4873" max="4873" width="12.875" style="66" customWidth="1"/>
    <col min="4874" max="4874" width="12.125" style="66" customWidth="1"/>
    <col min="4875" max="4875" width="11.375" style="66" customWidth="1"/>
    <col min="4876" max="4876" width="4.75" style="66" customWidth="1"/>
    <col min="4877" max="4877" width="2.125" style="66" customWidth="1"/>
    <col min="4878" max="5120" width="9" style="66"/>
    <col min="5121" max="5121" width="2.125" style="66" customWidth="1"/>
    <col min="5122" max="5122" width="25.875" style="66" customWidth="1"/>
    <col min="5123" max="5123" width="18.75" style="66" customWidth="1"/>
    <col min="5124" max="5124" width="8.375" style="66" customWidth="1"/>
    <col min="5125" max="5125" width="9" style="66" customWidth="1"/>
    <col min="5126" max="5126" width="29.375" style="66" customWidth="1"/>
    <col min="5127" max="5127" width="1.375" style="66" customWidth="1"/>
    <col min="5128" max="5128" width="9" style="66"/>
    <col min="5129" max="5129" width="12.875" style="66" customWidth="1"/>
    <col min="5130" max="5130" width="12.125" style="66" customWidth="1"/>
    <col min="5131" max="5131" width="11.375" style="66" customWidth="1"/>
    <col min="5132" max="5132" width="4.75" style="66" customWidth="1"/>
    <col min="5133" max="5133" width="2.125" style="66" customWidth="1"/>
    <col min="5134" max="5376" width="9" style="66"/>
    <col min="5377" max="5377" width="2.125" style="66" customWidth="1"/>
    <col min="5378" max="5378" width="25.875" style="66" customWidth="1"/>
    <col min="5379" max="5379" width="18.75" style="66" customWidth="1"/>
    <col min="5380" max="5380" width="8.375" style="66" customWidth="1"/>
    <col min="5381" max="5381" width="9" style="66" customWidth="1"/>
    <col min="5382" max="5382" width="29.375" style="66" customWidth="1"/>
    <col min="5383" max="5383" width="1.375" style="66" customWidth="1"/>
    <col min="5384" max="5384" width="9" style="66"/>
    <col min="5385" max="5385" width="12.875" style="66" customWidth="1"/>
    <col min="5386" max="5386" width="12.125" style="66" customWidth="1"/>
    <col min="5387" max="5387" width="11.375" style="66" customWidth="1"/>
    <col min="5388" max="5388" width="4.75" style="66" customWidth="1"/>
    <col min="5389" max="5389" width="2.125" style="66" customWidth="1"/>
    <col min="5390" max="5632" width="9" style="66"/>
    <col min="5633" max="5633" width="2.125" style="66" customWidth="1"/>
    <col min="5634" max="5634" width="25.875" style="66" customWidth="1"/>
    <col min="5635" max="5635" width="18.75" style="66" customWidth="1"/>
    <col min="5636" max="5636" width="8.375" style="66" customWidth="1"/>
    <col min="5637" max="5637" width="9" style="66" customWidth="1"/>
    <col min="5638" max="5638" width="29.375" style="66" customWidth="1"/>
    <col min="5639" max="5639" width="1.375" style="66" customWidth="1"/>
    <col min="5640" max="5640" width="9" style="66"/>
    <col min="5641" max="5641" width="12.875" style="66" customWidth="1"/>
    <col min="5642" max="5642" width="12.125" style="66" customWidth="1"/>
    <col min="5643" max="5643" width="11.375" style="66" customWidth="1"/>
    <col min="5644" max="5644" width="4.75" style="66" customWidth="1"/>
    <col min="5645" max="5645" width="2.125" style="66" customWidth="1"/>
    <col min="5646" max="5888" width="9" style="66"/>
    <col min="5889" max="5889" width="2.125" style="66" customWidth="1"/>
    <col min="5890" max="5890" width="25.875" style="66" customWidth="1"/>
    <col min="5891" max="5891" width="18.75" style="66" customWidth="1"/>
    <col min="5892" max="5892" width="8.375" style="66" customWidth="1"/>
    <col min="5893" max="5893" width="9" style="66" customWidth="1"/>
    <col min="5894" max="5894" width="29.375" style="66" customWidth="1"/>
    <col min="5895" max="5895" width="1.375" style="66" customWidth="1"/>
    <col min="5896" max="5896" width="9" style="66"/>
    <col min="5897" max="5897" width="12.875" style="66" customWidth="1"/>
    <col min="5898" max="5898" width="12.125" style="66" customWidth="1"/>
    <col min="5899" max="5899" width="11.375" style="66" customWidth="1"/>
    <col min="5900" max="5900" width="4.75" style="66" customWidth="1"/>
    <col min="5901" max="5901" width="2.125" style="66" customWidth="1"/>
    <col min="5902" max="6144" width="9" style="66"/>
    <col min="6145" max="6145" width="2.125" style="66" customWidth="1"/>
    <col min="6146" max="6146" width="25.875" style="66" customWidth="1"/>
    <col min="6147" max="6147" width="18.75" style="66" customWidth="1"/>
    <col min="6148" max="6148" width="8.375" style="66" customWidth="1"/>
    <col min="6149" max="6149" width="9" style="66" customWidth="1"/>
    <col min="6150" max="6150" width="29.375" style="66" customWidth="1"/>
    <col min="6151" max="6151" width="1.375" style="66" customWidth="1"/>
    <col min="6152" max="6152" width="9" style="66"/>
    <col min="6153" max="6153" width="12.875" style="66" customWidth="1"/>
    <col min="6154" max="6154" width="12.125" style="66" customWidth="1"/>
    <col min="6155" max="6155" width="11.375" style="66" customWidth="1"/>
    <col min="6156" max="6156" width="4.75" style="66" customWidth="1"/>
    <col min="6157" max="6157" width="2.125" style="66" customWidth="1"/>
    <col min="6158" max="6400" width="9" style="66"/>
    <col min="6401" max="6401" width="2.125" style="66" customWidth="1"/>
    <col min="6402" max="6402" width="25.875" style="66" customWidth="1"/>
    <col min="6403" max="6403" width="18.75" style="66" customWidth="1"/>
    <col min="6404" max="6404" width="8.375" style="66" customWidth="1"/>
    <col min="6405" max="6405" width="9" style="66" customWidth="1"/>
    <col min="6406" max="6406" width="29.375" style="66" customWidth="1"/>
    <col min="6407" max="6407" width="1.375" style="66" customWidth="1"/>
    <col min="6408" max="6408" width="9" style="66"/>
    <col min="6409" max="6409" width="12.875" style="66" customWidth="1"/>
    <col min="6410" max="6410" width="12.125" style="66" customWidth="1"/>
    <col min="6411" max="6411" width="11.375" style="66" customWidth="1"/>
    <col min="6412" max="6412" width="4.75" style="66" customWidth="1"/>
    <col min="6413" max="6413" width="2.125" style="66" customWidth="1"/>
    <col min="6414" max="6656" width="9" style="66"/>
    <col min="6657" max="6657" width="2.125" style="66" customWidth="1"/>
    <col min="6658" max="6658" width="25.875" style="66" customWidth="1"/>
    <col min="6659" max="6659" width="18.75" style="66" customWidth="1"/>
    <col min="6660" max="6660" width="8.375" style="66" customWidth="1"/>
    <col min="6661" max="6661" width="9" style="66" customWidth="1"/>
    <col min="6662" max="6662" width="29.375" style="66" customWidth="1"/>
    <col min="6663" max="6663" width="1.375" style="66" customWidth="1"/>
    <col min="6664" max="6664" width="9" style="66"/>
    <col min="6665" max="6665" width="12.875" style="66" customWidth="1"/>
    <col min="6666" max="6666" width="12.125" style="66" customWidth="1"/>
    <col min="6667" max="6667" width="11.375" style="66" customWidth="1"/>
    <col min="6668" max="6668" width="4.75" style="66" customWidth="1"/>
    <col min="6669" max="6669" width="2.125" style="66" customWidth="1"/>
    <col min="6670" max="6912" width="9" style="66"/>
    <col min="6913" max="6913" width="2.125" style="66" customWidth="1"/>
    <col min="6914" max="6914" width="25.875" style="66" customWidth="1"/>
    <col min="6915" max="6915" width="18.75" style="66" customWidth="1"/>
    <col min="6916" max="6916" width="8.375" style="66" customWidth="1"/>
    <col min="6917" max="6917" width="9" style="66" customWidth="1"/>
    <col min="6918" max="6918" width="29.375" style="66" customWidth="1"/>
    <col min="6919" max="6919" width="1.375" style="66" customWidth="1"/>
    <col min="6920" max="6920" width="9" style="66"/>
    <col min="6921" max="6921" width="12.875" style="66" customWidth="1"/>
    <col min="6922" max="6922" width="12.125" style="66" customWidth="1"/>
    <col min="6923" max="6923" width="11.375" style="66" customWidth="1"/>
    <col min="6924" max="6924" width="4.75" style="66" customWidth="1"/>
    <col min="6925" max="6925" width="2.125" style="66" customWidth="1"/>
    <col min="6926" max="7168" width="9" style="66"/>
    <col min="7169" max="7169" width="2.125" style="66" customWidth="1"/>
    <col min="7170" max="7170" width="25.875" style="66" customWidth="1"/>
    <col min="7171" max="7171" width="18.75" style="66" customWidth="1"/>
    <col min="7172" max="7172" width="8.375" style="66" customWidth="1"/>
    <col min="7173" max="7173" width="9" style="66" customWidth="1"/>
    <col min="7174" max="7174" width="29.375" style="66" customWidth="1"/>
    <col min="7175" max="7175" width="1.375" style="66" customWidth="1"/>
    <col min="7176" max="7176" width="9" style="66"/>
    <col min="7177" max="7177" width="12.875" style="66" customWidth="1"/>
    <col min="7178" max="7178" width="12.125" style="66" customWidth="1"/>
    <col min="7179" max="7179" width="11.375" style="66" customWidth="1"/>
    <col min="7180" max="7180" width="4.75" style="66" customWidth="1"/>
    <col min="7181" max="7181" width="2.125" style="66" customWidth="1"/>
    <col min="7182" max="7424" width="9" style="66"/>
    <col min="7425" max="7425" width="2.125" style="66" customWidth="1"/>
    <col min="7426" max="7426" width="25.875" style="66" customWidth="1"/>
    <col min="7427" max="7427" width="18.75" style="66" customWidth="1"/>
    <col min="7428" max="7428" width="8.375" style="66" customWidth="1"/>
    <col min="7429" max="7429" width="9" style="66" customWidth="1"/>
    <col min="7430" max="7430" width="29.375" style="66" customWidth="1"/>
    <col min="7431" max="7431" width="1.375" style="66" customWidth="1"/>
    <col min="7432" max="7432" width="9" style="66"/>
    <col min="7433" max="7433" width="12.875" style="66" customWidth="1"/>
    <col min="7434" max="7434" width="12.125" style="66" customWidth="1"/>
    <col min="7435" max="7435" width="11.375" style="66" customWidth="1"/>
    <col min="7436" max="7436" width="4.75" style="66" customWidth="1"/>
    <col min="7437" max="7437" width="2.125" style="66" customWidth="1"/>
    <col min="7438" max="7680" width="9" style="66"/>
    <col min="7681" max="7681" width="2.125" style="66" customWidth="1"/>
    <col min="7682" max="7682" width="25.875" style="66" customWidth="1"/>
    <col min="7683" max="7683" width="18.75" style="66" customWidth="1"/>
    <col min="7684" max="7684" width="8.375" style="66" customWidth="1"/>
    <col min="7685" max="7685" width="9" style="66" customWidth="1"/>
    <col min="7686" max="7686" width="29.375" style="66" customWidth="1"/>
    <col min="7687" max="7687" width="1.375" style="66" customWidth="1"/>
    <col min="7688" max="7688" width="9" style="66"/>
    <col min="7689" max="7689" width="12.875" style="66" customWidth="1"/>
    <col min="7690" max="7690" width="12.125" style="66" customWidth="1"/>
    <col min="7691" max="7691" width="11.375" style="66" customWidth="1"/>
    <col min="7692" max="7692" width="4.75" style="66" customWidth="1"/>
    <col min="7693" max="7693" width="2.125" style="66" customWidth="1"/>
    <col min="7694" max="7936" width="9" style="66"/>
    <col min="7937" max="7937" width="2.125" style="66" customWidth="1"/>
    <col min="7938" max="7938" width="25.875" style="66" customWidth="1"/>
    <col min="7939" max="7939" width="18.75" style="66" customWidth="1"/>
    <col min="7940" max="7940" width="8.375" style="66" customWidth="1"/>
    <col min="7941" max="7941" width="9" style="66" customWidth="1"/>
    <col min="7942" max="7942" width="29.375" style="66" customWidth="1"/>
    <col min="7943" max="7943" width="1.375" style="66" customWidth="1"/>
    <col min="7944" max="7944" width="9" style="66"/>
    <col min="7945" max="7945" width="12.875" style="66" customWidth="1"/>
    <col min="7946" max="7946" width="12.125" style="66" customWidth="1"/>
    <col min="7947" max="7947" width="11.375" style="66" customWidth="1"/>
    <col min="7948" max="7948" width="4.75" style="66" customWidth="1"/>
    <col min="7949" max="7949" width="2.125" style="66" customWidth="1"/>
    <col min="7950" max="8192" width="9" style="66"/>
    <col min="8193" max="8193" width="2.125" style="66" customWidth="1"/>
    <col min="8194" max="8194" width="25.875" style="66" customWidth="1"/>
    <col min="8195" max="8195" width="18.75" style="66" customWidth="1"/>
    <col min="8196" max="8196" width="8.375" style="66" customWidth="1"/>
    <col min="8197" max="8197" width="9" style="66" customWidth="1"/>
    <col min="8198" max="8198" width="29.375" style="66" customWidth="1"/>
    <col min="8199" max="8199" width="1.375" style="66" customWidth="1"/>
    <col min="8200" max="8200" width="9" style="66"/>
    <col min="8201" max="8201" width="12.875" style="66" customWidth="1"/>
    <col min="8202" max="8202" width="12.125" style="66" customWidth="1"/>
    <col min="8203" max="8203" width="11.375" style="66" customWidth="1"/>
    <col min="8204" max="8204" width="4.75" style="66" customWidth="1"/>
    <col min="8205" max="8205" width="2.125" style="66" customWidth="1"/>
    <col min="8206" max="8448" width="9" style="66"/>
    <col min="8449" max="8449" width="2.125" style="66" customWidth="1"/>
    <col min="8450" max="8450" width="25.875" style="66" customWidth="1"/>
    <col min="8451" max="8451" width="18.75" style="66" customWidth="1"/>
    <col min="8452" max="8452" width="8.375" style="66" customWidth="1"/>
    <col min="8453" max="8453" width="9" style="66" customWidth="1"/>
    <col min="8454" max="8454" width="29.375" style="66" customWidth="1"/>
    <col min="8455" max="8455" width="1.375" style="66" customWidth="1"/>
    <col min="8456" max="8456" width="9" style="66"/>
    <col min="8457" max="8457" width="12.875" style="66" customWidth="1"/>
    <col min="8458" max="8458" width="12.125" style="66" customWidth="1"/>
    <col min="8459" max="8459" width="11.375" style="66" customWidth="1"/>
    <col min="8460" max="8460" width="4.75" style="66" customWidth="1"/>
    <col min="8461" max="8461" width="2.125" style="66" customWidth="1"/>
    <col min="8462" max="8704" width="9" style="66"/>
    <col min="8705" max="8705" width="2.125" style="66" customWidth="1"/>
    <col min="8706" max="8706" width="25.875" style="66" customWidth="1"/>
    <col min="8707" max="8707" width="18.75" style="66" customWidth="1"/>
    <col min="8708" max="8708" width="8.375" style="66" customWidth="1"/>
    <col min="8709" max="8709" width="9" style="66" customWidth="1"/>
    <col min="8710" max="8710" width="29.375" style="66" customWidth="1"/>
    <col min="8711" max="8711" width="1.375" style="66" customWidth="1"/>
    <col min="8712" max="8712" width="9" style="66"/>
    <col min="8713" max="8713" width="12.875" style="66" customWidth="1"/>
    <col min="8714" max="8714" width="12.125" style="66" customWidth="1"/>
    <col min="8715" max="8715" width="11.375" style="66" customWidth="1"/>
    <col min="8716" max="8716" width="4.75" style="66" customWidth="1"/>
    <col min="8717" max="8717" width="2.125" style="66" customWidth="1"/>
    <col min="8718" max="8960" width="9" style="66"/>
    <col min="8961" max="8961" width="2.125" style="66" customWidth="1"/>
    <col min="8962" max="8962" width="25.875" style="66" customWidth="1"/>
    <col min="8963" max="8963" width="18.75" style="66" customWidth="1"/>
    <col min="8964" max="8964" width="8.375" style="66" customWidth="1"/>
    <col min="8965" max="8965" width="9" style="66" customWidth="1"/>
    <col min="8966" max="8966" width="29.375" style="66" customWidth="1"/>
    <col min="8967" max="8967" width="1.375" style="66" customWidth="1"/>
    <col min="8968" max="8968" width="9" style="66"/>
    <col min="8969" max="8969" width="12.875" style="66" customWidth="1"/>
    <col min="8970" max="8970" width="12.125" style="66" customWidth="1"/>
    <col min="8971" max="8971" width="11.375" style="66" customWidth="1"/>
    <col min="8972" max="8972" width="4.75" style="66" customWidth="1"/>
    <col min="8973" max="8973" width="2.125" style="66" customWidth="1"/>
    <col min="8974" max="9216" width="9" style="66"/>
    <col min="9217" max="9217" width="2.125" style="66" customWidth="1"/>
    <col min="9218" max="9218" width="25.875" style="66" customWidth="1"/>
    <col min="9219" max="9219" width="18.75" style="66" customWidth="1"/>
    <col min="9220" max="9220" width="8.375" style="66" customWidth="1"/>
    <col min="9221" max="9221" width="9" style="66" customWidth="1"/>
    <col min="9222" max="9222" width="29.375" style="66" customWidth="1"/>
    <col min="9223" max="9223" width="1.375" style="66" customWidth="1"/>
    <col min="9224" max="9224" width="9" style="66"/>
    <col min="9225" max="9225" width="12.875" style="66" customWidth="1"/>
    <col min="9226" max="9226" width="12.125" style="66" customWidth="1"/>
    <col min="9227" max="9227" width="11.375" style="66" customWidth="1"/>
    <col min="9228" max="9228" width="4.75" style="66" customWidth="1"/>
    <col min="9229" max="9229" width="2.125" style="66" customWidth="1"/>
    <col min="9230" max="9472" width="9" style="66"/>
    <col min="9473" max="9473" width="2.125" style="66" customWidth="1"/>
    <col min="9474" max="9474" width="25.875" style="66" customWidth="1"/>
    <col min="9475" max="9475" width="18.75" style="66" customWidth="1"/>
    <col min="9476" max="9476" width="8.375" style="66" customWidth="1"/>
    <col min="9477" max="9477" width="9" style="66" customWidth="1"/>
    <col min="9478" max="9478" width="29.375" style="66" customWidth="1"/>
    <col min="9479" max="9479" width="1.375" style="66" customWidth="1"/>
    <col min="9480" max="9480" width="9" style="66"/>
    <col min="9481" max="9481" width="12.875" style="66" customWidth="1"/>
    <col min="9482" max="9482" width="12.125" style="66" customWidth="1"/>
    <col min="9483" max="9483" width="11.375" style="66" customWidth="1"/>
    <col min="9484" max="9484" width="4.75" style="66" customWidth="1"/>
    <col min="9485" max="9485" width="2.125" style="66" customWidth="1"/>
    <col min="9486" max="9728" width="9" style="66"/>
    <col min="9729" max="9729" width="2.125" style="66" customWidth="1"/>
    <col min="9730" max="9730" width="25.875" style="66" customWidth="1"/>
    <col min="9731" max="9731" width="18.75" style="66" customWidth="1"/>
    <col min="9732" max="9732" width="8.375" style="66" customWidth="1"/>
    <col min="9733" max="9733" width="9" style="66" customWidth="1"/>
    <col min="9734" max="9734" width="29.375" style="66" customWidth="1"/>
    <col min="9735" max="9735" width="1.375" style="66" customWidth="1"/>
    <col min="9736" max="9736" width="9" style="66"/>
    <col min="9737" max="9737" width="12.875" style="66" customWidth="1"/>
    <col min="9738" max="9738" width="12.125" style="66" customWidth="1"/>
    <col min="9739" max="9739" width="11.375" style="66" customWidth="1"/>
    <col min="9740" max="9740" width="4.75" style="66" customWidth="1"/>
    <col min="9741" max="9741" width="2.125" style="66" customWidth="1"/>
    <col min="9742" max="9984" width="9" style="66"/>
    <col min="9985" max="9985" width="2.125" style="66" customWidth="1"/>
    <col min="9986" max="9986" width="25.875" style="66" customWidth="1"/>
    <col min="9987" max="9987" width="18.75" style="66" customWidth="1"/>
    <col min="9988" max="9988" width="8.375" style="66" customWidth="1"/>
    <col min="9989" max="9989" width="9" style="66" customWidth="1"/>
    <col min="9990" max="9990" width="29.375" style="66" customWidth="1"/>
    <col min="9991" max="9991" width="1.375" style="66" customWidth="1"/>
    <col min="9992" max="9992" width="9" style="66"/>
    <col min="9993" max="9993" width="12.875" style="66" customWidth="1"/>
    <col min="9994" max="9994" width="12.125" style="66" customWidth="1"/>
    <col min="9995" max="9995" width="11.375" style="66" customWidth="1"/>
    <col min="9996" max="9996" width="4.75" style="66" customWidth="1"/>
    <col min="9997" max="9997" width="2.125" style="66" customWidth="1"/>
    <col min="9998" max="10240" width="9" style="66"/>
    <col min="10241" max="10241" width="2.125" style="66" customWidth="1"/>
    <col min="10242" max="10242" width="25.875" style="66" customWidth="1"/>
    <col min="10243" max="10243" width="18.75" style="66" customWidth="1"/>
    <col min="10244" max="10244" width="8.375" style="66" customWidth="1"/>
    <col min="10245" max="10245" width="9" style="66" customWidth="1"/>
    <col min="10246" max="10246" width="29.375" style="66" customWidth="1"/>
    <col min="10247" max="10247" width="1.375" style="66" customWidth="1"/>
    <col min="10248" max="10248" width="9" style="66"/>
    <col min="10249" max="10249" width="12.875" style="66" customWidth="1"/>
    <col min="10250" max="10250" width="12.125" style="66" customWidth="1"/>
    <col min="10251" max="10251" width="11.375" style="66" customWidth="1"/>
    <col min="10252" max="10252" width="4.75" style="66" customWidth="1"/>
    <col min="10253" max="10253" width="2.125" style="66" customWidth="1"/>
    <col min="10254" max="10496" width="9" style="66"/>
    <col min="10497" max="10497" width="2.125" style="66" customWidth="1"/>
    <col min="10498" max="10498" width="25.875" style="66" customWidth="1"/>
    <col min="10499" max="10499" width="18.75" style="66" customWidth="1"/>
    <col min="10500" max="10500" width="8.375" style="66" customWidth="1"/>
    <col min="10501" max="10501" width="9" style="66" customWidth="1"/>
    <col min="10502" max="10502" width="29.375" style="66" customWidth="1"/>
    <col min="10503" max="10503" width="1.375" style="66" customWidth="1"/>
    <col min="10504" max="10504" width="9" style="66"/>
    <col min="10505" max="10505" width="12.875" style="66" customWidth="1"/>
    <col min="10506" max="10506" width="12.125" style="66" customWidth="1"/>
    <col min="10507" max="10507" width="11.375" style="66" customWidth="1"/>
    <col min="10508" max="10508" width="4.75" style="66" customWidth="1"/>
    <col min="10509" max="10509" width="2.125" style="66" customWidth="1"/>
    <col min="10510" max="10752" width="9" style="66"/>
    <col min="10753" max="10753" width="2.125" style="66" customWidth="1"/>
    <col min="10754" max="10754" width="25.875" style="66" customWidth="1"/>
    <col min="10755" max="10755" width="18.75" style="66" customWidth="1"/>
    <col min="10756" max="10756" width="8.375" style="66" customWidth="1"/>
    <col min="10757" max="10757" width="9" style="66" customWidth="1"/>
    <col min="10758" max="10758" width="29.375" style="66" customWidth="1"/>
    <col min="10759" max="10759" width="1.375" style="66" customWidth="1"/>
    <col min="10760" max="10760" width="9" style="66"/>
    <col min="10761" max="10761" width="12.875" style="66" customWidth="1"/>
    <col min="10762" max="10762" width="12.125" style="66" customWidth="1"/>
    <col min="10763" max="10763" width="11.375" style="66" customWidth="1"/>
    <col min="10764" max="10764" width="4.75" style="66" customWidth="1"/>
    <col min="10765" max="10765" width="2.125" style="66" customWidth="1"/>
    <col min="10766" max="11008" width="9" style="66"/>
    <col min="11009" max="11009" width="2.125" style="66" customWidth="1"/>
    <col min="11010" max="11010" width="25.875" style="66" customWidth="1"/>
    <col min="11011" max="11011" width="18.75" style="66" customWidth="1"/>
    <col min="11012" max="11012" width="8.375" style="66" customWidth="1"/>
    <col min="11013" max="11013" width="9" style="66" customWidth="1"/>
    <col min="11014" max="11014" width="29.375" style="66" customWidth="1"/>
    <col min="11015" max="11015" width="1.375" style="66" customWidth="1"/>
    <col min="11016" max="11016" width="9" style="66"/>
    <col min="11017" max="11017" width="12.875" style="66" customWidth="1"/>
    <col min="11018" max="11018" width="12.125" style="66" customWidth="1"/>
    <col min="11019" max="11019" width="11.375" style="66" customWidth="1"/>
    <col min="11020" max="11020" width="4.75" style="66" customWidth="1"/>
    <col min="11021" max="11021" width="2.125" style="66" customWidth="1"/>
    <col min="11022" max="11264" width="9" style="66"/>
    <col min="11265" max="11265" width="2.125" style="66" customWidth="1"/>
    <col min="11266" max="11266" width="25.875" style="66" customWidth="1"/>
    <col min="11267" max="11267" width="18.75" style="66" customWidth="1"/>
    <col min="11268" max="11268" width="8.375" style="66" customWidth="1"/>
    <col min="11269" max="11269" width="9" style="66" customWidth="1"/>
    <col min="11270" max="11270" width="29.375" style="66" customWidth="1"/>
    <col min="11271" max="11271" width="1.375" style="66" customWidth="1"/>
    <col min="11272" max="11272" width="9" style="66"/>
    <col min="11273" max="11273" width="12.875" style="66" customWidth="1"/>
    <col min="11274" max="11274" width="12.125" style="66" customWidth="1"/>
    <col min="11275" max="11275" width="11.375" style="66" customWidth="1"/>
    <col min="11276" max="11276" width="4.75" style="66" customWidth="1"/>
    <col min="11277" max="11277" width="2.125" style="66" customWidth="1"/>
    <col min="11278" max="11520" width="9" style="66"/>
    <col min="11521" max="11521" width="2.125" style="66" customWidth="1"/>
    <col min="11522" max="11522" width="25.875" style="66" customWidth="1"/>
    <col min="11523" max="11523" width="18.75" style="66" customWidth="1"/>
    <col min="11524" max="11524" width="8.375" style="66" customWidth="1"/>
    <col min="11525" max="11525" width="9" style="66" customWidth="1"/>
    <col min="11526" max="11526" width="29.375" style="66" customWidth="1"/>
    <col min="11527" max="11527" width="1.375" style="66" customWidth="1"/>
    <col min="11528" max="11528" width="9" style="66"/>
    <col min="11529" max="11529" width="12.875" style="66" customWidth="1"/>
    <col min="11530" max="11530" width="12.125" style="66" customWidth="1"/>
    <col min="11531" max="11531" width="11.375" style="66" customWidth="1"/>
    <col min="11532" max="11532" width="4.75" style="66" customWidth="1"/>
    <col min="11533" max="11533" width="2.125" style="66" customWidth="1"/>
    <col min="11534" max="11776" width="9" style="66"/>
    <col min="11777" max="11777" width="2.125" style="66" customWidth="1"/>
    <col min="11778" max="11778" width="25.875" style="66" customWidth="1"/>
    <col min="11779" max="11779" width="18.75" style="66" customWidth="1"/>
    <col min="11780" max="11780" width="8.375" style="66" customWidth="1"/>
    <col min="11781" max="11781" width="9" style="66" customWidth="1"/>
    <col min="11782" max="11782" width="29.375" style="66" customWidth="1"/>
    <col min="11783" max="11783" width="1.375" style="66" customWidth="1"/>
    <col min="11784" max="11784" width="9" style="66"/>
    <col min="11785" max="11785" width="12.875" style="66" customWidth="1"/>
    <col min="11786" max="11786" width="12.125" style="66" customWidth="1"/>
    <col min="11787" max="11787" width="11.375" style="66" customWidth="1"/>
    <col min="11788" max="11788" width="4.75" style="66" customWidth="1"/>
    <col min="11789" max="11789" width="2.125" style="66" customWidth="1"/>
    <col min="11790" max="12032" width="9" style="66"/>
    <col min="12033" max="12033" width="2.125" style="66" customWidth="1"/>
    <col min="12034" max="12034" width="25.875" style="66" customWidth="1"/>
    <col min="12035" max="12035" width="18.75" style="66" customWidth="1"/>
    <col min="12036" max="12036" width="8.375" style="66" customWidth="1"/>
    <col min="12037" max="12037" width="9" style="66" customWidth="1"/>
    <col min="12038" max="12038" width="29.375" style="66" customWidth="1"/>
    <col min="12039" max="12039" width="1.375" style="66" customWidth="1"/>
    <col min="12040" max="12040" width="9" style="66"/>
    <col min="12041" max="12041" width="12.875" style="66" customWidth="1"/>
    <col min="12042" max="12042" width="12.125" style="66" customWidth="1"/>
    <col min="12043" max="12043" width="11.375" style="66" customWidth="1"/>
    <col min="12044" max="12044" width="4.75" style="66" customWidth="1"/>
    <col min="12045" max="12045" width="2.125" style="66" customWidth="1"/>
    <col min="12046" max="12288" width="9" style="66"/>
    <col min="12289" max="12289" width="2.125" style="66" customWidth="1"/>
    <col min="12290" max="12290" width="25.875" style="66" customWidth="1"/>
    <col min="12291" max="12291" width="18.75" style="66" customWidth="1"/>
    <col min="12292" max="12292" width="8.375" style="66" customWidth="1"/>
    <col min="12293" max="12293" width="9" style="66" customWidth="1"/>
    <col min="12294" max="12294" width="29.375" style="66" customWidth="1"/>
    <col min="12295" max="12295" width="1.375" style="66" customWidth="1"/>
    <col min="12296" max="12296" width="9" style="66"/>
    <col min="12297" max="12297" width="12.875" style="66" customWidth="1"/>
    <col min="12298" max="12298" width="12.125" style="66" customWidth="1"/>
    <col min="12299" max="12299" width="11.375" style="66" customWidth="1"/>
    <col min="12300" max="12300" width="4.75" style="66" customWidth="1"/>
    <col min="12301" max="12301" width="2.125" style="66" customWidth="1"/>
    <col min="12302" max="12544" width="9" style="66"/>
    <col min="12545" max="12545" width="2.125" style="66" customWidth="1"/>
    <col min="12546" max="12546" width="25.875" style="66" customWidth="1"/>
    <col min="12547" max="12547" width="18.75" style="66" customWidth="1"/>
    <col min="12548" max="12548" width="8.375" style="66" customWidth="1"/>
    <col min="12549" max="12549" width="9" style="66" customWidth="1"/>
    <col min="12550" max="12550" width="29.375" style="66" customWidth="1"/>
    <col min="12551" max="12551" width="1.375" style="66" customWidth="1"/>
    <col min="12552" max="12552" width="9" style="66"/>
    <col min="12553" max="12553" width="12.875" style="66" customWidth="1"/>
    <col min="12554" max="12554" width="12.125" style="66" customWidth="1"/>
    <col min="12555" max="12555" width="11.375" style="66" customWidth="1"/>
    <col min="12556" max="12556" width="4.75" style="66" customWidth="1"/>
    <col min="12557" max="12557" width="2.125" style="66" customWidth="1"/>
    <col min="12558" max="12800" width="9" style="66"/>
    <col min="12801" max="12801" width="2.125" style="66" customWidth="1"/>
    <col min="12802" max="12802" width="25.875" style="66" customWidth="1"/>
    <col min="12803" max="12803" width="18.75" style="66" customWidth="1"/>
    <col min="12804" max="12804" width="8.375" style="66" customWidth="1"/>
    <col min="12805" max="12805" width="9" style="66" customWidth="1"/>
    <col min="12806" max="12806" width="29.375" style="66" customWidth="1"/>
    <col min="12807" max="12807" width="1.375" style="66" customWidth="1"/>
    <col min="12808" max="12808" width="9" style="66"/>
    <col min="12809" max="12809" width="12.875" style="66" customWidth="1"/>
    <col min="12810" max="12810" width="12.125" style="66" customWidth="1"/>
    <col min="12811" max="12811" width="11.375" style="66" customWidth="1"/>
    <col min="12812" max="12812" width="4.75" style="66" customWidth="1"/>
    <col min="12813" max="12813" width="2.125" style="66" customWidth="1"/>
    <col min="12814" max="13056" width="9" style="66"/>
    <col min="13057" max="13057" width="2.125" style="66" customWidth="1"/>
    <col min="13058" max="13058" width="25.875" style="66" customWidth="1"/>
    <col min="13059" max="13059" width="18.75" style="66" customWidth="1"/>
    <col min="13060" max="13060" width="8.375" style="66" customWidth="1"/>
    <col min="13061" max="13061" width="9" style="66" customWidth="1"/>
    <col min="13062" max="13062" width="29.375" style="66" customWidth="1"/>
    <col min="13063" max="13063" width="1.375" style="66" customWidth="1"/>
    <col min="13064" max="13064" width="9" style="66"/>
    <col min="13065" max="13065" width="12.875" style="66" customWidth="1"/>
    <col min="13066" max="13066" width="12.125" style="66" customWidth="1"/>
    <col min="13067" max="13067" width="11.375" style="66" customWidth="1"/>
    <col min="13068" max="13068" width="4.75" style="66" customWidth="1"/>
    <col min="13069" max="13069" width="2.125" style="66" customWidth="1"/>
    <col min="13070" max="13312" width="9" style="66"/>
    <col min="13313" max="13313" width="2.125" style="66" customWidth="1"/>
    <col min="13314" max="13314" width="25.875" style="66" customWidth="1"/>
    <col min="13315" max="13315" width="18.75" style="66" customWidth="1"/>
    <col min="13316" max="13316" width="8.375" style="66" customWidth="1"/>
    <col min="13317" max="13317" width="9" style="66" customWidth="1"/>
    <col min="13318" max="13318" width="29.375" style="66" customWidth="1"/>
    <col min="13319" max="13319" width="1.375" style="66" customWidth="1"/>
    <col min="13320" max="13320" width="9" style="66"/>
    <col min="13321" max="13321" width="12.875" style="66" customWidth="1"/>
    <col min="13322" max="13322" width="12.125" style="66" customWidth="1"/>
    <col min="13323" max="13323" width="11.375" style="66" customWidth="1"/>
    <col min="13324" max="13324" width="4.75" style="66" customWidth="1"/>
    <col min="13325" max="13325" width="2.125" style="66" customWidth="1"/>
    <col min="13326" max="13568" width="9" style="66"/>
    <col min="13569" max="13569" width="2.125" style="66" customWidth="1"/>
    <col min="13570" max="13570" width="25.875" style="66" customWidth="1"/>
    <col min="13571" max="13571" width="18.75" style="66" customWidth="1"/>
    <col min="13572" max="13572" width="8.375" style="66" customWidth="1"/>
    <col min="13573" max="13573" width="9" style="66" customWidth="1"/>
    <col min="13574" max="13574" width="29.375" style="66" customWidth="1"/>
    <col min="13575" max="13575" width="1.375" style="66" customWidth="1"/>
    <col min="13576" max="13576" width="9" style="66"/>
    <col min="13577" max="13577" width="12.875" style="66" customWidth="1"/>
    <col min="13578" max="13578" width="12.125" style="66" customWidth="1"/>
    <col min="13579" max="13579" width="11.375" style="66" customWidth="1"/>
    <col min="13580" max="13580" width="4.75" style="66" customWidth="1"/>
    <col min="13581" max="13581" width="2.125" style="66" customWidth="1"/>
    <col min="13582" max="13824" width="9" style="66"/>
    <col min="13825" max="13825" width="2.125" style="66" customWidth="1"/>
    <col min="13826" max="13826" width="25.875" style="66" customWidth="1"/>
    <col min="13827" max="13827" width="18.75" style="66" customWidth="1"/>
    <col min="13828" max="13828" width="8.375" style="66" customWidth="1"/>
    <col min="13829" max="13829" width="9" style="66" customWidth="1"/>
    <col min="13830" max="13830" width="29.375" style="66" customWidth="1"/>
    <col min="13831" max="13831" width="1.375" style="66" customWidth="1"/>
    <col min="13832" max="13832" width="9" style="66"/>
    <col min="13833" max="13833" width="12.875" style="66" customWidth="1"/>
    <col min="13834" max="13834" width="12.125" style="66" customWidth="1"/>
    <col min="13835" max="13835" width="11.375" style="66" customWidth="1"/>
    <col min="13836" max="13836" width="4.75" style="66" customWidth="1"/>
    <col min="13837" max="13837" width="2.125" style="66" customWidth="1"/>
    <col min="13838" max="14080" width="9" style="66"/>
    <col min="14081" max="14081" width="2.125" style="66" customWidth="1"/>
    <col min="14082" max="14082" width="25.875" style="66" customWidth="1"/>
    <col min="14083" max="14083" width="18.75" style="66" customWidth="1"/>
    <col min="14084" max="14084" width="8.375" style="66" customWidth="1"/>
    <col min="14085" max="14085" width="9" style="66" customWidth="1"/>
    <col min="14086" max="14086" width="29.375" style="66" customWidth="1"/>
    <col min="14087" max="14087" width="1.375" style="66" customWidth="1"/>
    <col min="14088" max="14088" width="9" style="66"/>
    <col min="14089" max="14089" width="12.875" style="66" customWidth="1"/>
    <col min="14090" max="14090" width="12.125" style="66" customWidth="1"/>
    <col min="14091" max="14091" width="11.375" style="66" customWidth="1"/>
    <col min="14092" max="14092" width="4.75" style="66" customWidth="1"/>
    <col min="14093" max="14093" width="2.125" style="66" customWidth="1"/>
    <col min="14094" max="14336" width="9" style="66"/>
    <col min="14337" max="14337" width="2.125" style="66" customWidth="1"/>
    <col min="14338" max="14338" width="25.875" style="66" customWidth="1"/>
    <col min="14339" max="14339" width="18.75" style="66" customWidth="1"/>
    <col min="14340" max="14340" width="8.375" style="66" customWidth="1"/>
    <col min="14341" max="14341" width="9" style="66" customWidth="1"/>
    <col min="14342" max="14342" width="29.375" style="66" customWidth="1"/>
    <col min="14343" max="14343" width="1.375" style="66" customWidth="1"/>
    <col min="14344" max="14344" width="9" style="66"/>
    <col min="14345" max="14345" width="12.875" style="66" customWidth="1"/>
    <col min="14346" max="14346" width="12.125" style="66" customWidth="1"/>
    <col min="14347" max="14347" width="11.375" style="66" customWidth="1"/>
    <col min="14348" max="14348" width="4.75" style="66" customWidth="1"/>
    <col min="14349" max="14349" width="2.125" style="66" customWidth="1"/>
    <col min="14350" max="14592" width="9" style="66"/>
    <col min="14593" max="14593" width="2.125" style="66" customWidth="1"/>
    <col min="14594" max="14594" width="25.875" style="66" customWidth="1"/>
    <col min="14595" max="14595" width="18.75" style="66" customWidth="1"/>
    <col min="14596" max="14596" width="8.375" style="66" customWidth="1"/>
    <col min="14597" max="14597" width="9" style="66" customWidth="1"/>
    <col min="14598" max="14598" width="29.375" style="66" customWidth="1"/>
    <col min="14599" max="14599" width="1.375" style="66" customWidth="1"/>
    <col min="14600" max="14600" width="9" style="66"/>
    <col min="14601" max="14601" width="12.875" style="66" customWidth="1"/>
    <col min="14602" max="14602" width="12.125" style="66" customWidth="1"/>
    <col min="14603" max="14603" width="11.375" style="66" customWidth="1"/>
    <col min="14604" max="14604" width="4.75" style="66" customWidth="1"/>
    <col min="14605" max="14605" width="2.125" style="66" customWidth="1"/>
    <col min="14606" max="14848" width="9" style="66"/>
    <col min="14849" max="14849" width="2.125" style="66" customWidth="1"/>
    <col min="14850" max="14850" width="25.875" style="66" customWidth="1"/>
    <col min="14851" max="14851" width="18.75" style="66" customWidth="1"/>
    <col min="14852" max="14852" width="8.375" style="66" customWidth="1"/>
    <col min="14853" max="14853" width="9" style="66" customWidth="1"/>
    <col min="14854" max="14854" width="29.375" style="66" customWidth="1"/>
    <col min="14855" max="14855" width="1.375" style="66" customWidth="1"/>
    <col min="14856" max="14856" width="9" style="66"/>
    <col min="14857" max="14857" width="12.875" style="66" customWidth="1"/>
    <col min="14858" max="14858" width="12.125" style="66" customWidth="1"/>
    <col min="14859" max="14859" width="11.375" style="66" customWidth="1"/>
    <col min="14860" max="14860" width="4.75" style="66" customWidth="1"/>
    <col min="14861" max="14861" width="2.125" style="66" customWidth="1"/>
    <col min="14862" max="15104" width="9" style="66"/>
    <col min="15105" max="15105" width="2.125" style="66" customWidth="1"/>
    <col min="15106" max="15106" width="25.875" style="66" customWidth="1"/>
    <col min="15107" max="15107" width="18.75" style="66" customWidth="1"/>
    <col min="15108" max="15108" width="8.375" style="66" customWidth="1"/>
    <col min="15109" max="15109" width="9" style="66" customWidth="1"/>
    <col min="15110" max="15110" width="29.375" style="66" customWidth="1"/>
    <col min="15111" max="15111" width="1.375" style="66" customWidth="1"/>
    <col min="15112" max="15112" width="9" style="66"/>
    <col min="15113" max="15113" width="12.875" style="66" customWidth="1"/>
    <col min="15114" max="15114" width="12.125" style="66" customWidth="1"/>
    <col min="15115" max="15115" width="11.375" style="66" customWidth="1"/>
    <col min="15116" max="15116" width="4.75" style="66" customWidth="1"/>
    <col min="15117" max="15117" width="2.125" style="66" customWidth="1"/>
    <col min="15118" max="15360" width="9" style="66"/>
    <col min="15361" max="15361" width="2.125" style="66" customWidth="1"/>
    <col min="15362" max="15362" width="25.875" style="66" customWidth="1"/>
    <col min="15363" max="15363" width="18.75" style="66" customWidth="1"/>
    <col min="15364" max="15364" width="8.375" style="66" customWidth="1"/>
    <col min="15365" max="15365" width="9" style="66" customWidth="1"/>
    <col min="15366" max="15366" width="29.375" style="66" customWidth="1"/>
    <col min="15367" max="15367" width="1.375" style="66" customWidth="1"/>
    <col min="15368" max="15368" width="9" style="66"/>
    <col min="15369" max="15369" width="12.875" style="66" customWidth="1"/>
    <col min="15370" max="15370" width="12.125" style="66" customWidth="1"/>
    <col min="15371" max="15371" width="11.375" style="66" customWidth="1"/>
    <col min="15372" max="15372" width="4.75" style="66" customWidth="1"/>
    <col min="15373" max="15373" width="2.125" style="66" customWidth="1"/>
    <col min="15374" max="15616" width="9" style="66"/>
    <col min="15617" max="15617" width="2.125" style="66" customWidth="1"/>
    <col min="15618" max="15618" width="25.875" style="66" customWidth="1"/>
    <col min="15619" max="15619" width="18.75" style="66" customWidth="1"/>
    <col min="15620" max="15620" width="8.375" style="66" customWidth="1"/>
    <col min="15621" max="15621" width="9" style="66" customWidth="1"/>
    <col min="15622" max="15622" width="29.375" style="66" customWidth="1"/>
    <col min="15623" max="15623" width="1.375" style="66" customWidth="1"/>
    <col min="15624" max="15624" width="9" style="66"/>
    <col min="15625" max="15625" width="12.875" style="66" customWidth="1"/>
    <col min="15626" max="15626" width="12.125" style="66" customWidth="1"/>
    <col min="15627" max="15627" width="11.375" style="66" customWidth="1"/>
    <col min="15628" max="15628" width="4.75" style="66" customWidth="1"/>
    <col min="15629" max="15629" width="2.125" style="66" customWidth="1"/>
    <col min="15630" max="15872" width="9" style="66"/>
    <col min="15873" max="15873" width="2.125" style="66" customWidth="1"/>
    <col min="15874" max="15874" width="25.875" style="66" customWidth="1"/>
    <col min="15875" max="15875" width="18.75" style="66" customWidth="1"/>
    <col min="15876" max="15876" width="8.375" style="66" customWidth="1"/>
    <col min="15877" max="15877" width="9" style="66" customWidth="1"/>
    <col min="15878" max="15878" width="29.375" style="66" customWidth="1"/>
    <col min="15879" max="15879" width="1.375" style="66" customWidth="1"/>
    <col min="15880" max="15880" width="9" style="66"/>
    <col min="15881" max="15881" width="12.875" style="66" customWidth="1"/>
    <col min="15882" max="15882" width="12.125" style="66" customWidth="1"/>
    <col min="15883" max="15883" width="11.375" style="66" customWidth="1"/>
    <col min="15884" max="15884" width="4.75" style="66" customWidth="1"/>
    <col min="15885" max="15885" width="2.125" style="66" customWidth="1"/>
    <col min="15886" max="16128" width="9" style="66"/>
    <col min="16129" max="16129" width="2.125" style="66" customWidth="1"/>
    <col min="16130" max="16130" width="25.875" style="66" customWidth="1"/>
    <col min="16131" max="16131" width="18.75" style="66" customWidth="1"/>
    <col min="16132" max="16132" width="8.375" style="66" customWidth="1"/>
    <col min="16133" max="16133" width="9" style="66" customWidth="1"/>
    <col min="16134" max="16134" width="29.375" style="66" customWidth="1"/>
    <col min="16135" max="16135" width="1.375" style="66" customWidth="1"/>
    <col min="16136" max="16136" width="9" style="66"/>
    <col min="16137" max="16137" width="12.875" style="66" customWidth="1"/>
    <col min="16138" max="16138" width="12.125" style="66" customWidth="1"/>
    <col min="16139" max="16139" width="11.375" style="66" customWidth="1"/>
    <col min="16140" max="16140" width="4.75" style="66" customWidth="1"/>
    <col min="16141" max="16141" width="2.125" style="66" customWidth="1"/>
    <col min="16142" max="16384" width="9" style="66"/>
  </cols>
  <sheetData>
    <row r="1" spans="2:12" ht="7.5" customHeight="1" x14ac:dyDescent="0.4"/>
    <row r="2" spans="2:12" ht="27" customHeight="1" x14ac:dyDescent="0.4">
      <c r="B2" s="67" t="s">
        <v>262</v>
      </c>
      <c r="C2" s="68"/>
      <c r="D2" s="68"/>
      <c r="E2" s="68"/>
      <c r="F2" s="68"/>
      <c r="G2" s="68"/>
      <c r="H2" s="69" t="s">
        <v>263</v>
      </c>
      <c r="I2" s="466">
        <f>データシート!D17</f>
        <v>0</v>
      </c>
      <c r="J2" s="466"/>
      <c r="K2" s="466"/>
      <c r="L2" s="70"/>
    </row>
    <row r="3" spans="2:12" ht="26.25" customHeight="1" x14ac:dyDescent="0.4">
      <c r="B3" s="71" t="s">
        <v>264</v>
      </c>
      <c r="C3" s="68"/>
      <c r="D3" s="68"/>
      <c r="E3" s="68"/>
      <c r="F3" s="68"/>
      <c r="G3" s="68"/>
      <c r="H3" s="69" t="s">
        <v>265</v>
      </c>
      <c r="I3" s="466">
        <f>データシート!D45</f>
        <v>0</v>
      </c>
      <c r="J3" s="466"/>
      <c r="K3" s="466"/>
      <c r="L3" s="70" t="s">
        <v>266</v>
      </c>
    </row>
    <row r="4" spans="2:12" ht="7.5" customHeight="1" x14ac:dyDescent="0.4">
      <c r="B4" s="71"/>
      <c r="C4" s="68"/>
      <c r="D4" s="68"/>
      <c r="E4" s="68"/>
      <c r="F4" s="68"/>
      <c r="G4" s="68"/>
      <c r="H4" s="69"/>
      <c r="I4" s="72"/>
      <c r="J4" s="72"/>
      <c r="K4" s="72"/>
      <c r="L4" s="70"/>
    </row>
    <row r="5" spans="2:12" ht="24" customHeight="1" x14ac:dyDescent="0.4">
      <c r="B5" s="467" t="s">
        <v>267</v>
      </c>
      <c r="C5" s="467"/>
      <c r="D5" s="467"/>
      <c r="E5" s="468" t="s">
        <v>268</v>
      </c>
      <c r="F5" s="468"/>
      <c r="G5" s="468"/>
      <c r="H5" s="468"/>
      <c r="I5" s="468"/>
      <c r="J5" s="468"/>
      <c r="K5" s="468"/>
      <c r="L5" s="468"/>
    </row>
    <row r="6" spans="2:12" ht="58.5" customHeight="1" x14ac:dyDescent="0.4">
      <c r="B6" s="73" t="s">
        <v>269</v>
      </c>
      <c r="C6" s="469" t="str">
        <f>データシート!P54</f>
        <v>-</v>
      </c>
      <c r="D6" s="470"/>
      <c r="E6" s="458" t="s">
        <v>270</v>
      </c>
      <c r="F6" s="458"/>
      <c r="G6" s="458"/>
      <c r="H6" s="458"/>
      <c r="I6" s="458"/>
      <c r="J6" s="458"/>
      <c r="K6" s="458"/>
      <c r="L6" s="458"/>
    </row>
    <row r="7" spans="2:12" ht="58.5" customHeight="1" x14ac:dyDescent="0.4">
      <c r="B7" s="73" t="s">
        <v>271</v>
      </c>
      <c r="C7" s="459">
        <f>データシート!D52</f>
        <v>0</v>
      </c>
      <c r="D7" s="459"/>
      <c r="E7" s="458" t="s">
        <v>272</v>
      </c>
      <c r="F7" s="458"/>
      <c r="G7" s="458"/>
      <c r="H7" s="458"/>
      <c r="I7" s="458"/>
      <c r="J7" s="458"/>
      <c r="K7" s="458"/>
      <c r="L7" s="458"/>
    </row>
    <row r="8" spans="2:12" ht="58.5" customHeight="1" x14ac:dyDescent="0.4">
      <c r="B8" s="73" t="s">
        <v>273</v>
      </c>
      <c r="C8" s="460">
        <f>データシート!D53</f>
        <v>0</v>
      </c>
      <c r="D8" s="461"/>
      <c r="E8" s="458" t="s">
        <v>274</v>
      </c>
      <c r="F8" s="458"/>
      <c r="G8" s="458"/>
      <c r="H8" s="458"/>
      <c r="I8" s="458"/>
      <c r="J8" s="458"/>
      <c r="K8" s="458"/>
      <c r="L8" s="458"/>
    </row>
    <row r="9" spans="2:12" ht="58.5" customHeight="1" x14ac:dyDescent="0.4">
      <c r="B9" s="73" t="s">
        <v>275</v>
      </c>
      <c r="C9" s="131">
        <f>データシート!D65</f>
        <v>0</v>
      </c>
      <c r="D9" s="74" t="s">
        <v>276</v>
      </c>
      <c r="E9" s="458" t="s">
        <v>277</v>
      </c>
      <c r="F9" s="458"/>
      <c r="G9" s="458"/>
      <c r="H9" s="458"/>
      <c r="I9" s="458"/>
      <c r="J9" s="458"/>
      <c r="K9" s="458"/>
      <c r="L9" s="458"/>
    </row>
    <row r="10" spans="2:12" ht="58.5" customHeight="1" x14ac:dyDescent="0.4">
      <c r="B10" s="73" t="s">
        <v>278</v>
      </c>
      <c r="C10" s="103" t="str">
        <f>データシート!D66</f>
        <v/>
      </c>
      <c r="D10" s="74" t="s">
        <v>279</v>
      </c>
      <c r="E10" s="458" t="s">
        <v>372</v>
      </c>
      <c r="F10" s="458"/>
      <c r="G10" s="458"/>
      <c r="H10" s="458"/>
      <c r="I10" s="458"/>
      <c r="J10" s="458"/>
      <c r="K10" s="458"/>
      <c r="L10" s="458"/>
    </row>
    <row r="11" spans="2:12" ht="58.5" customHeight="1" x14ac:dyDescent="0.4">
      <c r="B11" s="73" t="s">
        <v>280</v>
      </c>
      <c r="C11" s="132">
        <f>データシート!D67</f>
        <v>0</v>
      </c>
      <c r="D11" s="74" t="s">
        <v>279</v>
      </c>
      <c r="E11" s="458" t="s">
        <v>281</v>
      </c>
      <c r="F11" s="458"/>
      <c r="G11" s="458"/>
      <c r="H11" s="458"/>
      <c r="I11" s="458"/>
      <c r="J11" s="458"/>
      <c r="K11" s="458"/>
      <c r="L11" s="458"/>
    </row>
    <row r="12" spans="2:12" ht="58.5" customHeight="1" x14ac:dyDescent="0.4">
      <c r="B12" s="73" t="s">
        <v>282</v>
      </c>
      <c r="C12" s="75" t="str">
        <f>IFERROR((C11/C10-1),"")</f>
        <v/>
      </c>
      <c r="D12" s="74" t="s">
        <v>283</v>
      </c>
      <c r="E12" s="462" t="s">
        <v>284</v>
      </c>
      <c r="F12" s="463"/>
      <c r="G12" s="463"/>
      <c r="H12" s="463"/>
      <c r="I12" s="464" t="s">
        <v>373</v>
      </c>
      <c r="J12" s="464"/>
      <c r="K12" s="464"/>
      <c r="L12" s="465"/>
    </row>
    <row r="13" spans="2:12" ht="58.5" customHeight="1" x14ac:dyDescent="0.4">
      <c r="B13" s="73" t="s">
        <v>285</v>
      </c>
      <c r="C13" s="76" t="str">
        <f>IFERROR((C9/C10-C9/C11)*2.58/1000,"")</f>
        <v/>
      </c>
      <c r="D13" s="74" t="s">
        <v>286</v>
      </c>
      <c r="E13" s="458" t="s">
        <v>287</v>
      </c>
      <c r="F13" s="458"/>
      <c r="G13" s="458"/>
      <c r="H13" s="458"/>
      <c r="I13" s="458"/>
      <c r="J13" s="458"/>
      <c r="K13" s="458"/>
      <c r="L13" s="458"/>
    </row>
    <row r="15" spans="2:12" x14ac:dyDescent="0.4">
      <c r="B15" s="77" t="s">
        <v>288</v>
      </c>
    </row>
  </sheetData>
  <sheetProtection algorithmName="SHA-512" hashValue="iLk3iE4wBPGWdCO1nyaqna/cg4EsQxW8aKwXIJksotMwXf1FZ7K0EqHtyjhrHHyjkUwG/I+v0Yti136vpExTiw==" saltValue="Uh931WDnk28k1h2VZyW1UQ==" spinCount="100000" sheet="1" objects="1" scenarios="1" formatCells="0" selectLockedCells="1"/>
  <mergeCells count="16">
    <mergeCell ref="I2:K2"/>
    <mergeCell ref="I3:K3"/>
    <mergeCell ref="B5:D5"/>
    <mergeCell ref="E5:L5"/>
    <mergeCell ref="C6:D6"/>
    <mergeCell ref="E6:L6"/>
    <mergeCell ref="E11:L11"/>
    <mergeCell ref="E13:L13"/>
    <mergeCell ref="C7:D7"/>
    <mergeCell ref="E7:L7"/>
    <mergeCell ref="C8:D8"/>
    <mergeCell ref="E8:L8"/>
    <mergeCell ref="E9:L9"/>
    <mergeCell ref="E10:L10"/>
    <mergeCell ref="E12:H12"/>
    <mergeCell ref="I12:L12"/>
  </mergeCells>
  <phoneticPr fontId="1"/>
  <pageMargins left="0.51181102362204722" right="0.51181102362204722" top="0.55118110236220474" bottom="0.55118110236220474" header="0.31496062992125984" footer="0.31496062992125984"/>
  <pageSetup paperSize="9" scale="85"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39997558519241921"/>
    <pageSetUpPr fitToPage="1"/>
  </sheetPr>
  <dimension ref="A1:FG68"/>
  <sheetViews>
    <sheetView showGridLines="0" zoomScale="80" zoomScaleNormal="80" zoomScaleSheetLayoutView="70" zoomScalePageLayoutView="85" workbookViewId="0">
      <selection activeCell="M8" sqref="M8:Y10"/>
    </sheetView>
  </sheetViews>
  <sheetFormatPr defaultRowHeight="19.5" x14ac:dyDescent="0.4"/>
  <cols>
    <col min="1" max="1" width="1.875" style="82" customWidth="1"/>
    <col min="2" max="2" width="2.375" style="84" customWidth="1"/>
    <col min="3" max="79" width="2.375" style="82" customWidth="1"/>
    <col min="80" max="80" width="2.375" style="84" customWidth="1"/>
    <col min="81" max="85" width="2.375" style="82" customWidth="1"/>
    <col min="86" max="86" width="4.75" style="82" hidden="1" customWidth="1"/>
    <col min="87" max="163" width="1.875" style="82" customWidth="1"/>
    <col min="164" max="256" width="9" style="82"/>
    <col min="257" max="257" width="1.875" style="82" customWidth="1"/>
    <col min="258" max="341" width="2.375" style="82" customWidth="1"/>
    <col min="342" max="342" width="0" style="82" hidden="1" customWidth="1"/>
    <col min="343" max="419" width="1.875" style="82" customWidth="1"/>
    <col min="420" max="512" width="9" style="82"/>
    <col min="513" max="513" width="1.875" style="82" customWidth="1"/>
    <col min="514" max="597" width="2.375" style="82" customWidth="1"/>
    <col min="598" max="598" width="0" style="82" hidden="1" customWidth="1"/>
    <col min="599" max="675" width="1.875" style="82" customWidth="1"/>
    <col min="676" max="768" width="9" style="82"/>
    <col min="769" max="769" width="1.875" style="82" customWidth="1"/>
    <col min="770" max="853" width="2.375" style="82" customWidth="1"/>
    <col min="854" max="854" width="0" style="82" hidden="1" customWidth="1"/>
    <col min="855" max="931" width="1.875" style="82" customWidth="1"/>
    <col min="932" max="1024" width="9" style="82"/>
    <col min="1025" max="1025" width="1.875" style="82" customWidth="1"/>
    <col min="1026" max="1109" width="2.375" style="82" customWidth="1"/>
    <col min="1110" max="1110" width="0" style="82" hidden="1" customWidth="1"/>
    <col min="1111" max="1187" width="1.875" style="82" customWidth="1"/>
    <col min="1188" max="1280" width="9" style="82"/>
    <col min="1281" max="1281" width="1.875" style="82" customWidth="1"/>
    <col min="1282" max="1365" width="2.375" style="82" customWidth="1"/>
    <col min="1366" max="1366" width="0" style="82" hidden="1" customWidth="1"/>
    <col min="1367" max="1443" width="1.875" style="82" customWidth="1"/>
    <col min="1444" max="1536" width="9" style="82"/>
    <col min="1537" max="1537" width="1.875" style="82" customWidth="1"/>
    <col min="1538" max="1621" width="2.375" style="82" customWidth="1"/>
    <col min="1622" max="1622" width="0" style="82" hidden="1" customWidth="1"/>
    <col min="1623" max="1699" width="1.875" style="82" customWidth="1"/>
    <col min="1700" max="1792" width="9" style="82"/>
    <col min="1793" max="1793" width="1.875" style="82" customWidth="1"/>
    <col min="1794" max="1877" width="2.375" style="82" customWidth="1"/>
    <col min="1878" max="1878" width="0" style="82" hidden="1" customWidth="1"/>
    <col min="1879" max="1955" width="1.875" style="82" customWidth="1"/>
    <col min="1956" max="2048" width="9" style="82"/>
    <col min="2049" max="2049" width="1.875" style="82" customWidth="1"/>
    <col min="2050" max="2133" width="2.375" style="82" customWidth="1"/>
    <col min="2134" max="2134" width="0" style="82" hidden="1" customWidth="1"/>
    <col min="2135" max="2211" width="1.875" style="82" customWidth="1"/>
    <col min="2212" max="2304" width="9" style="82"/>
    <col min="2305" max="2305" width="1.875" style="82" customWidth="1"/>
    <col min="2306" max="2389" width="2.375" style="82" customWidth="1"/>
    <col min="2390" max="2390" width="0" style="82" hidden="1" customWidth="1"/>
    <col min="2391" max="2467" width="1.875" style="82" customWidth="1"/>
    <col min="2468" max="2560" width="9" style="82"/>
    <col min="2561" max="2561" width="1.875" style="82" customWidth="1"/>
    <col min="2562" max="2645" width="2.375" style="82" customWidth="1"/>
    <col min="2646" max="2646" width="0" style="82" hidden="1" customWidth="1"/>
    <col min="2647" max="2723" width="1.875" style="82" customWidth="1"/>
    <col min="2724" max="2816" width="9" style="82"/>
    <col min="2817" max="2817" width="1.875" style="82" customWidth="1"/>
    <col min="2818" max="2901" width="2.375" style="82" customWidth="1"/>
    <col min="2902" max="2902" width="0" style="82" hidden="1" customWidth="1"/>
    <col min="2903" max="2979" width="1.875" style="82" customWidth="1"/>
    <col min="2980" max="3072" width="9" style="82"/>
    <col min="3073" max="3073" width="1.875" style="82" customWidth="1"/>
    <col min="3074" max="3157" width="2.375" style="82" customWidth="1"/>
    <col min="3158" max="3158" width="0" style="82" hidden="1" customWidth="1"/>
    <col min="3159" max="3235" width="1.875" style="82" customWidth="1"/>
    <col min="3236" max="3328" width="9" style="82"/>
    <col min="3329" max="3329" width="1.875" style="82" customWidth="1"/>
    <col min="3330" max="3413" width="2.375" style="82" customWidth="1"/>
    <col min="3414" max="3414" width="0" style="82" hidden="1" customWidth="1"/>
    <col min="3415" max="3491" width="1.875" style="82" customWidth="1"/>
    <col min="3492" max="3584" width="9" style="82"/>
    <col min="3585" max="3585" width="1.875" style="82" customWidth="1"/>
    <col min="3586" max="3669" width="2.375" style="82" customWidth="1"/>
    <col min="3670" max="3670" width="0" style="82" hidden="1" customWidth="1"/>
    <col min="3671" max="3747" width="1.875" style="82" customWidth="1"/>
    <col min="3748" max="3840" width="9" style="82"/>
    <col min="3841" max="3841" width="1.875" style="82" customWidth="1"/>
    <col min="3842" max="3925" width="2.375" style="82" customWidth="1"/>
    <col min="3926" max="3926" width="0" style="82" hidden="1" customWidth="1"/>
    <col min="3927" max="4003" width="1.875" style="82" customWidth="1"/>
    <col min="4004" max="4096" width="9" style="82"/>
    <col min="4097" max="4097" width="1.875" style="82" customWidth="1"/>
    <col min="4098" max="4181" width="2.375" style="82" customWidth="1"/>
    <col min="4182" max="4182" width="0" style="82" hidden="1" customWidth="1"/>
    <col min="4183" max="4259" width="1.875" style="82" customWidth="1"/>
    <col min="4260" max="4352" width="9" style="82"/>
    <col min="4353" max="4353" width="1.875" style="82" customWidth="1"/>
    <col min="4354" max="4437" width="2.375" style="82" customWidth="1"/>
    <col min="4438" max="4438" width="0" style="82" hidden="1" customWidth="1"/>
    <col min="4439" max="4515" width="1.875" style="82" customWidth="1"/>
    <col min="4516" max="4608" width="9" style="82"/>
    <col min="4609" max="4609" width="1.875" style="82" customWidth="1"/>
    <col min="4610" max="4693" width="2.375" style="82" customWidth="1"/>
    <col min="4694" max="4694" width="0" style="82" hidden="1" customWidth="1"/>
    <col min="4695" max="4771" width="1.875" style="82" customWidth="1"/>
    <col min="4772" max="4864" width="9" style="82"/>
    <col min="4865" max="4865" width="1.875" style="82" customWidth="1"/>
    <col min="4866" max="4949" width="2.375" style="82" customWidth="1"/>
    <col min="4950" max="4950" width="0" style="82" hidden="1" customWidth="1"/>
    <col min="4951" max="5027" width="1.875" style="82" customWidth="1"/>
    <col min="5028" max="5120" width="9" style="82"/>
    <col min="5121" max="5121" width="1.875" style="82" customWidth="1"/>
    <col min="5122" max="5205" width="2.375" style="82" customWidth="1"/>
    <col min="5206" max="5206" width="0" style="82" hidden="1" customWidth="1"/>
    <col min="5207" max="5283" width="1.875" style="82" customWidth="1"/>
    <col min="5284" max="5376" width="9" style="82"/>
    <col min="5377" max="5377" width="1.875" style="82" customWidth="1"/>
    <col min="5378" max="5461" width="2.375" style="82" customWidth="1"/>
    <col min="5462" max="5462" width="0" style="82" hidden="1" customWidth="1"/>
    <col min="5463" max="5539" width="1.875" style="82" customWidth="1"/>
    <col min="5540" max="5632" width="9" style="82"/>
    <col min="5633" max="5633" width="1.875" style="82" customWidth="1"/>
    <col min="5634" max="5717" width="2.375" style="82" customWidth="1"/>
    <col min="5718" max="5718" width="0" style="82" hidden="1" customWidth="1"/>
    <col min="5719" max="5795" width="1.875" style="82" customWidth="1"/>
    <col min="5796" max="5888" width="9" style="82"/>
    <col min="5889" max="5889" width="1.875" style="82" customWidth="1"/>
    <col min="5890" max="5973" width="2.375" style="82" customWidth="1"/>
    <col min="5974" max="5974" width="0" style="82" hidden="1" customWidth="1"/>
    <col min="5975" max="6051" width="1.875" style="82" customWidth="1"/>
    <col min="6052" max="6144" width="9" style="82"/>
    <col min="6145" max="6145" width="1.875" style="82" customWidth="1"/>
    <col min="6146" max="6229" width="2.375" style="82" customWidth="1"/>
    <col min="6230" max="6230" width="0" style="82" hidden="1" customWidth="1"/>
    <col min="6231" max="6307" width="1.875" style="82" customWidth="1"/>
    <col min="6308" max="6400" width="9" style="82"/>
    <col min="6401" max="6401" width="1.875" style="82" customWidth="1"/>
    <col min="6402" max="6485" width="2.375" style="82" customWidth="1"/>
    <col min="6486" max="6486" width="0" style="82" hidden="1" customWidth="1"/>
    <col min="6487" max="6563" width="1.875" style="82" customWidth="1"/>
    <col min="6564" max="6656" width="9" style="82"/>
    <col min="6657" max="6657" width="1.875" style="82" customWidth="1"/>
    <col min="6658" max="6741" width="2.375" style="82" customWidth="1"/>
    <col min="6742" max="6742" width="0" style="82" hidden="1" customWidth="1"/>
    <col min="6743" max="6819" width="1.875" style="82" customWidth="1"/>
    <col min="6820" max="6912" width="9" style="82"/>
    <col min="6913" max="6913" width="1.875" style="82" customWidth="1"/>
    <col min="6914" max="6997" width="2.375" style="82" customWidth="1"/>
    <col min="6998" max="6998" width="0" style="82" hidden="1" customWidth="1"/>
    <col min="6999" max="7075" width="1.875" style="82" customWidth="1"/>
    <col min="7076" max="7168" width="9" style="82"/>
    <col min="7169" max="7169" width="1.875" style="82" customWidth="1"/>
    <col min="7170" max="7253" width="2.375" style="82" customWidth="1"/>
    <col min="7254" max="7254" width="0" style="82" hidden="1" customWidth="1"/>
    <col min="7255" max="7331" width="1.875" style="82" customWidth="1"/>
    <col min="7332" max="7424" width="9" style="82"/>
    <col min="7425" max="7425" width="1.875" style="82" customWidth="1"/>
    <col min="7426" max="7509" width="2.375" style="82" customWidth="1"/>
    <col min="7510" max="7510" width="0" style="82" hidden="1" customWidth="1"/>
    <col min="7511" max="7587" width="1.875" style="82" customWidth="1"/>
    <col min="7588" max="7680" width="9" style="82"/>
    <col min="7681" max="7681" width="1.875" style="82" customWidth="1"/>
    <col min="7682" max="7765" width="2.375" style="82" customWidth="1"/>
    <col min="7766" max="7766" width="0" style="82" hidden="1" customWidth="1"/>
    <col min="7767" max="7843" width="1.875" style="82" customWidth="1"/>
    <col min="7844" max="7936" width="9" style="82"/>
    <col min="7937" max="7937" width="1.875" style="82" customWidth="1"/>
    <col min="7938" max="8021" width="2.375" style="82" customWidth="1"/>
    <col min="8022" max="8022" width="0" style="82" hidden="1" customWidth="1"/>
    <col min="8023" max="8099" width="1.875" style="82" customWidth="1"/>
    <col min="8100" max="8192" width="9" style="82"/>
    <col min="8193" max="8193" width="1.875" style="82" customWidth="1"/>
    <col min="8194" max="8277" width="2.375" style="82" customWidth="1"/>
    <col min="8278" max="8278" width="0" style="82" hidden="1" customWidth="1"/>
    <col min="8279" max="8355" width="1.875" style="82" customWidth="1"/>
    <col min="8356" max="8448" width="9" style="82"/>
    <col min="8449" max="8449" width="1.875" style="82" customWidth="1"/>
    <col min="8450" max="8533" width="2.375" style="82" customWidth="1"/>
    <col min="8534" max="8534" width="0" style="82" hidden="1" customWidth="1"/>
    <col min="8535" max="8611" width="1.875" style="82" customWidth="1"/>
    <col min="8612" max="8704" width="9" style="82"/>
    <col min="8705" max="8705" width="1.875" style="82" customWidth="1"/>
    <col min="8706" max="8789" width="2.375" style="82" customWidth="1"/>
    <col min="8790" max="8790" width="0" style="82" hidden="1" customWidth="1"/>
    <col min="8791" max="8867" width="1.875" style="82" customWidth="1"/>
    <col min="8868" max="8960" width="9" style="82"/>
    <col min="8961" max="8961" width="1.875" style="82" customWidth="1"/>
    <col min="8962" max="9045" width="2.375" style="82" customWidth="1"/>
    <col min="9046" max="9046" width="0" style="82" hidden="1" customWidth="1"/>
    <col min="9047" max="9123" width="1.875" style="82" customWidth="1"/>
    <col min="9124" max="9216" width="9" style="82"/>
    <col min="9217" max="9217" width="1.875" style="82" customWidth="1"/>
    <col min="9218" max="9301" width="2.375" style="82" customWidth="1"/>
    <col min="9302" max="9302" width="0" style="82" hidden="1" customWidth="1"/>
    <col min="9303" max="9379" width="1.875" style="82" customWidth="1"/>
    <col min="9380" max="9472" width="9" style="82"/>
    <col min="9473" max="9473" width="1.875" style="82" customWidth="1"/>
    <col min="9474" max="9557" width="2.375" style="82" customWidth="1"/>
    <col min="9558" max="9558" width="0" style="82" hidden="1" customWidth="1"/>
    <col min="9559" max="9635" width="1.875" style="82" customWidth="1"/>
    <col min="9636" max="9728" width="9" style="82"/>
    <col min="9729" max="9729" width="1.875" style="82" customWidth="1"/>
    <col min="9730" max="9813" width="2.375" style="82" customWidth="1"/>
    <col min="9814" max="9814" width="0" style="82" hidden="1" customWidth="1"/>
    <col min="9815" max="9891" width="1.875" style="82" customWidth="1"/>
    <col min="9892" max="9984" width="9" style="82"/>
    <col min="9985" max="9985" width="1.875" style="82" customWidth="1"/>
    <col min="9986" max="10069" width="2.375" style="82" customWidth="1"/>
    <col min="10070" max="10070" width="0" style="82" hidden="1" customWidth="1"/>
    <col min="10071" max="10147" width="1.875" style="82" customWidth="1"/>
    <col min="10148" max="10240" width="9" style="82"/>
    <col min="10241" max="10241" width="1.875" style="82" customWidth="1"/>
    <col min="10242" max="10325" width="2.375" style="82" customWidth="1"/>
    <col min="10326" max="10326" width="0" style="82" hidden="1" customWidth="1"/>
    <col min="10327" max="10403" width="1.875" style="82" customWidth="1"/>
    <col min="10404" max="10496" width="9" style="82"/>
    <col min="10497" max="10497" width="1.875" style="82" customWidth="1"/>
    <col min="10498" max="10581" width="2.375" style="82" customWidth="1"/>
    <col min="10582" max="10582" width="0" style="82" hidden="1" customWidth="1"/>
    <col min="10583" max="10659" width="1.875" style="82" customWidth="1"/>
    <col min="10660" max="10752" width="9" style="82"/>
    <col min="10753" max="10753" width="1.875" style="82" customWidth="1"/>
    <col min="10754" max="10837" width="2.375" style="82" customWidth="1"/>
    <col min="10838" max="10838" width="0" style="82" hidden="1" customWidth="1"/>
    <col min="10839" max="10915" width="1.875" style="82" customWidth="1"/>
    <col min="10916" max="11008" width="9" style="82"/>
    <col min="11009" max="11009" width="1.875" style="82" customWidth="1"/>
    <col min="11010" max="11093" width="2.375" style="82" customWidth="1"/>
    <col min="11094" max="11094" width="0" style="82" hidden="1" customWidth="1"/>
    <col min="11095" max="11171" width="1.875" style="82" customWidth="1"/>
    <col min="11172" max="11264" width="9" style="82"/>
    <col min="11265" max="11265" width="1.875" style="82" customWidth="1"/>
    <col min="11266" max="11349" width="2.375" style="82" customWidth="1"/>
    <col min="11350" max="11350" width="0" style="82" hidden="1" customWidth="1"/>
    <col min="11351" max="11427" width="1.875" style="82" customWidth="1"/>
    <col min="11428" max="11520" width="9" style="82"/>
    <col min="11521" max="11521" width="1.875" style="82" customWidth="1"/>
    <col min="11522" max="11605" width="2.375" style="82" customWidth="1"/>
    <col min="11606" max="11606" width="0" style="82" hidden="1" customWidth="1"/>
    <col min="11607" max="11683" width="1.875" style="82" customWidth="1"/>
    <col min="11684" max="11776" width="9" style="82"/>
    <col min="11777" max="11777" width="1.875" style="82" customWidth="1"/>
    <col min="11778" max="11861" width="2.375" style="82" customWidth="1"/>
    <col min="11862" max="11862" width="0" style="82" hidden="1" customWidth="1"/>
    <col min="11863" max="11939" width="1.875" style="82" customWidth="1"/>
    <col min="11940" max="12032" width="9" style="82"/>
    <col min="12033" max="12033" width="1.875" style="82" customWidth="1"/>
    <col min="12034" max="12117" width="2.375" style="82" customWidth="1"/>
    <col min="12118" max="12118" width="0" style="82" hidden="1" customWidth="1"/>
    <col min="12119" max="12195" width="1.875" style="82" customWidth="1"/>
    <col min="12196" max="12288" width="9" style="82"/>
    <col min="12289" max="12289" width="1.875" style="82" customWidth="1"/>
    <col min="12290" max="12373" width="2.375" style="82" customWidth="1"/>
    <col min="12374" max="12374" width="0" style="82" hidden="1" customWidth="1"/>
    <col min="12375" max="12451" width="1.875" style="82" customWidth="1"/>
    <col min="12452" max="12544" width="9" style="82"/>
    <col min="12545" max="12545" width="1.875" style="82" customWidth="1"/>
    <col min="12546" max="12629" width="2.375" style="82" customWidth="1"/>
    <col min="12630" max="12630" width="0" style="82" hidden="1" customWidth="1"/>
    <col min="12631" max="12707" width="1.875" style="82" customWidth="1"/>
    <col min="12708" max="12800" width="9" style="82"/>
    <col min="12801" max="12801" width="1.875" style="82" customWidth="1"/>
    <col min="12802" max="12885" width="2.375" style="82" customWidth="1"/>
    <col min="12886" max="12886" width="0" style="82" hidden="1" customWidth="1"/>
    <col min="12887" max="12963" width="1.875" style="82" customWidth="1"/>
    <col min="12964" max="13056" width="9" style="82"/>
    <col min="13057" max="13057" width="1.875" style="82" customWidth="1"/>
    <col min="13058" max="13141" width="2.375" style="82" customWidth="1"/>
    <col min="13142" max="13142" width="0" style="82" hidden="1" customWidth="1"/>
    <col min="13143" max="13219" width="1.875" style="82" customWidth="1"/>
    <col min="13220" max="13312" width="9" style="82"/>
    <col min="13313" max="13313" width="1.875" style="82" customWidth="1"/>
    <col min="13314" max="13397" width="2.375" style="82" customWidth="1"/>
    <col min="13398" max="13398" width="0" style="82" hidden="1" customWidth="1"/>
    <col min="13399" max="13475" width="1.875" style="82" customWidth="1"/>
    <col min="13476" max="13568" width="9" style="82"/>
    <col min="13569" max="13569" width="1.875" style="82" customWidth="1"/>
    <col min="13570" max="13653" width="2.375" style="82" customWidth="1"/>
    <col min="13654" max="13654" width="0" style="82" hidden="1" customWidth="1"/>
    <col min="13655" max="13731" width="1.875" style="82" customWidth="1"/>
    <col min="13732" max="13824" width="9" style="82"/>
    <col min="13825" max="13825" width="1.875" style="82" customWidth="1"/>
    <col min="13826" max="13909" width="2.375" style="82" customWidth="1"/>
    <col min="13910" max="13910" width="0" style="82" hidden="1" customWidth="1"/>
    <col min="13911" max="13987" width="1.875" style="82" customWidth="1"/>
    <col min="13988" max="14080" width="9" style="82"/>
    <col min="14081" max="14081" width="1.875" style="82" customWidth="1"/>
    <col min="14082" max="14165" width="2.375" style="82" customWidth="1"/>
    <col min="14166" max="14166" width="0" style="82" hidden="1" customWidth="1"/>
    <col min="14167" max="14243" width="1.875" style="82" customWidth="1"/>
    <col min="14244" max="14336" width="9" style="82"/>
    <col min="14337" max="14337" width="1.875" style="82" customWidth="1"/>
    <col min="14338" max="14421" width="2.375" style="82" customWidth="1"/>
    <col min="14422" max="14422" width="0" style="82" hidden="1" customWidth="1"/>
    <col min="14423" max="14499" width="1.875" style="82" customWidth="1"/>
    <col min="14500" max="14592" width="9" style="82"/>
    <col min="14593" max="14593" width="1.875" style="82" customWidth="1"/>
    <col min="14594" max="14677" width="2.375" style="82" customWidth="1"/>
    <col min="14678" max="14678" width="0" style="82" hidden="1" customWidth="1"/>
    <col min="14679" max="14755" width="1.875" style="82" customWidth="1"/>
    <col min="14756" max="14848" width="9" style="82"/>
    <col min="14849" max="14849" width="1.875" style="82" customWidth="1"/>
    <col min="14850" max="14933" width="2.375" style="82" customWidth="1"/>
    <col min="14934" max="14934" width="0" style="82" hidden="1" customWidth="1"/>
    <col min="14935" max="15011" width="1.875" style="82" customWidth="1"/>
    <col min="15012" max="15104" width="9" style="82"/>
    <col min="15105" max="15105" width="1.875" style="82" customWidth="1"/>
    <col min="15106" max="15189" width="2.375" style="82" customWidth="1"/>
    <col min="15190" max="15190" width="0" style="82" hidden="1" customWidth="1"/>
    <col min="15191" max="15267" width="1.875" style="82" customWidth="1"/>
    <col min="15268" max="15360" width="9" style="82"/>
    <col min="15361" max="15361" width="1.875" style="82" customWidth="1"/>
    <col min="15362" max="15445" width="2.375" style="82" customWidth="1"/>
    <col min="15446" max="15446" width="0" style="82" hidden="1" customWidth="1"/>
    <col min="15447" max="15523" width="1.875" style="82" customWidth="1"/>
    <col min="15524" max="15616" width="9" style="82"/>
    <col min="15617" max="15617" width="1.875" style="82" customWidth="1"/>
    <col min="15618" max="15701" width="2.375" style="82" customWidth="1"/>
    <col min="15702" max="15702" width="0" style="82" hidden="1" customWidth="1"/>
    <col min="15703" max="15779" width="1.875" style="82" customWidth="1"/>
    <col min="15780" max="15872" width="9" style="82"/>
    <col min="15873" max="15873" width="1.875" style="82" customWidth="1"/>
    <col min="15874" max="15957" width="2.375" style="82" customWidth="1"/>
    <col min="15958" max="15958" width="0" style="82" hidden="1" customWidth="1"/>
    <col min="15959" max="16035" width="1.875" style="82" customWidth="1"/>
    <col min="16036" max="16128" width="9" style="82"/>
    <col min="16129" max="16129" width="1.875" style="82" customWidth="1"/>
    <col min="16130" max="16213" width="2.375" style="82" customWidth="1"/>
    <col min="16214" max="16214" width="0" style="82" hidden="1" customWidth="1"/>
    <col min="16215" max="16291" width="1.875" style="82" customWidth="1"/>
    <col min="16292" max="16384" width="9" style="82"/>
  </cols>
  <sheetData>
    <row r="1" spans="1:163" s="80" customFormat="1" ht="22.5" customHeight="1" x14ac:dyDescent="0.4">
      <c r="A1" s="78"/>
      <c r="B1" s="79" t="s">
        <v>262</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CE1" s="81" t="s">
        <v>289</v>
      </c>
      <c r="CH1" s="81"/>
      <c r="CI1" s="81"/>
      <c r="CJ1" s="81"/>
    </row>
    <row r="2" spans="1:163" s="84" customFormat="1" ht="29.25" customHeight="1" x14ac:dyDescent="0.4">
      <c r="A2" s="82"/>
      <c r="B2" s="83" t="s">
        <v>290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BA2" s="582" t="s">
        <v>291</v>
      </c>
      <c r="BB2" s="498"/>
      <c r="BC2" s="498"/>
      <c r="BD2" s="498"/>
      <c r="BE2" s="498"/>
      <c r="BF2" s="498"/>
      <c r="BG2" s="85" t="s">
        <v>292</v>
      </c>
      <c r="BI2" s="583">
        <f>データシート!D17</f>
        <v>0</v>
      </c>
      <c r="BJ2" s="583"/>
      <c r="BK2" s="583"/>
      <c r="BL2" s="583"/>
      <c r="BM2" s="583"/>
      <c r="BN2" s="583"/>
      <c r="BO2" s="583"/>
      <c r="BP2" s="583"/>
      <c r="BQ2" s="583"/>
      <c r="BR2" s="583"/>
      <c r="BS2" s="583"/>
      <c r="BT2" s="583"/>
      <c r="BU2" s="583"/>
      <c r="BV2" s="583"/>
      <c r="BW2" s="583"/>
      <c r="BX2" s="583"/>
      <c r="BY2" s="583"/>
      <c r="BZ2" s="583"/>
      <c r="CA2" s="583"/>
      <c r="CB2" s="583"/>
      <c r="CC2" s="583"/>
      <c r="CD2" s="583"/>
      <c r="CE2" s="86"/>
      <c r="CF2" s="86"/>
      <c r="CG2" s="86"/>
      <c r="CH2" s="87"/>
      <c r="CI2" s="87"/>
      <c r="CJ2" s="87"/>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row>
    <row r="3" spans="1:163" s="84" customFormat="1" ht="29.25" customHeight="1" x14ac:dyDescent="0.4">
      <c r="A3" s="8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BA3" s="88"/>
      <c r="BB3" s="88"/>
      <c r="BC3" s="88"/>
      <c r="BD3" s="88"/>
      <c r="BE3" s="88"/>
      <c r="BF3" s="89" t="s">
        <v>293</v>
      </c>
      <c r="BG3" s="88"/>
      <c r="BH3" s="90" t="s">
        <v>294</v>
      </c>
      <c r="BI3" s="584">
        <f>データシート!D45</f>
        <v>0</v>
      </c>
      <c r="BJ3" s="585"/>
      <c r="BK3" s="585"/>
      <c r="BL3" s="585"/>
      <c r="BM3" s="585"/>
      <c r="BN3" s="585"/>
      <c r="BO3" s="585"/>
      <c r="BP3" s="585"/>
      <c r="BQ3" s="585"/>
      <c r="BR3" s="585"/>
      <c r="BS3" s="585"/>
      <c r="BT3" s="585"/>
      <c r="BU3" s="585"/>
      <c r="BV3" s="585"/>
      <c r="BW3" s="585"/>
      <c r="BX3" s="585"/>
      <c r="BY3" s="585"/>
      <c r="BZ3" s="585"/>
      <c r="CA3" s="585"/>
      <c r="CB3" s="585"/>
      <c r="CC3" s="585"/>
      <c r="CD3" s="585"/>
      <c r="CE3" s="91"/>
      <c r="CF3" s="88" t="s">
        <v>295</v>
      </c>
      <c r="CG3" s="85"/>
      <c r="CH3" s="85"/>
      <c r="CI3" s="85"/>
      <c r="CJ3" s="85"/>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row>
    <row r="4" spans="1:163" s="84" customFormat="1" ht="18.75" customHeight="1" x14ac:dyDescent="0.4">
      <c r="A4" s="8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78"/>
      <c r="AT4" s="78"/>
      <c r="AU4" s="78"/>
      <c r="AV4" s="78"/>
      <c r="AW4" s="78"/>
      <c r="AX4" s="78"/>
      <c r="AY4" s="78"/>
      <c r="AZ4" s="93"/>
      <c r="BA4" s="94"/>
      <c r="BB4" s="94"/>
      <c r="BC4" s="94"/>
      <c r="BD4" s="94"/>
      <c r="BE4" s="94"/>
      <c r="BF4" s="94"/>
      <c r="BG4" s="94"/>
      <c r="BH4" s="94"/>
      <c r="BI4" s="94"/>
      <c r="BJ4" s="94"/>
      <c r="BK4" s="586"/>
      <c r="BL4" s="587"/>
      <c r="BM4" s="587"/>
      <c r="BN4" s="587"/>
      <c r="BO4" s="587"/>
      <c r="BP4" s="587"/>
      <c r="BQ4" s="587"/>
      <c r="BR4" s="587"/>
      <c r="BS4" s="587"/>
      <c r="BT4" s="587"/>
      <c r="BU4" s="587"/>
      <c r="BV4" s="587"/>
      <c r="BW4" s="587"/>
      <c r="BX4" s="587"/>
      <c r="BY4" s="587"/>
      <c r="BZ4" s="587"/>
      <c r="CA4" s="587"/>
      <c r="CB4" s="587"/>
      <c r="CC4" s="94"/>
      <c r="CD4" s="94"/>
      <c r="CE4" s="94"/>
      <c r="CF4" s="94"/>
      <c r="CG4" s="93"/>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row>
    <row r="5" spans="1:163" s="84" customFormat="1" ht="11.25" customHeight="1" x14ac:dyDescent="0.4">
      <c r="A5" s="82"/>
      <c r="B5" s="588"/>
      <c r="C5" s="481"/>
      <c r="D5" s="481"/>
      <c r="E5" s="481"/>
      <c r="F5" s="481"/>
      <c r="G5" s="481"/>
      <c r="H5" s="481"/>
      <c r="I5" s="481"/>
      <c r="J5" s="481"/>
      <c r="K5" s="481"/>
      <c r="L5" s="482"/>
      <c r="M5" s="588" t="s">
        <v>296</v>
      </c>
      <c r="N5" s="481"/>
      <c r="O5" s="481"/>
      <c r="P5" s="481"/>
      <c r="Q5" s="481"/>
      <c r="R5" s="481"/>
      <c r="S5" s="481"/>
      <c r="T5" s="481"/>
      <c r="U5" s="481"/>
      <c r="V5" s="481"/>
      <c r="W5" s="481"/>
      <c r="X5" s="481"/>
      <c r="Y5" s="482"/>
      <c r="Z5" s="589" t="s">
        <v>297</v>
      </c>
      <c r="AA5" s="496"/>
      <c r="AB5" s="496"/>
      <c r="AC5" s="496"/>
      <c r="AD5" s="496"/>
      <c r="AE5" s="496"/>
      <c r="AF5" s="496"/>
      <c r="AG5" s="496"/>
      <c r="AH5" s="496"/>
      <c r="AI5" s="496"/>
      <c r="AJ5" s="496"/>
      <c r="AK5" s="496"/>
      <c r="AL5" s="497"/>
      <c r="AM5" s="589" t="s">
        <v>298</v>
      </c>
      <c r="AN5" s="496"/>
      <c r="AO5" s="496"/>
      <c r="AP5" s="496"/>
      <c r="AQ5" s="496"/>
      <c r="AR5" s="496"/>
      <c r="AS5" s="496"/>
      <c r="AT5" s="496"/>
      <c r="AU5" s="496"/>
      <c r="AV5" s="496"/>
      <c r="AW5" s="496"/>
      <c r="AX5" s="496"/>
      <c r="AY5" s="497"/>
      <c r="AZ5" s="588" t="s">
        <v>268</v>
      </c>
      <c r="BA5" s="481"/>
      <c r="BB5" s="481"/>
      <c r="BC5" s="481"/>
      <c r="BD5" s="481"/>
      <c r="BE5" s="481"/>
      <c r="BF5" s="481"/>
      <c r="BG5" s="481"/>
      <c r="BH5" s="481"/>
      <c r="BI5" s="481"/>
      <c r="BJ5" s="481"/>
      <c r="BK5" s="481"/>
      <c r="BL5" s="481"/>
      <c r="BM5" s="481"/>
      <c r="BN5" s="481"/>
      <c r="BO5" s="481"/>
      <c r="BP5" s="481"/>
      <c r="BQ5" s="481"/>
      <c r="BR5" s="481"/>
      <c r="BS5" s="481"/>
      <c r="BT5" s="481"/>
      <c r="BU5" s="481"/>
      <c r="BV5" s="481"/>
      <c r="BW5" s="481"/>
      <c r="BX5" s="481"/>
      <c r="BY5" s="481"/>
      <c r="BZ5" s="481"/>
      <c r="CA5" s="481"/>
      <c r="CB5" s="481"/>
      <c r="CC5" s="481"/>
      <c r="CD5" s="481"/>
      <c r="CE5" s="481"/>
      <c r="CF5" s="481"/>
      <c r="CG5" s="4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2"/>
      <c r="FE5" s="82"/>
      <c r="FF5" s="82"/>
      <c r="FG5" s="82"/>
    </row>
    <row r="6" spans="1:163" s="84" customFormat="1" ht="11.25" customHeight="1" x14ac:dyDescent="0.4">
      <c r="A6" s="82"/>
      <c r="B6" s="483"/>
      <c r="C6" s="484"/>
      <c r="D6" s="484"/>
      <c r="E6" s="484"/>
      <c r="F6" s="484"/>
      <c r="G6" s="484"/>
      <c r="H6" s="484"/>
      <c r="I6" s="484"/>
      <c r="J6" s="484"/>
      <c r="K6" s="484"/>
      <c r="L6" s="485"/>
      <c r="M6" s="483"/>
      <c r="N6" s="484"/>
      <c r="O6" s="484"/>
      <c r="P6" s="484"/>
      <c r="Q6" s="484"/>
      <c r="R6" s="484"/>
      <c r="S6" s="484"/>
      <c r="T6" s="484"/>
      <c r="U6" s="484"/>
      <c r="V6" s="484"/>
      <c r="W6" s="484"/>
      <c r="X6" s="484"/>
      <c r="Y6" s="485"/>
      <c r="Z6" s="590"/>
      <c r="AA6" s="498"/>
      <c r="AB6" s="498"/>
      <c r="AC6" s="498"/>
      <c r="AD6" s="498"/>
      <c r="AE6" s="498"/>
      <c r="AF6" s="498"/>
      <c r="AG6" s="498"/>
      <c r="AH6" s="498"/>
      <c r="AI6" s="498"/>
      <c r="AJ6" s="498"/>
      <c r="AK6" s="498"/>
      <c r="AL6" s="499"/>
      <c r="AM6" s="590"/>
      <c r="AN6" s="498"/>
      <c r="AO6" s="498"/>
      <c r="AP6" s="498"/>
      <c r="AQ6" s="498"/>
      <c r="AR6" s="498"/>
      <c r="AS6" s="498"/>
      <c r="AT6" s="498"/>
      <c r="AU6" s="498"/>
      <c r="AV6" s="498"/>
      <c r="AW6" s="498"/>
      <c r="AX6" s="498"/>
      <c r="AY6" s="499"/>
      <c r="AZ6" s="483"/>
      <c r="BA6" s="484"/>
      <c r="BB6" s="484"/>
      <c r="BC6" s="484"/>
      <c r="BD6" s="484"/>
      <c r="BE6" s="484"/>
      <c r="BF6" s="484"/>
      <c r="BG6" s="484"/>
      <c r="BH6" s="484"/>
      <c r="BI6" s="484"/>
      <c r="BJ6" s="484"/>
      <c r="BK6" s="484"/>
      <c r="BL6" s="484"/>
      <c r="BM6" s="484"/>
      <c r="BN6" s="484"/>
      <c r="BO6" s="484"/>
      <c r="BP6" s="484"/>
      <c r="BQ6" s="484"/>
      <c r="BR6" s="484"/>
      <c r="BS6" s="484"/>
      <c r="BT6" s="484"/>
      <c r="BU6" s="484"/>
      <c r="BV6" s="484"/>
      <c r="BW6" s="484"/>
      <c r="BX6" s="484"/>
      <c r="BY6" s="484"/>
      <c r="BZ6" s="484"/>
      <c r="CA6" s="484"/>
      <c r="CB6" s="484"/>
      <c r="CC6" s="484"/>
      <c r="CD6" s="484"/>
      <c r="CE6" s="484"/>
      <c r="CF6" s="484"/>
      <c r="CG6" s="485"/>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row>
    <row r="7" spans="1:163" s="84" customFormat="1" ht="11.25" customHeight="1" x14ac:dyDescent="0.4">
      <c r="A7" s="82"/>
      <c r="B7" s="486"/>
      <c r="C7" s="487"/>
      <c r="D7" s="487"/>
      <c r="E7" s="487"/>
      <c r="F7" s="487"/>
      <c r="G7" s="487"/>
      <c r="H7" s="487"/>
      <c r="I7" s="487"/>
      <c r="J7" s="487"/>
      <c r="K7" s="487"/>
      <c r="L7" s="488"/>
      <c r="M7" s="486"/>
      <c r="N7" s="487"/>
      <c r="O7" s="487"/>
      <c r="P7" s="487"/>
      <c r="Q7" s="487"/>
      <c r="R7" s="487"/>
      <c r="S7" s="487"/>
      <c r="T7" s="487"/>
      <c r="U7" s="487"/>
      <c r="V7" s="487"/>
      <c r="W7" s="487"/>
      <c r="X7" s="487"/>
      <c r="Y7" s="488"/>
      <c r="Z7" s="591"/>
      <c r="AA7" s="500"/>
      <c r="AB7" s="500"/>
      <c r="AC7" s="500"/>
      <c r="AD7" s="500"/>
      <c r="AE7" s="500"/>
      <c r="AF7" s="500"/>
      <c r="AG7" s="500"/>
      <c r="AH7" s="500"/>
      <c r="AI7" s="500"/>
      <c r="AJ7" s="500"/>
      <c r="AK7" s="500"/>
      <c r="AL7" s="501"/>
      <c r="AM7" s="591"/>
      <c r="AN7" s="500"/>
      <c r="AO7" s="500"/>
      <c r="AP7" s="500"/>
      <c r="AQ7" s="500"/>
      <c r="AR7" s="500"/>
      <c r="AS7" s="500"/>
      <c r="AT7" s="500"/>
      <c r="AU7" s="500"/>
      <c r="AV7" s="500"/>
      <c r="AW7" s="500"/>
      <c r="AX7" s="500"/>
      <c r="AY7" s="501"/>
      <c r="AZ7" s="486"/>
      <c r="BA7" s="487"/>
      <c r="BB7" s="487"/>
      <c r="BC7" s="487"/>
      <c r="BD7" s="487"/>
      <c r="BE7" s="487"/>
      <c r="BF7" s="487"/>
      <c r="BG7" s="487"/>
      <c r="BH7" s="487"/>
      <c r="BI7" s="487"/>
      <c r="BJ7" s="487"/>
      <c r="BK7" s="487"/>
      <c r="BL7" s="487"/>
      <c r="BM7" s="487"/>
      <c r="BN7" s="487"/>
      <c r="BO7" s="487"/>
      <c r="BP7" s="487"/>
      <c r="BQ7" s="487"/>
      <c r="BR7" s="487"/>
      <c r="BS7" s="487"/>
      <c r="BT7" s="487"/>
      <c r="BU7" s="487"/>
      <c r="BV7" s="487"/>
      <c r="BW7" s="487"/>
      <c r="BX7" s="487"/>
      <c r="BY7" s="487"/>
      <c r="BZ7" s="487"/>
      <c r="CA7" s="487"/>
      <c r="CB7" s="487"/>
      <c r="CC7" s="487"/>
      <c r="CD7" s="487"/>
      <c r="CE7" s="487"/>
      <c r="CF7" s="487"/>
      <c r="CG7" s="488"/>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row>
    <row r="8" spans="1:163" s="96" customFormat="1" ht="11.25" customHeight="1" x14ac:dyDescent="0.4">
      <c r="A8" s="82"/>
      <c r="B8" s="552" t="s">
        <v>299</v>
      </c>
      <c r="C8" s="481"/>
      <c r="D8" s="481"/>
      <c r="E8" s="481"/>
      <c r="F8" s="481"/>
      <c r="G8" s="481"/>
      <c r="H8" s="481"/>
      <c r="I8" s="481"/>
      <c r="J8" s="481"/>
      <c r="K8" s="481"/>
      <c r="L8" s="482"/>
      <c r="M8" s="553">
        <f>データシート!D78</f>
        <v>0</v>
      </c>
      <c r="N8" s="554"/>
      <c r="O8" s="554"/>
      <c r="P8" s="554"/>
      <c r="Q8" s="554"/>
      <c r="R8" s="554"/>
      <c r="S8" s="554"/>
      <c r="T8" s="554"/>
      <c r="U8" s="554"/>
      <c r="V8" s="554"/>
      <c r="W8" s="554"/>
      <c r="X8" s="554"/>
      <c r="Y8" s="555"/>
      <c r="Z8" s="562"/>
      <c r="AA8" s="532"/>
      <c r="AB8" s="532"/>
      <c r="AC8" s="532"/>
      <c r="AD8" s="532"/>
      <c r="AE8" s="532"/>
      <c r="AF8" s="532"/>
      <c r="AG8" s="532"/>
      <c r="AH8" s="532"/>
      <c r="AI8" s="532"/>
      <c r="AJ8" s="532"/>
      <c r="AK8" s="532"/>
      <c r="AL8" s="533"/>
      <c r="AM8" s="563"/>
      <c r="AN8" s="564"/>
      <c r="AO8" s="564"/>
      <c r="AP8" s="564"/>
      <c r="AQ8" s="564"/>
      <c r="AR8" s="564"/>
      <c r="AS8" s="564"/>
      <c r="AT8" s="564"/>
      <c r="AU8" s="564"/>
      <c r="AV8" s="564"/>
      <c r="AW8" s="564"/>
      <c r="AX8" s="564"/>
      <c r="AY8" s="565"/>
      <c r="AZ8" s="544" t="s">
        <v>300</v>
      </c>
      <c r="BA8" s="472"/>
      <c r="BB8" s="472"/>
      <c r="BC8" s="472"/>
      <c r="BD8" s="472"/>
      <c r="BE8" s="472"/>
      <c r="BF8" s="472"/>
      <c r="BG8" s="472"/>
      <c r="BH8" s="472"/>
      <c r="BI8" s="472"/>
      <c r="BJ8" s="472"/>
      <c r="BK8" s="472"/>
      <c r="BL8" s="472"/>
      <c r="BM8" s="472"/>
      <c r="BN8" s="472"/>
      <c r="BO8" s="472"/>
      <c r="BP8" s="472"/>
      <c r="BQ8" s="472"/>
      <c r="BR8" s="472"/>
      <c r="BS8" s="472"/>
      <c r="BT8" s="472"/>
      <c r="BU8" s="472"/>
      <c r="BV8" s="472"/>
      <c r="BW8" s="472"/>
      <c r="BX8" s="472"/>
      <c r="BY8" s="472"/>
      <c r="BZ8" s="472"/>
      <c r="CA8" s="472"/>
      <c r="CB8" s="472"/>
      <c r="CC8" s="472"/>
      <c r="CD8" s="472"/>
      <c r="CE8" s="472"/>
      <c r="CF8" s="472"/>
      <c r="CG8" s="473"/>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row>
    <row r="9" spans="1:163" s="96" customFormat="1" ht="11.25" customHeight="1" x14ac:dyDescent="0.4">
      <c r="A9" s="95"/>
      <c r="B9" s="483"/>
      <c r="C9" s="484"/>
      <c r="D9" s="484"/>
      <c r="E9" s="484"/>
      <c r="F9" s="484"/>
      <c r="G9" s="484"/>
      <c r="H9" s="484"/>
      <c r="I9" s="484"/>
      <c r="J9" s="484"/>
      <c r="K9" s="484"/>
      <c r="L9" s="485"/>
      <c r="M9" s="556"/>
      <c r="N9" s="557"/>
      <c r="O9" s="557"/>
      <c r="P9" s="557"/>
      <c r="Q9" s="557"/>
      <c r="R9" s="557"/>
      <c r="S9" s="557"/>
      <c r="T9" s="557"/>
      <c r="U9" s="557"/>
      <c r="V9" s="557"/>
      <c r="W9" s="557"/>
      <c r="X9" s="557"/>
      <c r="Y9" s="558"/>
      <c r="Z9" s="534"/>
      <c r="AA9" s="535"/>
      <c r="AB9" s="535"/>
      <c r="AC9" s="535"/>
      <c r="AD9" s="535"/>
      <c r="AE9" s="535"/>
      <c r="AF9" s="535"/>
      <c r="AG9" s="535"/>
      <c r="AH9" s="535"/>
      <c r="AI9" s="535"/>
      <c r="AJ9" s="535"/>
      <c r="AK9" s="535"/>
      <c r="AL9" s="536"/>
      <c r="AM9" s="566"/>
      <c r="AN9" s="567"/>
      <c r="AO9" s="567"/>
      <c r="AP9" s="567"/>
      <c r="AQ9" s="567"/>
      <c r="AR9" s="567"/>
      <c r="AS9" s="567"/>
      <c r="AT9" s="567"/>
      <c r="AU9" s="567"/>
      <c r="AV9" s="567"/>
      <c r="AW9" s="567"/>
      <c r="AX9" s="567"/>
      <c r="AY9" s="568"/>
      <c r="AZ9" s="474"/>
      <c r="BA9" s="475"/>
      <c r="BB9" s="475"/>
      <c r="BC9" s="475"/>
      <c r="BD9" s="475"/>
      <c r="BE9" s="475"/>
      <c r="BF9" s="475"/>
      <c r="BG9" s="475"/>
      <c r="BH9" s="475"/>
      <c r="BI9" s="475"/>
      <c r="BJ9" s="475"/>
      <c r="BK9" s="475"/>
      <c r="BL9" s="475"/>
      <c r="BM9" s="475"/>
      <c r="BN9" s="475"/>
      <c r="BO9" s="475"/>
      <c r="BP9" s="475"/>
      <c r="BQ9" s="475"/>
      <c r="BR9" s="475"/>
      <c r="BS9" s="475"/>
      <c r="BT9" s="475"/>
      <c r="BU9" s="475"/>
      <c r="BV9" s="475"/>
      <c r="BW9" s="475"/>
      <c r="BX9" s="475"/>
      <c r="BY9" s="475"/>
      <c r="BZ9" s="475"/>
      <c r="CA9" s="475"/>
      <c r="CB9" s="475"/>
      <c r="CC9" s="475"/>
      <c r="CD9" s="475"/>
      <c r="CE9" s="475"/>
      <c r="CF9" s="475"/>
      <c r="CG9" s="476"/>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row>
    <row r="10" spans="1:163" s="96" customFormat="1" ht="11.25" customHeight="1" x14ac:dyDescent="0.4">
      <c r="A10" s="95"/>
      <c r="B10" s="486"/>
      <c r="C10" s="487"/>
      <c r="D10" s="487"/>
      <c r="E10" s="487"/>
      <c r="F10" s="487"/>
      <c r="G10" s="487"/>
      <c r="H10" s="487"/>
      <c r="I10" s="487"/>
      <c r="J10" s="487"/>
      <c r="K10" s="487"/>
      <c r="L10" s="488"/>
      <c r="M10" s="559"/>
      <c r="N10" s="560"/>
      <c r="O10" s="560"/>
      <c r="P10" s="560"/>
      <c r="Q10" s="560"/>
      <c r="R10" s="560"/>
      <c r="S10" s="560"/>
      <c r="T10" s="560"/>
      <c r="U10" s="560"/>
      <c r="V10" s="560"/>
      <c r="W10" s="560"/>
      <c r="X10" s="560"/>
      <c r="Y10" s="561"/>
      <c r="Z10" s="537"/>
      <c r="AA10" s="538"/>
      <c r="AB10" s="538"/>
      <c r="AC10" s="538"/>
      <c r="AD10" s="538"/>
      <c r="AE10" s="538"/>
      <c r="AF10" s="538"/>
      <c r="AG10" s="538"/>
      <c r="AH10" s="538"/>
      <c r="AI10" s="538"/>
      <c r="AJ10" s="538"/>
      <c r="AK10" s="538"/>
      <c r="AL10" s="539"/>
      <c r="AM10" s="566"/>
      <c r="AN10" s="567"/>
      <c r="AO10" s="567"/>
      <c r="AP10" s="567"/>
      <c r="AQ10" s="567"/>
      <c r="AR10" s="567"/>
      <c r="AS10" s="567"/>
      <c r="AT10" s="567"/>
      <c r="AU10" s="567"/>
      <c r="AV10" s="567"/>
      <c r="AW10" s="567"/>
      <c r="AX10" s="567"/>
      <c r="AY10" s="568"/>
      <c r="AZ10" s="477"/>
      <c r="BA10" s="478"/>
      <c r="BB10" s="478"/>
      <c r="BC10" s="478"/>
      <c r="BD10" s="478"/>
      <c r="BE10" s="478"/>
      <c r="BF10" s="478"/>
      <c r="BG10" s="478"/>
      <c r="BH10" s="478"/>
      <c r="BI10" s="478"/>
      <c r="BJ10" s="478"/>
      <c r="BK10" s="478"/>
      <c r="BL10" s="478"/>
      <c r="BM10" s="478"/>
      <c r="BN10" s="478"/>
      <c r="BO10" s="478"/>
      <c r="BP10" s="478"/>
      <c r="BQ10" s="478"/>
      <c r="BR10" s="478"/>
      <c r="BS10" s="478"/>
      <c r="BT10" s="478"/>
      <c r="BU10" s="478"/>
      <c r="BV10" s="478"/>
      <c r="BW10" s="478"/>
      <c r="BX10" s="478"/>
      <c r="BY10" s="478"/>
      <c r="BZ10" s="478"/>
      <c r="CA10" s="478"/>
      <c r="CB10" s="478"/>
      <c r="CC10" s="478"/>
      <c r="CD10" s="478"/>
      <c r="CE10" s="478"/>
      <c r="CF10" s="478"/>
      <c r="CG10" s="479"/>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row>
    <row r="11" spans="1:163" s="96" customFormat="1" ht="11.25" customHeight="1" x14ac:dyDescent="0.4">
      <c r="A11" s="95"/>
      <c r="B11" s="552" t="s">
        <v>301</v>
      </c>
      <c r="C11" s="481"/>
      <c r="D11" s="481"/>
      <c r="E11" s="481"/>
      <c r="F11" s="481"/>
      <c r="G11" s="481"/>
      <c r="H11" s="481"/>
      <c r="I11" s="481"/>
      <c r="J11" s="481"/>
      <c r="K11" s="481"/>
      <c r="L11" s="482"/>
      <c r="M11" s="553">
        <f>データシート!D77</f>
        <v>0</v>
      </c>
      <c r="N11" s="554"/>
      <c r="O11" s="554"/>
      <c r="P11" s="554"/>
      <c r="Q11" s="554"/>
      <c r="R11" s="554"/>
      <c r="S11" s="554"/>
      <c r="T11" s="554"/>
      <c r="U11" s="554"/>
      <c r="V11" s="554"/>
      <c r="W11" s="554"/>
      <c r="X11" s="554"/>
      <c r="Y11" s="555"/>
      <c r="Z11" s="562"/>
      <c r="AA11" s="532"/>
      <c r="AB11" s="532"/>
      <c r="AC11" s="532"/>
      <c r="AD11" s="532"/>
      <c r="AE11" s="532"/>
      <c r="AF11" s="532"/>
      <c r="AG11" s="532"/>
      <c r="AH11" s="532"/>
      <c r="AI11" s="532"/>
      <c r="AJ11" s="532"/>
      <c r="AK11" s="532"/>
      <c r="AL11" s="533"/>
      <c r="AM11" s="566"/>
      <c r="AN11" s="567"/>
      <c r="AO11" s="567"/>
      <c r="AP11" s="567"/>
      <c r="AQ11" s="567"/>
      <c r="AR11" s="567"/>
      <c r="AS11" s="567"/>
      <c r="AT11" s="567"/>
      <c r="AU11" s="567"/>
      <c r="AV11" s="567"/>
      <c r="AW11" s="567"/>
      <c r="AX11" s="567"/>
      <c r="AY11" s="568"/>
      <c r="AZ11" s="544" t="s">
        <v>302</v>
      </c>
      <c r="BA11" s="472"/>
      <c r="BB11" s="472"/>
      <c r="BC11" s="472"/>
      <c r="BD11" s="472"/>
      <c r="BE11" s="472"/>
      <c r="BF11" s="472"/>
      <c r="BG11" s="472"/>
      <c r="BH11" s="472"/>
      <c r="BI11" s="472"/>
      <c r="BJ11" s="472"/>
      <c r="BK11" s="472"/>
      <c r="BL11" s="472"/>
      <c r="BM11" s="472"/>
      <c r="BN11" s="472"/>
      <c r="BO11" s="472"/>
      <c r="BP11" s="472"/>
      <c r="BQ11" s="472"/>
      <c r="BR11" s="472"/>
      <c r="BS11" s="472"/>
      <c r="BT11" s="472"/>
      <c r="BU11" s="472"/>
      <c r="BV11" s="472"/>
      <c r="BW11" s="472"/>
      <c r="BX11" s="472"/>
      <c r="BY11" s="472"/>
      <c r="BZ11" s="472"/>
      <c r="CA11" s="472"/>
      <c r="CB11" s="472"/>
      <c r="CC11" s="472"/>
      <c r="CD11" s="472"/>
      <c r="CE11" s="472"/>
      <c r="CF11" s="472"/>
      <c r="CG11" s="473"/>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row>
    <row r="12" spans="1:163" s="96" customFormat="1" ht="11.25" customHeight="1" x14ac:dyDescent="0.4">
      <c r="A12" s="95"/>
      <c r="B12" s="483"/>
      <c r="C12" s="484"/>
      <c r="D12" s="484"/>
      <c r="E12" s="484"/>
      <c r="F12" s="484"/>
      <c r="G12" s="484"/>
      <c r="H12" s="484"/>
      <c r="I12" s="484"/>
      <c r="J12" s="484"/>
      <c r="K12" s="484"/>
      <c r="L12" s="485"/>
      <c r="M12" s="556"/>
      <c r="N12" s="557"/>
      <c r="O12" s="557"/>
      <c r="P12" s="557"/>
      <c r="Q12" s="557"/>
      <c r="R12" s="557"/>
      <c r="S12" s="557"/>
      <c r="T12" s="557"/>
      <c r="U12" s="557"/>
      <c r="V12" s="557"/>
      <c r="W12" s="557"/>
      <c r="X12" s="557"/>
      <c r="Y12" s="558"/>
      <c r="Z12" s="534"/>
      <c r="AA12" s="535"/>
      <c r="AB12" s="535"/>
      <c r="AC12" s="535"/>
      <c r="AD12" s="535"/>
      <c r="AE12" s="535"/>
      <c r="AF12" s="535"/>
      <c r="AG12" s="535"/>
      <c r="AH12" s="535"/>
      <c r="AI12" s="535"/>
      <c r="AJ12" s="535"/>
      <c r="AK12" s="535"/>
      <c r="AL12" s="536"/>
      <c r="AM12" s="566"/>
      <c r="AN12" s="567"/>
      <c r="AO12" s="567"/>
      <c r="AP12" s="567"/>
      <c r="AQ12" s="567"/>
      <c r="AR12" s="567"/>
      <c r="AS12" s="567"/>
      <c r="AT12" s="567"/>
      <c r="AU12" s="567"/>
      <c r="AV12" s="567"/>
      <c r="AW12" s="567"/>
      <c r="AX12" s="567"/>
      <c r="AY12" s="568"/>
      <c r="AZ12" s="474"/>
      <c r="BA12" s="475"/>
      <c r="BB12" s="475"/>
      <c r="BC12" s="475"/>
      <c r="BD12" s="475"/>
      <c r="BE12" s="475"/>
      <c r="BF12" s="475"/>
      <c r="BG12" s="475"/>
      <c r="BH12" s="475"/>
      <c r="BI12" s="475"/>
      <c r="BJ12" s="475"/>
      <c r="BK12" s="475"/>
      <c r="BL12" s="475"/>
      <c r="BM12" s="475"/>
      <c r="BN12" s="475"/>
      <c r="BO12" s="475"/>
      <c r="BP12" s="475"/>
      <c r="BQ12" s="475"/>
      <c r="BR12" s="475"/>
      <c r="BS12" s="475"/>
      <c r="BT12" s="475"/>
      <c r="BU12" s="475"/>
      <c r="BV12" s="475"/>
      <c r="BW12" s="475"/>
      <c r="BX12" s="475"/>
      <c r="BY12" s="475"/>
      <c r="BZ12" s="475"/>
      <c r="CA12" s="475"/>
      <c r="CB12" s="475"/>
      <c r="CC12" s="475"/>
      <c r="CD12" s="475"/>
      <c r="CE12" s="475"/>
      <c r="CF12" s="475"/>
      <c r="CG12" s="476"/>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row>
    <row r="13" spans="1:163" s="96" customFormat="1" ht="11.25" customHeight="1" x14ac:dyDescent="0.4">
      <c r="A13" s="95"/>
      <c r="B13" s="486"/>
      <c r="C13" s="487"/>
      <c r="D13" s="487"/>
      <c r="E13" s="487"/>
      <c r="F13" s="487"/>
      <c r="G13" s="487"/>
      <c r="H13" s="487"/>
      <c r="I13" s="487"/>
      <c r="J13" s="487"/>
      <c r="K13" s="487"/>
      <c r="L13" s="488"/>
      <c r="M13" s="559"/>
      <c r="N13" s="560"/>
      <c r="O13" s="560"/>
      <c r="P13" s="560"/>
      <c r="Q13" s="560"/>
      <c r="R13" s="560"/>
      <c r="S13" s="560"/>
      <c r="T13" s="560"/>
      <c r="U13" s="560"/>
      <c r="V13" s="560"/>
      <c r="W13" s="560"/>
      <c r="X13" s="560"/>
      <c r="Y13" s="561"/>
      <c r="Z13" s="537"/>
      <c r="AA13" s="538"/>
      <c r="AB13" s="538"/>
      <c r="AC13" s="538"/>
      <c r="AD13" s="538"/>
      <c r="AE13" s="538"/>
      <c r="AF13" s="538"/>
      <c r="AG13" s="538"/>
      <c r="AH13" s="538"/>
      <c r="AI13" s="538"/>
      <c r="AJ13" s="538"/>
      <c r="AK13" s="538"/>
      <c r="AL13" s="539"/>
      <c r="AM13" s="566"/>
      <c r="AN13" s="567"/>
      <c r="AO13" s="567"/>
      <c r="AP13" s="567"/>
      <c r="AQ13" s="567"/>
      <c r="AR13" s="567"/>
      <c r="AS13" s="567"/>
      <c r="AT13" s="567"/>
      <c r="AU13" s="567"/>
      <c r="AV13" s="567"/>
      <c r="AW13" s="567"/>
      <c r="AX13" s="567"/>
      <c r="AY13" s="568"/>
      <c r="AZ13" s="477"/>
      <c r="BA13" s="478"/>
      <c r="BB13" s="478"/>
      <c r="BC13" s="478"/>
      <c r="BD13" s="478"/>
      <c r="BE13" s="478"/>
      <c r="BF13" s="478"/>
      <c r="BG13" s="478"/>
      <c r="BH13" s="478"/>
      <c r="BI13" s="478"/>
      <c r="BJ13" s="478"/>
      <c r="BK13" s="478"/>
      <c r="BL13" s="478"/>
      <c r="BM13" s="478"/>
      <c r="BN13" s="478"/>
      <c r="BO13" s="478"/>
      <c r="BP13" s="478"/>
      <c r="BQ13" s="478"/>
      <c r="BR13" s="478"/>
      <c r="BS13" s="478"/>
      <c r="BT13" s="478"/>
      <c r="BU13" s="478"/>
      <c r="BV13" s="478"/>
      <c r="BW13" s="478"/>
      <c r="BX13" s="478"/>
      <c r="BY13" s="478"/>
      <c r="BZ13" s="478"/>
      <c r="CA13" s="478"/>
      <c r="CB13" s="478"/>
      <c r="CC13" s="478"/>
      <c r="CD13" s="478"/>
      <c r="CE13" s="478"/>
      <c r="CF13" s="478"/>
      <c r="CG13" s="479"/>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row>
    <row r="14" spans="1:163" s="96" customFormat="1" ht="11.25" customHeight="1" x14ac:dyDescent="0.4">
      <c r="A14" s="95"/>
      <c r="B14" s="480" t="s">
        <v>303</v>
      </c>
      <c r="C14" s="481"/>
      <c r="D14" s="481"/>
      <c r="E14" s="481"/>
      <c r="F14" s="481"/>
      <c r="G14" s="481"/>
      <c r="H14" s="481"/>
      <c r="I14" s="481"/>
      <c r="J14" s="481"/>
      <c r="K14" s="481"/>
      <c r="L14" s="482"/>
      <c r="M14" s="572">
        <f>データシート!D76</f>
        <v>0</v>
      </c>
      <c r="N14" s="573"/>
      <c r="O14" s="573"/>
      <c r="P14" s="573"/>
      <c r="Q14" s="573"/>
      <c r="R14" s="573"/>
      <c r="S14" s="573"/>
      <c r="T14" s="573"/>
      <c r="U14" s="573"/>
      <c r="V14" s="573"/>
      <c r="W14" s="573"/>
      <c r="X14" s="573"/>
      <c r="Y14" s="574"/>
      <c r="Z14" s="581"/>
      <c r="AA14" s="532"/>
      <c r="AB14" s="532"/>
      <c r="AC14" s="532"/>
      <c r="AD14" s="532"/>
      <c r="AE14" s="532"/>
      <c r="AF14" s="532"/>
      <c r="AG14" s="532"/>
      <c r="AH14" s="532"/>
      <c r="AI14" s="532"/>
      <c r="AJ14" s="532"/>
      <c r="AK14" s="532"/>
      <c r="AL14" s="533"/>
      <c r="AM14" s="566"/>
      <c r="AN14" s="567"/>
      <c r="AO14" s="567"/>
      <c r="AP14" s="567"/>
      <c r="AQ14" s="567"/>
      <c r="AR14" s="567"/>
      <c r="AS14" s="567"/>
      <c r="AT14" s="567"/>
      <c r="AU14" s="567"/>
      <c r="AV14" s="567"/>
      <c r="AW14" s="567"/>
      <c r="AX14" s="567"/>
      <c r="AY14" s="568"/>
      <c r="AZ14" s="551" t="s">
        <v>304</v>
      </c>
      <c r="BA14" s="472"/>
      <c r="BB14" s="472"/>
      <c r="BC14" s="472"/>
      <c r="BD14" s="472"/>
      <c r="BE14" s="472"/>
      <c r="BF14" s="472"/>
      <c r="BG14" s="472"/>
      <c r="BH14" s="472"/>
      <c r="BI14" s="472"/>
      <c r="BJ14" s="472"/>
      <c r="BK14" s="472"/>
      <c r="BL14" s="472"/>
      <c r="BM14" s="472"/>
      <c r="BN14" s="472"/>
      <c r="BO14" s="472"/>
      <c r="BP14" s="472"/>
      <c r="BQ14" s="472"/>
      <c r="BR14" s="472"/>
      <c r="BS14" s="472"/>
      <c r="BT14" s="472"/>
      <c r="BU14" s="472"/>
      <c r="BV14" s="472"/>
      <c r="BW14" s="472"/>
      <c r="BX14" s="472"/>
      <c r="BY14" s="472"/>
      <c r="BZ14" s="472"/>
      <c r="CA14" s="472"/>
      <c r="CB14" s="472"/>
      <c r="CC14" s="472"/>
      <c r="CD14" s="472"/>
      <c r="CE14" s="472"/>
      <c r="CF14" s="472"/>
      <c r="CG14" s="473"/>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row>
    <row r="15" spans="1:163" s="96" customFormat="1" ht="11.25" customHeight="1" x14ac:dyDescent="0.4">
      <c r="A15" s="95"/>
      <c r="B15" s="483"/>
      <c r="C15" s="484"/>
      <c r="D15" s="484"/>
      <c r="E15" s="484"/>
      <c r="F15" s="484"/>
      <c r="G15" s="484"/>
      <c r="H15" s="484"/>
      <c r="I15" s="484"/>
      <c r="J15" s="484"/>
      <c r="K15" s="484"/>
      <c r="L15" s="485"/>
      <c r="M15" s="575"/>
      <c r="N15" s="576"/>
      <c r="O15" s="576"/>
      <c r="P15" s="576"/>
      <c r="Q15" s="576"/>
      <c r="R15" s="576"/>
      <c r="S15" s="576"/>
      <c r="T15" s="576"/>
      <c r="U15" s="576"/>
      <c r="V15" s="576"/>
      <c r="W15" s="576"/>
      <c r="X15" s="576"/>
      <c r="Y15" s="577"/>
      <c r="Z15" s="534"/>
      <c r="AA15" s="535"/>
      <c r="AB15" s="535"/>
      <c r="AC15" s="535"/>
      <c r="AD15" s="535"/>
      <c r="AE15" s="535"/>
      <c r="AF15" s="535"/>
      <c r="AG15" s="535"/>
      <c r="AH15" s="535"/>
      <c r="AI15" s="535"/>
      <c r="AJ15" s="535"/>
      <c r="AK15" s="535"/>
      <c r="AL15" s="536"/>
      <c r="AM15" s="566"/>
      <c r="AN15" s="567"/>
      <c r="AO15" s="567"/>
      <c r="AP15" s="567"/>
      <c r="AQ15" s="567"/>
      <c r="AR15" s="567"/>
      <c r="AS15" s="567"/>
      <c r="AT15" s="567"/>
      <c r="AU15" s="567"/>
      <c r="AV15" s="567"/>
      <c r="AW15" s="567"/>
      <c r="AX15" s="567"/>
      <c r="AY15" s="568"/>
      <c r="AZ15" s="474"/>
      <c r="BA15" s="475"/>
      <c r="BB15" s="475"/>
      <c r="BC15" s="475"/>
      <c r="BD15" s="475"/>
      <c r="BE15" s="475"/>
      <c r="BF15" s="475"/>
      <c r="BG15" s="475"/>
      <c r="BH15" s="475"/>
      <c r="BI15" s="475"/>
      <c r="BJ15" s="475"/>
      <c r="BK15" s="475"/>
      <c r="BL15" s="475"/>
      <c r="BM15" s="475"/>
      <c r="BN15" s="475"/>
      <c r="BO15" s="475"/>
      <c r="BP15" s="475"/>
      <c r="BQ15" s="475"/>
      <c r="BR15" s="475"/>
      <c r="BS15" s="475"/>
      <c r="BT15" s="475"/>
      <c r="BU15" s="475"/>
      <c r="BV15" s="475"/>
      <c r="BW15" s="475"/>
      <c r="BX15" s="475"/>
      <c r="BY15" s="475"/>
      <c r="BZ15" s="475"/>
      <c r="CA15" s="475"/>
      <c r="CB15" s="475"/>
      <c r="CC15" s="475"/>
      <c r="CD15" s="475"/>
      <c r="CE15" s="475"/>
      <c r="CF15" s="475"/>
      <c r="CG15" s="476"/>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row>
    <row r="16" spans="1:163" s="96" customFormat="1" ht="11.25" customHeight="1" x14ac:dyDescent="0.4">
      <c r="A16" s="95"/>
      <c r="B16" s="486"/>
      <c r="C16" s="487"/>
      <c r="D16" s="487"/>
      <c r="E16" s="487"/>
      <c r="F16" s="487"/>
      <c r="G16" s="487"/>
      <c r="H16" s="487"/>
      <c r="I16" s="487"/>
      <c r="J16" s="487"/>
      <c r="K16" s="487"/>
      <c r="L16" s="488"/>
      <c r="M16" s="578"/>
      <c r="N16" s="579"/>
      <c r="O16" s="579"/>
      <c r="P16" s="579"/>
      <c r="Q16" s="579"/>
      <c r="R16" s="579"/>
      <c r="S16" s="579"/>
      <c r="T16" s="579"/>
      <c r="U16" s="579"/>
      <c r="V16" s="579"/>
      <c r="W16" s="579"/>
      <c r="X16" s="579"/>
      <c r="Y16" s="580"/>
      <c r="Z16" s="537"/>
      <c r="AA16" s="538"/>
      <c r="AB16" s="538"/>
      <c r="AC16" s="538"/>
      <c r="AD16" s="538"/>
      <c r="AE16" s="538"/>
      <c r="AF16" s="538"/>
      <c r="AG16" s="538"/>
      <c r="AH16" s="538"/>
      <c r="AI16" s="538"/>
      <c r="AJ16" s="538"/>
      <c r="AK16" s="538"/>
      <c r="AL16" s="539"/>
      <c r="AM16" s="569"/>
      <c r="AN16" s="570"/>
      <c r="AO16" s="570"/>
      <c r="AP16" s="570"/>
      <c r="AQ16" s="570"/>
      <c r="AR16" s="570"/>
      <c r="AS16" s="570"/>
      <c r="AT16" s="570"/>
      <c r="AU16" s="570"/>
      <c r="AV16" s="570"/>
      <c r="AW16" s="570"/>
      <c r="AX16" s="570"/>
      <c r="AY16" s="571"/>
      <c r="AZ16" s="477"/>
      <c r="BA16" s="478"/>
      <c r="BB16" s="478"/>
      <c r="BC16" s="478"/>
      <c r="BD16" s="478"/>
      <c r="BE16" s="478"/>
      <c r="BF16" s="478"/>
      <c r="BG16" s="478"/>
      <c r="BH16" s="478"/>
      <c r="BI16" s="478"/>
      <c r="BJ16" s="478"/>
      <c r="BK16" s="478"/>
      <c r="BL16" s="478"/>
      <c r="BM16" s="478"/>
      <c r="BN16" s="478"/>
      <c r="BO16" s="478"/>
      <c r="BP16" s="478"/>
      <c r="BQ16" s="478"/>
      <c r="BR16" s="478"/>
      <c r="BS16" s="478"/>
      <c r="BT16" s="478"/>
      <c r="BU16" s="478"/>
      <c r="BV16" s="478"/>
      <c r="BW16" s="478"/>
      <c r="BX16" s="478"/>
      <c r="BY16" s="478"/>
      <c r="BZ16" s="478"/>
      <c r="CA16" s="478"/>
      <c r="CB16" s="478"/>
      <c r="CC16" s="478"/>
      <c r="CD16" s="478"/>
      <c r="CE16" s="478"/>
      <c r="CF16" s="478"/>
      <c r="CG16" s="479"/>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row>
    <row r="17" spans="1:163" s="96" customFormat="1" ht="17.25" customHeight="1" x14ac:dyDescent="0.4">
      <c r="A17" s="95"/>
      <c r="B17" s="480" t="s">
        <v>305</v>
      </c>
      <c r="C17" s="481"/>
      <c r="D17" s="481"/>
      <c r="E17" s="481"/>
      <c r="F17" s="481"/>
      <c r="G17" s="481"/>
      <c r="H17" s="481"/>
      <c r="I17" s="481"/>
      <c r="J17" s="481"/>
      <c r="K17" s="481"/>
      <c r="L17" s="482"/>
      <c r="M17" s="545">
        <f>データシート!D83</f>
        <v>0</v>
      </c>
      <c r="N17" s="546"/>
      <c r="O17" s="546"/>
      <c r="P17" s="546"/>
      <c r="Q17" s="546"/>
      <c r="R17" s="546"/>
      <c r="S17" s="546"/>
      <c r="T17" s="546"/>
      <c r="U17" s="546"/>
      <c r="V17" s="543" t="s">
        <v>306</v>
      </c>
      <c r="W17" s="481"/>
      <c r="X17" s="481"/>
      <c r="Y17" s="482"/>
      <c r="Z17" s="542"/>
      <c r="AA17" s="532"/>
      <c r="AB17" s="532"/>
      <c r="AC17" s="532"/>
      <c r="AD17" s="532"/>
      <c r="AE17" s="532"/>
      <c r="AF17" s="532"/>
      <c r="AG17" s="532"/>
      <c r="AH17" s="532"/>
      <c r="AI17" s="543" t="s">
        <v>306</v>
      </c>
      <c r="AJ17" s="481"/>
      <c r="AK17" s="481"/>
      <c r="AL17" s="482"/>
      <c r="AM17" s="542"/>
      <c r="AN17" s="532"/>
      <c r="AO17" s="532"/>
      <c r="AP17" s="532"/>
      <c r="AQ17" s="532"/>
      <c r="AR17" s="532"/>
      <c r="AS17" s="532"/>
      <c r="AT17" s="532"/>
      <c r="AU17" s="532"/>
      <c r="AV17" s="543" t="s">
        <v>306</v>
      </c>
      <c r="AW17" s="481"/>
      <c r="AX17" s="481"/>
      <c r="AY17" s="482"/>
      <c r="AZ17" s="544" t="s">
        <v>307</v>
      </c>
      <c r="BA17" s="472"/>
      <c r="BB17" s="472"/>
      <c r="BC17" s="472"/>
      <c r="BD17" s="472"/>
      <c r="BE17" s="472"/>
      <c r="BF17" s="472"/>
      <c r="BG17" s="472"/>
      <c r="BH17" s="472"/>
      <c r="BI17" s="472"/>
      <c r="BJ17" s="472"/>
      <c r="BK17" s="472"/>
      <c r="BL17" s="472"/>
      <c r="BM17" s="472"/>
      <c r="BN17" s="472"/>
      <c r="BO17" s="472"/>
      <c r="BP17" s="472"/>
      <c r="BQ17" s="472"/>
      <c r="BR17" s="472"/>
      <c r="BS17" s="472"/>
      <c r="BT17" s="472"/>
      <c r="BU17" s="472"/>
      <c r="BV17" s="472"/>
      <c r="BW17" s="472"/>
      <c r="BX17" s="472"/>
      <c r="BY17" s="472"/>
      <c r="BZ17" s="472"/>
      <c r="CA17" s="472"/>
      <c r="CB17" s="472"/>
      <c r="CC17" s="472"/>
      <c r="CD17" s="472"/>
      <c r="CE17" s="472"/>
      <c r="CF17" s="472"/>
      <c r="CG17" s="473"/>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row>
    <row r="18" spans="1:163" s="96" customFormat="1" ht="17.25" customHeight="1" x14ac:dyDescent="0.4">
      <c r="A18" s="95"/>
      <c r="B18" s="483"/>
      <c r="C18" s="484"/>
      <c r="D18" s="484"/>
      <c r="E18" s="484"/>
      <c r="F18" s="484"/>
      <c r="G18" s="484"/>
      <c r="H18" s="484"/>
      <c r="I18" s="484"/>
      <c r="J18" s="484"/>
      <c r="K18" s="484"/>
      <c r="L18" s="485"/>
      <c r="M18" s="547"/>
      <c r="N18" s="548"/>
      <c r="O18" s="548"/>
      <c r="P18" s="548"/>
      <c r="Q18" s="548"/>
      <c r="R18" s="548"/>
      <c r="S18" s="548"/>
      <c r="T18" s="548"/>
      <c r="U18" s="548"/>
      <c r="V18" s="484"/>
      <c r="W18" s="484"/>
      <c r="X18" s="484"/>
      <c r="Y18" s="485"/>
      <c r="Z18" s="534"/>
      <c r="AA18" s="535"/>
      <c r="AB18" s="535"/>
      <c r="AC18" s="535"/>
      <c r="AD18" s="535"/>
      <c r="AE18" s="535"/>
      <c r="AF18" s="535"/>
      <c r="AG18" s="535"/>
      <c r="AH18" s="535"/>
      <c r="AI18" s="484"/>
      <c r="AJ18" s="484"/>
      <c r="AK18" s="484"/>
      <c r="AL18" s="485"/>
      <c r="AM18" s="534"/>
      <c r="AN18" s="535"/>
      <c r="AO18" s="535"/>
      <c r="AP18" s="535"/>
      <c r="AQ18" s="535"/>
      <c r="AR18" s="535"/>
      <c r="AS18" s="535"/>
      <c r="AT18" s="535"/>
      <c r="AU18" s="535"/>
      <c r="AV18" s="484"/>
      <c r="AW18" s="484"/>
      <c r="AX18" s="484"/>
      <c r="AY18" s="485"/>
      <c r="AZ18" s="474"/>
      <c r="BA18" s="475"/>
      <c r="BB18" s="475"/>
      <c r="BC18" s="475"/>
      <c r="BD18" s="475"/>
      <c r="BE18" s="475"/>
      <c r="BF18" s="475"/>
      <c r="BG18" s="475"/>
      <c r="BH18" s="475"/>
      <c r="BI18" s="475"/>
      <c r="BJ18" s="475"/>
      <c r="BK18" s="475"/>
      <c r="BL18" s="475"/>
      <c r="BM18" s="475"/>
      <c r="BN18" s="475"/>
      <c r="BO18" s="475"/>
      <c r="BP18" s="475"/>
      <c r="BQ18" s="475"/>
      <c r="BR18" s="475"/>
      <c r="BS18" s="475"/>
      <c r="BT18" s="475"/>
      <c r="BU18" s="475"/>
      <c r="BV18" s="475"/>
      <c r="BW18" s="475"/>
      <c r="BX18" s="475"/>
      <c r="BY18" s="475"/>
      <c r="BZ18" s="475"/>
      <c r="CA18" s="475"/>
      <c r="CB18" s="475"/>
      <c r="CC18" s="475"/>
      <c r="CD18" s="475"/>
      <c r="CE18" s="475"/>
      <c r="CF18" s="475"/>
      <c r="CG18" s="476"/>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row>
    <row r="19" spans="1:163" s="96" customFormat="1" ht="17.25" customHeight="1" x14ac:dyDescent="0.4">
      <c r="A19" s="95"/>
      <c r="B19" s="486"/>
      <c r="C19" s="487"/>
      <c r="D19" s="487"/>
      <c r="E19" s="487"/>
      <c r="F19" s="487"/>
      <c r="G19" s="487"/>
      <c r="H19" s="487"/>
      <c r="I19" s="487"/>
      <c r="J19" s="487"/>
      <c r="K19" s="487"/>
      <c r="L19" s="488"/>
      <c r="M19" s="549"/>
      <c r="N19" s="550"/>
      <c r="O19" s="550"/>
      <c r="P19" s="550"/>
      <c r="Q19" s="550"/>
      <c r="R19" s="550"/>
      <c r="S19" s="550"/>
      <c r="T19" s="550"/>
      <c r="U19" s="550"/>
      <c r="V19" s="487"/>
      <c r="W19" s="487"/>
      <c r="X19" s="487"/>
      <c r="Y19" s="488"/>
      <c r="Z19" s="537"/>
      <c r="AA19" s="538"/>
      <c r="AB19" s="538"/>
      <c r="AC19" s="538"/>
      <c r="AD19" s="538"/>
      <c r="AE19" s="538"/>
      <c r="AF19" s="538"/>
      <c r="AG19" s="538"/>
      <c r="AH19" s="538"/>
      <c r="AI19" s="487"/>
      <c r="AJ19" s="487"/>
      <c r="AK19" s="487"/>
      <c r="AL19" s="488"/>
      <c r="AM19" s="537"/>
      <c r="AN19" s="538"/>
      <c r="AO19" s="538"/>
      <c r="AP19" s="538"/>
      <c r="AQ19" s="538"/>
      <c r="AR19" s="538"/>
      <c r="AS19" s="538"/>
      <c r="AT19" s="538"/>
      <c r="AU19" s="538"/>
      <c r="AV19" s="487"/>
      <c r="AW19" s="487"/>
      <c r="AX19" s="487"/>
      <c r="AY19" s="488"/>
      <c r="AZ19" s="477"/>
      <c r="BA19" s="478"/>
      <c r="BB19" s="478"/>
      <c r="BC19" s="478"/>
      <c r="BD19" s="478"/>
      <c r="BE19" s="478"/>
      <c r="BF19" s="478"/>
      <c r="BG19" s="478"/>
      <c r="BH19" s="478"/>
      <c r="BI19" s="478"/>
      <c r="BJ19" s="478"/>
      <c r="BK19" s="478"/>
      <c r="BL19" s="478"/>
      <c r="BM19" s="478"/>
      <c r="BN19" s="478"/>
      <c r="BO19" s="478"/>
      <c r="BP19" s="478"/>
      <c r="BQ19" s="478"/>
      <c r="BR19" s="478"/>
      <c r="BS19" s="478"/>
      <c r="BT19" s="478"/>
      <c r="BU19" s="478"/>
      <c r="BV19" s="478"/>
      <c r="BW19" s="478"/>
      <c r="BX19" s="478"/>
      <c r="BY19" s="478"/>
      <c r="BZ19" s="478"/>
      <c r="CA19" s="478"/>
      <c r="CB19" s="478"/>
      <c r="CC19" s="478"/>
      <c r="CD19" s="478"/>
      <c r="CE19" s="478"/>
      <c r="CF19" s="478"/>
      <c r="CG19" s="479"/>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row>
    <row r="20" spans="1:163" s="96" customFormat="1" ht="17.25" customHeight="1" x14ac:dyDescent="0.4">
      <c r="A20" s="95"/>
      <c r="B20" s="480" t="s">
        <v>308</v>
      </c>
      <c r="C20" s="481"/>
      <c r="D20" s="481"/>
      <c r="E20" s="481"/>
      <c r="F20" s="481"/>
      <c r="G20" s="481"/>
      <c r="H20" s="481"/>
      <c r="I20" s="481"/>
      <c r="J20" s="481"/>
      <c r="K20" s="481"/>
      <c r="L20" s="482"/>
      <c r="M20" s="545">
        <f>データシート!D84</f>
        <v>0</v>
      </c>
      <c r="N20" s="546"/>
      <c r="O20" s="546"/>
      <c r="P20" s="546"/>
      <c r="Q20" s="546"/>
      <c r="R20" s="546"/>
      <c r="S20" s="546"/>
      <c r="T20" s="546"/>
      <c r="U20" s="546"/>
      <c r="V20" s="543" t="s">
        <v>309</v>
      </c>
      <c r="W20" s="481"/>
      <c r="X20" s="481"/>
      <c r="Y20" s="482"/>
      <c r="Z20" s="542"/>
      <c r="AA20" s="532"/>
      <c r="AB20" s="532"/>
      <c r="AC20" s="532"/>
      <c r="AD20" s="532"/>
      <c r="AE20" s="532"/>
      <c r="AF20" s="532"/>
      <c r="AG20" s="532"/>
      <c r="AH20" s="532"/>
      <c r="AI20" s="543" t="s">
        <v>309</v>
      </c>
      <c r="AJ20" s="481"/>
      <c r="AK20" s="481"/>
      <c r="AL20" s="482"/>
      <c r="AM20" s="542"/>
      <c r="AN20" s="532"/>
      <c r="AO20" s="532"/>
      <c r="AP20" s="532"/>
      <c r="AQ20" s="532"/>
      <c r="AR20" s="532"/>
      <c r="AS20" s="532"/>
      <c r="AT20" s="532"/>
      <c r="AU20" s="532"/>
      <c r="AV20" s="543" t="s">
        <v>309</v>
      </c>
      <c r="AW20" s="481"/>
      <c r="AX20" s="481"/>
      <c r="AY20" s="482"/>
      <c r="AZ20" s="551" t="s">
        <v>310</v>
      </c>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2"/>
      <c r="CD20" s="472"/>
      <c r="CE20" s="472"/>
      <c r="CF20" s="472"/>
      <c r="CG20" s="473"/>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row>
    <row r="21" spans="1:163" s="96" customFormat="1" ht="17.25" customHeight="1" x14ac:dyDescent="0.4">
      <c r="A21" s="95"/>
      <c r="B21" s="483"/>
      <c r="C21" s="484"/>
      <c r="D21" s="484"/>
      <c r="E21" s="484"/>
      <c r="F21" s="484"/>
      <c r="G21" s="484"/>
      <c r="H21" s="484"/>
      <c r="I21" s="484"/>
      <c r="J21" s="484"/>
      <c r="K21" s="484"/>
      <c r="L21" s="485"/>
      <c r="M21" s="547"/>
      <c r="N21" s="548"/>
      <c r="O21" s="548"/>
      <c r="P21" s="548"/>
      <c r="Q21" s="548"/>
      <c r="R21" s="548"/>
      <c r="S21" s="548"/>
      <c r="T21" s="548"/>
      <c r="U21" s="548"/>
      <c r="V21" s="484"/>
      <c r="W21" s="484"/>
      <c r="X21" s="484"/>
      <c r="Y21" s="485"/>
      <c r="Z21" s="534"/>
      <c r="AA21" s="535"/>
      <c r="AB21" s="535"/>
      <c r="AC21" s="535"/>
      <c r="AD21" s="535"/>
      <c r="AE21" s="535"/>
      <c r="AF21" s="535"/>
      <c r="AG21" s="535"/>
      <c r="AH21" s="535"/>
      <c r="AI21" s="484"/>
      <c r="AJ21" s="484"/>
      <c r="AK21" s="484"/>
      <c r="AL21" s="485"/>
      <c r="AM21" s="534"/>
      <c r="AN21" s="535"/>
      <c r="AO21" s="535"/>
      <c r="AP21" s="535"/>
      <c r="AQ21" s="535"/>
      <c r="AR21" s="535"/>
      <c r="AS21" s="535"/>
      <c r="AT21" s="535"/>
      <c r="AU21" s="535"/>
      <c r="AV21" s="484"/>
      <c r="AW21" s="484"/>
      <c r="AX21" s="484"/>
      <c r="AY21" s="485"/>
      <c r="AZ21" s="474"/>
      <c r="BA21" s="475"/>
      <c r="BB21" s="475"/>
      <c r="BC21" s="475"/>
      <c r="BD21" s="475"/>
      <c r="BE21" s="475"/>
      <c r="BF21" s="475"/>
      <c r="BG21" s="475"/>
      <c r="BH21" s="475"/>
      <c r="BI21" s="475"/>
      <c r="BJ21" s="475"/>
      <c r="BK21" s="475"/>
      <c r="BL21" s="475"/>
      <c r="BM21" s="475"/>
      <c r="BN21" s="475"/>
      <c r="BO21" s="475"/>
      <c r="BP21" s="475"/>
      <c r="BQ21" s="475"/>
      <c r="BR21" s="475"/>
      <c r="BS21" s="475"/>
      <c r="BT21" s="475"/>
      <c r="BU21" s="475"/>
      <c r="BV21" s="475"/>
      <c r="BW21" s="475"/>
      <c r="BX21" s="475"/>
      <c r="BY21" s="475"/>
      <c r="BZ21" s="475"/>
      <c r="CA21" s="475"/>
      <c r="CB21" s="475"/>
      <c r="CC21" s="475"/>
      <c r="CD21" s="475"/>
      <c r="CE21" s="475"/>
      <c r="CF21" s="475"/>
      <c r="CG21" s="476"/>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row>
    <row r="22" spans="1:163" s="96" customFormat="1" ht="17.25" customHeight="1" x14ac:dyDescent="0.4">
      <c r="A22" s="95"/>
      <c r="B22" s="486"/>
      <c r="C22" s="487"/>
      <c r="D22" s="487"/>
      <c r="E22" s="487"/>
      <c r="F22" s="487"/>
      <c r="G22" s="487"/>
      <c r="H22" s="487"/>
      <c r="I22" s="487"/>
      <c r="J22" s="487"/>
      <c r="K22" s="487"/>
      <c r="L22" s="488"/>
      <c r="M22" s="549"/>
      <c r="N22" s="550"/>
      <c r="O22" s="550"/>
      <c r="P22" s="550"/>
      <c r="Q22" s="550"/>
      <c r="R22" s="550"/>
      <c r="S22" s="550"/>
      <c r="T22" s="550"/>
      <c r="U22" s="550"/>
      <c r="V22" s="487"/>
      <c r="W22" s="487"/>
      <c r="X22" s="487"/>
      <c r="Y22" s="488"/>
      <c r="Z22" s="537"/>
      <c r="AA22" s="538"/>
      <c r="AB22" s="538"/>
      <c r="AC22" s="538"/>
      <c r="AD22" s="538"/>
      <c r="AE22" s="538"/>
      <c r="AF22" s="538"/>
      <c r="AG22" s="538"/>
      <c r="AH22" s="538"/>
      <c r="AI22" s="487"/>
      <c r="AJ22" s="487"/>
      <c r="AK22" s="487"/>
      <c r="AL22" s="488"/>
      <c r="AM22" s="537"/>
      <c r="AN22" s="538"/>
      <c r="AO22" s="538"/>
      <c r="AP22" s="538"/>
      <c r="AQ22" s="538"/>
      <c r="AR22" s="538"/>
      <c r="AS22" s="538"/>
      <c r="AT22" s="538"/>
      <c r="AU22" s="538"/>
      <c r="AV22" s="487"/>
      <c r="AW22" s="487"/>
      <c r="AX22" s="487"/>
      <c r="AY22" s="488"/>
      <c r="AZ22" s="477"/>
      <c r="BA22" s="478"/>
      <c r="BB22" s="478"/>
      <c r="BC22" s="478"/>
      <c r="BD22" s="478"/>
      <c r="BE22" s="478"/>
      <c r="BF22" s="478"/>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9"/>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row>
    <row r="23" spans="1:163" s="96" customFormat="1" ht="17.25" customHeight="1" x14ac:dyDescent="0.4">
      <c r="A23" s="95"/>
      <c r="B23" s="480" t="s">
        <v>311</v>
      </c>
      <c r="C23" s="481"/>
      <c r="D23" s="481"/>
      <c r="E23" s="481"/>
      <c r="F23" s="481"/>
      <c r="G23" s="481"/>
      <c r="H23" s="481"/>
      <c r="I23" s="481"/>
      <c r="J23" s="481"/>
      <c r="K23" s="481"/>
      <c r="L23" s="482"/>
      <c r="M23" s="540" t="str">
        <f>IF(M20&lt;&gt;0,M17/M20,"")</f>
        <v/>
      </c>
      <c r="N23" s="523"/>
      <c r="O23" s="523"/>
      <c r="P23" s="523"/>
      <c r="Q23" s="523"/>
      <c r="R23" s="523"/>
      <c r="S23" s="523"/>
      <c r="T23" s="523"/>
      <c r="U23" s="523"/>
      <c r="V23" s="521" t="s">
        <v>279</v>
      </c>
      <c r="W23" s="481"/>
      <c r="X23" s="481"/>
      <c r="Y23" s="482"/>
      <c r="Z23" s="541" t="str">
        <f>IF(Z20&lt;&gt;0,Z17/Z20,"")</f>
        <v/>
      </c>
      <c r="AA23" s="481"/>
      <c r="AB23" s="481"/>
      <c r="AC23" s="481"/>
      <c r="AD23" s="481"/>
      <c r="AE23" s="481"/>
      <c r="AF23" s="481"/>
      <c r="AG23" s="481"/>
      <c r="AH23" s="481"/>
      <c r="AI23" s="521" t="s">
        <v>279</v>
      </c>
      <c r="AJ23" s="481"/>
      <c r="AK23" s="481"/>
      <c r="AL23" s="482"/>
      <c r="AM23" s="541" t="str">
        <f>IF(AM20&lt;&gt;0,AM17/AM20,"")</f>
        <v/>
      </c>
      <c r="AN23" s="481"/>
      <c r="AO23" s="481"/>
      <c r="AP23" s="481"/>
      <c r="AQ23" s="481"/>
      <c r="AR23" s="481"/>
      <c r="AS23" s="481"/>
      <c r="AT23" s="481"/>
      <c r="AU23" s="481"/>
      <c r="AV23" s="521" t="s">
        <v>279</v>
      </c>
      <c r="AW23" s="481"/>
      <c r="AX23" s="481"/>
      <c r="AY23" s="482"/>
      <c r="AZ23" s="471" t="s">
        <v>312</v>
      </c>
      <c r="BA23" s="472"/>
      <c r="BB23" s="472"/>
      <c r="BC23" s="472"/>
      <c r="BD23" s="472"/>
      <c r="BE23" s="472"/>
      <c r="BF23" s="472"/>
      <c r="BG23" s="472"/>
      <c r="BH23" s="472"/>
      <c r="BI23" s="472"/>
      <c r="BJ23" s="472"/>
      <c r="BK23" s="472"/>
      <c r="BL23" s="472"/>
      <c r="BM23" s="472"/>
      <c r="BN23" s="472"/>
      <c r="BO23" s="472"/>
      <c r="BP23" s="472"/>
      <c r="BQ23" s="472"/>
      <c r="BR23" s="472"/>
      <c r="BS23" s="472"/>
      <c r="BT23" s="472"/>
      <c r="BU23" s="472"/>
      <c r="BV23" s="472"/>
      <c r="BW23" s="472"/>
      <c r="BX23" s="472"/>
      <c r="BY23" s="472"/>
      <c r="BZ23" s="472"/>
      <c r="CA23" s="472"/>
      <c r="CB23" s="472"/>
      <c r="CC23" s="472"/>
      <c r="CD23" s="472"/>
      <c r="CE23" s="472"/>
      <c r="CF23" s="472"/>
      <c r="CG23" s="473"/>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row>
    <row r="24" spans="1:163" s="96" customFormat="1" ht="17.25" customHeight="1" x14ac:dyDescent="0.4">
      <c r="A24" s="95"/>
      <c r="B24" s="483"/>
      <c r="C24" s="484"/>
      <c r="D24" s="484"/>
      <c r="E24" s="484"/>
      <c r="F24" s="484"/>
      <c r="G24" s="484"/>
      <c r="H24" s="484"/>
      <c r="I24" s="484"/>
      <c r="J24" s="484"/>
      <c r="K24" s="484"/>
      <c r="L24" s="485"/>
      <c r="M24" s="525"/>
      <c r="N24" s="526"/>
      <c r="O24" s="526"/>
      <c r="P24" s="526"/>
      <c r="Q24" s="526"/>
      <c r="R24" s="526"/>
      <c r="S24" s="526"/>
      <c r="T24" s="526"/>
      <c r="U24" s="526"/>
      <c r="V24" s="484"/>
      <c r="W24" s="484"/>
      <c r="X24" s="484"/>
      <c r="Y24" s="485"/>
      <c r="Z24" s="483"/>
      <c r="AA24" s="484"/>
      <c r="AB24" s="484"/>
      <c r="AC24" s="484"/>
      <c r="AD24" s="484"/>
      <c r="AE24" s="484"/>
      <c r="AF24" s="484"/>
      <c r="AG24" s="484"/>
      <c r="AH24" s="484"/>
      <c r="AI24" s="484"/>
      <c r="AJ24" s="484"/>
      <c r="AK24" s="484"/>
      <c r="AL24" s="485"/>
      <c r="AM24" s="483"/>
      <c r="AN24" s="484"/>
      <c r="AO24" s="484"/>
      <c r="AP24" s="484"/>
      <c r="AQ24" s="484"/>
      <c r="AR24" s="484"/>
      <c r="AS24" s="484"/>
      <c r="AT24" s="484"/>
      <c r="AU24" s="484"/>
      <c r="AV24" s="484"/>
      <c r="AW24" s="484"/>
      <c r="AX24" s="484"/>
      <c r="AY24" s="485"/>
      <c r="AZ24" s="474"/>
      <c r="BA24" s="475"/>
      <c r="BB24" s="475"/>
      <c r="BC24" s="475"/>
      <c r="BD24" s="475"/>
      <c r="BE24" s="475"/>
      <c r="BF24" s="475"/>
      <c r="BG24" s="475"/>
      <c r="BH24" s="475"/>
      <c r="BI24" s="475"/>
      <c r="BJ24" s="475"/>
      <c r="BK24" s="475"/>
      <c r="BL24" s="475"/>
      <c r="BM24" s="475"/>
      <c r="BN24" s="475"/>
      <c r="BO24" s="475"/>
      <c r="BP24" s="475"/>
      <c r="BQ24" s="475"/>
      <c r="BR24" s="475"/>
      <c r="BS24" s="475"/>
      <c r="BT24" s="475"/>
      <c r="BU24" s="475"/>
      <c r="BV24" s="475"/>
      <c r="BW24" s="475"/>
      <c r="BX24" s="475"/>
      <c r="BY24" s="475"/>
      <c r="BZ24" s="475"/>
      <c r="CA24" s="475"/>
      <c r="CB24" s="475"/>
      <c r="CC24" s="475"/>
      <c r="CD24" s="475"/>
      <c r="CE24" s="475"/>
      <c r="CF24" s="475"/>
      <c r="CG24" s="476"/>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row>
    <row r="25" spans="1:163" s="96" customFormat="1" ht="17.25" customHeight="1" x14ac:dyDescent="0.4">
      <c r="A25" s="95"/>
      <c r="B25" s="486"/>
      <c r="C25" s="487"/>
      <c r="D25" s="487"/>
      <c r="E25" s="487"/>
      <c r="F25" s="487"/>
      <c r="G25" s="487"/>
      <c r="H25" s="487"/>
      <c r="I25" s="487"/>
      <c r="J25" s="487"/>
      <c r="K25" s="487"/>
      <c r="L25" s="488"/>
      <c r="M25" s="528"/>
      <c r="N25" s="529"/>
      <c r="O25" s="529"/>
      <c r="P25" s="529"/>
      <c r="Q25" s="529"/>
      <c r="R25" s="529"/>
      <c r="S25" s="529"/>
      <c r="T25" s="529"/>
      <c r="U25" s="529"/>
      <c r="V25" s="487"/>
      <c r="W25" s="487"/>
      <c r="X25" s="487"/>
      <c r="Y25" s="488"/>
      <c r="Z25" s="486"/>
      <c r="AA25" s="487"/>
      <c r="AB25" s="487"/>
      <c r="AC25" s="487"/>
      <c r="AD25" s="487"/>
      <c r="AE25" s="487"/>
      <c r="AF25" s="487"/>
      <c r="AG25" s="487"/>
      <c r="AH25" s="487"/>
      <c r="AI25" s="487"/>
      <c r="AJ25" s="487"/>
      <c r="AK25" s="487"/>
      <c r="AL25" s="488"/>
      <c r="AM25" s="486"/>
      <c r="AN25" s="487"/>
      <c r="AO25" s="487"/>
      <c r="AP25" s="487"/>
      <c r="AQ25" s="487"/>
      <c r="AR25" s="487"/>
      <c r="AS25" s="487"/>
      <c r="AT25" s="487"/>
      <c r="AU25" s="487"/>
      <c r="AV25" s="487"/>
      <c r="AW25" s="487"/>
      <c r="AX25" s="487"/>
      <c r="AY25" s="488"/>
      <c r="AZ25" s="477"/>
      <c r="BA25" s="478"/>
      <c r="BB25" s="478"/>
      <c r="BC25" s="478"/>
      <c r="BD25" s="478"/>
      <c r="BE25" s="478"/>
      <c r="BF25" s="478"/>
      <c r="BG25" s="478"/>
      <c r="BH25" s="478"/>
      <c r="BI25" s="478"/>
      <c r="BJ25" s="478"/>
      <c r="BK25" s="478"/>
      <c r="BL25" s="478"/>
      <c r="BM25" s="478"/>
      <c r="BN25" s="478"/>
      <c r="BO25" s="478"/>
      <c r="BP25" s="478"/>
      <c r="BQ25" s="478"/>
      <c r="BR25" s="478"/>
      <c r="BS25" s="478"/>
      <c r="BT25" s="478"/>
      <c r="BU25" s="478"/>
      <c r="BV25" s="478"/>
      <c r="BW25" s="478"/>
      <c r="BX25" s="478"/>
      <c r="BY25" s="478"/>
      <c r="BZ25" s="478"/>
      <c r="CA25" s="478"/>
      <c r="CB25" s="478"/>
      <c r="CC25" s="478"/>
      <c r="CD25" s="478"/>
      <c r="CE25" s="478"/>
      <c r="CF25" s="478"/>
      <c r="CG25" s="479"/>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row>
    <row r="26" spans="1:163" s="96" customFormat="1" ht="17.25" customHeight="1" x14ac:dyDescent="0.4">
      <c r="A26" s="95"/>
      <c r="B26" s="480" t="s">
        <v>313</v>
      </c>
      <c r="C26" s="481"/>
      <c r="D26" s="481"/>
      <c r="E26" s="481"/>
      <c r="F26" s="481"/>
      <c r="G26" s="481"/>
      <c r="H26" s="481"/>
      <c r="I26" s="481"/>
      <c r="J26" s="481"/>
      <c r="K26" s="481"/>
      <c r="L26" s="482"/>
      <c r="M26" s="522" t="s">
        <v>314</v>
      </c>
      <c r="N26" s="523"/>
      <c r="O26" s="523"/>
      <c r="P26" s="523"/>
      <c r="Q26" s="523"/>
      <c r="R26" s="523"/>
      <c r="S26" s="523"/>
      <c r="T26" s="523"/>
      <c r="U26" s="523"/>
      <c r="V26" s="523"/>
      <c r="W26" s="523"/>
      <c r="X26" s="523"/>
      <c r="Y26" s="524"/>
      <c r="Z26" s="531"/>
      <c r="AA26" s="532"/>
      <c r="AB26" s="532"/>
      <c r="AC26" s="532"/>
      <c r="AD26" s="532"/>
      <c r="AE26" s="532"/>
      <c r="AF26" s="532"/>
      <c r="AG26" s="532"/>
      <c r="AH26" s="532"/>
      <c r="AI26" s="532"/>
      <c r="AJ26" s="532"/>
      <c r="AK26" s="532"/>
      <c r="AL26" s="533"/>
      <c r="AM26" s="531"/>
      <c r="AN26" s="532"/>
      <c r="AO26" s="532"/>
      <c r="AP26" s="532"/>
      <c r="AQ26" s="532"/>
      <c r="AR26" s="532"/>
      <c r="AS26" s="532"/>
      <c r="AT26" s="532"/>
      <c r="AU26" s="532"/>
      <c r="AV26" s="532"/>
      <c r="AW26" s="532"/>
      <c r="AX26" s="532"/>
      <c r="AY26" s="533"/>
      <c r="AZ26" s="471" t="s">
        <v>315</v>
      </c>
      <c r="BA26" s="472"/>
      <c r="BB26" s="472"/>
      <c r="BC26" s="472"/>
      <c r="BD26" s="472"/>
      <c r="BE26" s="472"/>
      <c r="BF26" s="472"/>
      <c r="BG26" s="472"/>
      <c r="BH26" s="472"/>
      <c r="BI26" s="472"/>
      <c r="BJ26" s="472"/>
      <c r="BK26" s="472"/>
      <c r="BL26" s="472"/>
      <c r="BM26" s="472"/>
      <c r="BN26" s="472"/>
      <c r="BO26" s="472"/>
      <c r="BP26" s="472"/>
      <c r="BQ26" s="472"/>
      <c r="BR26" s="472"/>
      <c r="BS26" s="472"/>
      <c r="BT26" s="472"/>
      <c r="BU26" s="472"/>
      <c r="BV26" s="472"/>
      <c r="BW26" s="472"/>
      <c r="BX26" s="472"/>
      <c r="BY26" s="472"/>
      <c r="BZ26" s="472"/>
      <c r="CA26" s="472"/>
      <c r="CB26" s="472"/>
      <c r="CC26" s="472"/>
      <c r="CD26" s="472"/>
      <c r="CE26" s="472"/>
      <c r="CF26" s="472"/>
      <c r="CG26" s="473"/>
      <c r="CH26" s="95" t="s">
        <v>314</v>
      </c>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row>
    <row r="27" spans="1:163" s="96" customFormat="1" ht="17.25" customHeight="1" x14ac:dyDescent="0.4">
      <c r="A27" s="95"/>
      <c r="B27" s="483"/>
      <c r="C27" s="484"/>
      <c r="D27" s="484"/>
      <c r="E27" s="484"/>
      <c r="F27" s="484"/>
      <c r="G27" s="484"/>
      <c r="H27" s="484"/>
      <c r="I27" s="484"/>
      <c r="J27" s="484"/>
      <c r="K27" s="484"/>
      <c r="L27" s="485"/>
      <c r="M27" s="525"/>
      <c r="N27" s="526"/>
      <c r="O27" s="526"/>
      <c r="P27" s="526"/>
      <c r="Q27" s="526"/>
      <c r="R27" s="526"/>
      <c r="S27" s="526"/>
      <c r="T27" s="526"/>
      <c r="U27" s="526"/>
      <c r="V27" s="526"/>
      <c r="W27" s="526"/>
      <c r="X27" s="526"/>
      <c r="Y27" s="527"/>
      <c r="Z27" s="534"/>
      <c r="AA27" s="535"/>
      <c r="AB27" s="535"/>
      <c r="AC27" s="535"/>
      <c r="AD27" s="535"/>
      <c r="AE27" s="535"/>
      <c r="AF27" s="535"/>
      <c r="AG27" s="535"/>
      <c r="AH27" s="535"/>
      <c r="AI27" s="535"/>
      <c r="AJ27" s="535"/>
      <c r="AK27" s="535"/>
      <c r="AL27" s="536"/>
      <c r="AM27" s="534"/>
      <c r="AN27" s="535"/>
      <c r="AO27" s="535"/>
      <c r="AP27" s="535"/>
      <c r="AQ27" s="535"/>
      <c r="AR27" s="535"/>
      <c r="AS27" s="535"/>
      <c r="AT27" s="535"/>
      <c r="AU27" s="535"/>
      <c r="AV27" s="535"/>
      <c r="AW27" s="535"/>
      <c r="AX27" s="535"/>
      <c r="AY27" s="536"/>
      <c r="AZ27" s="474"/>
      <c r="BA27" s="475"/>
      <c r="BB27" s="475"/>
      <c r="BC27" s="475"/>
      <c r="BD27" s="475"/>
      <c r="BE27" s="475"/>
      <c r="BF27" s="475"/>
      <c r="BG27" s="475"/>
      <c r="BH27" s="475"/>
      <c r="BI27" s="475"/>
      <c r="BJ27" s="475"/>
      <c r="BK27" s="475"/>
      <c r="BL27" s="475"/>
      <c r="BM27" s="475"/>
      <c r="BN27" s="475"/>
      <c r="BO27" s="475"/>
      <c r="BP27" s="475"/>
      <c r="BQ27" s="475"/>
      <c r="BR27" s="475"/>
      <c r="BS27" s="475"/>
      <c r="BT27" s="475"/>
      <c r="BU27" s="475"/>
      <c r="BV27" s="475"/>
      <c r="BW27" s="475"/>
      <c r="BX27" s="475"/>
      <c r="BY27" s="475"/>
      <c r="BZ27" s="475"/>
      <c r="CA27" s="475"/>
      <c r="CB27" s="475"/>
      <c r="CC27" s="475"/>
      <c r="CD27" s="475"/>
      <c r="CE27" s="475"/>
      <c r="CF27" s="475"/>
      <c r="CG27" s="476"/>
      <c r="CH27" s="95" t="s">
        <v>316</v>
      </c>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row>
    <row r="28" spans="1:163" s="96" customFormat="1" ht="17.25" customHeight="1" x14ac:dyDescent="0.4">
      <c r="A28" s="95"/>
      <c r="B28" s="486"/>
      <c r="C28" s="487"/>
      <c r="D28" s="487"/>
      <c r="E28" s="487"/>
      <c r="F28" s="487"/>
      <c r="G28" s="487"/>
      <c r="H28" s="487"/>
      <c r="I28" s="487"/>
      <c r="J28" s="487"/>
      <c r="K28" s="487"/>
      <c r="L28" s="488"/>
      <c r="M28" s="528"/>
      <c r="N28" s="529"/>
      <c r="O28" s="529"/>
      <c r="P28" s="529"/>
      <c r="Q28" s="529"/>
      <c r="R28" s="529"/>
      <c r="S28" s="529"/>
      <c r="T28" s="529"/>
      <c r="U28" s="529"/>
      <c r="V28" s="529"/>
      <c r="W28" s="529"/>
      <c r="X28" s="529"/>
      <c r="Y28" s="530"/>
      <c r="Z28" s="537"/>
      <c r="AA28" s="538"/>
      <c r="AB28" s="538"/>
      <c r="AC28" s="538"/>
      <c r="AD28" s="538"/>
      <c r="AE28" s="538"/>
      <c r="AF28" s="538"/>
      <c r="AG28" s="538"/>
      <c r="AH28" s="538"/>
      <c r="AI28" s="538"/>
      <c r="AJ28" s="538"/>
      <c r="AK28" s="538"/>
      <c r="AL28" s="539"/>
      <c r="AM28" s="537"/>
      <c r="AN28" s="538"/>
      <c r="AO28" s="538"/>
      <c r="AP28" s="538"/>
      <c r="AQ28" s="538"/>
      <c r="AR28" s="538"/>
      <c r="AS28" s="538"/>
      <c r="AT28" s="538"/>
      <c r="AU28" s="538"/>
      <c r="AV28" s="538"/>
      <c r="AW28" s="538"/>
      <c r="AX28" s="538"/>
      <c r="AY28" s="539"/>
      <c r="AZ28" s="477"/>
      <c r="BA28" s="478"/>
      <c r="BB28" s="478"/>
      <c r="BC28" s="478"/>
      <c r="BD28" s="478"/>
      <c r="BE28" s="478"/>
      <c r="BF28" s="478"/>
      <c r="BG28" s="478"/>
      <c r="BH28" s="478"/>
      <c r="BI28" s="478"/>
      <c r="BJ28" s="478"/>
      <c r="BK28" s="478"/>
      <c r="BL28" s="478"/>
      <c r="BM28" s="478"/>
      <c r="BN28" s="478"/>
      <c r="BO28" s="478"/>
      <c r="BP28" s="478"/>
      <c r="BQ28" s="478"/>
      <c r="BR28" s="478"/>
      <c r="BS28" s="478"/>
      <c r="BT28" s="478"/>
      <c r="BU28" s="478"/>
      <c r="BV28" s="478"/>
      <c r="BW28" s="478"/>
      <c r="BX28" s="478"/>
      <c r="BY28" s="478"/>
      <c r="BZ28" s="478"/>
      <c r="CA28" s="478"/>
      <c r="CB28" s="478"/>
      <c r="CC28" s="478"/>
      <c r="CD28" s="478"/>
      <c r="CE28" s="478"/>
      <c r="CF28" s="478"/>
      <c r="CG28" s="479"/>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row>
    <row r="29" spans="1:163" s="96" customFormat="1" ht="17.25" customHeight="1" x14ac:dyDescent="0.4">
      <c r="A29" s="95"/>
      <c r="B29" s="480" t="s">
        <v>317</v>
      </c>
      <c r="C29" s="481"/>
      <c r="D29" s="481"/>
      <c r="E29" s="481"/>
      <c r="F29" s="481"/>
      <c r="G29" s="481"/>
      <c r="H29" s="481"/>
      <c r="I29" s="481"/>
      <c r="J29" s="481"/>
      <c r="K29" s="481"/>
      <c r="L29" s="482"/>
      <c r="M29" s="514" t="str">
        <f>IF(M26="","",IF(M26="ガソリン","2.32",IF(M26="軽油","2.58","")))</f>
        <v>2.58</v>
      </c>
      <c r="N29" s="515"/>
      <c r="O29" s="515"/>
      <c r="P29" s="515"/>
      <c r="Q29" s="515"/>
      <c r="R29" s="515"/>
      <c r="S29" s="515"/>
      <c r="T29" s="515"/>
      <c r="U29" s="504" t="s">
        <v>318</v>
      </c>
      <c r="V29" s="496"/>
      <c r="W29" s="496"/>
      <c r="X29" s="496"/>
      <c r="Y29" s="497"/>
      <c r="Z29" s="520" t="str">
        <f>IF(Z26="","",IF(Z26="ガソリン","2.32",IF(Z26="軽油","2.58","")))</f>
        <v/>
      </c>
      <c r="AA29" s="490"/>
      <c r="AB29" s="490"/>
      <c r="AC29" s="490"/>
      <c r="AD29" s="490"/>
      <c r="AE29" s="490"/>
      <c r="AF29" s="490"/>
      <c r="AG29" s="490"/>
      <c r="AH29" s="504" t="s">
        <v>318</v>
      </c>
      <c r="AI29" s="496"/>
      <c r="AJ29" s="496"/>
      <c r="AK29" s="496"/>
      <c r="AL29" s="497"/>
      <c r="AM29" s="520" t="str">
        <f>IF(AM26="","",IF(AM26="ガソリン","2.32",IF(AM26="軽油","2.58","")))</f>
        <v/>
      </c>
      <c r="AN29" s="490"/>
      <c r="AO29" s="490"/>
      <c r="AP29" s="490"/>
      <c r="AQ29" s="490"/>
      <c r="AR29" s="490"/>
      <c r="AS29" s="490"/>
      <c r="AT29" s="490"/>
      <c r="AU29" s="504" t="s">
        <v>318</v>
      </c>
      <c r="AV29" s="496"/>
      <c r="AW29" s="496"/>
      <c r="AX29" s="496"/>
      <c r="AY29" s="497"/>
      <c r="AZ29" s="503" t="s">
        <v>319</v>
      </c>
      <c r="BA29" s="472"/>
      <c r="BB29" s="472"/>
      <c r="BC29" s="472"/>
      <c r="BD29" s="472"/>
      <c r="BE29" s="472"/>
      <c r="BF29" s="472"/>
      <c r="BG29" s="472"/>
      <c r="BH29" s="472"/>
      <c r="BI29" s="472"/>
      <c r="BJ29" s="472"/>
      <c r="BK29" s="472"/>
      <c r="BL29" s="472"/>
      <c r="BM29" s="472"/>
      <c r="BN29" s="472"/>
      <c r="BO29" s="472"/>
      <c r="BP29" s="472"/>
      <c r="BQ29" s="472"/>
      <c r="BR29" s="472"/>
      <c r="BS29" s="472"/>
      <c r="BT29" s="472"/>
      <c r="BU29" s="472"/>
      <c r="BV29" s="472"/>
      <c r="BW29" s="472"/>
      <c r="BX29" s="472"/>
      <c r="BY29" s="472"/>
      <c r="BZ29" s="472"/>
      <c r="CA29" s="472"/>
      <c r="CB29" s="472"/>
      <c r="CC29" s="472"/>
      <c r="CD29" s="472"/>
      <c r="CE29" s="472"/>
      <c r="CF29" s="472"/>
      <c r="CG29" s="473"/>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row>
    <row r="30" spans="1:163" s="96" customFormat="1" ht="17.25" customHeight="1" x14ac:dyDescent="0.4">
      <c r="A30" s="95"/>
      <c r="B30" s="483"/>
      <c r="C30" s="484"/>
      <c r="D30" s="484"/>
      <c r="E30" s="484"/>
      <c r="F30" s="484"/>
      <c r="G30" s="484"/>
      <c r="H30" s="484"/>
      <c r="I30" s="484"/>
      <c r="J30" s="484"/>
      <c r="K30" s="484"/>
      <c r="L30" s="485"/>
      <c r="M30" s="516"/>
      <c r="N30" s="517"/>
      <c r="O30" s="517"/>
      <c r="P30" s="517"/>
      <c r="Q30" s="517"/>
      <c r="R30" s="517"/>
      <c r="S30" s="517"/>
      <c r="T30" s="517"/>
      <c r="U30" s="498"/>
      <c r="V30" s="498"/>
      <c r="W30" s="498"/>
      <c r="X30" s="498"/>
      <c r="Y30" s="499"/>
      <c r="Z30" s="491"/>
      <c r="AA30" s="492"/>
      <c r="AB30" s="492"/>
      <c r="AC30" s="492"/>
      <c r="AD30" s="492"/>
      <c r="AE30" s="492"/>
      <c r="AF30" s="492"/>
      <c r="AG30" s="492"/>
      <c r="AH30" s="498"/>
      <c r="AI30" s="498"/>
      <c r="AJ30" s="498"/>
      <c r="AK30" s="498"/>
      <c r="AL30" s="499"/>
      <c r="AM30" s="491"/>
      <c r="AN30" s="492"/>
      <c r="AO30" s="492"/>
      <c r="AP30" s="492"/>
      <c r="AQ30" s="492"/>
      <c r="AR30" s="492"/>
      <c r="AS30" s="492"/>
      <c r="AT30" s="492"/>
      <c r="AU30" s="498"/>
      <c r="AV30" s="498"/>
      <c r="AW30" s="498"/>
      <c r="AX30" s="498"/>
      <c r="AY30" s="499"/>
      <c r="AZ30" s="474"/>
      <c r="BA30" s="475"/>
      <c r="BB30" s="475"/>
      <c r="BC30" s="475"/>
      <c r="BD30" s="475"/>
      <c r="BE30" s="475"/>
      <c r="BF30" s="475"/>
      <c r="BG30" s="475"/>
      <c r="BH30" s="475"/>
      <c r="BI30" s="475"/>
      <c r="BJ30" s="475"/>
      <c r="BK30" s="475"/>
      <c r="BL30" s="475"/>
      <c r="BM30" s="475"/>
      <c r="BN30" s="475"/>
      <c r="BO30" s="475"/>
      <c r="BP30" s="475"/>
      <c r="BQ30" s="475"/>
      <c r="BR30" s="475"/>
      <c r="BS30" s="475"/>
      <c r="BT30" s="475"/>
      <c r="BU30" s="475"/>
      <c r="BV30" s="475"/>
      <c r="BW30" s="475"/>
      <c r="BX30" s="475"/>
      <c r="BY30" s="475"/>
      <c r="BZ30" s="475"/>
      <c r="CA30" s="475"/>
      <c r="CB30" s="475"/>
      <c r="CC30" s="475"/>
      <c r="CD30" s="475"/>
      <c r="CE30" s="475"/>
      <c r="CF30" s="475"/>
      <c r="CG30" s="476"/>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row>
    <row r="31" spans="1:163" s="96" customFormat="1" ht="17.25" customHeight="1" x14ac:dyDescent="0.4">
      <c r="A31" s="95"/>
      <c r="B31" s="486"/>
      <c r="C31" s="487"/>
      <c r="D31" s="487"/>
      <c r="E31" s="487"/>
      <c r="F31" s="487"/>
      <c r="G31" s="487"/>
      <c r="H31" s="487"/>
      <c r="I31" s="487"/>
      <c r="J31" s="487"/>
      <c r="K31" s="487"/>
      <c r="L31" s="488"/>
      <c r="M31" s="518"/>
      <c r="N31" s="519"/>
      <c r="O31" s="519"/>
      <c r="P31" s="519"/>
      <c r="Q31" s="519"/>
      <c r="R31" s="519"/>
      <c r="S31" s="519"/>
      <c r="T31" s="519"/>
      <c r="U31" s="500"/>
      <c r="V31" s="500"/>
      <c r="W31" s="500"/>
      <c r="X31" s="500"/>
      <c r="Y31" s="501"/>
      <c r="Z31" s="493"/>
      <c r="AA31" s="494"/>
      <c r="AB31" s="494"/>
      <c r="AC31" s="494"/>
      <c r="AD31" s="494"/>
      <c r="AE31" s="494"/>
      <c r="AF31" s="494"/>
      <c r="AG31" s="494"/>
      <c r="AH31" s="500"/>
      <c r="AI31" s="500"/>
      <c r="AJ31" s="500"/>
      <c r="AK31" s="500"/>
      <c r="AL31" s="501"/>
      <c r="AM31" s="493"/>
      <c r="AN31" s="494"/>
      <c r="AO31" s="494"/>
      <c r="AP31" s="494"/>
      <c r="AQ31" s="494"/>
      <c r="AR31" s="494"/>
      <c r="AS31" s="494"/>
      <c r="AT31" s="494"/>
      <c r="AU31" s="500"/>
      <c r="AV31" s="500"/>
      <c r="AW31" s="500"/>
      <c r="AX31" s="500"/>
      <c r="AY31" s="501"/>
      <c r="AZ31" s="477"/>
      <c r="BA31" s="478"/>
      <c r="BB31" s="478"/>
      <c r="BC31" s="478"/>
      <c r="BD31" s="478"/>
      <c r="BE31" s="478"/>
      <c r="BF31" s="478"/>
      <c r="BG31" s="478"/>
      <c r="BH31" s="478"/>
      <c r="BI31" s="478"/>
      <c r="BJ31" s="478"/>
      <c r="BK31" s="478"/>
      <c r="BL31" s="478"/>
      <c r="BM31" s="478"/>
      <c r="BN31" s="478"/>
      <c r="BO31" s="478"/>
      <c r="BP31" s="478"/>
      <c r="BQ31" s="478"/>
      <c r="BR31" s="478"/>
      <c r="BS31" s="478"/>
      <c r="BT31" s="478"/>
      <c r="BU31" s="478"/>
      <c r="BV31" s="478"/>
      <c r="BW31" s="478"/>
      <c r="BX31" s="478"/>
      <c r="BY31" s="478"/>
      <c r="BZ31" s="478"/>
      <c r="CA31" s="478"/>
      <c r="CB31" s="478"/>
      <c r="CC31" s="478"/>
      <c r="CD31" s="478"/>
      <c r="CE31" s="478"/>
      <c r="CF31" s="478"/>
      <c r="CG31" s="479"/>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row>
    <row r="32" spans="1:163" s="96" customFormat="1" ht="17.25" customHeight="1" x14ac:dyDescent="0.4">
      <c r="A32" s="95"/>
      <c r="B32" s="480" t="s">
        <v>320</v>
      </c>
      <c r="C32" s="481"/>
      <c r="D32" s="481"/>
      <c r="E32" s="481"/>
      <c r="F32" s="481"/>
      <c r="G32" s="481"/>
      <c r="H32" s="481"/>
      <c r="I32" s="481"/>
      <c r="J32" s="481"/>
      <c r="K32" s="481"/>
      <c r="L32" s="482"/>
      <c r="M32" s="505"/>
      <c r="N32" s="506"/>
      <c r="O32" s="506"/>
      <c r="P32" s="506"/>
      <c r="Q32" s="506"/>
      <c r="R32" s="506"/>
      <c r="S32" s="506"/>
      <c r="T32" s="506"/>
      <c r="U32" s="506"/>
      <c r="V32" s="506"/>
      <c r="W32" s="506"/>
      <c r="X32" s="506"/>
      <c r="Y32" s="507"/>
      <c r="Z32" s="489" t="str">
        <f>IF(ISNUMBER(Z20*Z29),Z20*Z29/1000,"")</f>
        <v/>
      </c>
      <c r="AA32" s="490"/>
      <c r="AB32" s="490"/>
      <c r="AC32" s="490"/>
      <c r="AD32" s="490"/>
      <c r="AE32" s="490"/>
      <c r="AF32" s="490"/>
      <c r="AG32" s="490"/>
      <c r="AH32" s="97"/>
      <c r="AI32" s="495" t="s">
        <v>321</v>
      </c>
      <c r="AJ32" s="496"/>
      <c r="AK32" s="496"/>
      <c r="AL32" s="497"/>
      <c r="AM32" s="489" t="str">
        <f>IF(ISNUMBER(AM20*AM29),AM20*AM29/1000,"")</f>
        <v/>
      </c>
      <c r="AN32" s="490"/>
      <c r="AO32" s="490"/>
      <c r="AP32" s="490"/>
      <c r="AQ32" s="490"/>
      <c r="AR32" s="490"/>
      <c r="AS32" s="490"/>
      <c r="AT32" s="490"/>
      <c r="AU32" s="97"/>
      <c r="AV32" s="495" t="s">
        <v>321</v>
      </c>
      <c r="AW32" s="496"/>
      <c r="AX32" s="496"/>
      <c r="AY32" s="497"/>
      <c r="AZ32" s="503" t="s">
        <v>322</v>
      </c>
      <c r="BA32" s="472"/>
      <c r="BB32" s="472"/>
      <c r="BC32" s="472"/>
      <c r="BD32" s="472"/>
      <c r="BE32" s="472"/>
      <c r="BF32" s="472"/>
      <c r="BG32" s="472"/>
      <c r="BH32" s="472"/>
      <c r="BI32" s="472"/>
      <c r="BJ32" s="472"/>
      <c r="BK32" s="472"/>
      <c r="BL32" s="472"/>
      <c r="BM32" s="472"/>
      <c r="BN32" s="472"/>
      <c r="BO32" s="472"/>
      <c r="BP32" s="472"/>
      <c r="BQ32" s="472"/>
      <c r="BR32" s="472"/>
      <c r="BS32" s="472"/>
      <c r="BT32" s="472"/>
      <c r="BU32" s="472"/>
      <c r="BV32" s="472"/>
      <c r="BW32" s="472"/>
      <c r="BX32" s="472"/>
      <c r="BY32" s="472"/>
      <c r="BZ32" s="472"/>
      <c r="CA32" s="472"/>
      <c r="CB32" s="472"/>
      <c r="CC32" s="472"/>
      <c r="CD32" s="472"/>
      <c r="CE32" s="472"/>
      <c r="CF32" s="472"/>
      <c r="CG32" s="473"/>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row>
    <row r="33" spans="1:163" s="96" customFormat="1" ht="17.25" customHeight="1" x14ac:dyDescent="0.4">
      <c r="A33" s="95"/>
      <c r="B33" s="483"/>
      <c r="C33" s="484"/>
      <c r="D33" s="484"/>
      <c r="E33" s="484"/>
      <c r="F33" s="484"/>
      <c r="G33" s="484"/>
      <c r="H33" s="484"/>
      <c r="I33" s="484"/>
      <c r="J33" s="484"/>
      <c r="K33" s="484"/>
      <c r="L33" s="485"/>
      <c r="M33" s="508"/>
      <c r="N33" s="509"/>
      <c r="O33" s="509"/>
      <c r="P33" s="509"/>
      <c r="Q33" s="509"/>
      <c r="R33" s="509"/>
      <c r="S33" s="509"/>
      <c r="T33" s="509"/>
      <c r="U33" s="509"/>
      <c r="V33" s="509"/>
      <c r="W33" s="509"/>
      <c r="X33" s="509"/>
      <c r="Y33" s="510"/>
      <c r="Z33" s="491"/>
      <c r="AA33" s="492"/>
      <c r="AB33" s="492"/>
      <c r="AC33" s="492"/>
      <c r="AD33" s="492"/>
      <c r="AE33" s="492"/>
      <c r="AF33" s="492"/>
      <c r="AG33" s="492"/>
      <c r="AH33" s="98"/>
      <c r="AI33" s="498"/>
      <c r="AJ33" s="498"/>
      <c r="AK33" s="498"/>
      <c r="AL33" s="499"/>
      <c r="AM33" s="491"/>
      <c r="AN33" s="492"/>
      <c r="AO33" s="492"/>
      <c r="AP33" s="492"/>
      <c r="AQ33" s="492"/>
      <c r="AR33" s="492"/>
      <c r="AS33" s="492"/>
      <c r="AT33" s="492"/>
      <c r="AU33" s="98"/>
      <c r="AV33" s="498"/>
      <c r="AW33" s="498"/>
      <c r="AX33" s="498"/>
      <c r="AY33" s="499"/>
      <c r="AZ33" s="474"/>
      <c r="BA33" s="475"/>
      <c r="BB33" s="475"/>
      <c r="BC33" s="475"/>
      <c r="BD33" s="475"/>
      <c r="BE33" s="475"/>
      <c r="BF33" s="475"/>
      <c r="BG33" s="475"/>
      <c r="BH33" s="475"/>
      <c r="BI33" s="475"/>
      <c r="BJ33" s="475"/>
      <c r="BK33" s="475"/>
      <c r="BL33" s="475"/>
      <c r="BM33" s="475"/>
      <c r="BN33" s="475"/>
      <c r="BO33" s="475"/>
      <c r="BP33" s="475"/>
      <c r="BQ33" s="475"/>
      <c r="BR33" s="475"/>
      <c r="BS33" s="475"/>
      <c r="BT33" s="475"/>
      <c r="BU33" s="475"/>
      <c r="BV33" s="475"/>
      <c r="BW33" s="475"/>
      <c r="BX33" s="475"/>
      <c r="BY33" s="475"/>
      <c r="BZ33" s="475"/>
      <c r="CA33" s="475"/>
      <c r="CB33" s="475"/>
      <c r="CC33" s="475"/>
      <c r="CD33" s="475"/>
      <c r="CE33" s="475"/>
      <c r="CF33" s="475"/>
      <c r="CG33" s="476"/>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row>
    <row r="34" spans="1:163" s="96" customFormat="1" ht="17.25" customHeight="1" x14ac:dyDescent="0.4">
      <c r="A34" s="95"/>
      <c r="B34" s="486"/>
      <c r="C34" s="487"/>
      <c r="D34" s="487"/>
      <c r="E34" s="487"/>
      <c r="F34" s="487"/>
      <c r="G34" s="487"/>
      <c r="H34" s="487"/>
      <c r="I34" s="487"/>
      <c r="J34" s="487"/>
      <c r="K34" s="487"/>
      <c r="L34" s="488"/>
      <c r="M34" s="508"/>
      <c r="N34" s="509"/>
      <c r="O34" s="509"/>
      <c r="P34" s="509"/>
      <c r="Q34" s="509"/>
      <c r="R34" s="509"/>
      <c r="S34" s="509"/>
      <c r="T34" s="509"/>
      <c r="U34" s="509"/>
      <c r="V34" s="509"/>
      <c r="W34" s="509"/>
      <c r="X34" s="509"/>
      <c r="Y34" s="510"/>
      <c r="Z34" s="493"/>
      <c r="AA34" s="494"/>
      <c r="AB34" s="494"/>
      <c r="AC34" s="494"/>
      <c r="AD34" s="494"/>
      <c r="AE34" s="494"/>
      <c r="AF34" s="494"/>
      <c r="AG34" s="494"/>
      <c r="AH34" s="99"/>
      <c r="AI34" s="500"/>
      <c r="AJ34" s="500"/>
      <c r="AK34" s="500"/>
      <c r="AL34" s="501"/>
      <c r="AM34" s="493"/>
      <c r="AN34" s="494"/>
      <c r="AO34" s="494"/>
      <c r="AP34" s="494"/>
      <c r="AQ34" s="494"/>
      <c r="AR34" s="494"/>
      <c r="AS34" s="494"/>
      <c r="AT34" s="494"/>
      <c r="AU34" s="99"/>
      <c r="AV34" s="500"/>
      <c r="AW34" s="500"/>
      <c r="AX34" s="500"/>
      <c r="AY34" s="501"/>
      <c r="AZ34" s="477"/>
      <c r="BA34" s="478"/>
      <c r="BB34" s="478"/>
      <c r="BC34" s="478"/>
      <c r="BD34" s="478"/>
      <c r="BE34" s="478"/>
      <c r="BF34" s="478"/>
      <c r="BG34" s="478"/>
      <c r="BH34" s="478"/>
      <c r="BI34" s="478"/>
      <c r="BJ34" s="478"/>
      <c r="BK34" s="478"/>
      <c r="BL34" s="478"/>
      <c r="BM34" s="478"/>
      <c r="BN34" s="478"/>
      <c r="BO34" s="478"/>
      <c r="BP34" s="478"/>
      <c r="BQ34" s="478"/>
      <c r="BR34" s="478"/>
      <c r="BS34" s="478"/>
      <c r="BT34" s="478"/>
      <c r="BU34" s="478"/>
      <c r="BV34" s="478"/>
      <c r="BW34" s="478"/>
      <c r="BX34" s="478"/>
      <c r="BY34" s="478"/>
      <c r="BZ34" s="478"/>
      <c r="CA34" s="478"/>
      <c r="CB34" s="478"/>
      <c r="CC34" s="478"/>
      <c r="CD34" s="478"/>
      <c r="CE34" s="478"/>
      <c r="CF34" s="478"/>
      <c r="CG34" s="479"/>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row>
    <row r="35" spans="1:163" s="96" customFormat="1" ht="33.75" customHeight="1" x14ac:dyDescent="0.4">
      <c r="A35" s="95"/>
      <c r="B35" s="480" t="s">
        <v>323</v>
      </c>
      <c r="C35" s="481"/>
      <c r="D35" s="481"/>
      <c r="E35" s="481"/>
      <c r="F35" s="481"/>
      <c r="G35" s="481"/>
      <c r="H35" s="481"/>
      <c r="I35" s="481"/>
      <c r="J35" s="481"/>
      <c r="K35" s="481"/>
      <c r="L35" s="482"/>
      <c r="M35" s="508"/>
      <c r="N35" s="509"/>
      <c r="O35" s="509"/>
      <c r="P35" s="509"/>
      <c r="Q35" s="509"/>
      <c r="R35" s="509"/>
      <c r="S35" s="509"/>
      <c r="T35" s="509"/>
      <c r="U35" s="509"/>
      <c r="V35" s="509"/>
      <c r="W35" s="509"/>
      <c r="X35" s="509"/>
      <c r="Y35" s="510"/>
      <c r="Z35" s="489" t="str">
        <f>IF(ISNUMBER(Z17/$M$23*$M$29),Z17/$M$23*$M$29/1000,"")</f>
        <v/>
      </c>
      <c r="AA35" s="490"/>
      <c r="AB35" s="490"/>
      <c r="AC35" s="490"/>
      <c r="AD35" s="490"/>
      <c r="AE35" s="490"/>
      <c r="AF35" s="490"/>
      <c r="AG35" s="490"/>
      <c r="AH35" s="490"/>
      <c r="AI35" s="495" t="s">
        <v>321</v>
      </c>
      <c r="AJ35" s="496"/>
      <c r="AK35" s="496"/>
      <c r="AL35" s="497"/>
      <c r="AM35" s="489" t="str">
        <f>IF(ISNUMBER(AM17/$M$23*$M$29),AM17/$M$23*$M$29/1000,"")</f>
        <v/>
      </c>
      <c r="AN35" s="490"/>
      <c r="AO35" s="490"/>
      <c r="AP35" s="490"/>
      <c r="AQ35" s="490"/>
      <c r="AR35" s="490"/>
      <c r="AS35" s="490"/>
      <c r="AT35" s="490"/>
      <c r="AU35" s="490"/>
      <c r="AV35" s="495" t="s">
        <v>321</v>
      </c>
      <c r="AW35" s="496"/>
      <c r="AX35" s="496"/>
      <c r="AY35" s="497"/>
      <c r="AZ35" s="503" t="s">
        <v>324</v>
      </c>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3"/>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row>
    <row r="36" spans="1:163" s="96" customFormat="1" ht="33.75" customHeight="1" x14ac:dyDescent="0.4">
      <c r="A36" s="95"/>
      <c r="B36" s="483"/>
      <c r="C36" s="484"/>
      <c r="D36" s="484"/>
      <c r="E36" s="484"/>
      <c r="F36" s="484"/>
      <c r="G36" s="484"/>
      <c r="H36" s="484"/>
      <c r="I36" s="484"/>
      <c r="J36" s="484"/>
      <c r="K36" s="484"/>
      <c r="L36" s="485"/>
      <c r="M36" s="508"/>
      <c r="N36" s="509"/>
      <c r="O36" s="509"/>
      <c r="P36" s="509"/>
      <c r="Q36" s="509"/>
      <c r="R36" s="509"/>
      <c r="S36" s="509"/>
      <c r="T36" s="509"/>
      <c r="U36" s="509"/>
      <c r="V36" s="509"/>
      <c r="W36" s="509"/>
      <c r="X36" s="509"/>
      <c r="Y36" s="510"/>
      <c r="Z36" s="491"/>
      <c r="AA36" s="492"/>
      <c r="AB36" s="492"/>
      <c r="AC36" s="492"/>
      <c r="AD36" s="492"/>
      <c r="AE36" s="492"/>
      <c r="AF36" s="492"/>
      <c r="AG36" s="492"/>
      <c r="AH36" s="492"/>
      <c r="AI36" s="498"/>
      <c r="AJ36" s="498"/>
      <c r="AK36" s="498"/>
      <c r="AL36" s="499"/>
      <c r="AM36" s="491"/>
      <c r="AN36" s="492"/>
      <c r="AO36" s="492"/>
      <c r="AP36" s="492"/>
      <c r="AQ36" s="492"/>
      <c r="AR36" s="492"/>
      <c r="AS36" s="492"/>
      <c r="AT36" s="492"/>
      <c r="AU36" s="492"/>
      <c r="AV36" s="498"/>
      <c r="AW36" s="498"/>
      <c r="AX36" s="498"/>
      <c r="AY36" s="499"/>
      <c r="AZ36" s="474"/>
      <c r="BA36" s="475"/>
      <c r="BB36" s="475"/>
      <c r="BC36" s="475"/>
      <c r="BD36" s="475"/>
      <c r="BE36" s="475"/>
      <c r="BF36" s="475"/>
      <c r="BG36" s="475"/>
      <c r="BH36" s="475"/>
      <c r="BI36" s="475"/>
      <c r="BJ36" s="475"/>
      <c r="BK36" s="475"/>
      <c r="BL36" s="475"/>
      <c r="BM36" s="475"/>
      <c r="BN36" s="475"/>
      <c r="BO36" s="475"/>
      <c r="BP36" s="475"/>
      <c r="BQ36" s="475"/>
      <c r="BR36" s="475"/>
      <c r="BS36" s="475"/>
      <c r="BT36" s="475"/>
      <c r="BU36" s="475"/>
      <c r="BV36" s="475"/>
      <c r="BW36" s="475"/>
      <c r="BX36" s="475"/>
      <c r="BY36" s="475"/>
      <c r="BZ36" s="475"/>
      <c r="CA36" s="475"/>
      <c r="CB36" s="475"/>
      <c r="CC36" s="475"/>
      <c r="CD36" s="475"/>
      <c r="CE36" s="475"/>
      <c r="CF36" s="475"/>
      <c r="CG36" s="476"/>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row>
    <row r="37" spans="1:163" s="96" customFormat="1" ht="33.75" customHeight="1" x14ac:dyDescent="0.4">
      <c r="A37" s="95"/>
      <c r="B37" s="486"/>
      <c r="C37" s="487"/>
      <c r="D37" s="487"/>
      <c r="E37" s="487"/>
      <c r="F37" s="487"/>
      <c r="G37" s="487"/>
      <c r="H37" s="487"/>
      <c r="I37" s="487"/>
      <c r="J37" s="487"/>
      <c r="K37" s="487"/>
      <c r="L37" s="488"/>
      <c r="M37" s="511"/>
      <c r="N37" s="512"/>
      <c r="O37" s="512"/>
      <c r="P37" s="512"/>
      <c r="Q37" s="512"/>
      <c r="R37" s="512"/>
      <c r="S37" s="512"/>
      <c r="T37" s="512"/>
      <c r="U37" s="512"/>
      <c r="V37" s="512"/>
      <c r="W37" s="512"/>
      <c r="X37" s="512"/>
      <c r="Y37" s="513"/>
      <c r="Z37" s="493"/>
      <c r="AA37" s="494"/>
      <c r="AB37" s="494"/>
      <c r="AC37" s="494"/>
      <c r="AD37" s="494"/>
      <c r="AE37" s="494"/>
      <c r="AF37" s="494"/>
      <c r="AG37" s="494"/>
      <c r="AH37" s="494"/>
      <c r="AI37" s="500"/>
      <c r="AJ37" s="500"/>
      <c r="AK37" s="500"/>
      <c r="AL37" s="501"/>
      <c r="AM37" s="493"/>
      <c r="AN37" s="494"/>
      <c r="AO37" s="494"/>
      <c r="AP37" s="494"/>
      <c r="AQ37" s="494"/>
      <c r="AR37" s="494"/>
      <c r="AS37" s="494"/>
      <c r="AT37" s="494"/>
      <c r="AU37" s="494"/>
      <c r="AV37" s="500"/>
      <c r="AW37" s="500"/>
      <c r="AX37" s="500"/>
      <c r="AY37" s="501"/>
      <c r="AZ37" s="477"/>
      <c r="BA37" s="478"/>
      <c r="BB37" s="478"/>
      <c r="BC37" s="478"/>
      <c r="BD37" s="478"/>
      <c r="BE37" s="478"/>
      <c r="BF37" s="478"/>
      <c r="BG37" s="478"/>
      <c r="BH37" s="478"/>
      <c r="BI37" s="478"/>
      <c r="BJ37" s="478"/>
      <c r="BK37" s="478"/>
      <c r="BL37" s="478"/>
      <c r="BM37" s="478"/>
      <c r="BN37" s="478"/>
      <c r="BO37" s="478"/>
      <c r="BP37" s="478"/>
      <c r="BQ37" s="478"/>
      <c r="BR37" s="478"/>
      <c r="BS37" s="478"/>
      <c r="BT37" s="478"/>
      <c r="BU37" s="478"/>
      <c r="BV37" s="478"/>
      <c r="BW37" s="478"/>
      <c r="BX37" s="478"/>
      <c r="BY37" s="478"/>
      <c r="BZ37" s="478"/>
      <c r="CA37" s="478"/>
      <c r="CB37" s="478"/>
      <c r="CC37" s="478"/>
      <c r="CD37" s="478"/>
      <c r="CE37" s="478"/>
      <c r="CF37" s="478"/>
      <c r="CG37" s="479"/>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row>
    <row r="38" spans="1:163" s="96" customFormat="1" ht="16.5" customHeight="1" x14ac:dyDescent="0.4">
      <c r="A38" s="95"/>
      <c r="B38" s="480" t="s">
        <v>325</v>
      </c>
      <c r="C38" s="481"/>
      <c r="D38" s="481"/>
      <c r="E38" s="481"/>
      <c r="F38" s="481"/>
      <c r="G38" s="481"/>
      <c r="H38" s="481"/>
      <c r="I38" s="481"/>
      <c r="J38" s="481"/>
      <c r="K38" s="481"/>
      <c r="L38" s="481"/>
      <c r="M38" s="481"/>
      <c r="N38" s="481"/>
      <c r="O38" s="481"/>
      <c r="P38" s="481"/>
      <c r="Q38" s="481"/>
      <c r="R38" s="481"/>
      <c r="S38" s="481"/>
      <c r="T38" s="481"/>
      <c r="U38" s="481"/>
      <c r="V38" s="481"/>
      <c r="W38" s="481"/>
      <c r="X38" s="481"/>
      <c r="Y38" s="482"/>
      <c r="Z38" s="502" t="str">
        <f>IF(ISNUMBER(Z23/$M$23),(Z23/$M$23-1)*100,"")</f>
        <v/>
      </c>
      <c r="AA38" s="490"/>
      <c r="AB38" s="490"/>
      <c r="AC38" s="490"/>
      <c r="AD38" s="490"/>
      <c r="AE38" s="490"/>
      <c r="AF38" s="490"/>
      <c r="AG38" s="490"/>
      <c r="AH38" s="490"/>
      <c r="AI38" s="495" t="s">
        <v>326</v>
      </c>
      <c r="AJ38" s="496"/>
      <c r="AK38" s="496"/>
      <c r="AL38" s="497"/>
      <c r="AM38" s="502" t="str">
        <f>IF(ISNUMBER(AM23/$M$23),(AM23/$M$23-1)*100,"")</f>
        <v/>
      </c>
      <c r="AN38" s="490"/>
      <c r="AO38" s="490"/>
      <c r="AP38" s="490"/>
      <c r="AQ38" s="490"/>
      <c r="AR38" s="490"/>
      <c r="AS38" s="490"/>
      <c r="AT38" s="490"/>
      <c r="AU38" s="490"/>
      <c r="AV38" s="495" t="s">
        <v>326</v>
      </c>
      <c r="AW38" s="496"/>
      <c r="AX38" s="496"/>
      <c r="AY38" s="497"/>
      <c r="AZ38" s="471" t="s">
        <v>327</v>
      </c>
      <c r="BA38" s="472"/>
      <c r="BB38" s="472"/>
      <c r="BC38" s="472"/>
      <c r="BD38" s="472"/>
      <c r="BE38" s="472"/>
      <c r="BF38" s="472"/>
      <c r="BG38" s="472"/>
      <c r="BH38" s="472"/>
      <c r="BI38" s="472"/>
      <c r="BJ38" s="472"/>
      <c r="BK38" s="472"/>
      <c r="BL38" s="472"/>
      <c r="BM38" s="472"/>
      <c r="BN38" s="472"/>
      <c r="BO38" s="472"/>
      <c r="BP38" s="472"/>
      <c r="BQ38" s="472"/>
      <c r="BR38" s="472"/>
      <c r="BS38" s="472"/>
      <c r="BT38" s="472"/>
      <c r="BU38" s="472"/>
      <c r="BV38" s="472"/>
      <c r="BW38" s="472"/>
      <c r="BX38" s="472"/>
      <c r="BY38" s="472"/>
      <c r="BZ38" s="472"/>
      <c r="CA38" s="472"/>
      <c r="CB38" s="472"/>
      <c r="CC38" s="472"/>
      <c r="CD38" s="472"/>
      <c r="CE38" s="472"/>
      <c r="CF38" s="472"/>
      <c r="CG38" s="473"/>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row>
    <row r="39" spans="1:163" s="96" customFormat="1" ht="16.5" customHeight="1" x14ac:dyDescent="0.4">
      <c r="A39" s="95"/>
      <c r="B39" s="483"/>
      <c r="C39" s="484"/>
      <c r="D39" s="484"/>
      <c r="E39" s="484"/>
      <c r="F39" s="484"/>
      <c r="G39" s="484"/>
      <c r="H39" s="484"/>
      <c r="I39" s="484"/>
      <c r="J39" s="484"/>
      <c r="K39" s="484"/>
      <c r="L39" s="484"/>
      <c r="M39" s="484"/>
      <c r="N39" s="484"/>
      <c r="O39" s="484"/>
      <c r="P39" s="484"/>
      <c r="Q39" s="484"/>
      <c r="R39" s="484"/>
      <c r="S39" s="484"/>
      <c r="T39" s="484"/>
      <c r="U39" s="484"/>
      <c r="V39" s="484"/>
      <c r="W39" s="484"/>
      <c r="X39" s="484"/>
      <c r="Y39" s="485"/>
      <c r="Z39" s="491"/>
      <c r="AA39" s="492"/>
      <c r="AB39" s="492"/>
      <c r="AC39" s="492"/>
      <c r="AD39" s="492"/>
      <c r="AE39" s="492"/>
      <c r="AF39" s="492"/>
      <c r="AG39" s="492"/>
      <c r="AH39" s="492"/>
      <c r="AI39" s="498"/>
      <c r="AJ39" s="498"/>
      <c r="AK39" s="498"/>
      <c r="AL39" s="499"/>
      <c r="AM39" s="491"/>
      <c r="AN39" s="492"/>
      <c r="AO39" s="492"/>
      <c r="AP39" s="492"/>
      <c r="AQ39" s="492"/>
      <c r="AR39" s="492"/>
      <c r="AS39" s="492"/>
      <c r="AT39" s="492"/>
      <c r="AU39" s="492"/>
      <c r="AV39" s="498"/>
      <c r="AW39" s="498"/>
      <c r="AX39" s="498"/>
      <c r="AY39" s="499"/>
      <c r="AZ39" s="474"/>
      <c r="BA39" s="475"/>
      <c r="BB39" s="475"/>
      <c r="BC39" s="475"/>
      <c r="BD39" s="475"/>
      <c r="BE39" s="475"/>
      <c r="BF39" s="475"/>
      <c r="BG39" s="475"/>
      <c r="BH39" s="475"/>
      <c r="BI39" s="475"/>
      <c r="BJ39" s="475"/>
      <c r="BK39" s="475"/>
      <c r="BL39" s="475"/>
      <c r="BM39" s="475"/>
      <c r="BN39" s="475"/>
      <c r="BO39" s="475"/>
      <c r="BP39" s="475"/>
      <c r="BQ39" s="475"/>
      <c r="BR39" s="475"/>
      <c r="BS39" s="475"/>
      <c r="BT39" s="475"/>
      <c r="BU39" s="475"/>
      <c r="BV39" s="475"/>
      <c r="BW39" s="475"/>
      <c r="BX39" s="475"/>
      <c r="BY39" s="475"/>
      <c r="BZ39" s="475"/>
      <c r="CA39" s="475"/>
      <c r="CB39" s="475"/>
      <c r="CC39" s="475"/>
      <c r="CD39" s="475"/>
      <c r="CE39" s="475"/>
      <c r="CF39" s="475"/>
      <c r="CG39" s="476"/>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row>
    <row r="40" spans="1:163" s="96" customFormat="1" ht="16.5" customHeight="1" x14ac:dyDescent="0.4">
      <c r="A40" s="95"/>
      <c r="B40" s="486"/>
      <c r="C40" s="487"/>
      <c r="D40" s="487"/>
      <c r="E40" s="487"/>
      <c r="F40" s="487"/>
      <c r="G40" s="487"/>
      <c r="H40" s="487"/>
      <c r="I40" s="487"/>
      <c r="J40" s="487"/>
      <c r="K40" s="487"/>
      <c r="L40" s="487"/>
      <c r="M40" s="487"/>
      <c r="N40" s="487"/>
      <c r="O40" s="487"/>
      <c r="P40" s="487"/>
      <c r="Q40" s="487"/>
      <c r="R40" s="487"/>
      <c r="S40" s="487"/>
      <c r="T40" s="487"/>
      <c r="U40" s="487"/>
      <c r="V40" s="487"/>
      <c r="W40" s="487"/>
      <c r="X40" s="487"/>
      <c r="Y40" s="488"/>
      <c r="Z40" s="493"/>
      <c r="AA40" s="494"/>
      <c r="AB40" s="494"/>
      <c r="AC40" s="494"/>
      <c r="AD40" s="494"/>
      <c r="AE40" s="494"/>
      <c r="AF40" s="494"/>
      <c r="AG40" s="494"/>
      <c r="AH40" s="494"/>
      <c r="AI40" s="500"/>
      <c r="AJ40" s="500"/>
      <c r="AK40" s="500"/>
      <c r="AL40" s="501"/>
      <c r="AM40" s="493"/>
      <c r="AN40" s="494"/>
      <c r="AO40" s="494"/>
      <c r="AP40" s="494"/>
      <c r="AQ40" s="494"/>
      <c r="AR40" s="494"/>
      <c r="AS40" s="494"/>
      <c r="AT40" s="494"/>
      <c r="AU40" s="494"/>
      <c r="AV40" s="500"/>
      <c r="AW40" s="500"/>
      <c r="AX40" s="500"/>
      <c r="AY40" s="501"/>
      <c r="AZ40" s="477"/>
      <c r="BA40" s="478"/>
      <c r="BB40" s="478"/>
      <c r="BC40" s="478"/>
      <c r="BD40" s="478"/>
      <c r="BE40" s="478"/>
      <c r="BF40" s="478"/>
      <c r="BG40" s="478"/>
      <c r="BH40" s="478"/>
      <c r="BI40" s="478"/>
      <c r="BJ40" s="478"/>
      <c r="BK40" s="478"/>
      <c r="BL40" s="478"/>
      <c r="BM40" s="478"/>
      <c r="BN40" s="478"/>
      <c r="BO40" s="478"/>
      <c r="BP40" s="478"/>
      <c r="BQ40" s="478"/>
      <c r="BR40" s="478"/>
      <c r="BS40" s="478"/>
      <c r="BT40" s="478"/>
      <c r="BU40" s="478"/>
      <c r="BV40" s="478"/>
      <c r="BW40" s="478"/>
      <c r="BX40" s="478"/>
      <c r="BY40" s="478"/>
      <c r="BZ40" s="478"/>
      <c r="CA40" s="478"/>
      <c r="CB40" s="478"/>
      <c r="CC40" s="478"/>
      <c r="CD40" s="478"/>
      <c r="CE40" s="478"/>
      <c r="CF40" s="478"/>
      <c r="CG40" s="479"/>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row>
    <row r="41" spans="1:163" s="96" customFormat="1" ht="16.5" customHeight="1" x14ac:dyDescent="0.4">
      <c r="A41" s="95"/>
      <c r="B41" s="480" t="s">
        <v>328</v>
      </c>
      <c r="C41" s="481"/>
      <c r="D41" s="481"/>
      <c r="E41" s="481"/>
      <c r="F41" s="481"/>
      <c r="G41" s="481"/>
      <c r="H41" s="481"/>
      <c r="I41" s="481"/>
      <c r="J41" s="481"/>
      <c r="K41" s="481"/>
      <c r="L41" s="481"/>
      <c r="M41" s="481"/>
      <c r="N41" s="481"/>
      <c r="O41" s="481"/>
      <c r="P41" s="481"/>
      <c r="Q41" s="481"/>
      <c r="R41" s="481"/>
      <c r="S41" s="481"/>
      <c r="T41" s="481"/>
      <c r="U41" s="481"/>
      <c r="V41" s="481"/>
      <c r="W41" s="481"/>
      <c r="X41" s="481"/>
      <c r="Y41" s="482"/>
      <c r="Z41" s="489" t="str">
        <f>IF(ISNUMBER(Z35-Z32),Z35-Z32,"")</f>
        <v/>
      </c>
      <c r="AA41" s="490"/>
      <c r="AB41" s="490"/>
      <c r="AC41" s="490"/>
      <c r="AD41" s="490"/>
      <c r="AE41" s="490"/>
      <c r="AF41" s="490"/>
      <c r="AG41" s="490"/>
      <c r="AH41" s="490"/>
      <c r="AI41" s="495" t="s">
        <v>321</v>
      </c>
      <c r="AJ41" s="496"/>
      <c r="AK41" s="496"/>
      <c r="AL41" s="497"/>
      <c r="AM41" s="489" t="str">
        <f>IF(ISNUMBER(AM35-AM32),AM35-AM32,"")</f>
        <v/>
      </c>
      <c r="AN41" s="490"/>
      <c r="AO41" s="490"/>
      <c r="AP41" s="490"/>
      <c r="AQ41" s="490"/>
      <c r="AR41" s="490"/>
      <c r="AS41" s="490"/>
      <c r="AT41" s="490"/>
      <c r="AU41" s="490"/>
      <c r="AV41" s="495" t="s">
        <v>321</v>
      </c>
      <c r="AW41" s="496"/>
      <c r="AX41" s="496"/>
      <c r="AY41" s="497"/>
      <c r="AZ41" s="471" t="s">
        <v>329</v>
      </c>
      <c r="BA41" s="472"/>
      <c r="BB41" s="472"/>
      <c r="BC41" s="472"/>
      <c r="BD41" s="472"/>
      <c r="BE41" s="472"/>
      <c r="BF41" s="472"/>
      <c r="BG41" s="472"/>
      <c r="BH41" s="472"/>
      <c r="BI41" s="472"/>
      <c r="BJ41" s="472"/>
      <c r="BK41" s="472"/>
      <c r="BL41" s="472"/>
      <c r="BM41" s="472"/>
      <c r="BN41" s="472"/>
      <c r="BO41" s="472"/>
      <c r="BP41" s="472"/>
      <c r="BQ41" s="472"/>
      <c r="BR41" s="472"/>
      <c r="BS41" s="472"/>
      <c r="BT41" s="472"/>
      <c r="BU41" s="472"/>
      <c r="BV41" s="472"/>
      <c r="BW41" s="472"/>
      <c r="BX41" s="472"/>
      <c r="BY41" s="472"/>
      <c r="BZ41" s="472"/>
      <c r="CA41" s="472"/>
      <c r="CB41" s="472"/>
      <c r="CC41" s="472"/>
      <c r="CD41" s="472"/>
      <c r="CE41" s="472"/>
      <c r="CF41" s="472"/>
      <c r="CG41" s="473"/>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row>
    <row r="42" spans="1:163" s="96" customFormat="1" ht="16.5" customHeight="1" x14ac:dyDescent="0.4">
      <c r="A42" s="95"/>
      <c r="B42" s="483"/>
      <c r="C42" s="484"/>
      <c r="D42" s="484"/>
      <c r="E42" s="484"/>
      <c r="F42" s="484"/>
      <c r="G42" s="484"/>
      <c r="H42" s="484"/>
      <c r="I42" s="484"/>
      <c r="J42" s="484"/>
      <c r="K42" s="484"/>
      <c r="L42" s="484"/>
      <c r="M42" s="484"/>
      <c r="N42" s="484"/>
      <c r="O42" s="484"/>
      <c r="P42" s="484"/>
      <c r="Q42" s="484"/>
      <c r="R42" s="484"/>
      <c r="S42" s="484"/>
      <c r="T42" s="484"/>
      <c r="U42" s="484"/>
      <c r="V42" s="484"/>
      <c r="W42" s="484"/>
      <c r="X42" s="484"/>
      <c r="Y42" s="485"/>
      <c r="Z42" s="491"/>
      <c r="AA42" s="492"/>
      <c r="AB42" s="492"/>
      <c r="AC42" s="492"/>
      <c r="AD42" s="492"/>
      <c r="AE42" s="492"/>
      <c r="AF42" s="492"/>
      <c r="AG42" s="492"/>
      <c r="AH42" s="492"/>
      <c r="AI42" s="498"/>
      <c r="AJ42" s="498"/>
      <c r="AK42" s="498"/>
      <c r="AL42" s="499"/>
      <c r="AM42" s="491"/>
      <c r="AN42" s="492"/>
      <c r="AO42" s="492"/>
      <c r="AP42" s="492"/>
      <c r="AQ42" s="492"/>
      <c r="AR42" s="492"/>
      <c r="AS42" s="492"/>
      <c r="AT42" s="492"/>
      <c r="AU42" s="492"/>
      <c r="AV42" s="498"/>
      <c r="AW42" s="498"/>
      <c r="AX42" s="498"/>
      <c r="AY42" s="499"/>
      <c r="AZ42" s="474"/>
      <c r="BA42" s="475"/>
      <c r="BB42" s="475"/>
      <c r="BC42" s="475"/>
      <c r="BD42" s="475"/>
      <c r="BE42" s="475"/>
      <c r="BF42" s="475"/>
      <c r="BG42" s="475"/>
      <c r="BH42" s="475"/>
      <c r="BI42" s="475"/>
      <c r="BJ42" s="475"/>
      <c r="BK42" s="475"/>
      <c r="BL42" s="475"/>
      <c r="BM42" s="475"/>
      <c r="BN42" s="475"/>
      <c r="BO42" s="475"/>
      <c r="BP42" s="475"/>
      <c r="BQ42" s="475"/>
      <c r="BR42" s="475"/>
      <c r="BS42" s="475"/>
      <c r="BT42" s="475"/>
      <c r="BU42" s="475"/>
      <c r="BV42" s="475"/>
      <c r="BW42" s="475"/>
      <c r="BX42" s="475"/>
      <c r="BY42" s="475"/>
      <c r="BZ42" s="475"/>
      <c r="CA42" s="475"/>
      <c r="CB42" s="475"/>
      <c r="CC42" s="475"/>
      <c r="CD42" s="475"/>
      <c r="CE42" s="475"/>
      <c r="CF42" s="475"/>
      <c r="CG42" s="476"/>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row>
    <row r="43" spans="1:163" s="96" customFormat="1" ht="16.5" customHeight="1" x14ac:dyDescent="0.4">
      <c r="A43" s="95"/>
      <c r="B43" s="486"/>
      <c r="C43" s="487"/>
      <c r="D43" s="487"/>
      <c r="E43" s="487"/>
      <c r="F43" s="487"/>
      <c r="G43" s="487"/>
      <c r="H43" s="487"/>
      <c r="I43" s="487"/>
      <c r="J43" s="487"/>
      <c r="K43" s="487"/>
      <c r="L43" s="487"/>
      <c r="M43" s="487"/>
      <c r="N43" s="487"/>
      <c r="O43" s="487"/>
      <c r="P43" s="487"/>
      <c r="Q43" s="487"/>
      <c r="R43" s="487"/>
      <c r="S43" s="487"/>
      <c r="T43" s="487"/>
      <c r="U43" s="487"/>
      <c r="V43" s="487"/>
      <c r="W43" s="487"/>
      <c r="X43" s="487"/>
      <c r="Y43" s="488"/>
      <c r="Z43" s="493"/>
      <c r="AA43" s="494"/>
      <c r="AB43" s="494"/>
      <c r="AC43" s="494"/>
      <c r="AD43" s="494"/>
      <c r="AE43" s="494"/>
      <c r="AF43" s="494"/>
      <c r="AG43" s="494"/>
      <c r="AH43" s="494"/>
      <c r="AI43" s="500"/>
      <c r="AJ43" s="500"/>
      <c r="AK43" s="500"/>
      <c r="AL43" s="501"/>
      <c r="AM43" s="493"/>
      <c r="AN43" s="494"/>
      <c r="AO43" s="494"/>
      <c r="AP43" s="494"/>
      <c r="AQ43" s="494"/>
      <c r="AR43" s="494"/>
      <c r="AS43" s="494"/>
      <c r="AT43" s="494"/>
      <c r="AU43" s="494"/>
      <c r="AV43" s="500"/>
      <c r="AW43" s="500"/>
      <c r="AX43" s="500"/>
      <c r="AY43" s="501"/>
      <c r="AZ43" s="477"/>
      <c r="BA43" s="478"/>
      <c r="BB43" s="478"/>
      <c r="BC43" s="478"/>
      <c r="BD43" s="478"/>
      <c r="BE43" s="478"/>
      <c r="BF43" s="478"/>
      <c r="BG43" s="478"/>
      <c r="BH43" s="478"/>
      <c r="BI43" s="478"/>
      <c r="BJ43" s="478"/>
      <c r="BK43" s="478"/>
      <c r="BL43" s="478"/>
      <c r="BM43" s="478"/>
      <c r="BN43" s="478"/>
      <c r="BO43" s="478"/>
      <c r="BP43" s="478"/>
      <c r="BQ43" s="478"/>
      <c r="BR43" s="478"/>
      <c r="BS43" s="478"/>
      <c r="BT43" s="478"/>
      <c r="BU43" s="478"/>
      <c r="BV43" s="478"/>
      <c r="BW43" s="478"/>
      <c r="BX43" s="478"/>
      <c r="BY43" s="478"/>
      <c r="BZ43" s="478"/>
      <c r="CA43" s="478"/>
      <c r="CB43" s="478"/>
      <c r="CC43" s="478"/>
      <c r="CD43" s="478"/>
      <c r="CE43" s="478"/>
      <c r="CF43" s="478"/>
      <c r="CG43" s="479"/>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row>
    <row r="44" spans="1:163" s="96" customFormat="1" ht="17.25" customHeight="1" x14ac:dyDescent="0.4">
      <c r="A44" s="95"/>
      <c r="B44" s="100" t="s">
        <v>330</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1"/>
      <c r="BQ44" s="101"/>
      <c r="BR44" s="101"/>
      <c r="BS44" s="101"/>
      <c r="BT44" s="101"/>
      <c r="BU44" s="101"/>
      <c r="BV44" s="101"/>
      <c r="BW44" s="101"/>
      <c r="BX44" s="101"/>
      <c r="BY44" s="101"/>
      <c r="BZ44" s="101"/>
      <c r="CA44" s="101"/>
      <c r="CB44" s="101"/>
      <c r="CC44" s="101"/>
      <c r="CD44" s="101"/>
      <c r="CE44" s="101"/>
      <c r="CF44" s="101"/>
      <c r="CG44" s="101"/>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row>
    <row r="45" spans="1:163" s="96" customFormat="1" ht="17.25" customHeight="1" x14ac:dyDescent="0.4">
      <c r="A45" s="95"/>
      <c r="B45" s="102" t="s">
        <v>331</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1"/>
      <c r="BQ45" s="101"/>
      <c r="BR45" s="101"/>
      <c r="BS45" s="101"/>
      <c r="BT45" s="101"/>
      <c r="BU45" s="101"/>
      <c r="BV45" s="101"/>
      <c r="BW45" s="101"/>
      <c r="BX45" s="101"/>
      <c r="BY45" s="101"/>
      <c r="BZ45" s="101"/>
      <c r="CA45" s="101"/>
      <c r="CB45" s="101"/>
      <c r="CC45" s="101"/>
      <c r="CD45" s="101"/>
      <c r="CE45" s="101"/>
      <c r="CF45" s="101"/>
      <c r="CG45" s="101"/>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row>
    <row r="46" spans="1:163" s="96" customFormat="1" ht="17.25" customHeight="1" x14ac:dyDescent="0.4">
      <c r="A46" s="95"/>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1"/>
      <c r="BQ46" s="101"/>
      <c r="BR46" s="101"/>
      <c r="BS46" s="101"/>
      <c r="BT46" s="101"/>
      <c r="BU46" s="101"/>
      <c r="BV46" s="101"/>
      <c r="BW46" s="101"/>
      <c r="BX46" s="101"/>
      <c r="BY46" s="101"/>
      <c r="BZ46" s="101"/>
      <c r="CA46" s="101"/>
      <c r="CB46" s="101"/>
      <c r="CC46" s="101"/>
      <c r="CD46" s="101"/>
      <c r="CE46" s="101"/>
      <c r="CF46" s="101"/>
      <c r="CG46" s="101"/>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row>
    <row r="47" spans="1:163" s="84" customFormat="1" ht="11.25" customHeight="1" x14ac:dyDescent="0.4">
      <c r="A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row>
    <row r="48" spans="1:163" s="84" customFormat="1" ht="11.25" customHeight="1" x14ac:dyDescent="0.4">
      <c r="A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row>
    <row r="49" spans="1:163" s="84" customFormat="1" ht="11.25" customHeight="1" x14ac:dyDescent="0.4">
      <c r="A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row>
    <row r="50" spans="1:163" ht="11.25" customHeight="1" x14ac:dyDescent="0.4"/>
    <row r="51" spans="1:163" ht="11.25" customHeight="1" x14ac:dyDescent="0.4"/>
    <row r="52" spans="1:163" ht="11.25" customHeight="1" x14ac:dyDescent="0.4"/>
    <row r="53" spans="1:163" ht="11.25" customHeight="1" x14ac:dyDescent="0.4"/>
    <row r="54" spans="1:163" ht="11.25" customHeight="1" x14ac:dyDescent="0.4"/>
    <row r="55" spans="1:163" ht="11.25" customHeight="1" x14ac:dyDescent="0.4"/>
    <row r="56" spans="1:163" ht="11.25" customHeight="1" x14ac:dyDescent="0.4"/>
    <row r="57" spans="1:163" ht="11.25" customHeight="1" x14ac:dyDescent="0.4"/>
    <row r="58" spans="1:163" ht="11.25" customHeight="1" x14ac:dyDescent="0.4"/>
    <row r="59" spans="1:163" ht="11.25" customHeight="1" x14ac:dyDescent="0.4"/>
    <row r="60" spans="1:163" ht="11.25" customHeight="1" x14ac:dyDescent="0.4"/>
    <row r="61" spans="1:163" ht="11.25" customHeight="1" x14ac:dyDescent="0.4"/>
    <row r="62" spans="1:163" ht="11.25" customHeight="1" x14ac:dyDescent="0.4"/>
    <row r="63" spans="1:163" ht="11.25" customHeight="1" x14ac:dyDescent="0.4"/>
    <row r="64" spans="1:163" ht="11.25" customHeight="1" x14ac:dyDescent="0.4"/>
    <row r="65" ht="11.25" customHeight="1" x14ac:dyDescent="0.4"/>
    <row r="66" ht="11.25" customHeight="1" x14ac:dyDescent="0.4"/>
    <row r="67" ht="11.25" customHeight="1" x14ac:dyDescent="0.4"/>
    <row r="68" ht="11.25" customHeight="1" x14ac:dyDescent="0.4"/>
  </sheetData>
  <sheetProtection algorithmName="SHA-512" hashValue="3kxva0duCpfLkvwQWLmCZzJaCQhgbL71MhbYgIjK4PXGcQdvaRySBw5v7gX1WigeV2ERLf8ojdX/a2yWEs8F2Q==" saltValue="hZi5pGbpCtEFD9DdnQR39Q==" spinCount="100000" sheet="1" objects="1" scenarios="1" formatCells="0" selectLockedCells="1"/>
  <mergeCells count="84">
    <mergeCell ref="BA2:BF2"/>
    <mergeCell ref="BI2:CD2"/>
    <mergeCell ref="BI3:CD3"/>
    <mergeCell ref="BK4:CB4"/>
    <mergeCell ref="B5:L7"/>
    <mergeCell ref="M5:Y7"/>
    <mergeCell ref="Z5:AL7"/>
    <mergeCell ref="AM5:AY7"/>
    <mergeCell ref="AZ5:CG7"/>
    <mergeCell ref="B8:L10"/>
    <mergeCell ref="M8:Y10"/>
    <mergeCell ref="Z8:AL10"/>
    <mergeCell ref="AM8:AY16"/>
    <mergeCell ref="AZ8:CG10"/>
    <mergeCell ref="B11:L13"/>
    <mergeCell ref="M11:Y13"/>
    <mergeCell ref="Z11:AL13"/>
    <mergeCell ref="AZ11:CG13"/>
    <mergeCell ref="B14:L16"/>
    <mergeCell ref="M14:Y16"/>
    <mergeCell ref="Z14:AL16"/>
    <mergeCell ref="AZ14:CG16"/>
    <mergeCell ref="AM17:AU19"/>
    <mergeCell ref="AV17:AY19"/>
    <mergeCell ref="AZ17:CG19"/>
    <mergeCell ref="B20:L22"/>
    <mergeCell ref="M20:U22"/>
    <mergeCell ref="V20:Y22"/>
    <mergeCell ref="Z20:AH22"/>
    <mergeCell ref="AI20:AL22"/>
    <mergeCell ref="AM20:AU22"/>
    <mergeCell ref="AV20:AY22"/>
    <mergeCell ref="AZ20:CG22"/>
    <mergeCell ref="B17:L19"/>
    <mergeCell ref="M17:U19"/>
    <mergeCell ref="V17:Y19"/>
    <mergeCell ref="Z17:AH19"/>
    <mergeCell ref="AI17:AL19"/>
    <mergeCell ref="AV23:AY25"/>
    <mergeCell ref="AZ23:CG25"/>
    <mergeCell ref="B26:L28"/>
    <mergeCell ref="M26:Y28"/>
    <mergeCell ref="Z26:AL28"/>
    <mergeCell ref="AM26:AY28"/>
    <mergeCell ref="AZ26:CG28"/>
    <mergeCell ref="B23:L25"/>
    <mergeCell ref="M23:U25"/>
    <mergeCell ref="V23:Y25"/>
    <mergeCell ref="Z23:AH25"/>
    <mergeCell ref="AI23:AL25"/>
    <mergeCell ref="AM23:AU25"/>
    <mergeCell ref="AU29:AY31"/>
    <mergeCell ref="AZ29:CG31"/>
    <mergeCell ref="B32:L34"/>
    <mergeCell ref="M32:Y37"/>
    <mergeCell ref="Z32:AG34"/>
    <mergeCell ref="AI32:AL34"/>
    <mergeCell ref="AM32:AT34"/>
    <mergeCell ref="AV32:AY34"/>
    <mergeCell ref="AZ32:CG34"/>
    <mergeCell ref="B35:L37"/>
    <mergeCell ref="B29:L31"/>
    <mergeCell ref="M29:T31"/>
    <mergeCell ref="U29:Y31"/>
    <mergeCell ref="Z29:AG31"/>
    <mergeCell ref="AH29:AL31"/>
    <mergeCell ref="AM29:AT31"/>
    <mergeCell ref="Z35:AH37"/>
    <mergeCell ref="AI35:AL37"/>
    <mergeCell ref="AM35:AU37"/>
    <mergeCell ref="AV35:AY37"/>
    <mergeCell ref="AZ35:CG37"/>
    <mergeCell ref="AZ38:CG40"/>
    <mergeCell ref="B41:Y43"/>
    <mergeCell ref="Z41:AH43"/>
    <mergeCell ref="AI41:AL43"/>
    <mergeCell ref="AM41:AU43"/>
    <mergeCell ref="AV41:AY43"/>
    <mergeCell ref="AZ41:CG43"/>
    <mergeCell ref="B38:Y40"/>
    <mergeCell ref="Z38:AH40"/>
    <mergeCell ref="AI38:AL40"/>
    <mergeCell ref="AM38:AU40"/>
    <mergeCell ref="AV38:AY40"/>
  </mergeCells>
  <phoneticPr fontId="1"/>
  <dataValidations count="1">
    <dataValidation type="list" allowBlank="1" showInputMessage="1" showErrorMessage="1" sqref="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AM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WMY26 WWU26 AM65562 KI65562 UE65562 AEA65562 ANW65562 AXS65562 BHO65562 BRK65562 CBG65562 CLC65562 CUY65562 DEU65562 DOQ65562 DYM65562 EII65562 ESE65562 FCA65562 FLW65562 FVS65562 GFO65562 GPK65562 GZG65562 HJC65562 HSY65562 ICU65562 IMQ65562 IWM65562 JGI65562 JQE65562 KAA65562 KJW65562 KTS65562 LDO65562 LNK65562 LXG65562 MHC65562 MQY65562 NAU65562 NKQ65562 NUM65562 OEI65562 OOE65562 OYA65562 PHW65562 PRS65562 QBO65562 QLK65562 QVG65562 RFC65562 ROY65562 RYU65562 SIQ65562 SSM65562 TCI65562 TME65562 TWA65562 UFW65562 UPS65562 UZO65562 VJK65562 VTG65562 WDC65562 WMY65562 WWU65562 AM131098 KI131098 UE131098 AEA131098 ANW131098 AXS131098 BHO131098 BRK131098 CBG131098 CLC131098 CUY131098 DEU131098 DOQ131098 DYM131098 EII131098 ESE131098 FCA131098 FLW131098 FVS131098 GFO131098 GPK131098 GZG131098 HJC131098 HSY131098 ICU131098 IMQ131098 IWM131098 JGI131098 JQE131098 KAA131098 KJW131098 KTS131098 LDO131098 LNK131098 LXG131098 MHC131098 MQY131098 NAU131098 NKQ131098 NUM131098 OEI131098 OOE131098 OYA131098 PHW131098 PRS131098 QBO131098 QLK131098 QVG131098 RFC131098 ROY131098 RYU131098 SIQ131098 SSM131098 TCI131098 TME131098 TWA131098 UFW131098 UPS131098 UZO131098 VJK131098 VTG131098 WDC131098 WMY131098 WWU131098 AM196634 KI196634 UE196634 AEA196634 ANW196634 AXS196634 BHO196634 BRK196634 CBG196634 CLC196634 CUY196634 DEU196634 DOQ196634 DYM196634 EII196634 ESE196634 FCA196634 FLW196634 FVS196634 GFO196634 GPK196634 GZG196634 HJC196634 HSY196634 ICU196634 IMQ196634 IWM196634 JGI196634 JQE196634 KAA196634 KJW196634 KTS196634 LDO196634 LNK196634 LXG196634 MHC196634 MQY196634 NAU196634 NKQ196634 NUM196634 OEI196634 OOE196634 OYA196634 PHW196634 PRS196634 QBO196634 QLK196634 QVG196634 RFC196634 ROY196634 RYU196634 SIQ196634 SSM196634 TCI196634 TME196634 TWA196634 UFW196634 UPS196634 UZO196634 VJK196634 VTG196634 WDC196634 WMY196634 WWU196634 AM262170 KI262170 UE262170 AEA262170 ANW262170 AXS262170 BHO262170 BRK262170 CBG262170 CLC262170 CUY262170 DEU262170 DOQ262170 DYM262170 EII262170 ESE262170 FCA262170 FLW262170 FVS262170 GFO262170 GPK262170 GZG262170 HJC262170 HSY262170 ICU262170 IMQ262170 IWM262170 JGI262170 JQE262170 KAA262170 KJW262170 KTS262170 LDO262170 LNK262170 LXG262170 MHC262170 MQY262170 NAU262170 NKQ262170 NUM262170 OEI262170 OOE262170 OYA262170 PHW262170 PRS262170 QBO262170 QLK262170 QVG262170 RFC262170 ROY262170 RYU262170 SIQ262170 SSM262170 TCI262170 TME262170 TWA262170 UFW262170 UPS262170 UZO262170 VJK262170 VTG262170 WDC262170 WMY262170 WWU262170 AM327706 KI327706 UE327706 AEA327706 ANW327706 AXS327706 BHO327706 BRK327706 CBG327706 CLC327706 CUY327706 DEU327706 DOQ327706 DYM327706 EII327706 ESE327706 FCA327706 FLW327706 FVS327706 GFO327706 GPK327706 GZG327706 HJC327706 HSY327706 ICU327706 IMQ327706 IWM327706 JGI327706 JQE327706 KAA327706 KJW327706 KTS327706 LDO327706 LNK327706 LXG327706 MHC327706 MQY327706 NAU327706 NKQ327706 NUM327706 OEI327706 OOE327706 OYA327706 PHW327706 PRS327706 QBO327706 QLK327706 QVG327706 RFC327706 ROY327706 RYU327706 SIQ327706 SSM327706 TCI327706 TME327706 TWA327706 UFW327706 UPS327706 UZO327706 VJK327706 VTG327706 WDC327706 WMY327706 WWU327706 AM393242 KI393242 UE393242 AEA393242 ANW393242 AXS393242 BHO393242 BRK393242 CBG393242 CLC393242 CUY393242 DEU393242 DOQ393242 DYM393242 EII393242 ESE393242 FCA393242 FLW393242 FVS393242 GFO393242 GPK393242 GZG393242 HJC393242 HSY393242 ICU393242 IMQ393242 IWM393242 JGI393242 JQE393242 KAA393242 KJW393242 KTS393242 LDO393242 LNK393242 LXG393242 MHC393242 MQY393242 NAU393242 NKQ393242 NUM393242 OEI393242 OOE393242 OYA393242 PHW393242 PRS393242 QBO393242 QLK393242 QVG393242 RFC393242 ROY393242 RYU393242 SIQ393242 SSM393242 TCI393242 TME393242 TWA393242 UFW393242 UPS393242 UZO393242 VJK393242 VTG393242 WDC393242 WMY393242 WWU393242 AM458778 KI458778 UE458778 AEA458778 ANW458778 AXS458778 BHO458778 BRK458778 CBG458778 CLC458778 CUY458778 DEU458778 DOQ458778 DYM458778 EII458778 ESE458778 FCA458778 FLW458778 FVS458778 GFO458778 GPK458778 GZG458778 HJC458778 HSY458778 ICU458778 IMQ458778 IWM458778 JGI458778 JQE458778 KAA458778 KJW458778 KTS458778 LDO458778 LNK458778 LXG458778 MHC458778 MQY458778 NAU458778 NKQ458778 NUM458778 OEI458778 OOE458778 OYA458778 PHW458778 PRS458778 QBO458778 QLK458778 QVG458778 RFC458778 ROY458778 RYU458778 SIQ458778 SSM458778 TCI458778 TME458778 TWA458778 UFW458778 UPS458778 UZO458778 VJK458778 VTG458778 WDC458778 WMY458778 WWU458778 AM524314 KI524314 UE524314 AEA524314 ANW524314 AXS524314 BHO524314 BRK524314 CBG524314 CLC524314 CUY524314 DEU524314 DOQ524314 DYM524314 EII524314 ESE524314 FCA524314 FLW524314 FVS524314 GFO524314 GPK524314 GZG524314 HJC524314 HSY524314 ICU524314 IMQ524314 IWM524314 JGI524314 JQE524314 KAA524314 KJW524314 KTS524314 LDO524314 LNK524314 LXG524314 MHC524314 MQY524314 NAU524314 NKQ524314 NUM524314 OEI524314 OOE524314 OYA524314 PHW524314 PRS524314 QBO524314 QLK524314 QVG524314 RFC524314 ROY524314 RYU524314 SIQ524314 SSM524314 TCI524314 TME524314 TWA524314 UFW524314 UPS524314 UZO524314 VJK524314 VTG524314 WDC524314 WMY524314 WWU524314 AM589850 KI589850 UE589850 AEA589850 ANW589850 AXS589850 BHO589850 BRK589850 CBG589850 CLC589850 CUY589850 DEU589850 DOQ589850 DYM589850 EII589850 ESE589850 FCA589850 FLW589850 FVS589850 GFO589850 GPK589850 GZG589850 HJC589850 HSY589850 ICU589850 IMQ589850 IWM589850 JGI589850 JQE589850 KAA589850 KJW589850 KTS589850 LDO589850 LNK589850 LXG589850 MHC589850 MQY589850 NAU589850 NKQ589850 NUM589850 OEI589850 OOE589850 OYA589850 PHW589850 PRS589850 QBO589850 QLK589850 QVG589850 RFC589850 ROY589850 RYU589850 SIQ589850 SSM589850 TCI589850 TME589850 TWA589850 UFW589850 UPS589850 UZO589850 VJK589850 VTG589850 WDC589850 WMY589850 WWU589850 AM655386 KI655386 UE655386 AEA655386 ANW655386 AXS655386 BHO655386 BRK655386 CBG655386 CLC655386 CUY655386 DEU655386 DOQ655386 DYM655386 EII655386 ESE655386 FCA655386 FLW655386 FVS655386 GFO655386 GPK655386 GZG655386 HJC655386 HSY655386 ICU655386 IMQ655386 IWM655386 JGI655386 JQE655386 KAA655386 KJW655386 KTS655386 LDO655386 LNK655386 LXG655386 MHC655386 MQY655386 NAU655386 NKQ655386 NUM655386 OEI655386 OOE655386 OYA655386 PHW655386 PRS655386 QBO655386 QLK655386 QVG655386 RFC655386 ROY655386 RYU655386 SIQ655386 SSM655386 TCI655386 TME655386 TWA655386 UFW655386 UPS655386 UZO655386 VJK655386 VTG655386 WDC655386 WMY655386 WWU655386 AM720922 KI720922 UE720922 AEA720922 ANW720922 AXS720922 BHO720922 BRK720922 CBG720922 CLC720922 CUY720922 DEU720922 DOQ720922 DYM720922 EII720922 ESE720922 FCA720922 FLW720922 FVS720922 GFO720922 GPK720922 GZG720922 HJC720922 HSY720922 ICU720922 IMQ720922 IWM720922 JGI720922 JQE720922 KAA720922 KJW720922 KTS720922 LDO720922 LNK720922 LXG720922 MHC720922 MQY720922 NAU720922 NKQ720922 NUM720922 OEI720922 OOE720922 OYA720922 PHW720922 PRS720922 QBO720922 QLK720922 QVG720922 RFC720922 ROY720922 RYU720922 SIQ720922 SSM720922 TCI720922 TME720922 TWA720922 UFW720922 UPS720922 UZO720922 VJK720922 VTG720922 WDC720922 WMY720922 WWU720922 AM786458 KI786458 UE786458 AEA786458 ANW786458 AXS786458 BHO786458 BRK786458 CBG786458 CLC786458 CUY786458 DEU786458 DOQ786458 DYM786458 EII786458 ESE786458 FCA786458 FLW786458 FVS786458 GFO786458 GPK786458 GZG786458 HJC786458 HSY786458 ICU786458 IMQ786458 IWM786458 JGI786458 JQE786458 KAA786458 KJW786458 KTS786458 LDO786458 LNK786458 LXG786458 MHC786458 MQY786458 NAU786458 NKQ786458 NUM786458 OEI786458 OOE786458 OYA786458 PHW786458 PRS786458 QBO786458 QLK786458 QVG786458 RFC786458 ROY786458 RYU786458 SIQ786458 SSM786458 TCI786458 TME786458 TWA786458 UFW786458 UPS786458 UZO786458 VJK786458 VTG786458 WDC786458 WMY786458 WWU786458 AM851994 KI851994 UE851994 AEA851994 ANW851994 AXS851994 BHO851994 BRK851994 CBG851994 CLC851994 CUY851994 DEU851994 DOQ851994 DYM851994 EII851994 ESE851994 FCA851994 FLW851994 FVS851994 GFO851994 GPK851994 GZG851994 HJC851994 HSY851994 ICU851994 IMQ851994 IWM851994 JGI851994 JQE851994 KAA851994 KJW851994 KTS851994 LDO851994 LNK851994 LXG851994 MHC851994 MQY851994 NAU851994 NKQ851994 NUM851994 OEI851994 OOE851994 OYA851994 PHW851994 PRS851994 QBO851994 QLK851994 QVG851994 RFC851994 ROY851994 RYU851994 SIQ851994 SSM851994 TCI851994 TME851994 TWA851994 UFW851994 UPS851994 UZO851994 VJK851994 VTG851994 WDC851994 WMY851994 WWU851994 AM917530 KI917530 UE917530 AEA917530 ANW917530 AXS917530 BHO917530 BRK917530 CBG917530 CLC917530 CUY917530 DEU917530 DOQ917530 DYM917530 EII917530 ESE917530 FCA917530 FLW917530 FVS917530 GFO917530 GPK917530 GZG917530 HJC917530 HSY917530 ICU917530 IMQ917530 IWM917530 JGI917530 JQE917530 KAA917530 KJW917530 KTS917530 LDO917530 LNK917530 LXG917530 MHC917530 MQY917530 NAU917530 NKQ917530 NUM917530 OEI917530 OOE917530 OYA917530 PHW917530 PRS917530 QBO917530 QLK917530 QVG917530 RFC917530 ROY917530 RYU917530 SIQ917530 SSM917530 TCI917530 TME917530 TWA917530 UFW917530 UPS917530 UZO917530 VJK917530 VTG917530 WDC917530 WMY917530 WWU917530 AM983066 KI983066 UE983066 AEA983066 ANW983066 AXS983066 BHO983066 BRK983066 CBG983066 CLC983066 CUY983066 DEU983066 DOQ983066 DYM983066 EII983066 ESE983066 FCA983066 FLW983066 FVS983066 GFO983066 GPK983066 GZG983066 HJC983066 HSY983066 ICU983066 IMQ983066 IWM983066 JGI983066 JQE983066 KAA983066 KJW983066 KTS983066 LDO983066 LNK983066 LXG983066 MHC983066 MQY983066 NAU983066 NKQ983066 NUM983066 OEI983066 OOE983066 OYA983066 PHW983066 PRS983066 QBO983066 QLK983066 QVG983066 RFC983066 ROY983066 RYU983066 SIQ983066 SSM983066 TCI983066 TME983066 TWA983066 UFW983066 UPS983066 UZO983066 VJK983066 VTG983066 WDC983066 WMY983066 WWU983066">
      <formula1>$CH$26:$CH$27</formula1>
    </dataValidation>
  </dataValidations>
  <printOptions horizontalCentered="1" verticalCentered="1"/>
  <pageMargins left="0.31496062992125984" right="0.31496062992125984" top="0.35433070866141736" bottom="0.35433070866141736"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AL35"/>
  <sheetViews>
    <sheetView showZeros="0" zoomScale="130" zoomScaleNormal="130" workbookViewId="0">
      <selection activeCell="V14" sqref="V14"/>
    </sheetView>
  </sheetViews>
  <sheetFormatPr defaultColWidth="2.625" defaultRowHeight="12" x14ac:dyDescent="0.4"/>
  <cols>
    <col min="1" max="1" width="0.875" style="201" customWidth="1"/>
    <col min="2" max="32" width="2.625" style="201" customWidth="1"/>
    <col min="33" max="173" width="1.625" style="201" customWidth="1"/>
    <col min="174" max="16384" width="2.625" style="201"/>
  </cols>
  <sheetData>
    <row r="1" spans="1:38" ht="17.25" customHeight="1" x14ac:dyDescent="0.4">
      <c r="A1" s="199"/>
      <c r="B1" s="199"/>
      <c r="C1" s="199"/>
      <c r="D1" s="199"/>
      <c r="E1" s="199"/>
      <c r="F1" s="199"/>
      <c r="G1" s="199"/>
      <c r="H1" s="199"/>
      <c r="I1" s="199"/>
      <c r="J1" s="199"/>
      <c r="K1" s="199"/>
      <c r="L1" s="199"/>
      <c r="M1" s="199"/>
      <c r="N1" s="199"/>
      <c r="O1" s="199"/>
      <c r="P1" s="199"/>
      <c r="Q1" s="199"/>
      <c r="R1" s="200"/>
      <c r="S1" s="199"/>
      <c r="T1" s="199"/>
      <c r="U1" s="199"/>
      <c r="V1" s="199"/>
      <c r="W1" s="199"/>
      <c r="X1" s="199"/>
      <c r="Y1" s="199"/>
      <c r="Z1" s="199"/>
      <c r="AA1" s="650"/>
      <c r="AB1" s="650"/>
      <c r="AC1" s="650"/>
      <c r="AD1" s="650"/>
      <c r="AE1" s="650"/>
      <c r="AF1" s="650"/>
      <c r="AG1" s="199"/>
      <c r="AH1" s="199"/>
      <c r="AI1" s="199"/>
      <c r="AJ1" s="199"/>
      <c r="AK1" s="199"/>
      <c r="AL1" s="199"/>
    </row>
    <row r="2" spans="1:38" ht="20.100000000000001" customHeight="1" x14ac:dyDescent="0.4">
      <c r="A2" s="199"/>
      <c r="B2" s="199"/>
      <c r="C2" s="202"/>
      <c r="D2" s="202"/>
      <c r="E2" s="202"/>
      <c r="F2" s="202"/>
      <c r="G2" s="202"/>
      <c r="H2" s="202"/>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ht="20.100000000000001" customHeight="1" x14ac:dyDescent="0.4">
      <c r="A3" s="199"/>
      <c r="B3" s="199"/>
      <c r="C3" s="199"/>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199"/>
      <c r="AF3" s="199"/>
      <c r="AG3" s="199"/>
      <c r="AH3" s="199"/>
      <c r="AI3" s="199"/>
      <c r="AJ3" s="199"/>
      <c r="AK3" s="199"/>
      <c r="AL3" s="199"/>
    </row>
    <row r="4" spans="1:38" ht="17.25" x14ac:dyDescent="0.4">
      <c r="A4" s="199"/>
      <c r="B4" s="199"/>
      <c r="C4" s="652" t="s">
        <v>374</v>
      </c>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199"/>
      <c r="AH4" s="199"/>
      <c r="AI4" s="199"/>
      <c r="AJ4" s="199"/>
      <c r="AK4" s="199"/>
      <c r="AL4" s="199"/>
    </row>
    <row r="5" spans="1:38" ht="17.25" x14ac:dyDescent="0.4">
      <c r="A5" s="199"/>
      <c r="B5" s="199"/>
      <c r="C5" s="203"/>
      <c r="D5" s="199"/>
      <c r="E5" s="199"/>
      <c r="F5" s="199"/>
      <c r="G5" s="199"/>
      <c r="H5" s="199"/>
      <c r="I5" s="199"/>
      <c r="J5" s="199"/>
      <c r="K5" s="199"/>
      <c r="L5" s="199"/>
      <c r="M5" s="199"/>
      <c r="N5" s="199"/>
      <c r="O5" s="199"/>
      <c r="P5" s="199"/>
      <c r="Q5" s="199"/>
      <c r="R5" s="199"/>
      <c r="S5" s="199"/>
      <c r="T5" s="199"/>
      <c r="U5" s="654"/>
      <c r="V5" s="654"/>
      <c r="W5" s="654"/>
      <c r="X5" s="654"/>
      <c r="Y5" s="654"/>
      <c r="Z5" s="199"/>
      <c r="AA5" s="199"/>
      <c r="AB5" s="199"/>
      <c r="AC5" s="199"/>
      <c r="AD5" s="199"/>
      <c r="AE5" s="199"/>
      <c r="AF5" s="199"/>
      <c r="AG5" s="199"/>
      <c r="AH5" s="199"/>
      <c r="AI5" s="199"/>
      <c r="AJ5" s="199"/>
      <c r="AK5" s="199"/>
      <c r="AL5" s="199"/>
    </row>
    <row r="6" spans="1:38" ht="17.25" customHeight="1" x14ac:dyDescent="0.4">
      <c r="A6" s="199"/>
      <c r="B6" s="199"/>
      <c r="C6" s="203"/>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ht="34.5" customHeight="1" x14ac:dyDescent="0.4">
      <c r="A7" s="199"/>
      <c r="B7" s="199"/>
      <c r="C7" s="203"/>
      <c r="D7" s="199"/>
      <c r="E7" s="199"/>
      <c r="F7" s="199"/>
      <c r="G7" s="199"/>
      <c r="H7" s="199"/>
      <c r="I7" s="199"/>
      <c r="J7" s="199"/>
      <c r="K7" s="199"/>
      <c r="L7" s="199"/>
      <c r="M7" s="199"/>
      <c r="N7" s="655" t="s">
        <v>375</v>
      </c>
      <c r="O7" s="656"/>
      <c r="P7" s="656"/>
      <c r="Q7" s="656"/>
      <c r="R7" s="656"/>
      <c r="S7" s="657" t="str">
        <f>IF(データシート!C8="リース",データシート!D17,"")</f>
        <v/>
      </c>
      <c r="T7" s="658"/>
      <c r="U7" s="658"/>
      <c r="V7" s="658"/>
      <c r="W7" s="658"/>
      <c r="X7" s="658"/>
      <c r="Y7" s="658"/>
      <c r="Z7" s="658"/>
      <c r="AA7" s="658"/>
      <c r="AB7" s="658"/>
      <c r="AC7" s="658"/>
      <c r="AD7" s="658"/>
      <c r="AE7" s="199"/>
      <c r="AF7" s="199"/>
      <c r="AG7" s="199"/>
      <c r="AH7" s="199"/>
      <c r="AI7" s="199"/>
      <c r="AJ7" s="199"/>
      <c r="AK7" s="199"/>
      <c r="AL7" s="199"/>
    </row>
    <row r="8" spans="1:38" ht="17.25" x14ac:dyDescent="0.4">
      <c r="A8" s="199"/>
      <c r="B8" s="199"/>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s="205" customFormat="1" ht="15" customHeight="1" x14ac:dyDescent="0.4">
      <c r="A9" s="204"/>
      <c r="B9" s="647" t="s">
        <v>376</v>
      </c>
      <c r="C9" s="648"/>
      <c r="D9" s="648"/>
      <c r="E9" s="648"/>
      <c r="F9" s="204" t="s">
        <v>292</v>
      </c>
      <c r="G9" s="649" t="str">
        <f>IF(データシート!C8="リース",データシート!D52,"")</f>
        <v/>
      </c>
      <c r="H9" s="649"/>
      <c r="I9" s="649"/>
      <c r="J9" s="649"/>
      <c r="K9" s="649"/>
      <c r="L9" s="649"/>
      <c r="M9" s="649"/>
      <c r="N9" s="649"/>
      <c r="O9" s="649"/>
      <c r="P9" s="649"/>
      <c r="Q9" s="204"/>
      <c r="R9" s="204"/>
      <c r="S9" s="204"/>
      <c r="T9" s="204"/>
      <c r="U9" s="204"/>
      <c r="V9" s="204"/>
      <c r="W9" s="204"/>
      <c r="X9" s="204"/>
      <c r="Y9" s="204"/>
      <c r="Z9" s="204"/>
      <c r="AA9" s="204"/>
      <c r="AB9" s="204"/>
      <c r="AC9" s="204"/>
      <c r="AD9" s="204"/>
      <c r="AE9" s="204"/>
      <c r="AF9" s="204"/>
      <c r="AG9" s="204"/>
      <c r="AH9" s="204"/>
      <c r="AI9" s="204"/>
      <c r="AJ9" s="204"/>
      <c r="AK9" s="204"/>
      <c r="AL9" s="204"/>
    </row>
    <row r="10" spans="1:38" s="205" customFormat="1" ht="15" customHeight="1" x14ac:dyDescent="0.4">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38" s="205" customFormat="1" ht="15" customHeight="1" x14ac:dyDescent="0.4">
      <c r="A11" s="204"/>
      <c r="B11" s="647" t="s">
        <v>377</v>
      </c>
      <c r="C11" s="648"/>
      <c r="D11" s="648"/>
      <c r="E11" s="648"/>
      <c r="F11" s="204" t="s">
        <v>292</v>
      </c>
      <c r="G11" s="649" t="str">
        <f>IF(データシート!C8="リース",データシート!P54,"")</f>
        <v/>
      </c>
      <c r="H11" s="649"/>
      <c r="I11" s="649"/>
      <c r="J11" s="649"/>
      <c r="K11" s="649"/>
      <c r="L11" s="649"/>
      <c r="M11" s="649"/>
      <c r="N11" s="649"/>
      <c r="O11" s="649"/>
      <c r="P11" s="649"/>
      <c r="Q11" s="649"/>
      <c r="R11" s="649"/>
      <c r="S11" s="204"/>
      <c r="T11" s="204"/>
      <c r="U11" s="204"/>
      <c r="V11" s="204"/>
      <c r="W11" s="204"/>
      <c r="X11" s="204"/>
      <c r="Y11" s="204"/>
      <c r="Z11" s="204"/>
      <c r="AA11" s="204"/>
      <c r="AB11" s="204"/>
      <c r="AC11" s="204"/>
      <c r="AD11" s="204"/>
      <c r="AE11" s="204"/>
      <c r="AF11" s="204"/>
      <c r="AG11" s="204"/>
      <c r="AH11" s="204"/>
      <c r="AI11" s="204"/>
      <c r="AJ11" s="204"/>
      <c r="AK11" s="204"/>
      <c r="AL11" s="204"/>
    </row>
    <row r="12" spans="1:38" s="205" customFormat="1" ht="15" customHeight="1" x14ac:dyDescent="0.4">
      <c r="A12" s="204"/>
      <c r="B12" s="204"/>
      <c r="C12" s="206"/>
      <c r="D12" s="206"/>
      <c r="E12" s="206"/>
      <c r="F12" s="204"/>
      <c r="G12" s="204"/>
      <c r="H12" s="659"/>
      <c r="I12" s="659"/>
      <c r="J12" s="659"/>
      <c r="K12" s="659"/>
      <c r="L12" s="659"/>
      <c r="M12" s="659"/>
      <c r="N12" s="204"/>
      <c r="O12" s="204"/>
      <c r="P12" s="204"/>
      <c r="Q12" s="204"/>
      <c r="R12" s="204"/>
      <c r="S12" s="204"/>
      <c r="T12" s="204"/>
      <c r="U12" s="204"/>
      <c r="V12" s="207"/>
      <c r="W12" s="207"/>
      <c r="X12" s="207"/>
      <c r="Y12" s="207"/>
      <c r="Z12" s="207"/>
      <c r="AA12" s="208"/>
      <c r="AB12" s="207"/>
      <c r="AC12" s="207"/>
      <c r="AD12" s="207"/>
      <c r="AE12" s="207"/>
      <c r="AF12" s="207"/>
      <c r="AG12" s="204"/>
      <c r="AH12" s="204"/>
      <c r="AI12" s="204"/>
      <c r="AJ12" s="204"/>
      <c r="AK12" s="204"/>
      <c r="AL12" s="204"/>
    </row>
    <row r="13" spans="1:38" s="205" customFormat="1" ht="15" customHeight="1" x14ac:dyDescent="0.4">
      <c r="A13" s="204"/>
      <c r="B13" s="647" t="s">
        <v>378</v>
      </c>
      <c r="C13" s="648"/>
      <c r="D13" s="648"/>
      <c r="E13" s="648"/>
      <c r="F13" s="204" t="s">
        <v>292</v>
      </c>
      <c r="G13" s="649" t="str">
        <f>IF(データシート!C8="リース",データシート!P49,"")</f>
        <v/>
      </c>
      <c r="H13" s="649"/>
      <c r="I13" s="649"/>
      <c r="J13" s="649"/>
      <c r="K13" s="649"/>
      <c r="L13" s="649"/>
      <c r="M13" s="649"/>
      <c r="N13" s="649"/>
      <c r="O13" s="649"/>
      <c r="P13" s="649"/>
      <c r="Q13" s="649"/>
      <c r="R13" s="649"/>
      <c r="S13" s="204"/>
      <c r="T13" s="204"/>
      <c r="U13" s="204"/>
      <c r="V13" s="204"/>
      <c r="W13" s="204"/>
      <c r="X13" s="204"/>
      <c r="Y13" s="204"/>
      <c r="Z13" s="204"/>
      <c r="AA13" s="204"/>
      <c r="AB13" s="204"/>
      <c r="AC13" s="204"/>
      <c r="AD13" s="204"/>
      <c r="AE13" s="204"/>
      <c r="AF13" s="204"/>
      <c r="AG13" s="204"/>
      <c r="AH13" s="204"/>
      <c r="AI13" s="204"/>
      <c r="AJ13" s="204"/>
      <c r="AK13" s="204"/>
      <c r="AL13" s="204"/>
    </row>
    <row r="14" spans="1:38" s="205" customFormat="1" ht="15" customHeight="1" x14ac:dyDescent="0.4">
      <c r="A14" s="204"/>
      <c r="B14" s="204"/>
      <c r="C14" s="206"/>
      <c r="D14" s="206"/>
      <c r="E14" s="206"/>
      <c r="F14" s="204"/>
      <c r="G14" s="204"/>
      <c r="H14" s="209"/>
      <c r="I14" s="209"/>
      <c r="J14" s="209"/>
      <c r="K14" s="209"/>
      <c r="L14" s="209"/>
      <c r="M14" s="209"/>
      <c r="N14" s="204"/>
      <c r="O14" s="204"/>
      <c r="P14" s="204"/>
      <c r="Q14" s="204"/>
      <c r="R14" s="204"/>
      <c r="S14" s="204"/>
      <c r="T14" s="204"/>
      <c r="U14" s="204"/>
      <c r="V14" s="207"/>
      <c r="W14" s="207"/>
      <c r="X14" s="207"/>
      <c r="Y14" s="207"/>
      <c r="Z14" s="207"/>
      <c r="AA14" s="208"/>
      <c r="AB14" s="207"/>
      <c r="AC14" s="207"/>
      <c r="AD14" s="207"/>
      <c r="AE14" s="207"/>
      <c r="AF14" s="207"/>
      <c r="AG14" s="204"/>
      <c r="AH14" s="204"/>
      <c r="AI14" s="204"/>
      <c r="AJ14" s="204"/>
      <c r="AK14" s="204"/>
      <c r="AL14" s="204"/>
    </row>
    <row r="15" spans="1:38" s="205" customFormat="1" ht="15" customHeight="1" x14ac:dyDescent="0.4">
      <c r="A15" s="204"/>
      <c r="B15" s="647" t="s">
        <v>379</v>
      </c>
      <c r="C15" s="647"/>
      <c r="D15" s="647"/>
      <c r="E15" s="647"/>
      <c r="F15" s="204" t="s">
        <v>292</v>
      </c>
      <c r="G15" s="595" t="str">
        <f>IF(データシート!C8="リース",データシート!D45,"")</f>
        <v/>
      </c>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212"/>
      <c r="AF15" s="212"/>
      <c r="AG15" s="204"/>
      <c r="AH15" s="204"/>
      <c r="AI15" s="204"/>
      <c r="AJ15" s="204"/>
      <c r="AK15" s="204"/>
      <c r="AL15" s="204"/>
    </row>
    <row r="16" spans="1:38" s="205" customFormat="1" ht="15" customHeight="1" x14ac:dyDescent="0.4">
      <c r="A16" s="204"/>
      <c r="B16" s="204"/>
      <c r="C16" s="204"/>
      <c r="D16" s="204"/>
      <c r="E16" s="204"/>
      <c r="F16" s="204"/>
      <c r="G16" s="204"/>
      <c r="H16" s="204"/>
      <c r="I16" s="204"/>
      <c r="J16" s="204"/>
      <c r="K16" s="204"/>
      <c r="L16" s="204"/>
      <c r="M16" s="204"/>
      <c r="N16" s="204"/>
      <c r="O16" s="204"/>
      <c r="P16" s="204"/>
      <c r="Q16" s="204"/>
      <c r="R16" s="204"/>
      <c r="S16" s="204"/>
      <c r="T16" s="204"/>
      <c r="U16" s="204"/>
      <c r="V16" s="207"/>
      <c r="W16" s="207"/>
      <c r="X16" s="207"/>
      <c r="Y16" s="207"/>
      <c r="Z16" s="210"/>
      <c r="AA16" s="210"/>
      <c r="AB16" s="210"/>
      <c r="AC16" s="211"/>
      <c r="AD16" s="212"/>
      <c r="AE16" s="212"/>
      <c r="AF16" s="212"/>
      <c r="AG16" s="204"/>
      <c r="AH16" s="204"/>
      <c r="AI16" s="204"/>
      <c r="AJ16" s="204"/>
      <c r="AK16" s="204"/>
      <c r="AL16" s="204"/>
    </row>
    <row r="17" spans="1:38" s="205" customFormat="1" ht="15" customHeight="1" x14ac:dyDescent="0.4">
      <c r="A17" s="204"/>
      <c r="B17" s="647" t="s">
        <v>380</v>
      </c>
      <c r="C17" s="647"/>
      <c r="D17" s="647"/>
      <c r="E17" s="647"/>
      <c r="F17" s="204" t="s">
        <v>292</v>
      </c>
      <c r="G17" s="642"/>
      <c r="H17" s="642"/>
      <c r="I17" s="642"/>
      <c r="J17" s="642"/>
      <c r="K17" s="643" t="s">
        <v>381</v>
      </c>
      <c r="L17" s="643"/>
      <c r="M17" s="204"/>
      <c r="N17" s="204"/>
      <c r="O17" s="204"/>
      <c r="P17" s="204"/>
      <c r="Q17" s="204"/>
      <c r="R17" s="204"/>
      <c r="S17" s="204"/>
      <c r="T17" s="204"/>
      <c r="U17" s="204"/>
      <c r="V17" s="207"/>
      <c r="W17" s="207"/>
      <c r="X17" s="207"/>
      <c r="Y17" s="207"/>
      <c r="Z17" s="210"/>
      <c r="AA17" s="210"/>
      <c r="AB17" s="210"/>
      <c r="AC17" s="211"/>
      <c r="AD17" s="212"/>
      <c r="AE17" s="212"/>
      <c r="AF17" s="212"/>
      <c r="AG17" s="204"/>
      <c r="AH17" s="204"/>
      <c r="AI17" s="204"/>
      <c r="AJ17" s="204"/>
      <c r="AK17" s="204"/>
      <c r="AL17" s="204"/>
    </row>
    <row r="18" spans="1:38" ht="53.25" customHeight="1" x14ac:dyDescent="0.4">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ht="18.75" customHeight="1" thickBot="1" x14ac:dyDescent="0.45">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213" t="s">
        <v>382</v>
      </c>
      <c r="AG19" s="199"/>
      <c r="AH19" s="199"/>
      <c r="AI19" s="199"/>
      <c r="AJ19" s="199"/>
      <c r="AK19" s="199"/>
      <c r="AL19" s="199"/>
    </row>
    <row r="20" spans="1:38" ht="30" customHeight="1" thickBot="1" x14ac:dyDescent="0.45">
      <c r="A20" s="199"/>
      <c r="B20" s="199"/>
      <c r="C20" s="596" t="s">
        <v>383</v>
      </c>
      <c r="D20" s="597"/>
      <c r="E20" s="597"/>
      <c r="F20" s="597"/>
      <c r="G20" s="597"/>
      <c r="H20" s="598"/>
      <c r="I20" s="644" t="s">
        <v>384</v>
      </c>
      <c r="J20" s="597"/>
      <c r="K20" s="597"/>
      <c r="L20" s="597"/>
      <c r="M20" s="597"/>
      <c r="N20" s="597"/>
      <c r="O20" s="597"/>
      <c r="P20" s="598"/>
      <c r="Q20" s="644" t="s">
        <v>385</v>
      </c>
      <c r="R20" s="597"/>
      <c r="S20" s="597"/>
      <c r="T20" s="597"/>
      <c r="U20" s="597"/>
      <c r="V20" s="597"/>
      <c r="W20" s="597"/>
      <c r="X20" s="598"/>
      <c r="Y20" s="597" t="s">
        <v>386</v>
      </c>
      <c r="Z20" s="597"/>
      <c r="AA20" s="597"/>
      <c r="AB20" s="597"/>
      <c r="AC20" s="597"/>
      <c r="AD20" s="597"/>
      <c r="AE20" s="597"/>
      <c r="AF20" s="638"/>
      <c r="AG20" s="199"/>
      <c r="AH20" s="199"/>
      <c r="AI20" s="199"/>
      <c r="AJ20" s="199"/>
      <c r="AK20" s="199"/>
      <c r="AL20" s="199"/>
    </row>
    <row r="21" spans="1:38" ht="29.25" customHeight="1" x14ac:dyDescent="0.4">
      <c r="A21" s="199"/>
      <c r="B21" s="199"/>
      <c r="C21" s="613" t="s">
        <v>387</v>
      </c>
      <c r="D21" s="614"/>
      <c r="E21" s="614"/>
      <c r="F21" s="614"/>
      <c r="G21" s="614"/>
      <c r="H21" s="615"/>
      <c r="I21" s="214"/>
      <c r="J21" s="639" t="str">
        <f>IF(データシート!C8="リース",データシート!D63,"")</f>
        <v/>
      </c>
      <c r="K21" s="639"/>
      <c r="L21" s="639"/>
      <c r="M21" s="639"/>
      <c r="N21" s="639"/>
      <c r="O21" s="639"/>
      <c r="P21" s="260"/>
      <c r="Q21" s="261"/>
      <c r="R21" s="639" t="str">
        <f>J21</f>
        <v/>
      </c>
      <c r="S21" s="639"/>
      <c r="T21" s="639"/>
      <c r="U21" s="639"/>
      <c r="V21" s="639"/>
      <c r="W21" s="639"/>
      <c r="X21" s="217"/>
      <c r="Y21" s="640"/>
      <c r="Z21" s="617"/>
      <c r="AA21" s="617"/>
      <c r="AB21" s="617"/>
      <c r="AC21" s="617"/>
      <c r="AD21" s="617"/>
      <c r="AE21" s="617"/>
      <c r="AF21" s="641"/>
      <c r="AG21" s="199"/>
      <c r="AH21" s="199"/>
      <c r="AI21" s="199"/>
      <c r="AJ21" s="199"/>
      <c r="AK21" s="199"/>
      <c r="AL21" s="199"/>
    </row>
    <row r="22" spans="1:38" ht="29.25" customHeight="1" x14ac:dyDescent="0.4">
      <c r="A22" s="199"/>
      <c r="B22" s="199"/>
      <c r="C22" s="602" t="s">
        <v>388</v>
      </c>
      <c r="D22" s="603"/>
      <c r="E22" s="603"/>
      <c r="F22" s="603"/>
      <c r="G22" s="603"/>
      <c r="H22" s="604"/>
      <c r="I22" s="218"/>
      <c r="J22" s="605">
        <v>0</v>
      </c>
      <c r="K22" s="605"/>
      <c r="L22" s="605"/>
      <c r="M22" s="605"/>
      <c r="N22" s="605"/>
      <c r="O22" s="605"/>
      <c r="P22" s="219"/>
      <c r="Q22" s="218" t="s">
        <v>389</v>
      </c>
      <c r="R22" s="627"/>
      <c r="S22" s="627"/>
      <c r="T22" s="627"/>
      <c r="U22" s="627"/>
      <c r="V22" s="627"/>
      <c r="W22" s="627"/>
      <c r="X22" s="219"/>
      <c r="Y22" s="628"/>
      <c r="Z22" s="629"/>
      <c r="AA22" s="629"/>
      <c r="AB22" s="629"/>
      <c r="AC22" s="629"/>
      <c r="AD22" s="629"/>
      <c r="AE22" s="629"/>
      <c r="AF22" s="630"/>
      <c r="AG22" s="199"/>
      <c r="AH22" s="199"/>
      <c r="AI22" s="199"/>
      <c r="AJ22" s="199"/>
      <c r="AK22" s="199"/>
      <c r="AL22" s="199"/>
    </row>
    <row r="23" spans="1:38" ht="29.25" customHeight="1" thickBot="1" x14ac:dyDescent="0.45">
      <c r="A23" s="199"/>
      <c r="B23" s="199"/>
      <c r="C23" s="631" t="s">
        <v>390</v>
      </c>
      <c r="D23" s="632"/>
      <c r="E23" s="632"/>
      <c r="F23" s="632"/>
      <c r="G23" s="632"/>
      <c r="H23" s="633"/>
      <c r="I23" s="220"/>
      <c r="J23" s="634" t="str">
        <f>IFERROR(J21-J22,"")</f>
        <v/>
      </c>
      <c r="K23" s="634"/>
      <c r="L23" s="634"/>
      <c r="M23" s="634"/>
      <c r="N23" s="634"/>
      <c r="O23" s="634"/>
      <c r="P23" s="221"/>
      <c r="Q23" s="220"/>
      <c r="R23" s="634" t="str">
        <f>IFERROR(R21-R22,"")</f>
        <v/>
      </c>
      <c r="S23" s="634"/>
      <c r="T23" s="634"/>
      <c r="U23" s="634"/>
      <c r="V23" s="634"/>
      <c r="W23" s="634"/>
      <c r="X23" s="221"/>
      <c r="Y23" s="635"/>
      <c r="Z23" s="636"/>
      <c r="AA23" s="636"/>
      <c r="AB23" s="636"/>
      <c r="AC23" s="636"/>
      <c r="AD23" s="636"/>
      <c r="AE23" s="636"/>
      <c r="AF23" s="637"/>
      <c r="AG23" s="199"/>
      <c r="AH23" s="199"/>
      <c r="AI23" s="199"/>
      <c r="AJ23" s="222"/>
      <c r="AK23" s="199"/>
      <c r="AL23" s="199"/>
    </row>
    <row r="24" spans="1:38" ht="29.25" customHeight="1" x14ac:dyDescent="0.4">
      <c r="A24" s="199"/>
      <c r="B24" s="199"/>
      <c r="C24" s="613" t="s">
        <v>391</v>
      </c>
      <c r="D24" s="614"/>
      <c r="E24" s="614"/>
      <c r="F24" s="614"/>
      <c r="G24" s="614"/>
      <c r="H24" s="615"/>
      <c r="I24" s="214"/>
      <c r="J24" s="616"/>
      <c r="K24" s="616"/>
      <c r="L24" s="616"/>
      <c r="M24" s="616"/>
      <c r="N24" s="616"/>
      <c r="O24" s="616"/>
      <c r="P24" s="215"/>
      <c r="Q24" s="216"/>
      <c r="R24" s="616"/>
      <c r="S24" s="616"/>
      <c r="T24" s="616"/>
      <c r="U24" s="616"/>
      <c r="V24" s="616"/>
      <c r="W24" s="616"/>
      <c r="X24" s="217"/>
      <c r="Y24" s="617"/>
      <c r="Z24" s="618"/>
      <c r="AA24" s="618"/>
      <c r="AB24" s="618"/>
      <c r="AC24" s="618"/>
      <c r="AD24" s="618"/>
      <c r="AE24" s="618"/>
      <c r="AF24" s="619"/>
      <c r="AG24" s="199"/>
      <c r="AH24" s="199"/>
      <c r="AI24" s="199"/>
      <c r="AJ24" s="222"/>
      <c r="AK24" s="199"/>
      <c r="AL24" s="199"/>
    </row>
    <row r="25" spans="1:38" ht="29.25" customHeight="1" x14ac:dyDescent="0.4">
      <c r="A25" s="199"/>
      <c r="B25" s="199"/>
      <c r="C25" s="620" t="s">
        <v>392</v>
      </c>
      <c r="D25" s="621"/>
      <c r="E25" s="621"/>
      <c r="F25" s="621"/>
      <c r="G25" s="621"/>
      <c r="H25" s="622"/>
      <c r="I25" s="223"/>
      <c r="J25" s="623"/>
      <c r="K25" s="623"/>
      <c r="L25" s="623"/>
      <c r="M25" s="623"/>
      <c r="N25" s="623"/>
      <c r="O25" s="623"/>
      <c r="P25" s="224"/>
      <c r="Q25" s="225"/>
      <c r="R25" s="623"/>
      <c r="S25" s="623"/>
      <c r="T25" s="623"/>
      <c r="U25" s="623"/>
      <c r="V25" s="623"/>
      <c r="W25" s="623"/>
      <c r="X25" s="226"/>
      <c r="Y25" s="624"/>
      <c r="Z25" s="625"/>
      <c r="AA25" s="625"/>
      <c r="AB25" s="625"/>
      <c r="AC25" s="625"/>
      <c r="AD25" s="625"/>
      <c r="AE25" s="625"/>
      <c r="AF25" s="626"/>
      <c r="AG25" s="199"/>
      <c r="AH25" s="199"/>
      <c r="AI25" s="199"/>
      <c r="AJ25" s="199"/>
      <c r="AK25" s="199"/>
      <c r="AL25" s="199"/>
    </row>
    <row r="26" spans="1:38" ht="29.25" customHeight="1" thickBot="1" x14ac:dyDescent="0.45">
      <c r="A26" s="199"/>
      <c r="B26" s="199"/>
      <c r="C26" s="602" t="s">
        <v>393</v>
      </c>
      <c r="D26" s="603"/>
      <c r="E26" s="603"/>
      <c r="F26" s="603"/>
      <c r="G26" s="603"/>
      <c r="H26" s="604"/>
      <c r="I26" s="218"/>
      <c r="J26" s="605">
        <f>SUM(J24:O25)</f>
        <v>0</v>
      </c>
      <c r="K26" s="605"/>
      <c r="L26" s="605"/>
      <c r="M26" s="605"/>
      <c r="N26" s="605"/>
      <c r="O26" s="605"/>
      <c r="P26" s="219"/>
      <c r="Q26" s="218"/>
      <c r="R26" s="605">
        <f>SUM(R24:W25)</f>
        <v>0</v>
      </c>
      <c r="S26" s="605"/>
      <c r="T26" s="605"/>
      <c r="U26" s="605"/>
      <c r="V26" s="605"/>
      <c r="W26" s="605"/>
      <c r="X26" s="219"/>
      <c r="Y26" s="606"/>
      <c r="Z26" s="607"/>
      <c r="AA26" s="607"/>
      <c r="AB26" s="607"/>
      <c r="AC26" s="607"/>
      <c r="AD26" s="607"/>
      <c r="AE26" s="607"/>
      <c r="AF26" s="608"/>
      <c r="AG26" s="199"/>
      <c r="AH26" s="199"/>
      <c r="AI26" s="199"/>
      <c r="AJ26" s="199"/>
      <c r="AK26" s="199"/>
      <c r="AL26" s="199"/>
    </row>
    <row r="27" spans="1:38" ht="29.25" customHeight="1" thickBot="1" x14ac:dyDescent="0.45">
      <c r="A27" s="199"/>
      <c r="B27" s="199"/>
      <c r="C27" s="596" t="s">
        <v>394</v>
      </c>
      <c r="D27" s="597"/>
      <c r="E27" s="597"/>
      <c r="F27" s="597"/>
      <c r="G27" s="597"/>
      <c r="H27" s="598"/>
      <c r="I27" s="227" t="s">
        <v>389</v>
      </c>
      <c r="J27" s="609"/>
      <c r="K27" s="609"/>
      <c r="L27" s="609"/>
      <c r="M27" s="609"/>
      <c r="N27" s="609"/>
      <c r="O27" s="609"/>
      <c r="P27" s="228"/>
      <c r="Q27" s="227" t="s">
        <v>389</v>
      </c>
      <c r="R27" s="609"/>
      <c r="S27" s="609"/>
      <c r="T27" s="609"/>
      <c r="U27" s="609"/>
      <c r="V27" s="609"/>
      <c r="W27" s="609"/>
      <c r="X27" s="228"/>
      <c r="Y27" s="610"/>
      <c r="Z27" s="611"/>
      <c r="AA27" s="611"/>
      <c r="AB27" s="611"/>
      <c r="AC27" s="611"/>
      <c r="AD27" s="611"/>
      <c r="AE27" s="611"/>
      <c r="AF27" s="612"/>
      <c r="AG27" s="199"/>
      <c r="AH27" s="199"/>
      <c r="AI27" s="199"/>
      <c r="AJ27" s="199"/>
      <c r="AK27" s="199"/>
      <c r="AL27" s="199"/>
    </row>
    <row r="28" spans="1:38" ht="29.25" customHeight="1" thickBot="1" x14ac:dyDescent="0.45">
      <c r="A28" s="199"/>
      <c r="B28" s="199"/>
      <c r="C28" s="596" t="s">
        <v>395</v>
      </c>
      <c r="D28" s="597"/>
      <c r="E28" s="597"/>
      <c r="F28" s="597"/>
      <c r="G28" s="597"/>
      <c r="H28" s="598"/>
      <c r="I28" s="227"/>
      <c r="J28" s="599" t="str">
        <f>IFERROR((J23+J26-J27),"")</f>
        <v/>
      </c>
      <c r="K28" s="599"/>
      <c r="L28" s="599"/>
      <c r="M28" s="599"/>
      <c r="N28" s="599"/>
      <c r="O28" s="599"/>
      <c r="P28" s="228"/>
      <c r="Q28" s="227"/>
      <c r="R28" s="599" t="str">
        <f>IFERROR((R23+R26-R27),"")</f>
        <v/>
      </c>
      <c r="S28" s="599"/>
      <c r="T28" s="599"/>
      <c r="U28" s="599"/>
      <c r="V28" s="599"/>
      <c r="W28" s="599"/>
      <c r="X28" s="228"/>
      <c r="Y28" s="269" t="s">
        <v>418</v>
      </c>
      <c r="Z28" s="645" t="str">
        <f>IFERROR(J28-R28,"")</f>
        <v/>
      </c>
      <c r="AA28" s="645"/>
      <c r="AB28" s="645"/>
      <c r="AC28" s="645"/>
      <c r="AD28" s="645"/>
      <c r="AE28" s="645"/>
      <c r="AF28" s="646"/>
      <c r="AG28" s="199"/>
      <c r="AH28" s="199"/>
      <c r="AI28" s="199"/>
      <c r="AJ28" s="199"/>
      <c r="AK28" s="199"/>
      <c r="AL28" s="199"/>
    </row>
    <row r="29" spans="1:38" ht="29.25" customHeight="1" thickBot="1" x14ac:dyDescent="0.45">
      <c r="A29" s="199"/>
      <c r="B29" s="199"/>
      <c r="C29" s="596" t="s">
        <v>396</v>
      </c>
      <c r="D29" s="600"/>
      <c r="E29" s="600"/>
      <c r="F29" s="600"/>
      <c r="G29" s="600"/>
      <c r="H29" s="601"/>
      <c r="I29" s="227"/>
      <c r="J29" s="599"/>
      <c r="K29" s="599"/>
      <c r="L29" s="599"/>
      <c r="M29" s="599"/>
      <c r="N29" s="599"/>
      <c r="O29" s="599"/>
      <c r="P29" s="228"/>
      <c r="Q29" s="229"/>
      <c r="R29" s="599"/>
      <c r="S29" s="599"/>
      <c r="T29" s="599"/>
      <c r="U29" s="599"/>
      <c r="V29" s="599"/>
      <c r="W29" s="599"/>
      <c r="X29" s="230"/>
      <c r="Y29" s="231"/>
      <c r="Z29" s="232"/>
      <c r="AA29" s="232"/>
      <c r="AB29" s="232"/>
      <c r="AC29" s="232"/>
      <c r="AD29" s="232"/>
      <c r="AE29" s="232"/>
      <c r="AF29" s="233"/>
      <c r="AG29" s="199"/>
      <c r="AH29" s="199"/>
      <c r="AI29" s="199"/>
      <c r="AJ29" s="199"/>
      <c r="AK29" s="199"/>
      <c r="AL29" s="199"/>
    </row>
    <row r="30" spans="1:38" ht="6.75" customHeight="1" x14ac:dyDescent="0.4">
      <c r="A30" s="199"/>
      <c r="B30" s="199"/>
      <c r="C30" s="234"/>
      <c r="D30" s="234"/>
      <c r="E30" s="234"/>
      <c r="F30" s="234"/>
      <c r="G30" s="234"/>
      <c r="H30" s="234"/>
      <c r="I30" s="235"/>
      <c r="J30" s="236"/>
      <c r="K30" s="236"/>
      <c r="L30" s="236"/>
      <c r="M30" s="236"/>
      <c r="N30" s="236"/>
      <c r="O30" s="236"/>
      <c r="P30" s="236"/>
      <c r="Q30" s="237"/>
      <c r="R30" s="236"/>
      <c r="S30" s="236"/>
      <c r="T30" s="236"/>
      <c r="U30" s="236"/>
      <c r="V30" s="236"/>
      <c r="W30" s="236"/>
      <c r="X30" s="238"/>
      <c r="Y30" s="239"/>
      <c r="Z30" s="240"/>
      <c r="AA30" s="240"/>
      <c r="AB30" s="240"/>
      <c r="AC30" s="240"/>
      <c r="AD30" s="240"/>
      <c r="AE30" s="240"/>
      <c r="AF30" s="240"/>
      <c r="AG30" s="199"/>
      <c r="AH30" s="199"/>
      <c r="AI30" s="199"/>
      <c r="AJ30" s="199"/>
      <c r="AK30" s="199"/>
      <c r="AL30" s="199"/>
    </row>
    <row r="31" spans="1:38" ht="15.75" customHeight="1" x14ac:dyDescent="0.4">
      <c r="A31" s="199"/>
      <c r="B31" s="199"/>
      <c r="C31" s="241" t="s">
        <v>397</v>
      </c>
      <c r="D31" s="234"/>
      <c r="E31" s="234"/>
      <c r="F31" s="234"/>
      <c r="G31" s="234"/>
      <c r="H31" s="234"/>
      <c r="I31" s="235"/>
      <c r="J31" s="236"/>
      <c r="K31" s="236"/>
      <c r="L31" s="236"/>
      <c r="M31" s="236"/>
      <c r="N31" s="236"/>
      <c r="O31" s="236"/>
      <c r="P31" s="236"/>
      <c r="Q31" s="237"/>
      <c r="R31" s="236"/>
      <c r="S31" s="236"/>
      <c r="T31" s="236"/>
      <c r="U31" s="236"/>
      <c r="V31" s="236"/>
      <c r="W31" s="236"/>
      <c r="X31" s="238"/>
      <c r="Y31" s="239"/>
      <c r="Z31" s="240"/>
      <c r="AA31" s="240"/>
      <c r="AB31" s="240"/>
      <c r="AC31" s="240"/>
      <c r="AD31" s="240"/>
      <c r="AE31" s="240"/>
      <c r="AF31" s="240"/>
      <c r="AG31" s="199"/>
      <c r="AH31" s="199"/>
      <c r="AI31" s="199"/>
      <c r="AJ31" s="199"/>
      <c r="AK31" s="199"/>
      <c r="AL31" s="199"/>
    </row>
    <row r="32" spans="1:38" ht="29.25" customHeight="1" x14ac:dyDescent="0.4">
      <c r="A32" s="199"/>
      <c r="B32" s="199"/>
      <c r="C32" s="241"/>
      <c r="D32" s="234"/>
      <c r="E32" s="234"/>
      <c r="F32" s="234"/>
      <c r="G32" s="234"/>
      <c r="H32" s="234"/>
      <c r="I32" s="235"/>
      <c r="J32" s="236"/>
      <c r="K32" s="236"/>
      <c r="L32" s="236"/>
      <c r="M32" s="236"/>
      <c r="N32" s="236"/>
      <c r="O32" s="236"/>
      <c r="P32" s="236"/>
      <c r="Q32" s="237"/>
      <c r="R32" s="236"/>
      <c r="S32" s="236"/>
      <c r="T32" s="236"/>
      <c r="U32" s="236"/>
      <c r="V32" s="236"/>
      <c r="W32" s="236"/>
      <c r="X32" s="238"/>
      <c r="Y32" s="239"/>
      <c r="Z32" s="240"/>
      <c r="AA32" s="240"/>
      <c r="AB32" s="240"/>
      <c r="AC32" s="240"/>
      <c r="AD32" s="240"/>
      <c r="AE32" s="240"/>
      <c r="AF32" s="240"/>
      <c r="AG32" s="199"/>
      <c r="AH32" s="199"/>
      <c r="AI32" s="199"/>
      <c r="AJ32" s="199"/>
      <c r="AK32" s="199"/>
      <c r="AL32" s="199"/>
    </row>
    <row r="33" spans="3:25" ht="12.75" thickBot="1" x14ac:dyDescent="0.45"/>
    <row r="34" spans="3:25" ht="12.75" thickBot="1" x14ac:dyDescent="0.45">
      <c r="C34" s="201" t="s">
        <v>398</v>
      </c>
      <c r="K34" s="592">
        <f>J29*G17</f>
        <v>0</v>
      </c>
      <c r="L34" s="593"/>
      <c r="M34" s="593"/>
      <c r="N34" s="593"/>
      <c r="O34" s="594"/>
      <c r="S34" s="592">
        <f>R29*G17</f>
        <v>0</v>
      </c>
      <c r="T34" s="593"/>
      <c r="U34" s="593"/>
      <c r="V34" s="593"/>
      <c r="W34" s="594"/>
      <c r="Y34" s="201" t="s">
        <v>399</v>
      </c>
    </row>
    <row r="35" spans="3:25" x14ac:dyDescent="0.4">
      <c r="C35" s="242" t="s">
        <v>400</v>
      </c>
    </row>
  </sheetData>
  <sheetProtection selectLockedCells="1"/>
  <mergeCells count="59">
    <mergeCell ref="Z28:AF28"/>
    <mergeCell ref="B13:E13"/>
    <mergeCell ref="G13:R13"/>
    <mergeCell ref="AA1:AF1"/>
    <mergeCell ref="D3:AD3"/>
    <mergeCell ref="C4:AF4"/>
    <mergeCell ref="U5:Y5"/>
    <mergeCell ref="N7:R7"/>
    <mergeCell ref="S7:AD7"/>
    <mergeCell ref="B9:E9"/>
    <mergeCell ref="G9:P9"/>
    <mergeCell ref="B11:E11"/>
    <mergeCell ref="G11:R11"/>
    <mergeCell ref="H12:M12"/>
    <mergeCell ref="B15:E15"/>
    <mergeCell ref="B17:E17"/>
    <mergeCell ref="G17:J17"/>
    <mergeCell ref="K17:L17"/>
    <mergeCell ref="C20:H20"/>
    <mergeCell ref="I20:P20"/>
    <mergeCell ref="Q20:X20"/>
    <mergeCell ref="Y20:AF20"/>
    <mergeCell ref="C21:H21"/>
    <mergeCell ref="J21:O21"/>
    <mergeCell ref="R21:W21"/>
    <mergeCell ref="Y21:AF21"/>
    <mergeCell ref="C22:H22"/>
    <mergeCell ref="J22:O22"/>
    <mergeCell ref="R22:W22"/>
    <mergeCell ref="Y22:AF22"/>
    <mergeCell ref="C23:H23"/>
    <mergeCell ref="J23:O23"/>
    <mergeCell ref="R23:W23"/>
    <mergeCell ref="Y23:AF23"/>
    <mergeCell ref="Y27:AF27"/>
    <mergeCell ref="C24:H24"/>
    <mergeCell ref="J24:O24"/>
    <mergeCell ref="R24:W24"/>
    <mergeCell ref="Y24:AF24"/>
    <mergeCell ref="C25:H25"/>
    <mergeCell ref="J25:O25"/>
    <mergeCell ref="R25:W25"/>
    <mergeCell ref="Y25:AF25"/>
    <mergeCell ref="K34:O34"/>
    <mergeCell ref="S34:W34"/>
    <mergeCell ref="G15:AD15"/>
    <mergeCell ref="C28:H28"/>
    <mergeCell ref="J28:O28"/>
    <mergeCell ref="R28:W28"/>
    <mergeCell ref="C29:H29"/>
    <mergeCell ref="J29:O29"/>
    <mergeCell ref="R29:W29"/>
    <mergeCell ref="C26:H26"/>
    <mergeCell ref="J26:O26"/>
    <mergeCell ref="R26:W26"/>
    <mergeCell ref="Y26:AF26"/>
    <mergeCell ref="C27:H27"/>
    <mergeCell ref="J27:O27"/>
    <mergeCell ref="R27:W27"/>
  </mergeCells>
  <phoneticPr fontId="1"/>
  <pageMargins left="0.55118110236220474" right="0.35433070866141736" top="0.62992125984251968" bottom="0.43307086614173229" header="0.27559055118110237"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AL36"/>
  <sheetViews>
    <sheetView showZeros="0" zoomScale="130" zoomScaleNormal="130" workbookViewId="0">
      <selection activeCell="R22" sqref="R22:W22"/>
    </sheetView>
  </sheetViews>
  <sheetFormatPr defaultColWidth="2.625" defaultRowHeight="12" x14ac:dyDescent="0.4"/>
  <cols>
    <col min="1" max="1" width="0.875" style="201" customWidth="1"/>
    <col min="2" max="32" width="2.625" style="201" customWidth="1"/>
    <col min="33" max="173" width="1.625" style="201" customWidth="1"/>
    <col min="174" max="16384" width="2.625" style="201"/>
  </cols>
  <sheetData>
    <row r="1" spans="1:38" ht="17.25" customHeight="1" x14ac:dyDescent="0.4">
      <c r="A1" s="199"/>
      <c r="B1" s="199"/>
      <c r="C1" s="199"/>
      <c r="D1" s="199"/>
      <c r="E1" s="199"/>
      <c r="F1" s="199"/>
      <c r="G1" s="199"/>
      <c r="H1" s="199"/>
      <c r="I1" s="199"/>
      <c r="J1" s="199"/>
      <c r="K1" s="199"/>
      <c r="L1" s="199"/>
      <c r="M1" s="199"/>
      <c r="N1" s="199"/>
      <c r="O1" s="199"/>
      <c r="P1" s="199"/>
      <c r="Q1" s="199"/>
      <c r="R1" s="200"/>
      <c r="S1" s="199"/>
      <c r="T1" s="199"/>
      <c r="U1" s="199"/>
      <c r="V1" s="199"/>
      <c r="W1" s="199"/>
      <c r="X1" s="199"/>
      <c r="Y1" s="199"/>
      <c r="Z1" s="199"/>
      <c r="AA1" s="650"/>
      <c r="AB1" s="650"/>
      <c r="AC1" s="650"/>
      <c r="AD1" s="650"/>
      <c r="AE1" s="650"/>
      <c r="AF1" s="650"/>
      <c r="AG1" s="199"/>
      <c r="AH1" s="199"/>
      <c r="AI1" s="199"/>
      <c r="AJ1" s="199"/>
      <c r="AK1" s="199"/>
      <c r="AL1" s="199"/>
    </row>
    <row r="2" spans="1:38" ht="20.100000000000001" customHeight="1" x14ac:dyDescent="0.4">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ht="20.100000000000001" customHeight="1" x14ac:dyDescent="0.4">
      <c r="A3" s="199"/>
      <c r="B3" s="199"/>
      <c r="C3" s="199"/>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199"/>
      <c r="AF3" s="199"/>
      <c r="AG3" s="199"/>
      <c r="AH3" s="199"/>
      <c r="AI3" s="199"/>
      <c r="AJ3" s="199"/>
      <c r="AK3" s="199"/>
      <c r="AL3" s="199"/>
    </row>
    <row r="4" spans="1:38" ht="17.25" x14ac:dyDescent="0.4">
      <c r="A4" s="199"/>
      <c r="B4" s="199"/>
      <c r="C4" s="652" t="s">
        <v>374</v>
      </c>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199"/>
      <c r="AH4" s="199"/>
      <c r="AI4" s="199"/>
      <c r="AJ4" s="199"/>
      <c r="AK4" s="199"/>
      <c r="AL4" s="199"/>
    </row>
    <row r="5" spans="1:38" ht="17.25" x14ac:dyDescent="0.4">
      <c r="A5" s="199"/>
      <c r="B5" s="199"/>
      <c r="C5" s="203"/>
      <c r="D5" s="199"/>
      <c r="E5" s="199"/>
      <c r="F5" s="199"/>
      <c r="G5" s="199"/>
      <c r="H5" s="199"/>
      <c r="I5" s="199"/>
      <c r="J5" s="199"/>
      <c r="K5" s="199"/>
      <c r="L5" s="199"/>
      <c r="M5" s="199"/>
      <c r="N5" s="199"/>
      <c r="O5" s="199"/>
      <c r="P5" s="199"/>
      <c r="Q5" s="199"/>
      <c r="R5" s="199"/>
      <c r="S5" s="199"/>
      <c r="T5" s="199"/>
      <c r="U5" s="654"/>
      <c r="V5" s="654"/>
      <c r="W5" s="654"/>
      <c r="X5" s="654"/>
      <c r="Y5" s="654"/>
      <c r="Z5" s="199"/>
      <c r="AA5" s="199"/>
      <c r="AB5" s="199"/>
      <c r="AC5" s="199"/>
      <c r="AD5" s="199"/>
      <c r="AE5" s="199"/>
      <c r="AF5" s="199"/>
      <c r="AG5" s="199"/>
      <c r="AH5" s="199"/>
      <c r="AI5" s="199"/>
      <c r="AJ5" s="199"/>
      <c r="AK5" s="199"/>
      <c r="AL5" s="199"/>
    </row>
    <row r="6" spans="1:38" ht="17.25" customHeight="1" x14ac:dyDescent="0.4">
      <c r="A6" s="199"/>
      <c r="B6" s="199"/>
      <c r="C6" s="203"/>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ht="34.5" customHeight="1" x14ac:dyDescent="0.4">
      <c r="A7" s="199"/>
      <c r="B7" s="199"/>
      <c r="C7" s="203"/>
      <c r="D7" s="199"/>
      <c r="E7" s="199"/>
      <c r="F7" s="199"/>
      <c r="G7" s="199"/>
      <c r="H7" s="199"/>
      <c r="I7" s="199"/>
      <c r="J7" s="199"/>
      <c r="K7" s="199"/>
      <c r="L7" s="199"/>
      <c r="M7" s="199"/>
      <c r="N7" s="655" t="s">
        <v>375</v>
      </c>
      <c r="O7" s="656"/>
      <c r="P7" s="656"/>
      <c r="Q7" s="656"/>
      <c r="R7" s="656"/>
      <c r="S7" s="657" t="str">
        <f>IF(データシート!C8="リース",データシート!D17,"")</f>
        <v/>
      </c>
      <c r="T7" s="658"/>
      <c r="U7" s="658"/>
      <c r="V7" s="658"/>
      <c r="W7" s="658"/>
      <c r="X7" s="658"/>
      <c r="Y7" s="658"/>
      <c r="Z7" s="658"/>
      <c r="AA7" s="658"/>
      <c r="AB7" s="658"/>
      <c r="AC7" s="658"/>
      <c r="AD7" s="658"/>
      <c r="AE7" s="199"/>
      <c r="AF7" s="199"/>
      <c r="AG7" s="199"/>
      <c r="AH7" s="199"/>
      <c r="AI7" s="199"/>
      <c r="AJ7" s="199"/>
      <c r="AK7" s="199"/>
      <c r="AL7" s="199"/>
    </row>
    <row r="8" spans="1:38" ht="17.25" x14ac:dyDescent="0.4">
      <c r="A8" s="199"/>
      <c r="B8" s="199"/>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s="205" customFormat="1" ht="15" customHeight="1" x14ac:dyDescent="0.4">
      <c r="A9" s="204"/>
      <c r="B9" s="647" t="s">
        <v>376</v>
      </c>
      <c r="C9" s="648"/>
      <c r="D9" s="648"/>
      <c r="E9" s="648"/>
      <c r="F9" s="204" t="s">
        <v>292</v>
      </c>
      <c r="G9" s="649" t="str">
        <f>IF(データシート!C8="リース",データシート!D52,"")</f>
        <v/>
      </c>
      <c r="H9" s="649"/>
      <c r="I9" s="649"/>
      <c r="J9" s="649"/>
      <c r="K9" s="649"/>
      <c r="L9" s="649"/>
      <c r="M9" s="649"/>
      <c r="N9" s="649"/>
      <c r="O9" s="649"/>
      <c r="P9" s="649"/>
      <c r="Q9" s="204"/>
      <c r="R9" s="204"/>
      <c r="S9" s="204"/>
      <c r="T9" s="204"/>
      <c r="U9" s="204"/>
      <c r="V9" s="204"/>
      <c r="W9" s="204"/>
      <c r="X9" s="204"/>
      <c r="Y9" s="204"/>
      <c r="Z9" s="204"/>
      <c r="AA9" s="204"/>
      <c r="AB9" s="204"/>
      <c r="AC9" s="204"/>
      <c r="AD9" s="204"/>
      <c r="AE9" s="204"/>
      <c r="AF9" s="204"/>
      <c r="AG9" s="204"/>
      <c r="AH9" s="204"/>
      <c r="AI9" s="204"/>
      <c r="AJ9" s="204"/>
      <c r="AK9" s="204"/>
      <c r="AL9" s="204"/>
    </row>
    <row r="10" spans="1:38" s="205" customFormat="1" ht="15" customHeight="1" x14ac:dyDescent="0.4">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38" s="205" customFormat="1" ht="15" customHeight="1" x14ac:dyDescent="0.4">
      <c r="A11" s="204"/>
      <c r="B11" s="647" t="s">
        <v>377</v>
      </c>
      <c r="C11" s="648"/>
      <c r="D11" s="648"/>
      <c r="E11" s="648"/>
      <c r="F11" s="204" t="s">
        <v>292</v>
      </c>
      <c r="G11" s="649" t="str">
        <f>IF(データシート!C8="リース",データシート!P54,"")</f>
        <v/>
      </c>
      <c r="H11" s="649"/>
      <c r="I11" s="649"/>
      <c r="J11" s="649"/>
      <c r="K11" s="649"/>
      <c r="L11" s="649"/>
      <c r="M11" s="649"/>
      <c r="N11" s="649"/>
      <c r="O11" s="649"/>
      <c r="P11" s="649"/>
      <c r="Q11" s="649"/>
      <c r="R11" s="649"/>
      <c r="S11" s="204"/>
      <c r="T11" s="204"/>
      <c r="U11" s="204"/>
      <c r="V11" s="204"/>
      <c r="W11" s="204"/>
      <c r="X11" s="204"/>
      <c r="Y11" s="204"/>
      <c r="Z11" s="204"/>
      <c r="AA11" s="204"/>
      <c r="AB11" s="204"/>
      <c r="AC11" s="204"/>
      <c r="AD11" s="204"/>
      <c r="AE11" s="204"/>
      <c r="AF11" s="204"/>
      <c r="AG11" s="204"/>
      <c r="AH11" s="204"/>
      <c r="AI11" s="204"/>
      <c r="AJ11" s="204"/>
      <c r="AK11" s="204"/>
      <c r="AL11" s="204"/>
    </row>
    <row r="12" spans="1:38" s="205" customFormat="1" ht="15" customHeight="1" x14ac:dyDescent="0.4">
      <c r="A12" s="204"/>
      <c r="B12" s="204"/>
      <c r="C12" s="206"/>
      <c r="D12" s="206"/>
      <c r="E12" s="206"/>
      <c r="F12" s="204"/>
      <c r="G12" s="204"/>
      <c r="H12" s="659"/>
      <c r="I12" s="659"/>
      <c r="J12" s="659"/>
      <c r="K12" s="659"/>
      <c r="L12" s="659"/>
      <c r="M12" s="659"/>
      <c r="N12" s="204"/>
      <c r="O12" s="204"/>
      <c r="P12" s="204"/>
      <c r="Q12" s="204"/>
      <c r="R12" s="204"/>
      <c r="S12" s="204"/>
      <c r="T12" s="204"/>
      <c r="U12" s="204"/>
      <c r="V12" s="207"/>
      <c r="W12" s="207"/>
      <c r="X12" s="207"/>
      <c r="Y12" s="207"/>
      <c r="Z12" s="207"/>
      <c r="AA12" s="208"/>
      <c r="AB12" s="207"/>
      <c r="AC12" s="207"/>
      <c r="AD12" s="207"/>
      <c r="AE12" s="207"/>
      <c r="AF12" s="207"/>
      <c r="AG12" s="204"/>
      <c r="AH12" s="204"/>
      <c r="AI12" s="204"/>
      <c r="AJ12" s="204"/>
      <c r="AK12" s="204"/>
      <c r="AL12" s="204"/>
    </row>
    <row r="13" spans="1:38" s="205" customFormat="1" ht="15" customHeight="1" x14ac:dyDescent="0.4">
      <c r="A13" s="204"/>
      <c r="B13" s="647" t="s">
        <v>378</v>
      </c>
      <c r="C13" s="648"/>
      <c r="D13" s="648"/>
      <c r="E13" s="648"/>
      <c r="F13" s="204" t="s">
        <v>292</v>
      </c>
      <c r="G13" s="649" t="str">
        <f>IF(データシート!C8="リース",データシート!P49,"")</f>
        <v/>
      </c>
      <c r="H13" s="649"/>
      <c r="I13" s="649"/>
      <c r="J13" s="649"/>
      <c r="K13" s="649"/>
      <c r="L13" s="649"/>
      <c r="M13" s="649"/>
      <c r="N13" s="649"/>
      <c r="O13" s="649"/>
      <c r="P13" s="649"/>
      <c r="Q13" s="649"/>
      <c r="R13" s="649"/>
      <c r="S13" s="204"/>
      <c r="T13" s="204"/>
      <c r="U13" s="204"/>
      <c r="V13" s="204"/>
      <c r="W13" s="204"/>
      <c r="X13" s="204"/>
      <c r="Y13" s="204"/>
      <c r="Z13" s="204"/>
      <c r="AA13" s="204"/>
      <c r="AB13" s="204"/>
      <c r="AC13" s="204"/>
      <c r="AD13" s="204"/>
      <c r="AE13" s="204"/>
      <c r="AF13" s="204"/>
      <c r="AG13" s="204"/>
      <c r="AH13" s="204"/>
      <c r="AI13" s="204"/>
      <c r="AJ13" s="204"/>
      <c r="AK13" s="204"/>
      <c r="AL13" s="204"/>
    </row>
    <row r="14" spans="1:38" s="205" customFormat="1" ht="15" customHeight="1" x14ac:dyDescent="0.4">
      <c r="A14" s="204"/>
      <c r="B14" s="204"/>
      <c r="C14" s="206"/>
      <c r="D14" s="206"/>
      <c r="E14" s="206"/>
      <c r="F14" s="204"/>
      <c r="G14" s="204"/>
      <c r="H14" s="209"/>
      <c r="I14" s="209"/>
      <c r="J14" s="209"/>
      <c r="K14" s="209"/>
      <c r="L14" s="209"/>
      <c r="M14" s="209"/>
      <c r="N14" s="204"/>
      <c r="O14" s="204"/>
      <c r="P14" s="204"/>
      <c r="Q14" s="204"/>
      <c r="R14" s="204"/>
      <c r="S14" s="204"/>
      <c r="T14" s="204"/>
      <c r="U14" s="204"/>
      <c r="V14" s="207"/>
      <c r="W14" s="207"/>
      <c r="X14" s="207"/>
      <c r="Y14" s="207"/>
      <c r="Z14" s="207"/>
      <c r="AA14" s="208"/>
      <c r="AB14" s="207"/>
      <c r="AC14" s="207"/>
      <c r="AD14" s="207"/>
      <c r="AE14" s="207"/>
      <c r="AF14" s="207"/>
      <c r="AG14" s="204"/>
      <c r="AH14" s="204"/>
      <c r="AI14" s="204"/>
      <c r="AJ14" s="204"/>
      <c r="AK14" s="204"/>
      <c r="AL14" s="204"/>
    </row>
    <row r="15" spans="1:38" s="205" customFormat="1" ht="15" customHeight="1" x14ac:dyDescent="0.4">
      <c r="A15" s="204"/>
      <c r="B15" s="647" t="s">
        <v>379</v>
      </c>
      <c r="C15" s="647"/>
      <c r="D15" s="647"/>
      <c r="E15" s="647"/>
      <c r="F15" s="204" t="s">
        <v>292</v>
      </c>
      <c r="G15" s="595" t="str">
        <f>IF(データシート!C8="リース",データシート!D45,"")</f>
        <v/>
      </c>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212"/>
      <c r="AF15" s="212"/>
      <c r="AG15" s="204"/>
      <c r="AH15" s="204"/>
      <c r="AI15" s="204"/>
      <c r="AJ15" s="204"/>
      <c r="AK15" s="204"/>
      <c r="AL15" s="204"/>
    </row>
    <row r="16" spans="1:38" s="205" customFormat="1" ht="15" customHeight="1" x14ac:dyDescent="0.4">
      <c r="A16" s="204"/>
      <c r="B16" s="204"/>
      <c r="C16" s="204"/>
      <c r="D16" s="204"/>
      <c r="E16" s="204"/>
      <c r="F16" s="204"/>
      <c r="G16" s="204"/>
      <c r="H16" s="204"/>
      <c r="I16" s="204"/>
      <c r="J16" s="204"/>
      <c r="K16" s="204"/>
      <c r="L16" s="204"/>
      <c r="M16" s="204"/>
      <c r="N16" s="204"/>
      <c r="O16" s="204"/>
      <c r="P16" s="204"/>
      <c r="Q16" s="204"/>
      <c r="R16" s="204"/>
      <c r="S16" s="204"/>
      <c r="T16" s="204"/>
      <c r="U16" s="204"/>
      <c r="V16" s="207"/>
      <c r="W16" s="207"/>
      <c r="X16" s="207"/>
      <c r="Y16" s="207"/>
      <c r="Z16" s="210"/>
      <c r="AA16" s="210"/>
      <c r="AB16" s="210"/>
      <c r="AC16" s="211"/>
      <c r="AD16" s="212"/>
      <c r="AE16" s="212"/>
      <c r="AF16" s="212"/>
      <c r="AG16" s="204"/>
      <c r="AH16" s="204"/>
      <c r="AI16" s="204"/>
      <c r="AJ16" s="204"/>
      <c r="AK16" s="204"/>
      <c r="AL16" s="204"/>
    </row>
    <row r="17" spans="1:38" s="205" customFormat="1" ht="15" customHeight="1" x14ac:dyDescent="0.4">
      <c r="A17" s="204"/>
      <c r="B17" s="647" t="s">
        <v>380</v>
      </c>
      <c r="C17" s="647"/>
      <c r="D17" s="647"/>
      <c r="E17" s="647"/>
      <c r="F17" s="204" t="s">
        <v>292</v>
      </c>
      <c r="G17" s="642"/>
      <c r="H17" s="642"/>
      <c r="I17" s="642"/>
      <c r="J17" s="642"/>
      <c r="K17" s="643" t="s">
        <v>381</v>
      </c>
      <c r="L17" s="643"/>
      <c r="M17" s="204"/>
      <c r="N17" s="204"/>
      <c r="O17" s="204"/>
      <c r="P17" s="204"/>
      <c r="Q17" s="204"/>
      <c r="R17" s="204"/>
      <c r="S17" s="204"/>
      <c r="T17" s="204"/>
      <c r="U17" s="204"/>
      <c r="V17" s="207"/>
      <c r="W17" s="207"/>
      <c r="X17" s="207"/>
      <c r="Y17" s="207"/>
      <c r="Z17" s="210"/>
      <c r="AA17" s="210"/>
      <c r="AB17" s="210"/>
      <c r="AC17" s="211"/>
      <c r="AD17" s="212"/>
      <c r="AE17" s="212"/>
      <c r="AF17" s="212"/>
      <c r="AG17" s="204"/>
      <c r="AH17" s="204"/>
      <c r="AI17" s="204"/>
      <c r="AJ17" s="204"/>
      <c r="AK17" s="204"/>
      <c r="AL17" s="204"/>
    </row>
    <row r="18" spans="1:38" ht="53.25" customHeight="1" x14ac:dyDescent="0.4">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ht="18.75" customHeight="1" thickBot="1" x14ac:dyDescent="0.45">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213" t="s">
        <v>382</v>
      </c>
      <c r="AG19" s="199"/>
      <c r="AH19" s="199"/>
      <c r="AI19" s="199"/>
      <c r="AJ19" s="199"/>
      <c r="AK19" s="199"/>
      <c r="AL19" s="199"/>
    </row>
    <row r="20" spans="1:38" ht="30" customHeight="1" thickBot="1" x14ac:dyDescent="0.45">
      <c r="A20" s="199"/>
      <c r="B20" s="199"/>
      <c r="C20" s="596" t="s">
        <v>383</v>
      </c>
      <c r="D20" s="597"/>
      <c r="E20" s="597"/>
      <c r="F20" s="597"/>
      <c r="G20" s="597"/>
      <c r="H20" s="598"/>
      <c r="I20" s="644" t="s">
        <v>384</v>
      </c>
      <c r="J20" s="597"/>
      <c r="K20" s="597"/>
      <c r="L20" s="597"/>
      <c r="M20" s="597"/>
      <c r="N20" s="597"/>
      <c r="O20" s="597"/>
      <c r="P20" s="598"/>
      <c r="Q20" s="644" t="s">
        <v>385</v>
      </c>
      <c r="R20" s="597"/>
      <c r="S20" s="597"/>
      <c r="T20" s="597"/>
      <c r="U20" s="597"/>
      <c r="V20" s="597"/>
      <c r="W20" s="597"/>
      <c r="X20" s="598"/>
      <c r="Y20" s="597" t="s">
        <v>386</v>
      </c>
      <c r="Z20" s="597"/>
      <c r="AA20" s="597"/>
      <c r="AB20" s="597"/>
      <c r="AC20" s="597"/>
      <c r="AD20" s="597"/>
      <c r="AE20" s="597"/>
      <c r="AF20" s="638"/>
      <c r="AG20" s="199"/>
      <c r="AH20" s="199"/>
      <c r="AI20" s="199"/>
      <c r="AJ20" s="199"/>
      <c r="AK20" s="199"/>
      <c r="AL20" s="199"/>
    </row>
    <row r="21" spans="1:38" ht="29.25" customHeight="1" x14ac:dyDescent="0.4">
      <c r="A21" s="199"/>
      <c r="B21" s="199"/>
      <c r="C21" s="613" t="s">
        <v>387</v>
      </c>
      <c r="D21" s="614"/>
      <c r="E21" s="614"/>
      <c r="F21" s="614"/>
      <c r="G21" s="614"/>
      <c r="H21" s="615"/>
      <c r="I21" s="214"/>
      <c r="J21" s="639" t="str">
        <f>IF(データシート!C8="リース",データシート!D63,"")</f>
        <v/>
      </c>
      <c r="K21" s="639"/>
      <c r="L21" s="639"/>
      <c r="M21" s="639"/>
      <c r="N21" s="639"/>
      <c r="O21" s="639"/>
      <c r="P21" s="215"/>
      <c r="Q21" s="216"/>
      <c r="R21" s="639" t="str">
        <f>J21</f>
        <v/>
      </c>
      <c r="S21" s="639"/>
      <c r="T21" s="639"/>
      <c r="U21" s="639"/>
      <c r="V21" s="639"/>
      <c r="W21" s="639"/>
      <c r="X21" s="217"/>
      <c r="Y21" s="640"/>
      <c r="Z21" s="617"/>
      <c r="AA21" s="617"/>
      <c r="AB21" s="617"/>
      <c r="AC21" s="617"/>
      <c r="AD21" s="617"/>
      <c r="AE21" s="617"/>
      <c r="AF21" s="641"/>
      <c r="AG21" s="199"/>
      <c r="AH21" s="199"/>
      <c r="AI21" s="199"/>
      <c r="AJ21" s="199"/>
      <c r="AK21" s="199"/>
      <c r="AL21" s="199"/>
    </row>
    <row r="22" spans="1:38" ht="29.25" customHeight="1" x14ac:dyDescent="0.4">
      <c r="A22" s="199"/>
      <c r="B22" s="199"/>
      <c r="C22" s="602" t="s">
        <v>388</v>
      </c>
      <c r="D22" s="603"/>
      <c r="E22" s="603"/>
      <c r="F22" s="603"/>
      <c r="G22" s="603"/>
      <c r="H22" s="604"/>
      <c r="I22" s="218"/>
      <c r="J22" s="605">
        <v>0</v>
      </c>
      <c r="K22" s="605"/>
      <c r="L22" s="605"/>
      <c r="M22" s="605"/>
      <c r="N22" s="605"/>
      <c r="O22" s="605"/>
      <c r="P22" s="219"/>
      <c r="Q22" s="218" t="s">
        <v>389</v>
      </c>
      <c r="R22" s="627"/>
      <c r="S22" s="627"/>
      <c r="T22" s="627"/>
      <c r="U22" s="627"/>
      <c r="V22" s="627"/>
      <c r="W22" s="627"/>
      <c r="X22" s="219"/>
      <c r="Y22" s="628"/>
      <c r="Z22" s="629"/>
      <c r="AA22" s="629"/>
      <c r="AB22" s="629"/>
      <c r="AC22" s="629"/>
      <c r="AD22" s="629"/>
      <c r="AE22" s="629"/>
      <c r="AF22" s="630"/>
      <c r="AG22" s="199"/>
      <c r="AH22" s="199"/>
      <c r="AI22" s="199"/>
      <c r="AJ22" s="199"/>
      <c r="AK22" s="199"/>
      <c r="AL22" s="199"/>
    </row>
    <row r="23" spans="1:38" ht="29.25" customHeight="1" thickBot="1" x14ac:dyDescent="0.45">
      <c r="A23" s="199"/>
      <c r="B23" s="199"/>
      <c r="C23" s="631" t="s">
        <v>390</v>
      </c>
      <c r="D23" s="632"/>
      <c r="E23" s="632"/>
      <c r="F23" s="632"/>
      <c r="G23" s="632"/>
      <c r="H23" s="633"/>
      <c r="I23" s="220"/>
      <c r="J23" s="634" t="str">
        <f>IFERROR(J21-J22,"")</f>
        <v/>
      </c>
      <c r="K23" s="634"/>
      <c r="L23" s="634"/>
      <c r="M23" s="634"/>
      <c r="N23" s="634"/>
      <c r="O23" s="634"/>
      <c r="P23" s="221"/>
      <c r="Q23" s="220"/>
      <c r="R23" s="634" t="str">
        <f>IFERROR(R21-R22,"")</f>
        <v/>
      </c>
      <c r="S23" s="634"/>
      <c r="T23" s="634"/>
      <c r="U23" s="634"/>
      <c r="V23" s="634"/>
      <c r="W23" s="634"/>
      <c r="X23" s="221"/>
      <c r="Y23" s="635"/>
      <c r="Z23" s="636"/>
      <c r="AA23" s="636"/>
      <c r="AB23" s="636"/>
      <c r="AC23" s="636"/>
      <c r="AD23" s="636"/>
      <c r="AE23" s="636"/>
      <c r="AF23" s="637"/>
      <c r="AG23" s="199"/>
      <c r="AH23" s="199"/>
      <c r="AI23" s="199"/>
      <c r="AJ23" s="222"/>
      <c r="AK23" s="199"/>
      <c r="AL23" s="199"/>
    </row>
    <row r="24" spans="1:38" ht="29.25" customHeight="1" x14ac:dyDescent="0.4">
      <c r="A24" s="199"/>
      <c r="B24" s="199"/>
      <c r="C24" s="613" t="s">
        <v>391</v>
      </c>
      <c r="D24" s="614"/>
      <c r="E24" s="614"/>
      <c r="F24" s="614"/>
      <c r="G24" s="614"/>
      <c r="H24" s="615"/>
      <c r="I24" s="214"/>
      <c r="J24" s="616"/>
      <c r="K24" s="616"/>
      <c r="L24" s="616"/>
      <c r="M24" s="616"/>
      <c r="N24" s="616"/>
      <c r="O24" s="616"/>
      <c r="P24" s="215"/>
      <c r="Q24" s="216"/>
      <c r="R24" s="616"/>
      <c r="S24" s="616"/>
      <c r="T24" s="616"/>
      <c r="U24" s="616"/>
      <c r="V24" s="616"/>
      <c r="W24" s="616"/>
      <c r="X24" s="217"/>
      <c r="Y24" s="617"/>
      <c r="Z24" s="618"/>
      <c r="AA24" s="618"/>
      <c r="AB24" s="618"/>
      <c r="AC24" s="618"/>
      <c r="AD24" s="618"/>
      <c r="AE24" s="618"/>
      <c r="AF24" s="619"/>
      <c r="AG24" s="199"/>
      <c r="AH24" s="199"/>
      <c r="AI24" s="199"/>
      <c r="AJ24" s="222"/>
      <c r="AK24" s="199"/>
      <c r="AL24" s="199"/>
    </row>
    <row r="25" spans="1:38" ht="29.25" customHeight="1" x14ac:dyDescent="0.4">
      <c r="A25" s="199"/>
      <c r="B25" s="199"/>
      <c r="C25" s="620" t="s">
        <v>392</v>
      </c>
      <c r="D25" s="621"/>
      <c r="E25" s="621"/>
      <c r="F25" s="621"/>
      <c r="G25" s="621"/>
      <c r="H25" s="622"/>
      <c r="I25" s="223"/>
      <c r="J25" s="623"/>
      <c r="K25" s="623"/>
      <c r="L25" s="623"/>
      <c r="M25" s="623"/>
      <c r="N25" s="623"/>
      <c r="O25" s="623"/>
      <c r="P25" s="224"/>
      <c r="Q25" s="225"/>
      <c r="R25" s="623"/>
      <c r="S25" s="623"/>
      <c r="T25" s="623"/>
      <c r="U25" s="623"/>
      <c r="V25" s="623"/>
      <c r="W25" s="623"/>
      <c r="X25" s="226"/>
      <c r="Y25" s="624"/>
      <c r="Z25" s="625"/>
      <c r="AA25" s="625"/>
      <c r="AB25" s="625"/>
      <c r="AC25" s="625"/>
      <c r="AD25" s="625"/>
      <c r="AE25" s="625"/>
      <c r="AF25" s="626"/>
      <c r="AG25" s="199"/>
      <c r="AH25" s="199"/>
      <c r="AI25" s="199"/>
      <c r="AJ25" s="199"/>
      <c r="AK25" s="199"/>
      <c r="AL25" s="199"/>
    </row>
    <row r="26" spans="1:38" ht="29.25" customHeight="1" thickBot="1" x14ac:dyDescent="0.45">
      <c r="A26" s="199"/>
      <c r="B26" s="199"/>
      <c r="C26" s="602" t="s">
        <v>393</v>
      </c>
      <c r="D26" s="603"/>
      <c r="E26" s="603"/>
      <c r="F26" s="603"/>
      <c r="G26" s="603"/>
      <c r="H26" s="604"/>
      <c r="I26" s="218"/>
      <c r="J26" s="605">
        <f>SUM(J24:O25)</f>
        <v>0</v>
      </c>
      <c r="K26" s="605"/>
      <c r="L26" s="605"/>
      <c r="M26" s="605"/>
      <c r="N26" s="605"/>
      <c r="O26" s="605"/>
      <c r="P26" s="219"/>
      <c r="Q26" s="218"/>
      <c r="R26" s="605">
        <f>SUM(R24:W25)</f>
        <v>0</v>
      </c>
      <c r="S26" s="605"/>
      <c r="T26" s="605"/>
      <c r="U26" s="605"/>
      <c r="V26" s="605"/>
      <c r="W26" s="605"/>
      <c r="X26" s="219"/>
      <c r="Y26" s="606"/>
      <c r="Z26" s="607"/>
      <c r="AA26" s="607"/>
      <c r="AB26" s="607"/>
      <c r="AC26" s="607"/>
      <c r="AD26" s="607"/>
      <c r="AE26" s="607"/>
      <c r="AF26" s="608"/>
      <c r="AG26" s="199"/>
      <c r="AH26" s="199"/>
      <c r="AI26" s="199"/>
      <c r="AJ26" s="199"/>
      <c r="AK26" s="199"/>
      <c r="AL26" s="199"/>
    </row>
    <row r="27" spans="1:38" ht="29.25" customHeight="1" thickBot="1" x14ac:dyDescent="0.45">
      <c r="A27" s="199"/>
      <c r="B27" s="199"/>
      <c r="C27" s="596" t="s">
        <v>394</v>
      </c>
      <c r="D27" s="597"/>
      <c r="E27" s="597"/>
      <c r="F27" s="597"/>
      <c r="G27" s="597"/>
      <c r="H27" s="598"/>
      <c r="I27" s="227" t="s">
        <v>389</v>
      </c>
      <c r="J27" s="609"/>
      <c r="K27" s="609"/>
      <c r="L27" s="609"/>
      <c r="M27" s="609"/>
      <c r="N27" s="609"/>
      <c r="O27" s="609"/>
      <c r="P27" s="228"/>
      <c r="Q27" s="227" t="s">
        <v>389</v>
      </c>
      <c r="R27" s="609"/>
      <c r="S27" s="609"/>
      <c r="T27" s="609"/>
      <c r="U27" s="609"/>
      <c r="V27" s="609"/>
      <c r="W27" s="609"/>
      <c r="X27" s="228"/>
      <c r="Y27" s="610"/>
      <c r="Z27" s="611"/>
      <c r="AA27" s="611"/>
      <c r="AB27" s="611"/>
      <c r="AC27" s="611"/>
      <c r="AD27" s="611"/>
      <c r="AE27" s="611"/>
      <c r="AF27" s="612"/>
      <c r="AG27" s="199"/>
      <c r="AH27" s="199"/>
      <c r="AI27" s="199"/>
      <c r="AJ27" s="199"/>
      <c r="AK27" s="199"/>
      <c r="AL27" s="199"/>
    </row>
    <row r="28" spans="1:38" ht="29.25" customHeight="1" thickBot="1" x14ac:dyDescent="0.45">
      <c r="A28" s="199"/>
      <c r="B28" s="199"/>
      <c r="C28" s="596" t="s">
        <v>395</v>
      </c>
      <c r="D28" s="597"/>
      <c r="E28" s="597"/>
      <c r="F28" s="597"/>
      <c r="G28" s="597"/>
      <c r="H28" s="598"/>
      <c r="I28" s="227"/>
      <c r="J28" s="599" t="str">
        <f>IFERROR((J23+J26-J27),"")</f>
        <v/>
      </c>
      <c r="K28" s="599"/>
      <c r="L28" s="599"/>
      <c r="M28" s="599"/>
      <c r="N28" s="599"/>
      <c r="O28" s="599"/>
      <c r="P28" s="228"/>
      <c r="Q28" s="227"/>
      <c r="R28" s="599" t="str">
        <f>IFERROR((R23+R26-R27),"")</f>
        <v/>
      </c>
      <c r="S28" s="599"/>
      <c r="T28" s="599"/>
      <c r="U28" s="599"/>
      <c r="V28" s="599"/>
      <c r="W28" s="599"/>
      <c r="X28" s="228"/>
      <c r="Y28" s="269" t="s">
        <v>418</v>
      </c>
      <c r="Z28" s="645" t="str">
        <f>IFERROR(J28-R28,"")</f>
        <v/>
      </c>
      <c r="AA28" s="645"/>
      <c r="AB28" s="645"/>
      <c r="AC28" s="645"/>
      <c r="AD28" s="645"/>
      <c r="AE28" s="645"/>
      <c r="AF28" s="646"/>
      <c r="AG28" s="199"/>
      <c r="AH28" s="199"/>
      <c r="AI28" s="199"/>
      <c r="AJ28" s="199"/>
      <c r="AK28" s="199"/>
      <c r="AL28" s="199"/>
    </row>
    <row r="29" spans="1:38" ht="29.25" customHeight="1" x14ac:dyDescent="0.4">
      <c r="A29" s="199"/>
      <c r="B29" s="199"/>
      <c r="C29" s="666" t="s">
        <v>396</v>
      </c>
      <c r="D29" s="667"/>
      <c r="E29" s="667"/>
      <c r="F29" s="667"/>
      <c r="G29" s="667"/>
      <c r="H29" s="668"/>
      <c r="I29" s="243"/>
      <c r="J29" s="672"/>
      <c r="K29" s="672"/>
      <c r="L29" s="672"/>
      <c r="M29" s="672"/>
      <c r="N29" s="672"/>
      <c r="O29" s="672"/>
      <c r="P29" s="244"/>
      <c r="Q29" s="255"/>
      <c r="R29" s="678"/>
      <c r="S29" s="678"/>
      <c r="T29" s="678"/>
      <c r="U29" s="678"/>
      <c r="V29" s="678"/>
      <c r="W29" s="678"/>
      <c r="X29" s="256"/>
      <c r="Y29" s="674"/>
      <c r="Z29" s="675"/>
      <c r="AA29" s="675"/>
      <c r="AB29" s="245" t="s">
        <v>401</v>
      </c>
      <c r="AC29" s="245"/>
      <c r="AD29" s="245"/>
      <c r="AE29" s="245"/>
      <c r="AF29" s="246"/>
      <c r="AG29" s="199"/>
      <c r="AH29" s="199"/>
      <c r="AI29" s="199"/>
      <c r="AJ29" s="199"/>
      <c r="AK29" s="199"/>
      <c r="AL29" s="199"/>
    </row>
    <row r="30" spans="1:38" ht="29.25" customHeight="1" thickBot="1" x14ac:dyDescent="0.45">
      <c r="A30" s="199"/>
      <c r="B30" s="199"/>
      <c r="C30" s="669"/>
      <c r="D30" s="670"/>
      <c r="E30" s="670"/>
      <c r="F30" s="670"/>
      <c r="G30" s="670"/>
      <c r="H30" s="671"/>
      <c r="I30" s="247"/>
      <c r="J30" s="673"/>
      <c r="K30" s="673"/>
      <c r="L30" s="673"/>
      <c r="M30" s="673"/>
      <c r="N30" s="673"/>
      <c r="O30" s="673"/>
      <c r="P30" s="248"/>
      <c r="Q30" s="258"/>
      <c r="R30" s="679"/>
      <c r="S30" s="679"/>
      <c r="T30" s="679"/>
      <c r="U30" s="679"/>
      <c r="V30" s="679"/>
      <c r="W30" s="679"/>
      <c r="X30" s="259"/>
      <c r="Y30" s="676"/>
      <c r="Z30" s="677"/>
      <c r="AA30" s="677"/>
      <c r="AB30" s="249" t="s">
        <v>401</v>
      </c>
      <c r="AC30" s="249"/>
      <c r="AD30" s="249"/>
      <c r="AE30" s="249"/>
      <c r="AF30" s="250"/>
      <c r="AG30" s="199"/>
      <c r="AH30" s="199"/>
      <c r="AI30" s="199"/>
      <c r="AJ30" s="199"/>
      <c r="AK30" s="199"/>
      <c r="AL30" s="199"/>
    </row>
    <row r="31" spans="1:38" ht="9" customHeight="1" x14ac:dyDescent="0.4">
      <c r="A31" s="199"/>
      <c r="B31" s="199"/>
      <c r="C31" s="234"/>
      <c r="D31" s="234"/>
      <c r="E31" s="234"/>
      <c r="F31" s="234"/>
      <c r="G31" s="234"/>
      <c r="H31" s="234"/>
      <c r="I31" s="235"/>
      <c r="J31" s="251"/>
      <c r="K31" s="251"/>
      <c r="L31" s="251"/>
      <c r="M31" s="251"/>
      <c r="N31" s="251"/>
      <c r="O31" s="251"/>
      <c r="P31" s="236"/>
      <c r="Q31" s="235"/>
      <c r="R31" s="235"/>
      <c r="S31" s="235"/>
      <c r="T31" s="235"/>
      <c r="U31" s="251"/>
      <c r="V31" s="251"/>
      <c r="W31" s="251"/>
      <c r="X31" s="251"/>
      <c r="Y31" s="239"/>
      <c r="Z31" s="240"/>
      <c r="AA31" s="240"/>
      <c r="AB31" s="240"/>
      <c r="AC31" s="240"/>
      <c r="AD31" s="240"/>
      <c r="AE31" s="240"/>
      <c r="AF31" s="240"/>
      <c r="AG31" s="199"/>
      <c r="AH31" s="199"/>
      <c r="AI31" s="199"/>
      <c r="AJ31" s="199"/>
      <c r="AK31" s="199"/>
      <c r="AL31" s="199"/>
    </row>
    <row r="32" spans="1:38" ht="16.5" customHeight="1" x14ac:dyDescent="0.4">
      <c r="A32" s="199"/>
      <c r="B32" s="199"/>
      <c r="C32" s="241" t="s">
        <v>397</v>
      </c>
      <c r="D32" s="234"/>
      <c r="E32" s="234"/>
      <c r="F32" s="234"/>
      <c r="G32" s="234"/>
      <c r="H32" s="234"/>
      <c r="I32" s="235"/>
      <c r="J32" s="251"/>
      <c r="K32" s="251"/>
      <c r="L32" s="251"/>
      <c r="M32" s="251"/>
      <c r="N32" s="251"/>
      <c r="O32" s="251"/>
      <c r="P32" s="236"/>
      <c r="Q32" s="235"/>
      <c r="R32" s="235"/>
      <c r="S32" s="235"/>
      <c r="T32" s="235"/>
      <c r="U32" s="251"/>
      <c r="V32" s="251"/>
      <c r="W32" s="251"/>
      <c r="X32" s="251"/>
      <c r="Y32" s="239"/>
      <c r="Z32" s="240"/>
      <c r="AA32" s="240"/>
      <c r="AB32" s="240"/>
      <c r="AC32" s="240"/>
      <c r="AD32" s="240"/>
      <c r="AE32" s="240"/>
      <c r="AF32" s="240"/>
      <c r="AG32" s="199"/>
      <c r="AH32" s="199"/>
      <c r="AI32" s="199"/>
      <c r="AJ32" s="199"/>
      <c r="AK32" s="199"/>
      <c r="AL32" s="199"/>
    </row>
    <row r="33" spans="1:38" ht="16.5" customHeight="1" x14ac:dyDescent="0.4">
      <c r="A33" s="199"/>
      <c r="B33" s="199"/>
      <c r="C33" s="241"/>
      <c r="D33" s="234"/>
      <c r="E33" s="234"/>
      <c r="F33" s="234"/>
      <c r="G33" s="234"/>
      <c r="H33" s="234"/>
      <c r="I33" s="235"/>
      <c r="J33" s="251"/>
      <c r="K33" s="251"/>
      <c r="L33" s="251"/>
      <c r="M33" s="251"/>
      <c r="N33" s="251"/>
      <c r="O33" s="251"/>
      <c r="P33" s="236"/>
      <c r="Q33" s="235"/>
      <c r="R33" s="235"/>
      <c r="S33" s="235"/>
      <c r="T33" s="235"/>
      <c r="U33" s="251"/>
      <c r="V33" s="251"/>
      <c r="W33" s="251"/>
      <c r="X33" s="251"/>
      <c r="Y33" s="239"/>
      <c r="Z33" s="240"/>
      <c r="AA33" s="240"/>
      <c r="AB33" s="240"/>
      <c r="AC33" s="240"/>
      <c r="AD33" s="240"/>
      <c r="AE33" s="240"/>
      <c r="AF33" s="240"/>
      <c r="AG33" s="199"/>
      <c r="AH33" s="199"/>
      <c r="AI33" s="199"/>
      <c r="AJ33" s="199"/>
      <c r="AK33" s="199"/>
      <c r="AL33" s="199"/>
    </row>
    <row r="34" spans="1:38" ht="18.75" customHeight="1" thickBot="1" x14ac:dyDescent="0.45"/>
    <row r="35" spans="1:38" ht="18" customHeight="1" thickBot="1" x14ac:dyDescent="0.45">
      <c r="C35" s="201" t="s">
        <v>398</v>
      </c>
      <c r="L35" s="663">
        <f>IFERROR(J29*G17,"")</f>
        <v>0</v>
      </c>
      <c r="M35" s="664"/>
      <c r="N35" s="664"/>
      <c r="O35" s="664"/>
      <c r="P35" s="665"/>
      <c r="T35" s="660">
        <f>R29*Y29+R30*Y30</f>
        <v>0</v>
      </c>
      <c r="U35" s="661"/>
      <c r="V35" s="661"/>
      <c r="W35" s="662"/>
      <c r="X35" s="252"/>
    </row>
    <row r="36" spans="1:38" x14ac:dyDescent="0.4">
      <c r="C36" s="242" t="s">
        <v>400</v>
      </c>
    </row>
  </sheetData>
  <sheetProtection selectLockedCells="1"/>
  <mergeCells count="62">
    <mergeCell ref="R29:W29"/>
    <mergeCell ref="R30:W30"/>
    <mergeCell ref="Z28:AF28"/>
    <mergeCell ref="B13:E13"/>
    <mergeCell ref="G13:R13"/>
    <mergeCell ref="B15:E15"/>
    <mergeCell ref="B17:E17"/>
    <mergeCell ref="G17:J17"/>
    <mergeCell ref="K17:L17"/>
    <mergeCell ref="C20:H20"/>
    <mergeCell ref="I20:P20"/>
    <mergeCell ref="Q20:X20"/>
    <mergeCell ref="Y20:AF20"/>
    <mergeCell ref="C21:H21"/>
    <mergeCell ref="J21:O21"/>
    <mergeCell ref="R21:W21"/>
    <mergeCell ref="AA1:AF1"/>
    <mergeCell ref="D3:AD3"/>
    <mergeCell ref="C4:AF4"/>
    <mergeCell ref="U5:Y5"/>
    <mergeCell ref="N7:R7"/>
    <mergeCell ref="S7:AD7"/>
    <mergeCell ref="B9:E9"/>
    <mergeCell ref="G9:P9"/>
    <mergeCell ref="B11:E11"/>
    <mergeCell ref="G11:R11"/>
    <mergeCell ref="H12:M12"/>
    <mergeCell ref="Y21:AF21"/>
    <mergeCell ref="C22:H22"/>
    <mergeCell ref="J22:O22"/>
    <mergeCell ref="R22:W22"/>
    <mergeCell ref="Y22:AF22"/>
    <mergeCell ref="C23:H23"/>
    <mergeCell ref="J23:O23"/>
    <mergeCell ref="R23:W23"/>
    <mergeCell ref="Y23:AF23"/>
    <mergeCell ref="C24:H24"/>
    <mergeCell ref="J24:O24"/>
    <mergeCell ref="R24:W24"/>
    <mergeCell ref="Y24:AF24"/>
    <mergeCell ref="J25:O25"/>
    <mergeCell ref="R25:W25"/>
    <mergeCell ref="Y25:AF25"/>
    <mergeCell ref="J26:O26"/>
    <mergeCell ref="R26:W26"/>
    <mergeCell ref="Y26:AF26"/>
    <mergeCell ref="T35:W35"/>
    <mergeCell ref="L35:P35"/>
    <mergeCell ref="G15:AD15"/>
    <mergeCell ref="C28:H28"/>
    <mergeCell ref="J28:O28"/>
    <mergeCell ref="R28:W28"/>
    <mergeCell ref="C29:H30"/>
    <mergeCell ref="J29:O30"/>
    <mergeCell ref="Y29:AA29"/>
    <mergeCell ref="C26:H26"/>
    <mergeCell ref="C27:H27"/>
    <mergeCell ref="J27:O27"/>
    <mergeCell ref="R27:W27"/>
    <mergeCell ref="Y27:AF27"/>
    <mergeCell ref="Y30:AA30"/>
    <mergeCell ref="C25:H25"/>
  </mergeCells>
  <phoneticPr fontId="1"/>
  <pageMargins left="0.55118110236220474" right="0.35433070866141736" top="0.62992125984251968" bottom="0.62992125984251968" header="0.27559055118110237"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fitToPage="1"/>
  </sheetPr>
  <dimension ref="A1:AL36"/>
  <sheetViews>
    <sheetView showZeros="0" zoomScale="130" zoomScaleNormal="130" workbookViewId="0">
      <selection activeCell="R22" sqref="R22:W22"/>
    </sheetView>
  </sheetViews>
  <sheetFormatPr defaultColWidth="2.625" defaultRowHeight="12" x14ac:dyDescent="0.4"/>
  <cols>
    <col min="1" max="1" width="0.875" style="201" customWidth="1"/>
    <col min="2" max="32" width="2.625" style="201" customWidth="1"/>
    <col min="33" max="173" width="1.625" style="201" customWidth="1"/>
    <col min="174" max="16384" width="2.625" style="201"/>
  </cols>
  <sheetData>
    <row r="1" spans="1:38" ht="17.25" customHeight="1" x14ac:dyDescent="0.4">
      <c r="A1" s="199"/>
      <c r="B1" s="199"/>
      <c r="C1" s="199"/>
      <c r="D1" s="199"/>
      <c r="E1" s="199"/>
      <c r="F1" s="199"/>
      <c r="G1" s="199"/>
      <c r="H1" s="199"/>
      <c r="I1" s="199"/>
      <c r="J1" s="199"/>
      <c r="K1" s="199"/>
      <c r="L1" s="199"/>
      <c r="M1" s="199"/>
      <c r="N1" s="199"/>
      <c r="O1" s="199"/>
      <c r="P1" s="199"/>
      <c r="Q1" s="199"/>
      <c r="R1" s="200"/>
      <c r="S1" s="199"/>
      <c r="T1" s="199"/>
      <c r="U1" s="199"/>
      <c r="V1" s="199"/>
      <c r="W1" s="199"/>
      <c r="X1" s="199"/>
      <c r="Y1" s="199"/>
      <c r="Z1" s="199"/>
      <c r="AA1" s="650"/>
      <c r="AB1" s="650"/>
      <c r="AC1" s="650"/>
      <c r="AD1" s="650"/>
      <c r="AE1" s="650"/>
      <c r="AF1" s="650"/>
      <c r="AG1" s="199"/>
      <c r="AH1" s="199"/>
      <c r="AI1" s="199"/>
      <c r="AJ1" s="199"/>
      <c r="AK1" s="199"/>
      <c r="AL1" s="199"/>
    </row>
    <row r="2" spans="1:38" ht="20.100000000000001" customHeight="1" x14ac:dyDescent="0.4">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ht="20.100000000000001" customHeight="1" x14ac:dyDescent="0.4">
      <c r="A3" s="199"/>
      <c r="B3" s="199"/>
      <c r="C3" s="199"/>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199"/>
      <c r="AF3" s="199"/>
      <c r="AG3" s="199"/>
      <c r="AH3" s="199"/>
      <c r="AI3" s="199"/>
      <c r="AJ3" s="199"/>
      <c r="AK3" s="199"/>
      <c r="AL3" s="199"/>
    </row>
    <row r="4" spans="1:38" ht="17.25" x14ac:dyDescent="0.4">
      <c r="A4" s="199"/>
      <c r="B4" s="199"/>
      <c r="C4" s="652" t="s">
        <v>374</v>
      </c>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199"/>
      <c r="AH4" s="199"/>
      <c r="AI4" s="199"/>
      <c r="AJ4" s="199"/>
      <c r="AK4" s="199"/>
      <c r="AL4" s="199"/>
    </row>
    <row r="5" spans="1:38" ht="17.25" x14ac:dyDescent="0.4">
      <c r="A5" s="199"/>
      <c r="B5" s="199"/>
      <c r="C5" s="203"/>
      <c r="D5" s="199"/>
      <c r="E5" s="199"/>
      <c r="F5" s="199"/>
      <c r="G5" s="199"/>
      <c r="H5" s="199"/>
      <c r="I5" s="199"/>
      <c r="J5" s="199"/>
      <c r="K5" s="199"/>
      <c r="L5" s="199"/>
      <c r="M5" s="199"/>
      <c r="N5" s="199"/>
      <c r="O5" s="199"/>
      <c r="P5" s="199"/>
      <c r="Q5" s="199"/>
      <c r="R5" s="199"/>
      <c r="S5" s="199"/>
      <c r="T5" s="199"/>
      <c r="U5" s="654"/>
      <c r="V5" s="654"/>
      <c r="W5" s="654"/>
      <c r="X5" s="654"/>
      <c r="Y5" s="654"/>
      <c r="Z5" s="199"/>
      <c r="AA5" s="199"/>
      <c r="AB5" s="199"/>
      <c r="AC5" s="199"/>
      <c r="AD5" s="199"/>
      <c r="AE5" s="199"/>
      <c r="AF5" s="199"/>
      <c r="AG5" s="199"/>
      <c r="AH5" s="199"/>
      <c r="AI5" s="199"/>
      <c r="AJ5" s="199"/>
      <c r="AK5" s="199"/>
      <c r="AL5" s="199"/>
    </row>
    <row r="6" spans="1:38" ht="17.25" customHeight="1" x14ac:dyDescent="0.4">
      <c r="A6" s="199"/>
      <c r="B6" s="199"/>
      <c r="C6" s="203"/>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ht="34.5" customHeight="1" x14ac:dyDescent="0.4">
      <c r="A7" s="199"/>
      <c r="B7" s="199"/>
      <c r="C7" s="203"/>
      <c r="D7" s="199"/>
      <c r="E7" s="199"/>
      <c r="F7" s="199"/>
      <c r="G7" s="199"/>
      <c r="H7" s="199"/>
      <c r="I7" s="199"/>
      <c r="J7" s="199"/>
      <c r="K7" s="199"/>
      <c r="L7" s="199"/>
      <c r="M7" s="199"/>
      <c r="N7" s="655" t="s">
        <v>375</v>
      </c>
      <c r="O7" s="656"/>
      <c r="P7" s="656"/>
      <c r="Q7" s="656"/>
      <c r="R7" s="656"/>
      <c r="S7" s="657" t="str">
        <f>IF(データシート!C8="リース",データシート!D17,"")</f>
        <v/>
      </c>
      <c r="T7" s="658"/>
      <c r="U7" s="658"/>
      <c r="V7" s="658"/>
      <c r="W7" s="658"/>
      <c r="X7" s="658"/>
      <c r="Y7" s="658"/>
      <c r="Z7" s="658"/>
      <c r="AA7" s="658"/>
      <c r="AB7" s="658"/>
      <c r="AC7" s="658"/>
      <c r="AD7" s="658"/>
      <c r="AE7" s="199"/>
      <c r="AF7" s="199"/>
      <c r="AG7" s="199"/>
      <c r="AH7" s="199"/>
      <c r="AI7" s="199"/>
      <c r="AJ7" s="199"/>
      <c r="AK7" s="199"/>
      <c r="AL7" s="199"/>
    </row>
    <row r="8" spans="1:38" ht="17.25" x14ac:dyDescent="0.4">
      <c r="A8" s="199"/>
      <c r="B8" s="199"/>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s="205" customFormat="1" ht="15" customHeight="1" x14ac:dyDescent="0.4">
      <c r="A9" s="204"/>
      <c r="B9" s="647" t="s">
        <v>376</v>
      </c>
      <c r="C9" s="648"/>
      <c r="D9" s="648"/>
      <c r="E9" s="648"/>
      <c r="F9" s="204" t="s">
        <v>292</v>
      </c>
      <c r="G9" s="649" t="str">
        <f>IF(データシート!C8="リース",データシート!D52,"")</f>
        <v/>
      </c>
      <c r="H9" s="649"/>
      <c r="I9" s="649"/>
      <c r="J9" s="649"/>
      <c r="K9" s="649"/>
      <c r="L9" s="649"/>
      <c r="M9" s="649"/>
      <c r="N9" s="649"/>
      <c r="O9" s="649"/>
      <c r="P9" s="649"/>
      <c r="Q9" s="204"/>
      <c r="R9" s="204"/>
      <c r="S9" s="204"/>
      <c r="T9" s="204"/>
      <c r="U9" s="204"/>
      <c r="V9" s="204"/>
      <c r="W9" s="204"/>
      <c r="X9" s="204"/>
      <c r="Y9" s="204"/>
      <c r="Z9" s="204"/>
      <c r="AA9" s="204"/>
      <c r="AB9" s="204"/>
      <c r="AC9" s="204"/>
      <c r="AD9" s="204"/>
      <c r="AE9" s="204"/>
      <c r="AF9" s="204"/>
      <c r="AG9" s="204"/>
      <c r="AH9" s="204"/>
      <c r="AI9" s="204"/>
      <c r="AJ9" s="204"/>
      <c r="AK9" s="204"/>
      <c r="AL9" s="204"/>
    </row>
    <row r="10" spans="1:38" s="205" customFormat="1" ht="15" customHeight="1" x14ac:dyDescent="0.4">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38" s="205" customFormat="1" ht="15" customHeight="1" x14ac:dyDescent="0.4">
      <c r="A11" s="204"/>
      <c r="B11" s="647" t="s">
        <v>377</v>
      </c>
      <c r="C11" s="648"/>
      <c r="D11" s="648"/>
      <c r="E11" s="648"/>
      <c r="F11" s="204" t="s">
        <v>292</v>
      </c>
      <c r="G11" s="649" t="str">
        <f>IF(データシート!C8="リース",データシート!P54,"")</f>
        <v/>
      </c>
      <c r="H11" s="649"/>
      <c r="I11" s="649"/>
      <c r="J11" s="649"/>
      <c r="K11" s="649"/>
      <c r="L11" s="649"/>
      <c r="M11" s="649"/>
      <c r="N11" s="649"/>
      <c r="O11" s="649"/>
      <c r="P11" s="649"/>
      <c r="Q11" s="649"/>
      <c r="R11" s="649"/>
      <c r="S11" s="204"/>
      <c r="T11" s="204"/>
      <c r="U11" s="204"/>
      <c r="V11" s="204"/>
      <c r="W11" s="204"/>
      <c r="X11" s="204"/>
      <c r="Y11" s="204"/>
      <c r="Z11" s="204"/>
      <c r="AA11" s="204"/>
      <c r="AB11" s="204"/>
      <c r="AC11" s="204"/>
      <c r="AD11" s="204"/>
      <c r="AE11" s="204"/>
      <c r="AF11" s="204"/>
      <c r="AG11" s="204"/>
      <c r="AH11" s="204"/>
      <c r="AI11" s="204"/>
      <c r="AJ11" s="204"/>
      <c r="AK11" s="204"/>
      <c r="AL11" s="204"/>
    </row>
    <row r="12" spans="1:38" s="205" customFormat="1" ht="15" customHeight="1" x14ac:dyDescent="0.4">
      <c r="A12" s="204"/>
      <c r="B12" s="204"/>
      <c r="C12" s="206"/>
      <c r="D12" s="206"/>
      <c r="E12" s="206"/>
      <c r="F12" s="204"/>
      <c r="G12" s="204"/>
      <c r="H12" s="659"/>
      <c r="I12" s="659"/>
      <c r="J12" s="659"/>
      <c r="K12" s="659"/>
      <c r="L12" s="659"/>
      <c r="M12" s="659"/>
      <c r="N12" s="204"/>
      <c r="O12" s="204"/>
      <c r="P12" s="204"/>
      <c r="Q12" s="204"/>
      <c r="R12" s="204"/>
      <c r="S12" s="204"/>
      <c r="T12" s="204"/>
      <c r="U12" s="204"/>
      <c r="V12" s="207"/>
      <c r="W12" s="207"/>
      <c r="X12" s="207"/>
      <c r="Y12" s="207"/>
      <c r="Z12" s="207"/>
      <c r="AA12" s="208"/>
      <c r="AB12" s="207"/>
      <c r="AC12" s="207"/>
      <c r="AD12" s="207"/>
      <c r="AE12" s="207"/>
      <c r="AF12" s="207"/>
      <c r="AG12" s="204"/>
      <c r="AH12" s="204"/>
      <c r="AI12" s="204"/>
      <c r="AJ12" s="204"/>
      <c r="AK12" s="204"/>
      <c r="AL12" s="204"/>
    </row>
    <row r="13" spans="1:38" s="205" customFormat="1" ht="15" customHeight="1" x14ac:dyDescent="0.4">
      <c r="A13" s="204"/>
      <c r="B13" s="647" t="s">
        <v>378</v>
      </c>
      <c r="C13" s="648"/>
      <c r="D13" s="648"/>
      <c r="E13" s="648"/>
      <c r="F13" s="204" t="s">
        <v>292</v>
      </c>
      <c r="G13" s="649" t="str">
        <f>IF(データシート!C8="リース",データシート!P49,"")</f>
        <v/>
      </c>
      <c r="H13" s="649"/>
      <c r="I13" s="649"/>
      <c r="J13" s="649"/>
      <c r="K13" s="649"/>
      <c r="L13" s="649"/>
      <c r="M13" s="649"/>
      <c r="N13" s="649"/>
      <c r="O13" s="649"/>
      <c r="P13" s="649"/>
      <c r="Q13" s="649"/>
      <c r="R13" s="649"/>
      <c r="S13" s="204"/>
      <c r="T13" s="204"/>
      <c r="U13" s="204"/>
      <c r="V13" s="204"/>
      <c r="W13" s="204"/>
      <c r="X13" s="204"/>
      <c r="Y13" s="204"/>
      <c r="Z13" s="204"/>
      <c r="AA13" s="204"/>
      <c r="AB13" s="204"/>
      <c r="AC13" s="204"/>
      <c r="AD13" s="204"/>
      <c r="AE13" s="204"/>
      <c r="AF13" s="204"/>
      <c r="AG13" s="204"/>
      <c r="AH13" s="204"/>
      <c r="AI13" s="204"/>
      <c r="AJ13" s="204"/>
      <c r="AK13" s="204"/>
      <c r="AL13" s="204"/>
    </row>
    <row r="14" spans="1:38" s="205" customFormat="1" ht="15" customHeight="1" x14ac:dyDescent="0.4">
      <c r="A14" s="204"/>
      <c r="B14" s="204"/>
      <c r="C14" s="206"/>
      <c r="D14" s="206"/>
      <c r="E14" s="206"/>
      <c r="F14" s="204"/>
      <c r="G14" s="204"/>
      <c r="H14" s="209"/>
      <c r="I14" s="209"/>
      <c r="J14" s="209"/>
      <c r="K14" s="209"/>
      <c r="L14" s="209"/>
      <c r="M14" s="209"/>
      <c r="N14" s="204"/>
      <c r="O14" s="204"/>
      <c r="P14" s="204"/>
      <c r="Q14" s="204"/>
      <c r="R14" s="204"/>
      <c r="S14" s="204"/>
      <c r="T14" s="204"/>
      <c r="U14" s="204"/>
      <c r="V14" s="207"/>
      <c r="W14" s="207"/>
      <c r="X14" s="207"/>
      <c r="Y14" s="207"/>
      <c r="Z14" s="207"/>
      <c r="AA14" s="208"/>
      <c r="AB14" s="207"/>
      <c r="AC14" s="207"/>
      <c r="AD14" s="207"/>
      <c r="AE14" s="207"/>
      <c r="AF14" s="207"/>
      <c r="AG14" s="204"/>
      <c r="AH14" s="204"/>
      <c r="AI14" s="204"/>
      <c r="AJ14" s="204"/>
      <c r="AK14" s="204"/>
      <c r="AL14" s="204"/>
    </row>
    <row r="15" spans="1:38" s="205" customFormat="1" ht="15" customHeight="1" x14ac:dyDescent="0.4">
      <c r="A15" s="204"/>
      <c r="B15" s="647" t="s">
        <v>379</v>
      </c>
      <c r="C15" s="647"/>
      <c r="D15" s="647"/>
      <c r="E15" s="647"/>
      <c r="F15" s="204" t="s">
        <v>292</v>
      </c>
      <c r="G15" s="595" t="str">
        <f>IF(データシート!C8="リース",データシート!D45,"")</f>
        <v/>
      </c>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212"/>
      <c r="AF15" s="212"/>
      <c r="AG15" s="204"/>
      <c r="AH15" s="204"/>
      <c r="AI15" s="204"/>
      <c r="AJ15" s="204"/>
      <c r="AK15" s="204"/>
      <c r="AL15" s="204"/>
    </row>
    <row r="16" spans="1:38" s="205" customFormat="1" ht="15" customHeight="1" x14ac:dyDescent="0.4">
      <c r="A16" s="204"/>
      <c r="B16" s="204"/>
      <c r="C16" s="204"/>
      <c r="D16" s="204"/>
      <c r="E16" s="204"/>
      <c r="F16" s="204"/>
      <c r="G16" s="204"/>
      <c r="H16" s="204"/>
      <c r="I16" s="204"/>
      <c r="J16" s="204"/>
      <c r="K16" s="204"/>
      <c r="L16" s="204"/>
      <c r="M16" s="204"/>
      <c r="N16" s="204"/>
      <c r="O16" s="204"/>
      <c r="P16" s="204"/>
      <c r="Q16" s="204"/>
      <c r="R16" s="204"/>
      <c r="S16" s="204"/>
      <c r="T16" s="204"/>
      <c r="U16" s="204"/>
      <c r="V16" s="207"/>
      <c r="W16" s="207"/>
      <c r="X16" s="207"/>
      <c r="Y16" s="207"/>
      <c r="Z16" s="210"/>
      <c r="AA16" s="210"/>
      <c r="AB16" s="210"/>
      <c r="AC16" s="211"/>
      <c r="AD16" s="212"/>
      <c r="AE16" s="212"/>
      <c r="AF16" s="212"/>
      <c r="AG16" s="204"/>
      <c r="AH16" s="204"/>
      <c r="AI16" s="204"/>
      <c r="AJ16" s="204"/>
      <c r="AK16" s="204"/>
      <c r="AL16" s="204"/>
    </row>
    <row r="17" spans="1:38" s="205" customFormat="1" ht="15" customHeight="1" x14ac:dyDescent="0.4">
      <c r="A17" s="204"/>
      <c r="B17" s="647" t="s">
        <v>380</v>
      </c>
      <c r="C17" s="647"/>
      <c r="D17" s="647"/>
      <c r="E17" s="647"/>
      <c r="F17" s="204" t="s">
        <v>292</v>
      </c>
      <c r="G17" s="642"/>
      <c r="H17" s="642"/>
      <c r="I17" s="642"/>
      <c r="J17" s="642"/>
      <c r="K17" s="643" t="s">
        <v>381</v>
      </c>
      <c r="L17" s="643"/>
      <c r="M17" s="204"/>
      <c r="N17" s="204"/>
      <c r="O17" s="204"/>
      <c r="P17" s="204"/>
      <c r="Q17" s="204"/>
      <c r="R17" s="204"/>
      <c r="S17" s="204"/>
      <c r="T17" s="204"/>
      <c r="U17" s="204"/>
      <c r="V17" s="207"/>
      <c r="W17" s="207"/>
      <c r="X17" s="207"/>
      <c r="Y17" s="207"/>
      <c r="Z17" s="210"/>
      <c r="AA17" s="210"/>
      <c r="AB17" s="210"/>
      <c r="AC17" s="211"/>
      <c r="AD17" s="212"/>
      <c r="AE17" s="212"/>
      <c r="AF17" s="212"/>
      <c r="AG17" s="204"/>
      <c r="AH17" s="204"/>
      <c r="AI17" s="204"/>
      <c r="AJ17" s="204"/>
      <c r="AK17" s="204"/>
      <c r="AL17" s="204"/>
    </row>
    <row r="18" spans="1:38" ht="53.25" customHeight="1" x14ac:dyDescent="0.4">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ht="18.75" customHeight="1" thickBot="1" x14ac:dyDescent="0.45">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213" t="s">
        <v>382</v>
      </c>
      <c r="AG19" s="199"/>
      <c r="AH19" s="199"/>
      <c r="AI19" s="199"/>
      <c r="AJ19" s="199"/>
      <c r="AK19" s="199"/>
      <c r="AL19" s="199"/>
    </row>
    <row r="20" spans="1:38" ht="30" customHeight="1" thickBot="1" x14ac:dyDescent="0.45">
      <c r="A20" s="199"/>
      <c r="B20" s="199"/>
      <c r="C20" s="596" t="s">
        <v>383</v>
      </c>
      <c r="D20" s="597"/>
      <c r="E20" s="597"/>
      <c r="F20" s="597"/>
      <c r="G20" s="597"/>
      <c r="H20" s="598"/>
      <c r="I20" s="644" t="s">
        <v>384</v>
      </c>
      <c r="J20" s="597"/>
      <c r="K20" s="597"/>
      <c r="L20" s="597"/>
      <c r="M20" s="597"/>
      <c r="N20" s="597"/>
      <c r="O20" s="597"/>
      <c r="P20" s="598"/>
      <c r="Q20" s="644" t="s">
        <v>385</v>
      </c>
      <c r="R20" s="597"/>
      <c r="S20" s="597"/>
      <c r="T20" s="597"/>
      <c r="U20" s="597"/>
      <c r="V20" s="597"/>
      <c r="W20" s="597"/>
      <c r="X20" s="598"/>
      <c r="Y20" s="597" t="s">
        <v>386</v>
      </c>
      <c r="Z20" s="597"/>
      <c r="AA20" s="597"/>
      <c r="AB20" s="597"/>
      <c r="AC20" s="597"/>
      <c r="AD20" s="597"/>
      <c r="AE20" s="597"/>
      <c r="AF20" s="638"/>
      <c r="AG20" s="199"/>
      <c r="AH20" s="199"/>
      <c r="AI20" s="199"/>
      <c r="AJ20" s="199"/>
      <c r="AK20" s="199"/>
      <c r="AL20" s="199"/>
    </row>
    <row r="21" spans="1:38" ht="29.25" customHeight="1" x14ac:dyDescent="0.4">
      <c r="A21" s="199"/>
      <c r="B21" s="199"/>
      <c r="C21" s="613" t="s">
        <v>387</v>
      </c>
      <c r="D21" s="614"/>
      <c r="E21" s="614"/>
      <c r="F21" s="614"/>
      <c r="G21" s="614"/>
      <c r="H21" s="615"/>
      <c r="I21" s="214"/>
      <c r="J21" s="639" t="str">
        <f>IF(データシート!C8="リース",データシート!D63,"")</f>
        <v/>
      </c>
      <c r="K21" s="639"/>
      <c r="L21" s="639"/>
      <c r="M21" s="639"/>
      <c r="N21" s="639"/>
      <c r="O21" s="639"/>
      <c r="P21" s="215"/>
      <c r="Q21" s="216"/>
      <c r="R21" s="639" t="str">
        <f>J21</f>
        <v/>
      </c>
      <c r="S21" s="639"/>
      <c r="T21" s="639"/>
      <c r="U21" s="639"/>
      <c r="V21" s="639"/>
      <c r="W21" s="639"/>
      <c r="X21" s="217"/>
      <c r="Y21" s="640"/>
      <c r="Z21" s="617"/>
      <c r="AA21" s="617"/>
      <c r="AB21" s="617"/>
      <c r="AC21" s="617"/>
      <c r="AD21" s="617"/>
      <c r="AE21" s="617"/>
      <c r="AF21" s="641"/>
      <c r="AG21" s="199"/>
      <c r="AH21" s="199"/>
      <c r="AI21" s="199"/>
      <c r="AJ21" s="199"/>
      <c r="AK21" s="199"/>
      <c r="AL21" s="199"/>
    </row>
    <row r="22" spans="1:38" ht="29.25" customHeight="1" x14ac:dyDescent="0.4">
      <c r="A22" s="199"/>
      <c r="B22" s="199"/>
      <c r="C22" s="602" t="s">
        <v>388</v>
      </c>
      <c r="D22" s="603"/>
      <c r="E22" s="603"/>
      <c r="F22" s="603"/>
      <c r="G22" s="603"/>
      <c r="H22" s="604"/>
      <c r="I22" s="218"/>
      <c r="J22" s="605">
        <v>0</v>
      </c>
      <c r="K22" s="605"/>
      <c r="L22" s="605"/>
      <c r="M22" s="605"/>
      <c r="N22" s="605"/>
      <c r="O22" s="605"/>
      <c r="P22" s="219"/>
      <c r="Q22" s="218" t="s">
        <v>389</v>
      </c>
      <c r="R22" s="627"/>
      <c r="S22" s="627"/>
      <c r="T22" s="627"/>
      <c r="U22" s="627"/>
      <c r="V22" s="627"/>
      <c r="W22" s="627"/>
      <c r="X22" s="219"/>
      <c r="Y22" s="628"/>
      <c r="Z22" s="629"/>
      <c r="AA22" s="629"/>
      <c r="AB22" s="629"/>
      <c r="AC22" s="629"/>
      <c r="AD22" s="629"/>
      <c r="AE22" s="629"/>
      <c r="AF22" s="630"/>
      <c r="AG22" s="199"/>
      <c r="AH22" s="199"/>
      <c r="AI22" s="199"/>
      <c r="AJ22" s="199"/>
      <c r="AK22" s="199"/>
      <c r="AL22" s="199"/>
    </row>
    <row r="23" spans="1:38" ht="29.25" customHeight="1" thickBot="1" x14ac:dyDescent="0.45">
      <c r="A23" s="199"/>
      <c r="B23" s="199"/>
      <c r="C23" s="631" t="s">
        <v>390</v>
      </c>
      <c r="D23" s="632"/>
      <c r="E23" s="632"/>
      <c r="F23" s="632"/>
      <c r="G23" s="632"/>
      <c r="H23" s="633"/>
      <c r="I23" s="220"/>
      <c r="J23" s="634" t="str">
        <f>IFERROR(J21-J22,"")</f>
        <v/>
      </c>
      <c r="K23" s="634"/>
      <c r="L23" s="634"/>
      <c r="M23" s="634"/>
      <c r="N23" s="634"/>
      <c r="O23" s="634"/>
      <c r="P23" s="221"/>
      <c r="Q23" s="220"/>
      <c r="R23" s="634" t="str">
        <f>IFERROR(R21-R22,"")</f>
        <v/>
      </c>
      <c r="S23" s="634"/>
      <c r="T23" s="634"/>
      <c r="U23" s="634"/>
      <c r="V23" s="634"/>
      <c r="W23" s="634"/>
      <c r="X23" s="221"/>
      <c r="Y23" s="635"/>
      <c r="Z23" s="636"/>
      <c r="AA23" s="636"/>
      <c r="AB23" s="636"/>
      <c r="AC23" s="636"/>
      <c r="AD23" s="636"/>
      <c r="AE23" s="636"/>
      <c r="AF23" s="637"/>
      <c r="AG23" s="199"/>
      <c r="AH23" s="199"/>
      <c r="AI23" s="199"/>
      <c r="AJ23" s="222"/>
      <c r="AK23" s="199"/>
      <c r="AL23" s="199"/>
    </row>
    <row r="24" spans="1:38" ht="29.25" customHeight="1" x14ac:dyDescent="0.4">
      <c r="A24" s="199"/>
      <c r="B24" s="199"/>
      <c r="C24" s="613" t="s">
        <v>391</v>
      </c>
      <c r="D24" s="614"/>
      <c r="E24" s="614"/>
      <c r="F24" s="614"/>
      <c r="G24" s="614"/>
      <c r="H24" s="615"/>
      <c r="I24" s="214"/>
      <c r="J24" s="616"/>
      <c r="K24" s="616"/>
      <c r="L24" s="616"/>
      <c r="M24" s="616"/>
      <c r="N24" s="616"/>
      <c r="O24" s="616"/>
      <c r="P24" s="215"/>
      <c r="Q24" s="216"/>
      <c r="R24" s="616"/>
      <c r="S24" s="616"/>
      <c r="T24" s="616"/>
      <c r="U24" s="616"/>
      <c r="V24" s="616"/>
      <c r="W24" s="616"/>
      <c r="X24" s="217"/>
      <c r="Y24" s="617"/>
      <c r="Z24" s="618"/>
      <c r="AA24" s="618"/>
      <c r="AB24" s="618"/>
      <c r="AC24" s="618"/>
      <c r="AD24" s="618"/>
      <c r="AE24" s="618"/>
      <c r="AF24" s="619"/>
      <c r="AG24" s="199"/>
      <c r="AH24" s="199"/>
      <c r="AI24" s="199"/>
      <c r="AJ24" s="222"/>
      <c r="AK24" s="199"/>
      <c r="AL24" s="199"/>
    </row>
    <row r="25" spans="1:38" ht="29.25" customHeight="1" x14ac:dyDescent="0.4">
      <c r="A25" s="199"/>
      <c r="B25" s="199"/>
      <c r="C25" s="620" t="s">
        <v>392</v>
      </c>
      <c r="D25" s="621"/>
      <c r="E25" s="621"/>
      <c r="F25" s="621"/>
      <c r="G25" s="621"/>
      <c r="H25" s="622"/>
      <c r="I25" s="223"/>
      <c r="J25" s="623"/>
      <c r="K25" s="623"/>
      <c r="L25" s="623"/>
      <c r="M25" s="623"/>
      <c r="N25" s="623"/>
      <c r="O25" s="623"/>
      <c r="P25" s="224"/>
      <c r="Q25" s="225"/>
      <c r="R25" s="623"/>
      <c r="S25" s="623"/>
      <c r="T25" s="623"/>
      <c r="U25" s="623"/>
      <c r="V25" s="623"/>
      <c r="W25" s="623"/>
      <c r="X25" s="226"/>
      <c r="Y25" s="624"/>
      <c r="Z25" s="625"/>
      <c r="AA25" s="625"/>
      <c r="AB25" s="625"/>
      <c r="AC25" s="625"/>
      <c r="AD25" s="625"/>
      <c r="AE25" s="625"/>
      <c r="AF25" s="626"/>
      <c r="AG25" s="199"/>
      <c r="AH25" s="199"/>
      <c r="AI25" s="199"/>
      <c r="AJ25" s="199"/>
      <c r="AK25" s="199"/>
      <c r="AL25" s="199"/>
    </row>
    <row r="26" spans="1:38" ht="29.25" customHeight="1" thickBot="1" x14ac:dyDescent="0.45">
      <c r="A26" s="199"/>
      <c r="B26" s="199"/>
      <c r="C26" s="602" t="s">
        <v>393</v>
      </c>
      <c r="D26" s="603"/>
      <c r="E26" s="603"/>
      <c r="F26" s="603"/>
      <c r="G26" s="603"/>
      <c r="H26" s="604"/>
      <c r="I26" s="218"/>
      <c r="J26" s="605">
        <f>SUM(J24:O25)</f>
        <v>0</v>
      </c>
      <c r="K26" s="605"/>
      <c r="L26" s="605"/>
      <c r="M26" s="605"/>
      <c r="N26" s="605"/>
      <c r="O26" s="605"/>
      <c r="P26" s="219"/>
      <c r="Q26" s="218"/>
      <c r="R26" s="605">
        <f>SUM(R24:W25)</f>
        <v>0</v>
      </c>
      <c r="S26" s="605"/>
      <c r="T26" s="605"/>
      <c r="U26" s="605"/>
      <c r="V26" s="605"/>
      <c r="W26" s="605"/>
      <c r="X26" s="219"/>
      <c r="Y26" s="606"/>
      <c r="Z26" s="607"/>
      <c r="AA26" s="607"/>
      <c r="AB26" s="607"/>
      <c r="AC26" s="607"/>
      <c r="AD26" s="607"/>
      <c r="AE26" s="607"/>
      <c r="AF26" s="608"/>
      <c r="AG26" s="199"/>
      <c r="AH26" s="199"/>
      <c r="AI26" s="199"/>
      <c r="AJ26" s="199"/>
      <c r="AK26" s="199"/>
      <c r="AL26" s="199"/>
    </row>
    <row r="27" spans="1:38" ht="29.25" customHeight="1" thickBot="1" x14ac:dyDescent="0.45">
      <c r="A27" s="199"/>
      <c r="B27" s="199"/>
      <c r="C27" s="596" t="s">
        <v>394</v>
      </c>
      <c r="D27" s="597"/>
      <c r="E27" s="597"/>
      <c r="F27" s="597"/>
      <c r="G27" s="597"/>
      <c r="H27" s="598"/>
      <c r="I27" s="227" t="s">
        <v>389</v>
      </c>
      <c r="J27" s="609"/>
      <c r="K27" s="609"/>
      <c r="L27" s="609"/>
      <c r="M27" s="609"/>
      <c r="N27" s="609"/>
      <c r="O27" s="609"/>
      <c r="P27" s="228"/>
      <c r="Q27" s="227" t="s">
        <v>389</v>
      </c>
      <c r="R27" s="609"/>
      <c r="S27" s="609"/>
      <c r="T27" s="609"/>
      <c r="U27" s="609"/>
      <c r="V27" s="609"/>
      <c r="W27" s="609"/>
      <c r="X27" s="228"/>
      <c r="Y27" s="610"/>
      <c r="Z27" s="611"/>
      <c r="AA27" s="611"/>
      <c r="AB27" s="611"/>
      <c r="AC27" s="611"/>
      <c r="AD27" s="611"/>
      <c r="AE27" s="611"/>
      <c r="AF27" s="612"/>
      <c r="AG27" s="199"/>
      <c r="AH27" s="199"/>
      <c r="AI27" s="199"/>
      <c r="AJ27" s="199"/>
      <c r="AK27" s="199"/>
      <c r="AL27" s="199"/>
    </row>
    <row r="28" spans="1:38" ht="29.25" customHeight="1" thickBot="1" x14ac:dyDescent="0.45">
      <c r="A28" s="199"/>
      <c r="B28" s="199"/>
      <c r="C28" s="596" t="s">
        <v>395</v>
      </c>
      <c r="D28" s="597"/>
      <c r="E28" s="597"/>
      <c r="F28" s="597"/>
      <c r="G28" s="597"/>
      <c r="H28" s="598"/>
      <c r="I28" s="227"/>
      <c r="J28" s="599" t="str">
        <f>IFERROR((J23+J26-J27),"")</f>
        <v/>
      </c>
      <c r="K28" s="599"/>
      <c r="L28" s="599"/>
      <c r="M28" s="599"/>
      <c r="N28" s="599"/>
      <c r="O28" s="599"/>
      <c r="P28" s="228"/>
      <c r="Q28" s="227"/>
      <c r="R28" s="599" t="str">
        <f>IFERROR((R23+R26-R27),"")</f>
        <v/>
      </c>
      <c r="S28" s="599"/>
      <c r="T28" s="599"/>
      <c r="U28" s="599"/>
      <c r="V28" s="599"/>
      <c r="W28" s="599"/>
      <c r="X28" s="228"/>
      <c r="Y28" s="269" t="s">
        <v>418</v>
      </c>
      <c r="Z28" s="645" t="str">
        <f>IFERROR(J28-R28,"")</f>
        <v/>
      </c>
      <c r="AA28" s="645"/>
      <c r="AB28" s="645"/>
      <c r="AC28" s="645"/>
      <c r="AD28" s="645"/>
      <c r="AE28" s="645"/>
      <c r="AF28" s="646"/>
      <c r="AG28" s="199"/>
      <c r="AH28" s="199"/>
      <c r="AI28" s="199"/>
      <c r="AJ28" s="199"/>
      <c r="AK28" s="199"/>
      <c r="AL28" s="199"/>
    </row>
    <row r="29" spans="1:38" ht="29.25" customHeight="1" x14ac:dyDescent="0.4">
      <c r="A29" s="199"/>
      <c r="B29" s="199"/>
      <c r="C29" s="686" t="s">
        <v>402</v>
      </c>
      <c r="D29" s="687"/>
      <c r="E29" s="687"/>
      <c r="F29" s="687"/>
      <c r="G29" s="687"/>
      <c r="H29" s="688"/>
      <c r="I29" s="253"/>
      <c r="J29" s="678"/>
      <c r="K29" s="678"/>
      <c r="L29" s="678"/>
      <c r="M29" s="678"/>
      <c r="N29" s="678"/>
      <c r="O29" s="678"/>
      <c r="P29" s="254"/>
      <c r="Q29" s="255"/>
      <c r="R29" s="678"/>
      <c r="S29" s="678"/>
      <c r="T29" s="678"/>
      <c r="U29" s="678"/>
      <c r="V29" s="678"/>
      <c r="W29" s="678"/>
      <c r="X29" s="256"/>
      <c r="Y29" s="257"/>
      <c r="Z29" s="245" t="s">
        <v>403</v>
      </c>
      <c r="AA29" s="245"/>
      <c r="AB29" s="245"/>
      <c r="AC29" s="245"/>
      <c r="AD29" s="245"/>
      <c r="AE29" s="245"/>
      <c r="AF29" s="246"/>
      <c r="AG29" s="199"/>
      <c r="AH29" s="199"/>
      <c r="AI29" s="199"/>
      <c r="AJ29" s="199"/>
      <c r="AK29" s="199"/>
      <c r="AL29" s="199"/>
    </row>
    <row r="30" spans="1:38" ht="29.25" customHeight="1" thickBot="1" x14ac:dyDescent="0.45">
      <c r="A30" s="199"/>
      <c r="B30" s="199"/>
      <c r="C30" s="669" t="s">
        <v>396</v>
      </c>
      <c r="D30" s="670"/>
      <c r="E30" s="670"/>
      <c r="F30" s="670"/>
      <c r="G30" s="670"/>
      <c r="H30" s="671"/>
      <c r="I30" s="247"/>
      <c r="J30" s="679"/>
      <c r="K30" s="679"/>
      <c r="L30" s="679"/>
      <c r="M30" s="679"/>
      <c r="N30" s="679"/>
      <c r="O30" s="679"/>
      <c r="P30" s="248"/>
      <c r="Q30" s="258"/>
      <c r="R30" s="679"/>
      <c r="S30" s="679"/>
      <c r="T30" s="679"/>
      <c r="U30" s="679"/>
      <c r="V30" s="679"/>
      <c r="W30" s="679"/>
      <c r="X30" s="259"/>
      <c r="Y30" s="680"/>
      <c r="Z30" s="681"/>
      <c r="AA30" s="681"/>
      <c r="AB30" s="681"/>
      <c r="AC30" s="681"/>
      <c r="AD30" s="681"/>
      <c r="AE30" s="681"/>
      <c r="AF30" s="682"/>
      <c r="AG30" s="199"/>
      <c r="AH30" s="199"/>
      <c r="AI30" s="199"/>
      <c r="AJ30" s="199"/>
      <c r="AK30" s="199"/>
      <c r="AL30" s="199"/>
    </row>
    <row r="31" spans="1:38" ht="9" customHeight="1" x14ac:dyDescent="0.4">
      <c r="A31" s="199"/>
      <c r="B31" s="199"/>
      <c r="C31" s="234"/>
      <c r="D31" s="234"/>
      <c r="E31" s="234"/>
      <c r="F31" s="234"/>
      <c r="G31" s="234"/>
      <c r="H31" s="234"/>
      <c r="I31" s="235"/>
      <c r="J31" s="251"/>
      <c r="K31" s="251"/>
      <c r="L31" s="251"/>
      <c r="M31" s="251"/>
      <c r="N31" s="251"/>
      <c r="O31" s="251"/>
      <c r="P31" s="236"/>
      <c r="Q31" s="235"/>
      <c r="R31" s="235"/>
      <c r="S31" s="235"/>
      <c r="T31" s="235"/>
      <c r="U31" s="251"/>
      <c r="V31" s="251"/>
      <c r="W31" s="251"/>
      <c r="X31" s="251"/>
      <c r="Y31" s="239"/>
      <c r="Z31" s="240"/>
      <c r="AA31" s="240"/>
      <c r="AB31" s="240"/>
      <c r="AC31" s="240"/>
      <c r="AD31" s="240"/>
      <c r="AE31" s="240"/>
      <c r="AF31" s="240"/>
      <c r="AG31" s="199"/>
      <c r="AH31" s="199"/>
      <c r="AI31" s="199"/>
      <c r="AJ31" s="199"/>
      <c r="AK31" s="199"/>
      <c r="AL31" s="199"/>
    </row>
    <row r="32" spans="1:38" ht="16.5" customHeight="1" x14ac:dyDescent="0.4">
      <c r="A32" s="199"/>
      <c r="B32" s="199"/>
      <c r="C32" s="241" t="s">
        <v>397</v>
      </c>
      <c r="D32" s="234"/>
      <c r="E32" s="234"/>
      <c r="F32" s="234"/>
      <c r="G32" s="234"/>
      <c r="H32" s="234"/>
      <c r="I32" s="235"/>
      <c r="J32" s="251"/>
      <c r="K32" s="251"/>
      <c r="L32" s="251"/>
      <c r="M32" s="251"/>
      <c r="N32" s="251"/>
      <c r="O32" s="251"/>
      <c r="P32" s="236"/>
      <c r="Q32" s="235"/>
      <c r="R32" s="235"/>
      <c r="S32" s="235"/>
      <c r="T32" s="235"/>
      <c r="U32" s="251"/>
      <c r="V32" s="251"/>
      <c r="W32" s="251"/>
      <c r="X32" s="251"/>
      <c r="Y32" s="239"/>
      <c r="Z32" s="240"/>
      <c r="AA32" s="240"/>
      <c r="AB32" s="240"/>
      <c r="AC32" s="240"/>
      <c r="AD32" s="240"/>
      <c r="AE32" s="240"/>
      <c r="AF32" s="240"/>
      <c r="AG32" s="199"/>
      <c r="AH32" s="199"/>
      <c r="AI32" s="199"/>
      <c r="AJ32" s="199"/>
      <c r="AK32" s="199"/>
      <c r="AL32" s="199"/>
    </row>
    <row r="33" spans="1:38" ht="16.5" customHeight="1" x14ac:dyDescent="0.4">
      <c r="A33" s="199"/>
      <c r="B33" s="199"/>
      <c r="C33" s="241"/>
      <c r="D33" s="234"/>
      <c r="E33" s="234"/>
      <c r="F33" s="234"/>
      <c r="G33" s="234"/>
      <c r="H33" s="234"/>
      <c r="I33" s="235"/>
      <c r="J33" s="251"/>
      <c r="K33" s="251"/>
      <c r="L33" s="251"/>
      <c r="M33" s="251"/>
      <c r="N33" s="251"/>
      <c r="O33" s="251"/>
      <c r="P33" s="236"/>
      <c r="Q33" s="235"/>
      <c r="R33" s="235"/>
      <c r="S33" s="235"/>
      <c r="T33" s="235"/>
      <c r="U33" s="251"/>
      <c r="V33" s="251"/>
      <c r="W33" s="251"/>
      <c r="X33" s="251"/>
      <c r="Y33" s="239"/>
      <c r="Z33" s="240"/>
      <c r="AA33" s="240"/>
      <c r="AB33" s="240"/>
      <c r="AC33" s="240"/>
      <c r="AD33" s="240"/>
      <c r="AE33" s="240"/>
      <c r="AF33" s="240"/>
      <c r="AG33" s="199"/>
      <c r="AH33" s="199"/>
      <c r="AI33" s="199"/>
      <c r="AJ33" s="199"/>
      <c r="AK33" s="199"/>
      <c r="AL33" s="199"/>
    </row>
    <row r="34" spans="1:38" ht="24.75" customHeight="1" thickBot="1" x14ac:dyDescent="0.45"/>
    <row r="35" spans="1:38" ht="18" customHeight="1" thickBot="1" x14ac:dyDescent="0.45">
      <c r="C35" s="201" t="s">
        <v>404</v>
      </c>
      <c r="L35" s="683">
        <f>J29+J30*G17</f>
        <v>0</v>
      </c>
      <c r="M35" s="684"/>
      <c r="N35" s="684"/>
      <c r="O35" s="685"/>
      <c r="T35" s="660">
        <f>R29+R30*G17</f>
        <v>0</v>
      </c>
      <c r="U35" s="661"/>
      <c r="V35" s="661"/>
      <c r="W35" s="662"/>
      <c r="X35" s="252"/>
    </row>
    <row r="36" spans="1:38" x14ac:dyDescent="0.4">
      <c r="C36" s="242" t="s">
        <v>405</v>
      </c>
    </row>
  </sheetData>
  <sheetProtection selectLockedCells="1"/>
  <mergeCells count="63">
    <mergeCell ref="B13:E13"/>
    <mergeCell ref="G13:R13"/>
    <mergeCell ref="AA1:AF1"/>
    <mergeCell ref="D3:AD3"/>
    <mergeCell ref="C4:AF4"/>
    <mergeCell ref="U5:Y5"/>
    <mergeCell ref="N7:R7"/>
    <mergeCell ref="S7:AD7"/>
    <mergeCell ref="B9:E9"/>
    <mergeCell ref="G9:P9"/>
    <mergeCell ref="B11:E11"/>
    <mergeCell ref="G11:R11"/>
    <mergeCell ref="H12:M12"/>
    <mergeCell ref="B15:E15"/>
    <mergeCell ref="B17:E17"/>
    <mergeCell ref="G17:J17"/>
    <mergeCell ref="K17:L17"/>
    <mergeCell ref="C20:H20"/>
    <mergeCell ref="I20:P20"/>
    <mergeCell ref="G15:AD15"/>
    <mergeCell ref="Q20:X20"/>
    <mergeCell ref="Y20:AF20"/>
    <mergeCell ref="C21:H21"/>
    <mergeCell ref="J21:O21"/>
    <mergeCell ref="R21:W21"/>
    <mergeCell ref="Y21:AF21"/>
    <mergeCell ref="C22:H22"/>
    <mergeCell ref="J22:O22"/>
    <mergeCell ref="R22:W22"/>
    <mergeCell ref="Y22:AF22"/>
    <mergeCell ref="C23:H23"/>
    <mergeCell ref="J23:O23"/>
    <mergeCell ref="R23:W23"/>
    <mergeCell ref="Y23:AF23"/>
    <mergeCell ref="C24:H24"/>
    <mergeCell ref="J24:O24"/>
    <mergeCell ref="R24:W24"/>
    <mergeCell ref="Y24:AF24"/>
    <mergeCell ref="C25:H25"/>
    <mergeCell ref="J25:O25"/>
    <mergeCell ref="R25:W25"/>
    <mergeCell ref="Y25:AF25"/>
    <mergeCell ref="C26:H26"/>
    <mergeCell ref="J26:O26"/>
    <mergeCell ref="R26:W26"/>
    <mergeCell ref="Y26:AF26"/>
    <mergeCell ref="C27:H27"/>
    <mergeCell ref="J27:O27"/>
    <mergeCell ref="R27:W27"/>
    <mergeCell ref="Y27:AF27"/>
    <mergeCell ref="C28:H28"/>
    <mergeCell ref="J28:O28"/>
    <mergeCell ref="R28:W28"/>
    <mergeCell ref="Z28:AF28"/>
    <mergeCell ref="Y30:AF30"/>
    <mergeCell ref="L35:O35"/>
    <mergeCell ref="T35:W35"/>
    <mergeCell ref="C29:H29"/>
    <mergeCell ref="J29:O29"/>
    <mergeCell ref="R29:W29"/>
    <mergeCell ref="C30:H30"/>
    <mergeCell ref="J30:O30"/>
    <mergeCell ref="R30:W30"/>
  </mergeCells>
  <phoneticPr fontId="1"/>
  <pageMargins left="0.55118110236220474" right="0.35433070866141736" top="0.62992125984251968" bottom="0.62992125984251968" header="0.27559055118110237"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V W M 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V W M 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l V j F Q o i k e 4 D g A A A B E A A A A T A B w A R m 9 y b X V s Y X M v U 2 V j d G l v b j E u b S C i G A A o o B Q A A A A A A A A A A A A A A A A A A A A A A A A A A A A r T k 0 u y c z P U w i G 0 I b W A F B L A Q I t A B Q A A g A I A D l V j F T l a W u D p w A A A P g A A A A S A A A A A A A A A A A A A A A A A A A A A A B D b 2 5 m a W c v U G F j a 2 F n Z S 5 4 b W x Q S w E C L Q A U A A I A C A A 5 V Y x U D 8 r p q 6 Q A A A D p A A A A E w A A A A A A A A A A A A A A A A D z A A A A W 0 N v b n R l b n R f V H l w Z X N d L n h t b F B L A Q I t A B Q A A g A I A D l V j F Q 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j a P 4 I b c v C R 6 i N + K c 6 i S b E A A A A A A I A A A A A A A N m A A D A A A A A E A A A A E Q a h Q N z 6 e K 0 M m x v G F N Y B Q g A A A A A B I A A A K A A A A A Q A A A A W j 2 v L i t I 4 j n 7 P Y h 8 x f P s m l A A A A D Z r L 1 k N e o i 8 s D n I R 6 p u P R 8 X c b G k P P g U w E q j C c Q 4 O s W T V y 5 6 O k Q E u t T u Y Y w G W F U k Y Z E C z r 6 l 8 j G Z 2 + 0 t t S Y b Q u 1 d b Z M G 1 y j I b 2 y c 0 c L K w B 4 G h Q A A A A 1 l x d t R / h k G 6 y 2 s M z E b l a k e B R c 7 g = = < / D a t a M a s h u p > 
</file>

<file path=customXml/itemProps1.xml><?xml version="1.0" encoding="utf-8"?>
<ds:datastoreItem xmlns:ds="http://schemas.openxmlformats.org/officeDocument/2006/customXml" ds:itemID="{A7C07D99-15BA-4372-B58E-3150005243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データシート</vt:lpstr>
      <vt:lpstr>様式第１</vt:lpstr>
      <vt:lpstr>様式第１の２</vt:lpstr>
      <vt:lpstr>様式第６</vt:lpstr>
      <vt:lpstr>導入車両</vt:lpstr>
      <vt:lpstr>廃車</vt:lpstr>
      <vt:lpstr>雛形＿リース料金均等</vt:lpstr>
      <vt:lpstr>雛形＿リース料金変動あり</vt:lpstr>
      <vt:lpstr>雛形＿前払い金あり</vt:lpstr>
      <vt:lpstr>委任状フォーマット_R４年度版</vt:lpstr>
      <vt:lpstr>データシート!Print_Area</vt:lpstr>
      <vt:lpstr>委任状フォーマット_R４年度版!Print_Area</vt:lpstr>
      <vt:lpstr>雛形＿リース料金均等!Print_Area</vt:lpstr>
      <vt:lpstr>雛形＿リース料金変動あり!Print_Area</vt:lpstr>
      <vt:lpstr>雛形＿前払い金あり!Print_Area</vt:lpstr>
      <vt:lpstr>廃車!Print_Area</vt:lpstr>
      <vt:lpstr>様式第１!Print_Area</vt:lpstr>
      <vt:lpstr>様式第１の２!Print_Area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神保 向一</dc:creator>
  <cp:lastModifiedBy>神保 向一</cp:lastModifiedBy>
  <cp:lastPrinted>2022-05-02T07:47:29Z</cp:lastPrinted>
  <dcterms:created xsi:type="dcterms:W3CDTF">2022-02-18T04:36:01Z</dcterms:created>
  <dcterms:modified xsi:type="dcterms:W3CDTF">2022-05-27T05:57:28Z</dcterms:modified>
</cp:coreProperties>
</file>